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2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hemkatz/Desktop/"/>
    </mc:Choice>
  </mc:AlternateContent>
  <xr:revisionPtr revIDLastSave="0" documentId="8_{20CA4EC0-7B1D-1C44-9338-249A4AC1A061}" xr6:coauthVersionLast="47" xr6:coauthVersionMax="47" xr10:uidLastSave="{00000000-0000-0000-0000-000000000000}"/>
  <bookViews>
    <workbookView xWindow="1260" yWindow="660" windowWidth="28140" windowHeight="18460" activeTab="2" xr2:uid="{1EB99978-0C95-4033-A722-9A771BB1FA40}"/>
  </bookViews>
  <sheets>
    <sheet name="Versies" sheetId="13" r:id="rId1"/>
    <sheet name="Invoer" sheetId="9" r:id="rId2"/>
    <sheet name="Uitvoer" sheetId="10" r:id="rId3"/>
    <sheet name="Berekening" sheetId="5" r:id="rId4"/>
    <sheet name="Factor 1 leven" sheetId="11" r:id="rId5"/>
    <sheet name="Factor 2 levens" sheetId="7" r:id="rId6"/>
    <sheet name="qx mannen 2022" sheetId="2" r:id="rId7"/>
    <sheet name="qx vrouwen 2022" sheetId="3" r:id="rId8"/>
    <sheet name="Sheet1" sheetId="15" r:id="rId9"/>
    <sheet name="RTS" sheetId="1" r:id="rId10"/>
    <sheet name="Hulp" sheetId="8" r:id="rId11"/>
    <sheet name="Ervaringssterfte" sheetId="4" r:id="rId12"/>
    <sheet name="Sexeneutraal" sheetId="12" r:id="rId13"/>
    <sheet name="Sexeneutraal LPP" sheetId="18" r:id="rId26"/>
    <sheet name="Gehuwdheid" sheetId="14" r:id="rId14"/>
    <sheet name="HerverdelingStap1" sheetId="16" r:id="rId15"/>
    <sheet name="HerverdelingStap3" sheetId="17" r:id="rId16"/>
  </sheets>
  <definedNames>
    <definedName name="_xleta.LOOKUP" hidden="1" xlm="1">#NAME?</definedName>
    <definedName name="_xleta.N" hidden="1" xlm="1">#NAME?</definedName>
    <definedName name="_xleta.T" hidden="1" xlm="1">#NAME?</definedName>
    <definedName name="_xleta.YEAR" hidden="1" xlm="1">#NAME?</definedName>
    <definedName name="AantalTestcases">Berekening!$C$6</definedName>
    <definedName name="Bedrag">Berekening!$C$25</definedName>
    <definedName name="Berekeningsjaar">Berekening!$F$30</definedName>
    <definedName name="BeschikbaarVermogen">Berekening!$C$17</definedName>
    <definedName name="Coverage">Berekening!$C$24</definedName>
    <definedName name="Eindleeftijd">Berekening!$F$17</definedName>
    <definedName name="EindLeeftijdJaarUitkering">Berekening!$F$45</definedName>
    <definedName name="Ervaringssterfte">Ervaringssterfte!$A$3:$E$123</definedName>
    <definedName name="FactorInclOpslag">Berekening!$I$19</definedName>
    <definedName name="FactorInclOpslagExact">Berekening!$N$26</definedName>
    <definedName name="FactorInclOpslagExact_Geinterpoleerd">Berekening!$K$37</definedName>
    <definedName name="FactorInclOpslagExact_MV_Hoog_VM_Hoog">Berekening!$L$33</definedName>
    <definedName name="FactorInclOpslagExact_MV_Hoog_VM_Laag">Berekening!$L$32</definedName>
    <definedName name="FactorInclOpslagExact_MV_Laag_VM_Hoog">Berekening!$K$33</definedName>
    <definedName name="FactorInclOpslagExact_MV_Laag_VM_Laag">Berekening!$K$32</definedName>
    <definedName name="FactorLeeftijdPlus1StartHoogEindHoog">Berekening!$Q$18</definedName>
    <definedName name="FactorLeeftijdPlus1StartHoogEindLaag">Berekening!$Q$13</definedName>
    <definedName name="FactorLeeftijdPlus1StartLaagEindHoog">Berekening!$Q$17</definedName>
    <definedName name="FactorLeeftijdPlus1StartLaagEindLaag">Berekening!$Q$12</definedName>
    <definedName name="FactorLeeftijdStartHoogEindHoog">Berekening!$M$18</definedName>
    <definedName name="FactorLeeftijdStartHoogEindLaag">Berekening!$M$13</definedName>
    <definedName name="FactorLeeftijdStartLaagEindHoog">Berekening!$M$17</definedName>
    <definedName name="FactorLeeftijdStartLaagEindLaag">Berekening!$M$12</definedName>
    <definedName name="FactorNaInvaren">Berekening!$I$32</definedName>
    <definedName name="FactorStijgendeFunctie">Berekening!$I$25</definedName>
    <definedName name="FactorVoorInvaren">Berekening!$I$22</definedName>
    <definedName name="GeboorteDatum">Berekening!$C$23</definedName>
    <definedName name="Gehuwd">Berekening!$C$27</definedName>
    <definedName name="Gehuwdheid">Gehuwdheid!$A$3:$C$124</definedName>
    <definedName name="Gehuwdheid_ongehuwd">Gehuwdheid!$E$3:$G$124</definedName>
    <definedName name="GrensLeeftijdDekking">Berekening!$C$35</definedName>
    <definedName name="InputLeeftijdsverschil_mv">Berekening!$C$12</definedName>
    <definedName name="InputLeeftijdsverschil_vm">Berekening!$C$13</definedName>
    <definedName name="IsDirectIngaand">Berekening!$F$31</definedName>
    <definedName name="IsLevenslang">Berekening!$F$32</definedName>
    <definedName name="KapitaalNaInvaren">Berekening!$I$33</definedName>
    <definedName name="KapitaalStijgendeFunctie">Berekening!$I$26</definedName>
    <definedName name="KapitaalVoorInvaren">Berekening!$I$23</definedName>
    <definedName name="LeeftijdEindHoog_1">Berekening!$L$17</definedName>
    <definedName name="LeeftijdEindHoog_2">Berekening!$L$18</definedName>
    <definedName name="LeeftijdEindLaag_1">Berekening!$L$12</definedName>
    <definedName name="LeeftijdEindLaag_2">Berekening!$L$13</definedName>
    <definedName name="LeeftijdHoofdverzekerde">Berekening!#REF!</definedName>
    <definedName name="LeeftijdJaarBerDatum">Berekening!$F$43</definedName>
    <definedName name="LeeftijdJaarBerDatumHoog">Berekening!$P$9</definedName>
    <definedName name="LeeftijdJaarBerDatumLaag">Berekening!$L$9</definedName>
    <definedName name="LeeftijdStartHoog_1">Berekening!$K$13</definedName>
    <definedName name="LeeftijdStartHoog_2">Berekening!$K$18</definedName>
    <definedName name="LeeftijdStartLaag_1">Berekening!$K$12</definedName>
    <definedName name="LeeftijdStartLaag_2">Berekening!$K$17</definedName>
    <definedName name="Leeftijdsverschil_mv">Berekening!$F$47</definedName>
    <definedName name="Leeftijdsverschil_vm">Berekening!$F$48</definedName>
    <definedName name="Methode_partnerpensioen">Berekening!$C$14</definedName>
    <definedName name="OpslagFactoren">Berekening!$C$16</definedName>
    <definedName name="P">Berekening!$C$18</definedName>
    <definedName name="PercentageMannenSexeNeutraal">Berekening!$F$46</definedName>
    <definedName name="qx">'qx mannen 2022'!$A$2:$FQ$123</definedName>
    <definedName name="qy">'qx vrouwen 2022'!$A$2:$FQ$123</definedName>
    <definedName name="RTS">RTS!$A$2:$B$101</definedName>
    <definedName name="Schalingsfactor">Berekening!$F$12</definedName>
    <definedName name="SchalingsfactorBerekend">Berekening!$I$30</definedName>
    <definedName name="SchalingsfactorMeenemen">Berekening!$F$34</definedName>
    <definedName name="SchalingsfactorPercentage">Berekening!$F$13</definedName>
    <definedName name="Sexeneutraal">Sexeneutraal!$A$3:$E$123</definedName>
    <definedName name="Sexeneutraal_LPP">'Sexeneutraal LPP'!$A$3:$C$123</definedName>
    <definedName name="SexeneutraalLPPMeenemen">'Sexeneutraal LPP'!$F$2</definedName>
    <definedName name="SomKapitaalNaInvaren">Berekening!$I$35</definedName>
    <definedName name="SomKapitaalStijgendeFunctie">Berekening!$I$29</definedName>
    <definedName name="SomKapitaalVoorInvaren">Berekening!$I$28</definedName>
    <definedName name="SoortDeelnemerHoofdverzekerde">Berekening!$F$50</definedName>
    <definedName name="Spreidingsduur">Berekening!$C$15</definedName>
    <definedName name="StartjaarTafels">Berekening!$F$16</definedName>
    <definedName name="StartLeeftijdJaarUitkering">Berekening!$F$44</definedName>
    <definedName name="StijgendeFunctie">Berekening!$F$11</definedName>
    <definedName name="StijgendeFunctieMeenemen">Berekening!$F$33</definedName>
    <definedName name="StijgingDalingUitkering">Berekening!$C$28</definedName>
    <definedName name="TestcaseNummer">Berekening!$C$8</definedName>
    <definedName name="Testcases">Uitvoer!$A$9:$AX$2009</definedName>
    <definedName name="Testset">Invoer!$A$1:$Q$2002</definedName>
    <definedName name="TimingEindleeftijdJaar">Berekening!$F$39</definedName>
    <definedName name="TimingLeeftijdJaarBerDatum">Berekening!$F$37</definedName>
    <definedName name="TimingLeeftijdsverschil_mv">Berekening!$F$40</definedName>
    <definedName name="TimingLeeftijdsverschil_vm">Berekening!$F$41</definedName>
    <definedName name="TimingStartLeeftijdJaar">Berekening!$F$38</definedName>
  </definedNames>
  <calcPr calcId="191029" iterateDelta="1E-4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<sst xmlns="http://schemas.openxmlformats.org/spreadsheetml/2006/main" count="10763" uniqueCount="2314">
  <si>
    <t>x</t>
  </si>
  <si>
    <t>m</t>
  </si>
  <si>
    <t>RTS</t>
  </si>
  <si>
    <t>Lft</t>
  </si>
  <si>
    <t>Hoofd Man</t>
  </si>
  <si>
    <t>Hoofd Vrouw</t>
  </si>
  <si>
    <t>Mede Man</t>
  </si>
  <si>
    <t>Mede Vrouw</t>
  </si>
  <si>
    <t>Ervaringssterfte</t>
  </si>
  <si>
    <t>Jaar</t>
  </si>
  <si>
    <t>Leeftijd</t>
  </si>
  <si>
    <t>Ervaringssterfte x</t>
  </si>
  <si>
    <t>qx</t>
  </si>
  <si>
    <t>px 1 jarig</t>
  </si>
  <si>
    <t>px cum</t>
  </si>
  <si>
    <t>Is direct ingaand</t>
  </si>
  <si>
    <t>Is levenslang</t>
  </si>
  <si>
    <t>Ervaringssterfte y</t>
  </si>
  <si>
    <t>qy</t>
  </si>
  <si>
    <t>py 1 jarig</t>
  </si>
  <si>
    <t>py cum</t>
  </si>
  <si>
    <t>Erv. Sterfte medeverz y</t>
  </si>
  <si>
    <t>Leeftijd hoofdverzekerde</t>
  </si>
  <si>
    <t>Leeftijd medeverzekerde x</t>
  </si>
  <si>
    <t>Leeftijd medeverzekerde y</t>
  </si>
  <si>
    <t>Erv. Sterfte hoofdverz x</t>
  </si>
  <si>
    <t>pxy cum</t>
  </si>
  <si>
    <t>Erv. Sterfte hoofdverz y</t>
  </si>
  <si>
    <t>Erv. Sterfte medeverz x</t>
  </si>
  <si>
    <t>pyx cum</t>
  </si>
  <si>
    <t>Stijgende functie</t>
  </si>
  <si>
    <t>Stijgende functie meenemen</t>
  </si>
  <si>
    <t>uitgesteld</t>
  </si>
  <si>
    <t>levenslang</t>
  </si>
  <si>
    <t>tijdelijk</t>
  </si>
  <si>
    <t>ja</t>
  </si>
  <si>
    <t>nee</t>
  </si>
  <si>
    <t>Uitkering</t>
  </si>
  <si>
    <t>Schalingsfactor meenemen</t>
  </si>
  <si>
    <t>Uitkerend</t>
  </si>
  <si>
    <t>LeeftijdJaar</t>
  </si>
  <si>
    <t>Soort</t>
  </si>
  <si>
    <t>Status</t>
  </si>
  <si>
    <t>OP</t>
  </si>
  <si>
    <t>TOP</t>
  </si>
  <si>
    <t>AOP</t>
  </si>
  <si>
    <t>PP</t>
  </si>
  <si>
    <t>TNBP</t>
  </si>
  <si>
    <t>WZP</t>
  </si>
  <si>
    <t>ingegaan</t>
  </si>
  <si>
    <t>Stijging/daling</t>
  </si>
  <si>
    <t>StartLeeftijdJaar</t>
  </si>
  <si>
    <t>StartLeeftijdMaand</t>
  </si>
  <si>
    <t>EindLeeftijdMaand</t>
  </si>
  <si>
    <t>Bedrag</t>
  </si>
  <si>
    <t>DEELNEMER</t>
  </si>
  <si>
    <t>TESTCASE</t>
  </si>
  <si>
    <t>LeeftijdMaand</t>
  </si>
  <si>
    <t>Stijgend/dalend</t>
  </si>
  <si>
    <t>EindLeeftijdJaar</t>
  </si>
  <si>
    <t>Dossiernummer</t>
  </si>
  <si>
    <t>Polisnummer</t>
  </si>
  <si>
    <t>Geboortedatum</t>
  </si>
  <si>
    <t>Testcase</t>
  </si>
  <si>
    <t>Berekeningsdatum</t>
  </si>
  <si>
    <t>INVOER MANAGEMENTSITE</t>
  </si>
  <si>
    <t>Startjaar tafels</t>
  </si>
  <si>
    <t>Eindleeftijd tafels</t>
  </si>
  <si>
    <t>Percentage mannen</t>
  </si>
  <si>
    <t>BEREKENING</t>
  </si>
  <si>
    <t>FACTOR</t>
  </si>
  <si>
    <t>UITGANGSPUNTEN FACTOR</t>
  </si>
  <si>
    <t>LeeftijdJaarBerDatum</t>
  </si>
  <si>
    <t>TimingLeeftijdJaarBerDatum</t>
  </si>
  <si>
    <t>TimingStartLeeftijdJaar</t>
  </si>
  <si>
    <t>TimingEindleeftijdJaar</t>
  </si>
  <si>
    <t>Berekeningsjaar</t>
  </si>
  <si>
    <t>StartLeeftijdJaarUitkering</t>
  </si>
  <si>
    <t>EindleeftijdJaarUitkering</t>
  </si>
  <si>
    <t>Aantal dekkingen</t>
  </si>
  <si>
    <t>Factor incl opslag</t>
  </si>
  <si>
    <t>Leeftijdverschil m-v</t>
  </si>
  <si>
    <t>Spreidingsduur</t>
  </si>
  <si>
    <t>Opslag op factoren</t>
  </si>
  <si>
    <t>Factor</t>
  </si>
  <si>
    <t>Leeftijd start</t>
  </si>
  <si>
    <t>Leeftijd eind</t>
  </si>
  <si>
    <t>Factor 1 leven man</t>
  </si>
  <si>
    <t>Factor 1 leven vrouw</t>
  </si>
  <si>
    <t>Factor 1 leven sexeneutraal</t>
  </si>
  <si>
    <t>Factor 2 levens man</t>
  </si>
  <si>
    <t>Factor 2 levens vrouw</t>
  </si>
  <si>
    <t>Factor 1 leven incl opslag</t>
  </si>
  <si>
    <t>Factor 2 levens sexeneutraal</t>
  </si>
  <si>
    <t>Factor 2 levens incl opslag</t>
  </si>
  <si>
    <t>Leeftijd jaar nu:</t>
  </si>
  <si>
    <t>Leeftijd jaar nu + 1:</t>
  </si>
  <si>
    <t>LeeftijdBerekeningdatum</t>
  </si>
  <si>
    <t>LeeftijdStartUitkering</t>
  </si>
  <si>
    <t>LeeftijdEindUitkering</t>
  </si>
  <si>
    <t>Testcase omschrijving</t>
  </si>
  <si>
    <t>OP levenslang, uitgesteld gehele leeftijd, gehele leeftijd nu</t>
  </si>
  <si>
    <t>OP levenslang, uitgesteld gebroken leeftijd, gehele leeftijd nu</t>
  </si>
  <si>
    <t>OP levenslang, uitgesteld gehele leeftijd, gebroken leeftijd nu</t>
  </si>
  <si>
    <t>OP levenslang, uitgesteld gebroken leeftijd, gebroken leeftijd nu</t>
  </si>
  <si>
    <t>OP tijdelijk tot gehele leeftijd, uitgesteld gehele leeftijd, gehele leeftijd nu</t>
  </si>
  <si>
    <t>OP tijdelijk tot gebroken leeftijd, uitgesteld gehele leeftijd, gehele leeftijd nu</t>
  </si>
  <si>
    <t>OP tijdelijk tot gehele leeftijd, uitgesteld gebroken leeftijd, gehele leeftijd nu</t>
  </si>
  <si>
    <t>OP tijdelijk tot gebroken leeftijd, uitgesteld gebroken leeftijd, gehele leeftijd nu</t>
  </si>
  <si>
    <t>OP tijdelijk tot gehele leeftijd, uitgesteld gehele leeftijd, gebroken leeftijd nu</t>
  </si>
  <si>
    <t>OP tijdelijk tot gebroken leeftijd, uitgesteld gehele leeftijd, gebroken leeftijd nu</t>
  </si>
  <si>
    <t>OP tijdelijk tot gehele leeftijd, uitgesteld gebroken leeftijd, gebroken leeftijd nu</t>
  </si>
  <si>
    <t>OP tijdelijk tot gebroken leeftijd, uitgesteld gebroken leeftijd, gebroken leeftijd nu</t>
  </si>
  <si>
    <t>1001-1</t>
  </si>
  <si>
    <t>1002-1</t>
  </si>
  <si>
    <t>1005-1</t>
  </si>
  <si>
    <t>1006-1</t>
  </si>
  <si>
    <t>1007-1</t>
  </si>
  <si>
    <t>1008-1</t>
  </si>
  <si>
    <t>1009-1</t>
  </si>
  <si>
    <t>1010-1</t>
  </si>
  <si>
    <t>1011-1</t>
  </si>
  <si>
    <t>1012-1</t>
  </si>
  <si>
    <t>1013-1</t>
  </si>
  <si>
    <t>1014-1</t>
  </si>
  <si>
    <t>1015-1</t>
  </si>
  <si>
    <t>1016-1</t>
  </si>
  <si>
    <t>1017-1</t>
  </si>
  <si>
    <t>1018-1</t>
  </si>
  <si>
    <t>Factor voor invaren</t>
  </si>
  <si>
    <t>Factor stijgende functie</t>
  </si>
  <si>
    <t>UITKOMSTEN FACTOR (MACRO)</t>
  </si>
  <si>
    <t>UITKOMSTEN TOTAAL (MACRO)</t>
  </si>
  <si>
    <t>Kapitaal voor invaren</t>
  </si>
  <si>
    <t>Kapitaal stijgende functie</t>
  </si>
  <si>
    <t>Som kapitaal voor invaren</t>
  </si>
  <si>
    <t>Som kapitaal stijgende functie</t>
  </si>
  <si>
    <t>Beschikbaar vermogen</t>
  </si>
  <si>
    <t>Schalingsfactor</t>
  </si>
  <si>
    <t>Som kapitaal na invaren</t>
  </si>
  <si>
    <t>Factor na invaren</t>
  </si>
  <si>
    <t>Kapitaal na invaren</t>
  </si>
  <si>
    <t>CW voor invaren:</t>
  </si>
  <si>
    <t>CW stijgende functie:</t>
  </si>
  <si>
    <t>CW na invaren:</t>
  </si>
  <si>
    <t>Schalingsfactor:</t>
  </si>
  <si>
    <t>OP levenslang, direct ingaan met stijging</t>
  </si>
  <si>
    <t>OP levenslang, direct ingaan met daling</t>
  </si>
  <si>
    <t>OP levenslang, uitgesteld met stijging</t>
  </si>
  <si>
    <t>OP ingegaan tijdelijk tot gebroken leeftijd, direct ingaand, gehele leeftijd nu</t>
  </si>
  <si>
    <t>OP ingegaan tot gebroken leeftijd, direct ingaand, gebroken leeftijd nu</t>
  </si>
  <si>
    <t>OP ingegaan tijdelijk met daling</t>
  </si>
  <si>
    <t>OP tijdelijk uitgesteld met stijging</t>
  </si>
  <si>
    <t>1019-1</t>
  </si>
  <si>
    <t>1020-1</t>
  </si>
  <si>
    <t>1021-1</t>
  </si>
  <si>
    <t>1022-1</t>
  </si>
  <si>
    <t>1023-1</t>
  </si>
  <si>
    <t>Ingegaan PP</t>
  </si>
  <si>
    <t>Ingegaan WZP</t>
  </si>
  <si>
    <t>OP uitgesteld levenslang, geboortedag ongelijk aan eerste van de maand</t>
  </si>
  <si>
    <t>AOP ingegaan tijdelijk</t>
  </si>
  <si>
    <t>TNBP ingegaan tijdelijk</t>
  </si>
  <si>
    <t>1024-1</t>
  </si>
  <si>
    <t>1025-1</t>
  </si>
  <si>
    <t>1026-1</t>
  </si>
  <si>
    <t>1027-1</t>
  </si>
  <si>
    <t>1028-1</t>
  </si>
  <si>
    <t>Latent PP</t>
  </si>
  <si>
    <t>FACTOREN BEREKENING:</t>
  </si>
  <si>
    <t>1029-1</t>
  </si>
  <si>
    <t>STIJGENDE FUNCTIE / SCHALINGSFACTOR</t>
  </si>
  <si>
    <t>Latent TNBP</t>
  </si>
  <si>
    <t>Uitkerend op leven partner x</t>
  </si>
  <si>
    <t>Uitkerend op leven partner y</t>
  </si>
  <si>
    <t>1030-1</t>
  </si>
  <si>
    <t>Beschikbaar vermogen (M):</t>
  </si>
  <si>
    <t>CW inleg / rendementsgarantie (P):</t>
  </si>
  <si>
    <t>1031-1</t>
  </si>
  <si>
    <t>1032-1</t>
  </si>
  <si>
    <t>1033-1</t>
  </si>
  <si>
    <t>1034-1</t>
  </si>
  <si>
    <t>1035-1</t>
  </si>
  <si>
    <t>Sexeneutraal</t>
  </si>
  <si>
    <t>PercentageMannen</t>
  </si>
  <si>
    <t>PercentageMannen_IngPP</t>
  </si>
  <si>
    <t>PercentageMannen_WZP</t>
  </si>
  <si>
    <t>1044-1</t>
  </si>
  <si>
    <t>1045-1</t>
  </si>
  <si>
    <t>1046-1</t>
  </si>
  <si>
    <t>1047-1</t>
  </si>
  <si>
    <t>1048-1</t>
  </si>
  <si>
    <t>1049-1</t>
  </si>
  <si>
    <t>1050-1</t>
  </si>
  <si>
    <t>1051-1</t>
  </si>
  <si>
    <t>1052-1</t>
  </si>
  <si>
    <t>1053-1</t>
  </si>
  <si>
    <t>1054-1</t>
  </si>
  <si>
    <t>1055-1</t>
  </si>
  <si>
    <t>1056-1</t>
  </si>
  <si>
    <t>1057-1</t>
  </si>
  <si>
    <t>1058-1</t>
  </si>
  <si>
    <t>1059-1</t>
  </si>
  <si>
    <t>1060-1</t>
  </si>
  <si>
    <t>1061-1</t>
  </si>
  <si>
    <t>1062-1</t>
  </si>
  <si>
    <t>1063-1</t>
  </si>
  <si>
    <t>1064-1</t>
  </si>
  <si>
    <t>1065-1</t>
  </si>
  <si>
    <t>1066-1</t>
  </si>
  <si>
    <t>1067-1</t>
  </si>
  <si>
    <t>1068-1</t>
  </si>
  <si>
    <t>1069-1</t>
  </si>
  <si>
    <t>1070-1</t>
  </si>
  <si>
    <t>1071-1</t>
  </si>
  <si>
    <t>1072-1</t>
  </si>
  <si>
    <t>1073-1</t>
  </si>
  <si>
    <t>1074-1</t>
  </si>
  <si>
    <t>1075-1</t>
  </si>
  <si>
    <t>1076-1</t>
  </si>
  <si>
    <t>1077-1</t>
  </si>
  <si>
    <t>1078-1</t>
  </si>
  <si>
    <t>1079-1</t>
  </si>
  <si>
    <t>1080-1</t>
  </si>
  <si>
    <t>1081-1</t>
  </si>
  <si>
    <t>1082-1</t>
  </si>
  <si>
    <t>1083-1</t>
  </si>
  <si>
    <t>1084-1</t>
  </si>
  <si>
    <t>1085-1</t>
  </si>
  <si>
    <t>1086-1</t>
  </si>
  <si>
    <t>1087-1</t>
  </si>
  <si>
    <t>1088-1</t>
  </si>
  <si>
    <t>1089-1</t>
  </si>
  <si>
    <t>1090-1</t>
  </si>
  <si>
    <t>1091-1</t>
  </si>
  <si>
    <t>1092-1</t>
  </si>
  <si>
    <t>1093-1</t>
  </si>
  <si>
    <t>1094-1</t>
  </si>
  <si>
    <t>1095-1</t>
  </si>
  <si>
    <t>1096-1</t>
  </si>
  <si>
    <t>1097-1</t>
  </si>
  <si>
    <t>1098-1</t>
  </si>
  <si>
    <t>1099-1</t>
  </si>
  <si>
    <t>1100-1</t>
  </si>
  <si>
    <t>1101-1</t>
  </si>
  <si>
    <t>1102-1</t>
  </si>
  <si>
    <t>1103-1</t>
  </si>
  <si>
    <t>1104-1</t>
  </si>
  <si>
    <t>1105-1</t>
  </si>
  <si>
    <t>1106-1</t>
  </si>
  <si>
    <t>1107-1</t>
  </si>
  <si>
    <t>1108-1</t>
  </si>
  <si>
    <t>1109-1</t>
  </si>
  <si>
    <t>1110-1</t>
  </si>
  <si>
    <t>1111-1</t>
  </si>
  <si>
    <t>1112-1</t>
  </si>
  <si>
    <t>1113-1</t>
  </si>
  <si>
    <t>1114-1</t>
  </si>
  <si>
    <t>1115-1</t>
  </si>
  <si>
    <t>1116-1</t>
  </si>
  <si>
    <t>1117-1</t>
  </si>
  <si>
    <t>1118-1</t>
  </si>
  <si>
    <t>1119-1</t>
  </si>
  <si>
    <t>1120-1</t>
  </si>
  <si>
    <t>1121-1</t>
  </si>
  <si>
    <t>1122-1</t>
  </si>
  <si>
    <t>1123-1</t>
  </si>
  <si>
    <t>1124-1</t>
  </si>
  <si>
    <t>1125-1</t>
  </si>
  <si>
    <t>1126-1</t>
  </si>
  <si>
    <t>1127-1</t>
  </si>
  <si>
    <t>1128-1</t>
  </si>
  <si>
    <t>1129-1</t>
  </si>
  <si>
    <t>1130-1</t>
  </si>
  <si>
    <t>1131-1</t>
  </si>
  <si>
    <t>1132-1</t>
  </si>
  <si>
    <t>1133-1</t>
  </si>
  <si>
    <t>1134-1</t>
  </si>
  <si>
    <t>1135-1</t>
  </si>
  <si>
    <t>1136-1</t>
  </si>
  <si>
    <t>1137-1</t>
  </si>
  <si>
    <t>1138-1</t>
  </si>
  <si>
    <t>1139-1</t>
  </si>
  <si>
    <t>1140-1</t>
  </si>
  <si>
    <t>1141-1</t>
  </si>
  <si>
    <t>1142-1</t>
  </si>
  <si>
    <t>1143-1</t>
  </si>
  <si>
    <t>1144-1</t>
  </si>
  <si>
    <t>1145-1</t>
  </si>
  <si>
    <t>1146-1</t>
  </si>
  <si>
    <t>1147-1</t>
  </si>
  <si>
    <t>1148-1</t>
  </si>
  <si>
    <t>1149-1</t>
  </si>
  <si>
    <t>1150-1</t>
  </si>
  <si>
    <t>1151-1</t>
  </si>
  <si>
    <t>1152-1</t>
  </si>
  <si>
    <t>1153-1</t>
  </si>
  <si>
    <t>1154-1</t>
  </si>
  <si>
    <t>1155-1</t>
  </si>
  <si>
    <t>1156-1</t>
  </si>
  <si>
    <t>1157-1</t>
  </si>
  <si>
    <t>1158-1</t>
  </si>
  <si>
    <t>1159-1</t>
  </si>
  <si>
    <t>1160-1</t>
  </si>
  <si>
    <t>1161-1</t>
  </si>
  <si>
    <t>1162-1</t>
  </si>
  <si>
    <t>1163-1</t>
  </si>
  <si>
    <t>1164-1</t>
  </si>
  <si>
    <t>1165-1</t>
  </si>
  <si>
    <t>1166-1</t>
  </si>
  <si>
    <t>1167-1</t>
  </si>
  <si>
    <t>1168-1</t>
  </si>
  <si>
    <t>1169-1</t>
  </si>
  <si>
    <t>1170-1</t>
  </si>
  <si>
    <t>1171-1</t>
  </si>
  <si>
    <t>1172-1</t>
  </si>
  <si>
    <t>1173-1</t>
  </si>
  <si>
    <t>1174-1</t>
  </si>
  <si>
    <t>1175-1</t>
  </si>
  <si>
    <t>1176-1</t>
  </si>
  <si>
    <t>1177-1</t>
  </si>
  <si>
    <t>1178-1</t>
  </si>
  <si>
    <t>1179-1</t>
  </si>
  <si>
    <t>1180-1</t>
  </si>
  <si>
    <t>1181-1</t>
  </si>
  <si>
    <t>1182-1</t>
  </si>
  <si>
    <t>1183-1</t>
  </si>
  <si>
    <t>1184-1</t>
  </si>
  <si>
    <t>1185-1</t>
  </si>
  <si>
    <t>1186-1</t>
  </si>
  <si>
    <t>1187-1</t>
  </si>
  <si>
    <t>1188-1</t>
  </si>
  <si>
    <t>1189-1</t>
  </si>
  <si>
    <t>1190-1</t>
  </si>
  <si>
    <t>1191-1</t>
  </si>
  <si>
    <t>1192-1</t>
  </si>
  <si>
    <t>1193-1</t>
  </si>
  <si>
    <t>1194-1</t>
  </si>
  <si>
    <t>1195-1</t>
  </si>
  <si>
    <t>1196-1</t>
  </si>
  <si>
    <t>1197-1</t>
  </si>
  <si>
    <t>1198-1</t>
  </si>
  <si>
    <t>1199-1</t>
  </si>
  <si>
    <t>1200-1</t>
  </si>
  <si>
    <t>1201-1</t>
  </si>
  <si>
    <t>1202-1</t>
  </si>
  <si>
    <t>1203-1</t>
  </si>
  <si>
    <t>1204-1</t>
  </si>
  <si>
    <t>1205-1</t>
  </si>
  <si>
    <t>1206-1</t>
  </si>
  <si>
    <t>1207-1</t>
  </si>
  <si>
    <t>1208-1</t>
  </si>
  <si>
    <t>1209-1</t>
  </si>
  <si>
    <t>1210-1</t>
  </si>
  <si>
    <t>1211-1</t>
  </si>
  <si>
    <t>1212-1</t>
  </si>
  <si>
    <t>1213-1</t>
  </si>
  <si>
    <t>1214-1</t>
  </si>
  <si>
    <t>1215-1</t>
  </si>
  <si>
    <t>1216-1</t>
  </si>
  <si>
    <t>1217-1</t>
  </si>
  <si>
    <t>1218-1</t>
  </si>
  <si>
    <t>1219-1</t>
  </si>
  <si>
    <t>1220-1</t>
  </si>
  <si>
    <t>1221-1</t>
  </si>
  <si>
    <t>1222-1</t>
  </si>
  <si>
    <t>1223-1</t>
  </si>
  <si>
    <t>1224-1</t>
  </si>
  <si>
    <t>1225-1</t>
  </si>
  <si>
    <t>1226-1</t>
  </si>
  <si>
    <t>1227-1</t>
  </si>
  <si>
    <t>1228-1</t>
  </si>
  <si>
    <t>1229-1</t>
  </si>
  <si>
    <t>1230-1</t>
  </si>
  <si>
    <t>1231-1</t>
  </si>
  <si>
    <t>1232-1</t>
  </si>
  <si>
    <t>1233-1</t>
  </si>
  <si>
    <t>1234-1</t>
  </si>
  <si>
    <t>1235-1</t>
  </si>
  <si>
    <t>1236-1</t>
  </si>
  <si>
    <t>1237-1</t>
  </si>
  <si>
    <t>1238-1</t>
  </si>
  <si>
    <t>1239-1</t>
  </si>
  <si>
    <t>1240-1</t>
  </si>
  <si>
    <t>1241-1</t>
  </si>
  <si>
    <t>1242-1</t>
  </si>
  <si>
    <t>1243-1</t>
  </si>
  <si>
    <t>1244-1</t>
  </si>
  <si>
    <t>1245-1</t>
  </si>
  <si>
    <t>1246-1</t>
  </si>
  <si>
    <t>1247-1</t>
  </si>
  <si>
    <t>1248-1</t>
  </si>
  <si>
    <t>1249-1</t>
  </si>
  <si>
    <t>1250-1</t>
  </si>
  <si>
    <t>1251-1</t>
  </si>
  <si>
    <t>1252-1</t>
  </si>
  <si>
    <t>1253-1</t>
  </si>
  <si>
    <t>1254-1</t>
  </si>
  <si>
    <t>1255-1</t>
  </si>
  <si>
    <t>1256-1</t>
  </si>
  <si>
    <t>1257-1</t>
  </si>
  <si>
    <t>1258-1</t>
  </si>
  <si>
    <t>1259-1</t>
  </si>
  <si>
    <t>1260-1</t>
  </si>
  <si>
    <t>1261-1</t>
  </si>
  <si>
    <t>1262-1</t>
  </si>
  <si>
    <t>1263-1</t>
  </si>
  <si>
    <t>1264-1</t>
  </si>
  <si>
    <t>1265-1</t>
  </si>
  <si>
    <t>1266-1</t>
  </si>
  <si>
    <t>1267-1</t>
  </si>
  <si>
    <t>1268-1</t>
  </si>
  <si>
    <t>1269-1</t>
  </si>
  <si>
    <t>1270-1</t>
  </si>
  <si>
    <t>1271-1</t>
  </si>
  <si>
    <t>1272-1</t>
  </si>
  <si>
    <t>1273-1</t>
  </si>
  <si>
    <t>1274-1</t>
  </si>
  <si>
    <t>1275-1</t>
  </si>
  <si>
    <t>1276-1</t>
  </si>
  <si>
    <t>1277-1</t>
  </si>
  <si>
    <t>1278-1</t>
  </si>
  <si>
    <t>1279-1</t>
  </si>
  <si>
    <t>1280-1</t>
  </si>
  <si>
    <t>1281-1</t>
  </si>
  <si>
    <t>1282-1</t>
  </si>
  <si>
    <t>1283-1</t>
  </si>
  <si>
    <t>1284-1</t>
  </si>
  <si>
    <t>1285-1</t>
  </si>
  <si>
    <t>1286-1</t>
  </si>
  <si>
    <t>1287-1</t>
  </si>
  <si>
    <t>1288-1</t>
  </si>
  <si>
    <t>1289-1</t>
  </si>
  <si>
    <t>1290-1</t>
  </si>
  <si>
    <t>1291-1</t>
  </si>
  <si>
    <t>1292-1</t>
  </si>
  <si>
    <t>1293-1</t>
  </si>
  <si>
    <t>1294-1</t>
  </si>
  <si>
    <t>1295-1</t>
  </si>
  <si>
    <t>1296-1</t>
  </si>
  <si>
    <t>1297-1</t>
  </si>
  <si>
    <t>1298-1</t>
  </si>
  <si>
    <t>1299-1</t>
  </si>
  <si>
    <t>1300-1</t>
  </si>
  <si>
    <t>1301-1</t>
  </si>
  <si>
    <t>1302-1</t>
  </si>
  <si>
    <t>1303-1</t>
  </si>
  <si>
    <t>1304-1</t>
  </si>
  <si>
    <t>1305-1</t>
  </si>
  <si>
    <t>1306-1</t>
  </si>
  <si>
    <t>1307-1</t>
  </si>
  <si>
    <t>1308-1</t>
  </si>
  <si>
    <t>1309-1</t>
  </si>
  <si>
    <t>1310-1</t>
  </si>
  <si>
    <t>1311-1</t>
  </si>
  <si>
    <t>1312-1</t>
  </si>
  <si>
    <t>1313-1</t>
  </si>
  <si>
    <t>1314-1</t>
  </si>
  <si>
    <t>1315-1</t>
  </si>
  <si>
    <t>1316-1</t>
  </si>
  <si>
    <t>1317-1</t>
  </si>
  <si>
    <t>1318-1</t>
  </si>
  <si>
    <t>1319-1</t>
  </si>
  <si>
    <t>1320-1</t>
  </si>
  <si>
    <t>1321-1</t>
  </si>
  <si>
    <t>1322-1</t>
  </si>
  <si>
    <t>1323-1</t>
  </si>
  <si>
    <t>1324-1</t>
  </si>
  <si>
    <t>1325-1</t>
  </si>
  <si>
    <t>1326-1</t>
  </si>
  <si>
    <t>1327-1</t>
  </si>
  <si>
    <t>1328-1</t>
  </si>
  <si>
    <t>1329-1</t>
  </si>
  <si>
    <t>1330-1</t>
  </si>
  <si>
    <t>1331-1</t>
  </si>
  <si>
    <t>1332-1</t>
  </si>
  <si>
    <t>1333-1</t>
  </si>
  <si>
    <t>1334-1</t>
  </si>
  <si>
    <t>1335-1</t>
  </si>
  <si>
    <t>1336-1</t>
  </si>
  <si>
    <t>1337-1</t>
  </si>
  <si>
    <t>1338-1</t>
  </si>
  <si>
    <t>1339-1</t>
  </si>
  <si>
    <t>1340-1</t>
  </si>
  <si>
    <t>1341-1</t>
  </si>
  <si>
    <t>1342-1</t>
  </si>
  <si>
    <t>1343-1</t>
  </si>
  <si>
    <t>1344-1</t>
  </si>
  <si>
    <t>1345-1</t>
  </si>
  <si>
    <t>1346-1</t>
  </si>
  <si>
    <t>1347-1</t>
  </si>
  <si>
    <t>1348-1</t>
  </si>
  <si>
    <t>1349-1</t>
  </si>
  <si>
    <t>1350-1</t>
  </si>
  <si>
    <t>1351-1</t>
  </si>
  <si>
    <t>1352-1</t>
  </si>
  <si>
    <t>1353-1</t>
  </si>
  <si>
    <t>1354-1</t>
  </si>
  <si>
    <t>1355-1</t>
  </si>
  <si>
    <t>1356-1</t>
  </si>
  <si>
    <t>1357-1</t>
  </si>
  <si>
    <t>1358-1</t>
  </si>
  <si>
    <t>1359-1</t>
  </si>
  <si>
    <t>1360-1</t>
  </si>
  <si>
    <t>1361-1</t>
  </si>
  <si>
    <t>1362-1</t>
  </si>
  <si>
    <t>1363-1</t>
  </si>
  <si>
    <t>1364-1</t>
  </si>
  <si>
    <t>1365-1</t>
  </si>
  <si>
    <t>1366-1</t>
  </si>
  <si>
    <t>1367-1</t>
  </si>
  <si>
    <t>1368-1</t>
  </si>
  <si>
    <t>1369-1</t>
  </si>
  <si>
    <t>1370-1</t>
  </si>
  <si>
    <t>1371-1</t>
  </si>
  <si>
    <t>1372-1</t>
  </si>
  <si>
    <t>1373-1</t>
  </si>
  <si>
    <t>1374-1</t>
  </si>
  <si>
    <t>1375-1</t>
  </si>
  <si>
    <t>1376-1</t>
  </si>
  <si>
    <t>1377-1</t>
  </si>
  <si>
    <t>1378-1</t>
  </si>
  <si>
    <t>1379-1</t>
  </si>
  <si>
    <t>1380-1</t>
  </si>
  <si>
    <t>1381-1</t>
  </si>
  <si>
    <t>1382-1</t>
  </si>
  <si>
    <t>1383-1</t>
  </si>
  <si>
    <t>1384-1</t>
  </si>
  <si>
    <t>1385-1</t>
  </si>
  <si>
    <t>1386-1</t>
  </si>
  <si>
    <t>1387-1</t>
  </si>
  <si>
    <t>1388-1</t>
  </si>
  <si>
    <t>1389-1</t>
  </si>
  <si>
    <t>1390-1</t>
  </si>
  <si>
    <t>1391-1</t>
  </si>
  <si>
    <t>1392-1</t>
  </si>
  <si>
    <t>1393-1</t>
  </si>
  <si>
    <t>1394-1</t>
  </si>
  <si>
    <t>1395-1</t>
  </si>
  <si>
    <t>1396-1</t>
  </si>
  <si>
    <t>1397-1</t>
  </si>
  <si>
    <t>1398-1</t>
  </si>
  <si>
    <t>1399-1</t>
  </si>
  <si>
    <t>1400-1</t>
  </si>
  <si>
    <t>1401-1</t>
  </si>
  <si>
    <t>1402-1</t>
  </si>
  <si>
    <t>1403-1</t>
  </si>
  <si>
    <t>1404-1</t>
  </si>
  <si>
    <t>1405-1</t>
  </si>
  <si>
    <t>1406-1</t>
  </si>
  <si>
    <t>1407-1</t>
  </si>
  <si>
    <t>1408-1</t>
  </si>
  <si>
    <t>1409-1</t>
  </si>
  <si>
    <t>1410-1</t>
  </si>
  <si>
    <t>1411-1</t>
  </si>
  <si>
    <t>1412-1</t>
  </si>
  <si>
    <t>1413-1</t>
  </si>
  <si>
    <t>1414-1</t>
  </si>
  <si>
    <t>1415-1</t>
  </si>
  <si>
    <t>1416-1</t>
  </si>
  <si>
    <t>1417-1</t>
  </si>
  <si>
    <t>1418-1</t>
  </si>
  <si>
    <t>1419-1</t>
  </si>
  <si>
    <t>1420-1</t>
  </si>
  <si>
    <t>1421-1</t>
  </si>
  <si>
    <t>1422-1</t>
  </si>
  <si>
    <t>1423-1</t>
  </si>
  <si>
    <t>1424-1</t>
  </si>
  <si>
    <t>1425-1</t>
  </si>
  <si>
    <t>1426-1</t>
  </si>
  <si>
    <t>1427-1</t>
  </si>
  <si>
    <t>1428-1</t>
  </si>
  <si>
    <t>1429-1</t>
  </si>
  <si>
    <t>1430-1</t>
  </si>
  <si>
    <t>1431-1</t>
  </si>
  <si>
    <t>1432-1</t>
  </si>
  <si>
    <t>1433-1</t>
  </si>
  <si>
    <t>1434-1</t>
  </si>
  <si>
    <t>1435-1</t>
  </si>
  <si>
    <t>1436-1</t>
  </si>
  <si>
    <t>1437-1</t>
  </si>
  <si>
    <t>1438-1</t>
  </si>
  <si>
    <t>1439-1</t>
  </si>
  <si>
    <t>1440-1</t>
  </si>
  <si>
    <t>1441-1</t>
  </si>
  <si>
    <t>1442-1</t>
  </si>
  <si>
    <t>1443-1</t>
  </si>
  <si>
    <t>1444-1</t>
  </si>
  <si>
    <t>1445-1</t>
  </si>
  <si>
    <t>1446-1</t>
  </si>
  <si>
    <t>1447-1</t>
  </si>
  <si>
    <t>1448-1</t>
  </si>
  <si>
    <t>1449-1</t>
  </si>
  <si>
    <t>1450-1</t>
  </si>
  <si>
    <t>1451-1</t>
  </si>
  <si>
    <t>1452-1</t>
  </si>
  <si>
    <t>1453-1</t>
  </si>
  <si>
    <t>1454-1</t>
  </si>
  <si>
    <t>1455-1</t>
  </si>
  <si>
    <t>1456-1</t>
  </si>
  <si>
    <t>1457-1</t>
  </si>
  <si>
    <t>1458-1</t>
  </si>
  <si>
    <t>1459-1</t>
  </si>
  <si>
    <t>1460-1</t>
  </si>
  <si>
    <t>1461-1</t>
  </si>
  <si>
    <t>1462-1</t>
  </si>
  <si>
    <t>1463-1</t>
  </si>
  <si>
    <t>1464-1</t>
  </si>
  <si>
    <t>1465-1</t>
  </si>
  <si>
    <t>1466-1</t>
  </si>
  <si>
    <t>1467-1</t>
  </si>
  <si>
    <t>1468-1</t>
  </si>
  <si>
    <t>1469-1</t>
  </si>
  <si>
    <t>1470-1</t>
  </si>
  <si>
    <t>1471-1</t>
  </si>
  <si>
    <t>1472-1</t>
  </si>
  <si>
    <t>1473-1</t>
  </si>
  <si>
    <t>1474-1</t>
  </si>
  <si>
    <t>1475-1</t>
  </si>
  <si>
    <t>1476-1</t>
  </si>
  <si>
    <t>1477-1</t>
  </si>
  <si>
    <t>1478-1</t>
  </si>
  <si>
    <t>1479-1</t>
  </si>
  <si>
    <t>1480-1</t>
  </si>
  <si>
    <t>1481-1</t>
  </si>
  <si>
    <t>1482-1</t>
  </si>
  <si>
    <t>1483-1</t>
  </si>
  <si>
    <t>1484-1</t>
  </si>
  <si>
    <t>1485-1</t>
  </si>
  <si>
    <t>1486-1</t>
  </si>
  <si>
    <t>1487-1</t>
  </si>
  <si>
    <t>1488-1</t>
  </si>
  <si>
    <t>1489-1</t>
  </si>
  <si>
    <t>1490-1</t>
  </si>
  <si>
    <t>1491-1</t>
  </si>
  <si>
    <t>1492-1</t>
  </si>
  <si>
    <t>1493-1</t>
  </si>
  <si>
    <t>1494-1</t>
  </si>
  <si>
    <t>1495-1</t>
  </si>
  <si>
    <t>1496-1</t>
  </si>
  <si>
    <t>1497-1</t>
  </si>
  <si>
    <t>1498-1</t>
  </si>
  <si>
    <t>1499-1</t>
  </si>
  <si>
    <t>1500-1</t>
  </si>
  <si>
    <t>1501-1</t>
  </si>
  <si>
    <t>1502-1</t>
  </si>
  <si>
    <t>1503-1</t>
  </si>
  <si>
    <t>1504-1</t>
  </si>
  <si>
    <t>1505-1</t>
  </si>
  <si>
    <t>1506-1</t>
  </si>
  <si>
    <t>1507-1</t>
  </si>
  <si>
    <t>1508-1</t>
  </si>
  <si>
    <t>1509-1</t>
  </si>
  <si>
    <t>1510-1</t>
  </si>
  <si>
    <t>1511-1</t>
  </si>
  <si>
    <t>1512-1</t>
  </si>
  <si>
    <t>1513-1</t>
  </si>
  <si>
    <t>1514-1</t>
  </si>
  <si>
    <t>1515-1</t>
  </si>
  <si>
    <t>1516-1</t>
  </si>
  <si>
    <t>1517-1</t>
  </si>
  <si>
    <t>1518-1</t>
  </si>
  <si>
    <t>1519-1</t>
  </si>
  <si>
    <t>1520-1</t>
  </si>
  <si>
    <t>1521-1</t>
  </si>
  <si>
    <t>1522-1</t>
  </si>
  <si>
    <t>1523-1</t>
  </si>
  <si>
    <t>1524-1</t>
  </si>
  <si>
    <t>1525-1</t>
  </si>
  <si>
    <t>1526-1</t>
  </si>
  <si>
    <t>1527-1</t>
  </si>
  <si>
    <t>1528-1</t>
  </si>
  <si>
    <t>1529-1</t>
  </si>
  <si>
    <t>1530-1</t>
  </si>
  <si>
    <t>1531-1</t>
  </si>
  <si>
    <t>1532-1</t>
  </si>
  <si>
    <t>1533-1</t>
  </si>
  <si>
    <t>1534-1</t>
  </si>
  <si>
    <t>1535-1</t>
  </si>
  <si>
    <t>1536-1</t>
  </si>
  <si>
    <t>1537-1</t>
  </si>
  <si>
    <t>1538-1</t>
  </si>
  <si>
    <t>1539-1</t>
  </si>
  <si>
    <t>1540-1</t>
  </si>
  <si>
    <t>1541-1</t>
  </si>
  <si>
    <t>1542-1</t>
  </si>
  <si>
    <t>1543-1</t>
  </si>
  <si>
    <t>1544-1</t>
  </si>
  <si>
    <t>1545-1</t>
  </si>
  <si>
    <t>1546-1</t>
  </si>
  <si>
    <t>1547-1</t>
  </si>
  <si>
    <t>1548-1</t>
  </si>
  <si>
    <t>1549-1</t>
  </si>
  <si>
    <t>1550-1</t>
  </si>
  <si>
    <t>1551-1</t>
  </si>
  <si>
    <t>1552-1</t>
  </si>
  <si>
    <t>1553-1</t>
  </si>
  <si>
    <t>1554-1</t>
  </si>
  <si>
    <t>1555-1</t>
  </si>
  <si>
    <t>1556-1</t>
  </si>
  <si>
    <t>1557-1</t>
  </si>
  <si>
    <t>1558-1</t>
  </si>
  <si>
    <t>1559-1</t>
  </si>
  <si>
    <t>1560-1</t>
  </si>
  <si>
    <t>1561-1</t>
  </si>
  <si>
    <t>1562-1</t>
  </si>
  <si>
    <t>1563-1</t>
  </si>
  <si>
    <t>1564-1</t>
  </si>
  <si>
    <t>1565-1</t>
  </si>
  <si>
    <t>1566-1</t>
  </si>
  <si>
    <t>1567-1</t>
  </si>
  <si>
    <t>1568-1</t>
  </si>
  <si>
    <t>1569-1</t>
  </si>
  <si>
    <t>1570-1</t>
  </si>
  <si>
    <t>1571-1</t>
  </si>
  <si>
    <t>1572-1</t>
  </si>
  <si>
    <t>1573-1</t>
  </si>
  <si>
    <t>1574-1</t>
  </si>
  <si>
    <t>1575-1</t>
  </si>
  <si>
    <t>1576-1</t>
  </si>
  <si>
    <t>1577-1</t>
  </si>
  <si>
    <t>1578-1</t>
  </si>
  <si>
    <t>1579-1</t>
  </si>
  <si>
    <t>1580-1</t>
  </si>
  <si>
    <t>1581-1</t>
  </si>
  <si>
    <t>1582-1</t>
  </si>
  <si>
    <t>1583-1</t>
  </si>
  <si>
    <t>1584-1</t>
  </si>
  <si>
    <t>1585-1</t>
  </si>
  <si>
    <t>1586-1</t>
  </si>
  <si>
    <t>1587-1</t>
  </si>
  <si>
    <t>1588-1</t>
  </si>
  <si>
    <t>1589-1</t>
  </si>
  <si>
    <t>1590-1</t>
  </si>
  <si>
    <t>1591-1</t>
  </si>
  <si>
    <t>1592-1</t>
  </si>
  <si>
    <t>1593-1</t>
  </si>
  <si>
    <t>1594-1</t>
  </si>
  <si>
    <t>1595-1</t>
  </si>
  <si>
    <t>1596-1</t>
  </si>
  <si>
    <t>1597-1</t>
  </si>
  <si>
    <t>1598-1</t>
  </si>
  <si>
    <t>1599-1</t>
  </si>
  <si>
    <t>1600-1</t>
  </si>
  <si>
    <t>1601-1</t>
  </si>
  <si>
    <t>1602-1</t>
  </si>
  <si>
    <t>1603-1</t>
  </si>
  <si>
    <t>1604-1</t>
  </si>
  <si>
    <t>1605-1</t>
  </si>
  <si>
    <t>1606-1</t>
  </si>
  <si>
    <t>1607-1</t>
  </si>
  <si>
    <t>1608-1</t>
  </si>
  <si>
    <t>1609-1</t>
  </si>
  <si>
    <t>1610-1</t>
  </si>
  <si>
    <t>1611-1</t>
  </si>
  <si>
    <t>1612-1</t>
  </si>
  <si>
    <t>1613-1</t>
  </si>
  <si>
    <t>1614-1</t>
  </si>
  <si>
    <t>1615-1</t>
  </si>
  <si>
    <t>1616-1</t>
  </si>
  <si>
    <t>1617-1</t>
  </si>
  <si>
    <t>1618-1</t>
  </si>
  <si>
    <t>1619-1</t>
  </si>
  <si>
    <t>1620-1</t>
  </si>
  <si>
    <t>1621-1</t>
  </si>
  <si>
    <t>1622-1</t>
  </si>
  <si>
    <t>1623-1</t>
  </si>
  <si>
    <t>1624-1</t>
  </si>
  <si>
    <t>1625-1</t>
  </si>
  <si>
    <t>1626-1</t>
  </si>
  <si>
    <t>1627-1</t>
  </si>
  <si>
    <t>1628-1</t>
  </si>
  <si>
    <t>1629-1</t>
  </si>
  <si>
    <t>1630-1</t>
  </si>
  <si>
    <t>1631-1</t>
  </si>
  <si>
    <t>1632-1</t>
  </si>
  <si>
    <t>1633-1</t>
  </si>
  <si>
    <t>1634-1</t>
  </si>
  <si>
    <t>1635-1</t>
  </si>
  <si>
    <t>1636-1</t>
  </si>
  <si>
    <t>1637-1</t>
  </si>
  <si>
    <t>1638-1</t>
  </si>
  <si>
    <t>1639-1</t>
  </si>
  <si>
    <t>1640-1</t>
  </si>
  <si>
    <t>1641-1</t>
  </si>
  <si>
    <t>1642-1</t>
  </si>
  <si>
    <t>1643-1</t>
  </si>
  <si>
    <t>1644-1</t>
  </si>
  <si>
    <t>1645-1</t>
  </si>
  <si>
    <t>1646-1</t>
  </si>
  <si>
    <t>1647-1</t>
  </si>
  <si>
    <t>1648-1</t>
  </si>
  <si>
    <t>1649-1</t>
  </si>
  <si>
    <t>1650-1</t>
  </si>
  <si>
    <t>1651-1</t>
  </si>
  <si>
    <t>1652-1</t>
  </si>
  <si>
    <t>1653-1</t>
  </si>
  <si>
    <t>1654-1</t>
  </si>
  <si>
    <t>1655-1</t>
  </si>
  <si>
    <t>1656-1</t>
  </si>
  <si>
    <t>1657-1</t>
  </si>
  <si>
    <t>1658-1</t>
  </si>
  <si>
    <t>1659-1</t>
  </si>
  <si>
    <t>1660-1</t>
  </si>
  <si>
    <t>1661-1</t>
  </si>
  <si>
    <t>1662-1</t>
  </si>
  <si>
    <t>1663-1</t>
  </si>
  <si>
    <t>1664-1</t>
  </si>
  <si>
    <t>1665-1</t>
  </si>
  <si>
    <t>1666-1</t>
  </si>
  <si>
    <t>1667-1</t>
  </si>
  <si>
    <t>1668-1</t>
  </si>
  <si>
    <t>1669-1</t>
  </si>
  <si>
    <t>1670-1</t>
  </si>
  <si>
    <t>1671-1</t>
  </si>
  <si>
    <t>1672-1</t>
  </si>
  <si>
    <t>1673-1</t>
  </si>
  <si>
    <t>1674-1</t>
  </si>
  <si>
    <t>1675-1</t>
  </si>
  <si>
    <t>1676-1</t>
  </si>
  <si>
    <t>1677-1</t>
  </si>
  <si>
    <t>1678-1</t>
  </si>
  <si>
    <t>1679-1</t>
  </si>
  <si>
    <t>1680-1</t>
  </si>
  <si>
    <t>1681-1</t>
  </si>
  <si>
    <t>1682-1</t>
  </si>
  <si>
    <t>1683-1</t>
  </si>
  <si>
    <t>1684-1</t>
  </si>
  <si>
    <t>1685-1</t>
  </si>
  <si>
    <t>1686-1</t>
  </si>
  <si>
    <t>1687-1</t>
  </si>
  <si>
    <t>1688-1</t>
  </si>
  <si>
    <t>1689-1</t>
  </si>
  <si>
    <t>1690-1</t>
  </si>
  <si>
    <t>1691-1</t>
  </si>
  <si>
    <t>1692-1</t>
  </si>
  <si>
    <t>1693-1</t>
  </si>
  <si>
    <t>1694-1</t>
  </si>
  <si>
    <t>1695-1</t>
  </si>
  <si>
    <t>1696-1</t>
  </si>
  <si>
    <t>1697-1</t>
  </si>
  <si>
    <t>1698-1</t>
  </si>
  <si>
    <t>1699-1</t>
  </si>
  <si>
    <t>1700-1</t>
  </si>
  <si>
    <t>1701-1</t>
  </si>
  <si>
    <t>1702-1</t>
  </si>
  <si>
    <t>1703-1</t>
  </si>
  <si>
    <t>1704-1</t>
  </si>
  <si>
    <t>1705-1</t>
  </si>
  <si>
    <t>1706-1</t>
  </si>
  <si>
    <t>1707-1</t>
  </si>
  <si>
    <t>1708-1</t>
  </si>
  <si>
    <t>1709-1</t>
  </si>
  <si>
    <t>1710-1</t>
  </si>
  <si>
    <t>1711-1</t>
  </si>
  <si>
    <t>1712-1</t>
  </si>
  <si>
    <t>1713-1</t>
  </si>
  <si>
    <t>1714-1</t>
  </si>
  <si>
    <t>1715-1</t>
  </si>
  <si>
    <t>1716-1</t>
  </si>
  <si>
    <t>1717-1</t>
  </si>
  <si>
    <t>1718-1</t>
  </si>
  <si>
    <t>1719-1</t>
  </si>
  <si>
    <t>1720-1</t>
  </si>
  <si>
    <t>1721-1</t>
  </si>
  <si>
    <t>1722-1</t>
  </si>
  <si>
    <t>1723-1</t>
  </si>
  <si>
    <t>1724-1</t>
  </si>
  <si>
    <t>1725-1</t>
  </si>
  <si>
    <t>1726-1</t>
  </si>
  <si>
    <t>1727-1</t>
  </si>
  <si>
    <t>1728-1</t>
  </si>
  <si>
    <t>1729-1</t>
  </si>
  <si>
    <t>1730-1</t>
  </si>
  <si>
    <t>1731-1</t>
  </si>
  <si>
    <t>1732-1</t>
  </si>
  <si>
    <t>1733-1</t>
  </si>
  <si>
    <t>1734-1</t>
  </si>
  <si>
    <t>1735-1</t>
  </si>
  <si>
    <t>1736-1</t>
  </si>
  <si>
    <t>1737-1</t>
  </si>
  <si>
    <t>1738-1</t>
  </si>
  <si>
    <t>1739-1</t>
  </si>
  <si>
    <t>1740-1</t>
  </si>
  <si>
    <t>1741-1</t>
  </si>
  <si>
    <t>1742-1</t>
  </si>
  <si>
    <t>1743-1</t>
  </si>
  <si>
    <t>1744-1</t>
  </si>
  <si>
    <t>1745-1</t>
  </si>
  <si>
    <t>1746-1</t>
  </si>
  <si>
    <t>1747-1</t>
  </si>
  <si>
    <t>1748-1</t>
  </si>
  <si>
    <t>1749-1</t>
  </si>
  <si>
    <t>1750-1</t>
  </si>
  <si>
    <t>1751-1</t>
  </si>
  <si>
    <t>1752-1</t>
  </si>
  <si>
    <t>1753-1</t>
  </si>
  <si>
    <t>1754-1</t>
  </si>
  <si>
    <t>1755-1</t>
  </si>
  <si>
    <t>1756-1</t>
  </si>
  <si>
    <t>1757-1</t>
  </si>
  <si>
    <t>1758-1</t>
  </si>
  <si>
    <t>1759-1</t>
  </si>
  <si>
    <t>1760-1</t>
  </si>
  <si>
    <t>1761-1</t>
  </si>
  <si>
    <t>1762-1</t>
  </si>
  <si>
    <t>1763-1</t>
  </si>
  <si>
    <t>1764-1</t>
  </si>
  <si>
    <t>1765-1</t>
  </si>
  <si>
    <t>1766-1</t>
  </si>
  <si>
    <t>1767-1</t>
  </si>
  <si>
    <t>1768-1</t>
  </si>
  <si>
    <t>1769-1</t>
  </si>
  <si>
    <t>1770-1</t>
  </si>
  <si>
    <t>1771-1</t>
  </si>
  <si>
    <t>1772-1</t>
  </si>
  <si>
    <t>1773-1</t>
  </si>
  <si>
    <t>1774-1</t>
  </si>
  <si>
    <t>1775-1</t>
  </si>
  <si>
    <t>1776-1</t>
  </si>
  <si>
    <t>1777-1</t>
  </si>
  <si>
    <t>1778-1</t>
  </si>
  <si>
    <t>1779-1</t>
  </si>
  <si>
    <t>1780-1</t>
  </si>
  <si>
    <t>1781-1</t>
  </si>
  <si>
    <t>1782-1</t>
  </si>
  <si>
    <t>1783-1</t>
  </si>
  <si>
    <t>1784-1</t>
  </si>
  <si>
    <t>1785-1</t>
  </si>
  <si>
    <t>1786-1</t>
  </si>
  <si>
    <t>1787-1</t>
  </si>
  <si>
    <t>1788-1</t>
  </si>
  <si>
    <t>1789-1</t>
  </si>
  <si>
    <t>1790-1</t>
  </si>
  <si>
    <t>1791-1</t>
  </si>
  <si>
    <t>1792-1</t>
  </si>
  <si>
    <t>1793-1</t>
  </si>
  <si>
    <t>1794-1</t>
  </si>
  <si>
    <t>1795-1</t>
  </si>
  <si>
    <t>1796-1</t>
  </si>
  <si>
    <t>1797-1</t>
  </si>
  <si>
    <t>1798-1</t>
  </si>
  <si>
    <t>1799-1</t>
  </si>
  <si>
    <t>1800-1</t>
  </si>
  <si>
    <t>1801-1</t>
  </si>
  <si>
    <t>1802-1</t>
  </si>
  <si>
    <t>1803-1</t>
  </si>
  <si>
    <t>1804-1</t>
  </si>
  <si>
    <t>1805-1</t>
  </si>
  <si>
    <t>1806-1</t>
  </si>
  <si>
    <t>1807-1</t>
  </si>
  <si>
    <t>1808-1</t>
  </si>
  <si>
    <t>1809-1</t>
  </si>
  <si>
    <t>1810-1</t>
  </si>
  <si>
    <t>1811-1</t>
  </si>
  <si>
    <t>1812-1</t>
  </si>
  <si>
    <t>1813-1</t>
  </si>
  <si>
    <t>1814-1</t>
  </si>
  <si>
    <t>1815-1</t>
  </si>
  <si>
    <t>1816-1</t>
  </si>
  <si>
    <t>1817-1</t>
  </si>
  <si>
    <t>1818-1</t>
  </si>
  <si>
    <t>1819-1</t>
  </si>
  <si>
    <t>1820-1</t>
  </si>
  <si>
    <t>1821-1</t>
  </si>
  <si>
    <t>1822-1</t>
  </si>
  <si>
    <t>1823-1</t>
  </si>
  <si>
    <t>1824-1</t>
  </si>
  <si>
    <t>1825-1</t>
  </si>
  <si>
    <t>1826-1</t>
  </si>
  <si>
    <t>1827-1</t>
  </si>
  <si>
    <t>1828-1</t>
  </si>
  <si>
    <t>1829-1</t>
  </si>
  <si>
    <t>1830-1</t>
  </si>
  <si>
    <t>1831-1</t>
  </si>
  <si>
    <t>1832-1</t>
  </si>
  <si>
    <t>1833-1</t>
  </si>
  <si>
    <t>1834-1</t>
  </si>
  <si>
    <t>1835-1</t>
  </si>
  <si>
    <t>1836-1</t>
  </si>
  <si>
    <t>1837-1</t>
  </si>
  <si>
    <t>1838-1</t>
  </si>
  <si>
    <t>1839-1</t>
  </si>
  <si>
    <t>1840-1</t>
  </si>
  <si>
    <t>1841-1</t>
  </si>
  <si>
    <t>1842-1</t>
  </si>
  <si>
    <t>1843-1</t>
  </si>
  <si>
    <t>1844-1</t>
  </si>
  <si>
    <t>1845-1</t>
  </si>
  <si>
    <t>1846-1</t>
  </si>
  <si>
    <t>1847-1</t>
  </si>
  <si>
    <t>1848-1</t>
  </si>
  <si>
    <t>1849-1</t>
  </si>
  <si>
    <t>1850-1</t>
  </si>
  <si>
    <t>1851-1</t>
  </si>
  <si>
    <t>1852-1</t>
  </si>
  <si>
    <t>1853-1</t>
  </si>
  <si>
    <t>1854-1</t>
  </si>
  <si>
    <t>1855-1</t>
  </si>
  <si>
    <t>1856-1</t>
  </si>
  <si>
    <t>1857-1</t>
  </si>
  <si>
    <t>1858-1</t>
  </si>
  <si>
    <t>1859-1</t>
  </si>
  <si>
    <t>1860-1</t>
  </si>
  <si>
    <t>1861-1</t>
  </si>
  <si>
    <t>1862-1</t>
  </si>
  <si>
    <t>1863-1</t>
  </si>
  <si>
    <t>1864-1</t>
  </si>
  <si>
    <t>1865-1</t>
  </si>
  <si>
    <t>1866-1</t>
  </si>
  <si>
    <t>1867-1</t>
  </si>
  <si>
    <t>1868-1</t>
  </si>
  <si>
    <t>1869-1</t>
  </si>
  <si>
    <t>1870-1</t>
  </si>
  <si>
    <t>1871-1</t>
  </si>
  <si>
    <t>1872-1</t>
  </si>
  <si>
    <t>1873-1</t>
  </si>
  <si>
    <t>1874-1</t>
  </si>
  <si>
    <t>1875-1</t>
  </si>
  <si>
    <t>1876-1</t>
  </si>
  <si>
    <t>1877-1</t>
  </si>
  <si>
    <t>1878-1</t>
  </si>
  <si>
    <t>1879-1</t>
  </si>
  <si>
    <t>1880-1</t>
  </si>
  <si>
    <t>1881-1</t>
  </si>
  <si>
    <t>1882-1</t>
  </si>
  <si>
    <t>1883-1</t>
  </si>
  <si>
    <t>1884-1</t>
  </si>
  <si>
    <t>1885-1</t>
  </si>
  <si>
    <t>1886-1</t>
  </si>
  <si>
    <t>1887-1</t>
  </si>
  <si>
    <t>1888-1</t>
  </si>
  <si>
    <t>1889-1</t>
  </si>
  <si>
    <t>1890-1</t>
  </si>
  <si>
    <t>1891-1</t>
  </si>
  <si>
    <t>1892-1</t>
  </si>
  <si>
    <t>1893-1</t>
  </si>
  <si>
    <t>1894-1</t>
  </si>
  <si>
    <t>1895-1</t>
  </si>
  <si>
    <t>1896-1</t>
  </si>
  <si>
    <t>1897-1</t>
  </si>
  <si>
    <t>1898-1</t>
  </si>
  <si>
    <t>1899-1</t>
  </si>
  <si>
    <t>1900-1</t>
  </si>
  <si>
    <t>1901-1</t>
  </si>
  <si>
    <t>1902-1</t>
  </si>
  <si>
    <t>1903-1</t>
  </si>
  <si>
    <t>1904-1</t>
  </si>
  <si>
    <t>1905-1</t>
  </si>
  <si>
    <t>1906-1</t>
  </si>
  <si>
    <t>1907-1</t>
  </si>
  <si>
    <t>1908-1</t>
  </si>
  <si>
    <t>1909-1</t>
  </si>
  <si>
    <t>1910-1</t>
  </si>
  <si>
    <t>1911-1</t>
  </si>
  <si>
    <t>1912-1</t>
  </si>
  <si>
    <t>1913-1</t>
  </si>
  <si>
    <t>1914-1</t>
  </si>
  <si>
    <t>1915-1</t>
  </si>
  <si>
    <t>1916-1</t>
  </si>
  <si>
    <t>1917-1</t>
  </si>
  <si>
    <t>1918-1</t>
  </si>
  <si>
    <t>1919-1</t>
  </si>
  <si>
    <t>1920-1</t>
  </si>
  <si>
    <t>1921-1</t>
  </si>
  <si>
    <t>1922-1</t>
  </si>
  <si>
    <t>1923-1</t>
  </si>
  <si>
    <t>1924-1</t>
  </si>
  <si>
    <t>1925-1</t>
  </si>
  <si>
    <t>1926-1</t>
  </si>
  <si>
    <t>1927-1</t>
  </si>
  <si>
    <t>1928-1</t>
  </si>
  <si>
    <t>1929-1</t>
  </si>
  <si>
    <t>1930-1</t>
  </si>
  <si>
    <t>1931-1</t>
  </si>
  <si>
    <t>1932-1</t>
  </si>
  <si>
    <t>1933-1</t>
  </si>
  <si>
    <t>1934-1</t>
  </si>
  <si>
    <t>1935-1</t>
  </si>
  <si>
    <t>1936-1</t>
  </si>
  <si>
    <t>1937-1</t>
  </si>
  <si>
    <t>1938-1</t>
  </si>
  <si>
    <t>1939-1</t>
  </si>
  <si>
    <t>1940-1</t>
  </si>
  <si>
    <t>1941-1</t>
  </si>
  <si>
    <t>1942-1</t>
  </si>
  <si>
    <t>1943-1</t>
  </si>
  <si>
    <t>1944-1</t>
  </si>
  <si>
    <t>1945-1</t>
  </si>
  <si>
    <t>1946-1</t>
  </si>
  <si>
    <t>1947-1</t>
  </si>
  <si>
    <t>1948-1</t>
  </si>
  <si>
    <t>1949-1</t>
  </si>
  <si>
    <t>1950-1</t>
  </si>
  <si>
    <t>1951-1</t>
  </si>
  <si>
    <t>1952-1</t>
  </si>
  <si>
    <t>1953-1</t>
  </si>
  <si>
    <t>1954-1</t>
  </si>
  <si>
    <t>1955-1</t>
  </si>
  <si>
    <t>1956-1</t>
  </si>
  <si>
    <t>1957-1</t>
  </si>
  <si>
    <t>1958-1</t>
  </si>
  <si>
    <t>1959-1</t>
  </si>
  <si>
    <t>1960-1</t>
  </si>
  <si>
    <t>1961-1</t>
  </si>
  <si>
    <t>1962-1</t>
  </si>
  <si>
    <t>1963-1</t>
  </si>
  <si>
    <t>1964-1</t>
  </si>
  <si>
    <t>1965-1</t>
  </si>
  <si>
    <t>1966-1</t>
  </si>
  <si>
    <t>1967-1</t>
  </si>
  <si>
    <t>1968-1</t>
  </si>
  <si>
    <t>1969-1</t>
  </si>
  <si>
    <t>1970-1</t>
  </si>
  <si>
    <t>1971-1</t>
  </si>
  <si>
    <t>1972-1</t>
  </si>
  <si>
    <t>1973-1</t>
  </si>
  <si>
    <t>1974-1</t>
  </si>
  <si>
    <t>1975-1</t>
  </si>
  <si>
    <t>1976-1</t>
  </si>
  <si>
    <t>1977-1</t>
  </si>
  <si>
    <t>1978-1</t>
  </si>
  <si>
    <t>1979-1</t>
  </si>
  <si>
    <t>1980-1</t>
  </si>
  <si>
    <t>1981-1</t>
  </si>
  <si>
    <t>1982-1</t>
  </si>
  <si>
    <t>1983-1</t>
  </si>
  <si>
    <t>1984-1</t>
  </si>
  <si>
    <t>1985-1</t>
  </si>
  <si>
    <t>1986-1</t>
  </si>
  <si>
    <t>1987-1</t>
  </si>
  <si>
    <t>1988-1</t>
  </si>
  <si>
    <t>1989-1</t>
  </si>
  <si>
    <t>1990-1</t>
  </si>
  <si>
    <t>1991-1</t>
  </si>
  <si>
    <t>1992-1</t>
  </si>
  <si>
    <t>1993-1</t>
  </si>
  <si>
    <t>1994-1</t>
  </si>
  <si>
    <t>1995-1</t>
  </si>
  <si>
    <t>1996-1</t>
  </si>
  <si>
    <t>1997-1</t>
  </si>
  <si>
    <t>1998-1</t>
  </si>
  <si>
    <t>1999-1</t>
  </si>
  <si>
    <t>2000-1</t>
  </si>
  <si>
    <t>2001-1</t>
  </si>
  <si>
    <t>2002-1</t>
  </si>
  <si>
    <t>2003-1</t>
  </si>
  <si>
    <t>2004-1</t>
  </si>
  <si>
    <t>2005-1</t>
  </si>
  <si>
    <t>2006-1</t>
  </si>
  <si>
    <t>2007-1</t>
  </si>
  <si>
    <t>2008-1</t>
  </si>
  <si>
    <t>2009-1</t>
  </si>
  <si>
    <t>2010-1</t>
  </si>
  <si>
    <t>2011-1</t>
  </si>
  <si>
    <t>2012-1</t>
  </si>
  <si>
    <t>2013-1</t>
  </si>
  <si>
    <t>2014-1</t>
  </si>
  <si>
    <t>2015-1</t>
  </si>
  <si>
    <t>2016-1</t>
  </si>
  <si>
    <t>2017-1</t>
  </si>
  <si>
    <t>2018-1</t>
  </si>
  <si>
    <t>2019-1</t>
  </si>
  <si>
    <t>2020-1</t>
  </si>
  <si>
    <t>2021-1</t>
  </si>
  <si>
    <t>2022-1</t>
  </si>
  <si>
    <t>2023-1</t>
  </si>
  <si>
    <t>2024-1</t>
  </si>
  <si>
    <t>2025-1</t>
  </si>
  <si>
    <t>2026-1</t>
  </si>
  <si>
    <t>2027-1</t>
  </si>
  <si>
    <t>2028-1</t>
  </si>
  <si>
    <t>2029-1</t>
  </si>
  <si>
    <t>2030-1</t>
  </si>
  <si>
    <t>2031-1</t>
  </si>
  <si>
    <t>2032-1</t>
  </si>
  <si>
    <t>2033-1</t>
  </si>
  <si>
    <t>2034-1</t>
  </si>
  <si>
    <t>2035-1</t>
  </si>
  <si>
    <t>2036-1</t>
  </si>
  <si>
    <t>2037-1</t>
  </si>
  <si>
    <t>2038-1</t>
  </si>
  <si>
    <t>2039-1</t>
  </si>
  <si>
    <t>2040-1</t>
  </si>
  <si>
    <t>2041-1</t>
  </si>
  <si>
    <t>2042-1</t>
  </si>
  <si>
    <t>2043-1</t>
  </si>
  <si>
    <t>2044-1</t>
  </si>
  <si>
    <t>2045-1</t>
  </si>
  <si>
    <t>2046-1</t>
  </si>
  <si>
    <t>2047-1</t>
  </si>
  <si>
    <t>2048-1</t>
  </si>
  <si>
    <t>2049-1</t>
  </si>
  <si>
    <t>2050-1</t>
  </si>
  <si>
    <t>2051-1</t>
  </si>
  <si>
    <t>2052-1</t>
  </si>
  <si>
    <t>2053-1</t>
  </si>
  <si>
    <t>2054-1</t>
  </si>
  <si>
    <t>2055-1</t>
  </si>
  <si>
    <t>2056-1</t>
  </si>
  <si>
    <t>2057-1</t>
  </si>
  <si>
    <t>2058-1</t>
  </si>
  <si>
    <t>2059-1</t>
  </si>
  <si>
    <t>2060-1</t>
  </si>
  <si>
    <t>2061-1</t>
  </si>
  <si>
    <t>2062-1</t>
  </si>
  <si>
    <t>2063-1</t>
  </si>
  <si>
    <t>2064-1</t>
  </si>
  <si>
    <t>2065-1</t>
  </si>
  <si>
    <t>2066-1</t>
  </si>
  <si>
    <t>2067-1</t>
  </si>
  <si>
    <t>2068-1</t>
  </si>
  <si>
    <t>2069-1</t>
  </si>
  <si>
    <t>2070-1</t>
  </si>
  <si>
    <t>2071-1</t>
  </si>
  <si>
    <t>2072-1</t>
  </si>
  <si>
    <t>2073-1</t>
  </si>
  <si>
    <t>2074-1</t>
  </si>
  <si>
    <t>2075-1</t>
  </si>
  <si>
    <t>2076-1</t>
  </si>
  <si>
    <t>2077-1</t>
  </si>
  <si>
    <t>2078-1</t>
  </si>
  <si>
    <t>2079-1</t>
  </si>
  <si>
    <t>2080-1</t>
  </si>
  <si>
    <t>2081-1</t>
  </si>
  <si>
    <t>2082-1</t>
  </si>
  <si>
    <t>2083-1</t>
  </si>
  <si>
    <t>2084-1</t>
  </si>
  <si>
    <t>2085-1</t>
  </si>
  <si>
    <t>2086-1</t>
  </si>
  <si>
    <t>2087-1</t>
  </si>
  <si>
    <t>2088-1</t>
  </si>
  <si>
    <t>2089-1</t>
  </si>
  <si>
    <t>2090-1</t>
  </si>
  <si>
    <t>2091-1</t>
  </si>
  <si>
    <t>2092-1</t>
  </si>
  <si>
    <t>2093-1</t>
  </si>
  <si>
    <t>2094-1</t>
  </si>
  <si>
    <t>2095-1</t>
  </si>
  <si>
    <t>2096-1</t>
  </si>
  <si>
    <t>2097-1</t>
  </si>
  <si>
    <t>2098-1</t>
  </si>
  <si>
    <t>2099-1</t>
  </si>
  <si>
    <t>2100-1</t>
  </si>
  <si>
    <t>2101-1</t>
  </si>
  <si>
    <t>2102-1</t>
  </si>
  <si>
    <t>2103-1</t>
  </si>
  <si>
    <t>2104-1</t>
  </si>
  <si>
    <t>2105-1</t>
  </si>
  <si>
    <t>2106-1</t>
  </si>
  <si>
    <t>2107-1</t>
  </si>
  <si>
    <t>2108-1</t>
  </si>
  <si>
    <t>2109-1</t>
  </si>
  <si>
    <t>2110-1</t>
  </si>
  <si>
    <t>2111-1</t>
  </si>
  <si>
    <t>2112-1</t>
  </si>
  <si>
    <t>2113-1</t>
  </si>
  <si>
    <t>2114-1</t>
  </si>
  <si>
    <t>2115-1</t>
  </si>
  <si>
    <t>2116-1</t>
  </si>
  <si>
    <t>2117-1</t>
  </si>
  <si>
    <t>2118-1</t>
  </si>
  <si>
    <t>2119-1</t>
  </si>
  <si>
    <t>2120-1</t>
  </si>
  <si>
    <t>2121-1</t>
  </si>
  <si>
    <t>2122-1</t>
  </si>
  <si>
    <t>2123-1</t>
  </si>
  <si>
    <t>2124-1</t>
  </si>
  <si>
    <t>2125-1</t>
  </si>
  <si>
    <t>2126-1</t>
  </si>
  <si>
    <t>2127-1</t>
  </si>
  <si>
    <t>2128-1</t>
  </si>
  <si>
    <t>2129-1</t>
  </si>
  <si>
    <t>2130-1</t>
  </si>
  <si>
    <t>2131-1</t>
  </si>
  <si>
    <t>2132-1</t>
  </si>
  <si>
    <t>2133-1</t>
  </si>
  <si>
    <t>2134-1</t>
  </si>
  <si>
    <t>2135-1</t>
  </si>
  <si>
    <t>2136-1</t>
  </si>
  <si>
    <t>2137-1</t>
  </si>
  <si>
    <t>2138-1</t>
  </si>
  <si>
    <t>2139-1</t>
  </si>
  <si>
    <t>2140-1</t>
  </si>
  <si>
    <t>2141-1</t>
  </si>
  <si>
    <t>2142-1</t>
  </si>
  <si>
    <t>2143-1</t>
  </si>
  <si>
    <t>2144-1</t>
  </si>
  <si>
    <t>2145-1</t>
  </si>
  <si>
    <t>2146-1</t>
  </si>
  <si>
    <t>2147-1</t>
  </si>
  <si>
    <t>2148-1</t>
  </si>
  <si>
    <t>2149-1</t>
  </si>
  <si>
    <t>2150-1</t>
  </si>
  <si>
    <t>2151-1</t>
  </si>
  <si>
    <t>2152-1</t>
  </si>
  <si>
    <t>2153-1</t>
  </si>
  <si>
    <t>2154-1</t>
  </si>
  <si>
    <t>2155-1</t>
  </si>
  <si>
    <t>2156-1</t>
  </si>
  <si>
    <t>2157-1</t>
  </si>
  <si>
    <t>2158-1</t>
  </si>
  <si>
    <t>2159-1</t>
  </si>
  <si>
    <t>2160-1</t>
  </si>
  <si>
    <t>2161-1</t>
  </si>
  <si>
    <t>2162-1</t>
  </si>
  <si>
    <t>2163-1</t>
  </si>
  <si>
    <t>2164-1</t>
  </si>
  <si>
    <t>2165-1</t>
  </si>
  <si>
    <t>2166-1</t>
  </si>
  <si>
    <t>2167-1</t>
  </si>
  <si>
    <t>2168-1</t>
  </si>
  <si>
    <t>2169-1</t>
  </si>
  <si>
    <t>2170-1</t>
  </si>
  <si>
    <t>2171-1</t>
  </si>
  <si>
    <t>2172-1</t>
  </si>
  <si>
    <t>2173-1</t>
  </si>
  <si>
    <t>2174-1</t>
  </si>
  <si>
    <t>2175-1</t>
  </si>
  <si>
    <t>2176-1</t>
  </si>
  <si>
    <t>2177-1</t>
  </si>
  <si>
    <t>2178-1</t>
  </si>
  <si>
    <t>2179-1</t>
  </si>
  <si>
    <t>2180-1</t>
  </si>
  <si>
    <t>2181-1</t>
  </si>
  <si>
    <t>2182-1</t>
  </si>
  <si>
    <t>2183-1</t>
  </si>
  <si>
    <t>2184-1</t>
  </si>
  <si>
    <t>2185-1</t>
  </si>
  <si>
    <t>2186-1</t>
  </si>
  <si>
    <t>2187-1</t>
  </si>
  <si>
    <t>2188-1</t>
  </si>
  <si>
    <t>2189-1</t>
  </si>
  <si>
    <t>2190-1</t>
  </si>
  <si>
    <t>2191-1</t>
  </si>
  <si>
    <t>2192-1</t>
  </si>
  <si>
    <t>2193-1</t>
  </si>
  <si>
    <t>2194-1</t>
  </si>
  <si>
    <t>2195-1</t>
  </si>
  <si>
    <t>2196-1</t>
  </si>
  <si>
    <t>2197-1</t>
  </si>
  <si>
    <t>2198-1</t>
  </si>
  <si>
    <t>2199-1</t>
  </si>
  <si>
    <t>2200-1</t>
  </si>
  <si>
    <t>2201-1</t>
  </si>
  <si>
    <t>2202-1</t>
  </si>
  <si>
    <t>2203-1</t>
  </si>
  <si>
    <t>2204-1</t>
  </si>
  <si>
    <t>2205-1</t>
  </si>
  <si>
    <t>2206-1</t>
  </si>
  <si>
    <t>2207-1</t>
  </si>
  <si>
    <t>2208-1</t>
  </si>
  <si>
    <t>2209-1</t>
  </si>
  <si>
    <t>2210-1</t>
  </si>
  <si>
    <t>2211-1</t>
  </si>
  <si>
    <t>2212-1</t>
  </si>
  <si>
    <t>2213-1</t>
  </si>
  <si>
    <t>2214-1</t>
  </si>
  <si>
    <t>2215-1</t>
  </si>
  <si>
    <t>2216-1</t>
  </si>
  <si>
    <t>2217-1</t>
  </si>
  <si>
    <t>2218-1</t>
  </si>
  <si>
    <t>2219-1</t>
  </si>
  <si>
    <t>2220-1</t>
  </si>
  <si>
    <t>2221-1</t>
  </si>
  <si>
    <t>2222-1</t>
  </si>
  <si>
    <t>2223-1</t>
  </si>
  <si>
    <t>2224-1</t>
  </si>
  <si>
    <t>2225-1</t>
  </si>
  <si>
    <t>2226-1</t>
  </si>
  <si>
    <t>2227-1</t>
  </si>
  <si>
    <t>2228-1</t>
  </si>
  <si>
    <t>2229-1</t>
  </si>
  <si>
    <t>2230-1</t>
  </si>
  <si>
    <t>2231-1</t>
  </si>
  <si>
    <t>2232-1</t>
  </si>
  <si>
    <t>2233-1</t>
  </si>
  <si>
    <t>2234-1</t>
  </si>
  <si>
    <t>2235-1</t>
  </si>
  <si>
    <t>2236-1</t>
  </si>
  <si>
    <t>2237-1</t>
  </si>
  <si>
    <t>2238-1</t>
  </si>
  <si>
    <t>2239-1</t>
  </si>
  <si>
    <t>2240-1</t>
  </si>
  <si>
    <t>2241-1</t>
  </si>
  <si>
    <t>2242-1</t>
  </si>
  <si>
    <t>2243-1</t>
  </si>
  <si>
    <t>2244-1</t>
  </si>
  <si>
    <t>2245-1</t>
  </si>
  <si>
    <t>2246-1</t>
  </si>
  <si>
    <t>2247-1</t>
  </si>
  <si>
    <t>2248-1</t>
  </si>
  <si>
    <t>2249-1</t>
  </si>
  <si>
    <t>2250-1</t>
  </si>
  <si>
    <t>2251-1</t>
  </si>
  <si>
    <t>2252-1</t>
  </si>
  <si>
    <t>2253-1</t>
  </si>
  <si>
    <t>2254-1</t>
  </si>
  <si>
    <t>2255-1</t>
  </si>
  <si>
    <t>2256-1</t>
  </si>
  <si>
    <t>2257-1</t>
  </si>
  <si>
    <t>2258-1</t>
  </si>
  <si>
    <t>2259-1</t>
  </si>
  <si>
    <t>2260-1</t>
  </si>
  <si>
    <t>2261-1</t>
  </si>
  <si>
    <t>2262-1</t>
  </si>
  <si>
    <t>2263-1</t>
  </si>
  <si>
    <t>2264-1</t>
  </si>
  <si>
    <t>2265-1</t>
  </si>
  <si>
    <t>2266-1</t>
  </si>
  <si>
    <t>2267-1</t>
  </si>
  <si>
    <t>2268-1</t>
  </si>
  <si>
    <t>2269-1</t>
  </si>
  <si>
    <t>2270-1</t>
  </si>
  <si>
    <t>2271-1</t>
  </si>
  <si>
    <t>2272-1</t>
  </si>
  <si>
    <t>2273-1</t>
  </si>
  <si>
    <t>2274-1</t>
  </si>
  <si>
    <t>2275-1</t>
  </si>
  <si>
    <t>2276-1</t>
  </si>
  <si>
    <t>2277-1</t>
  </si>
  <si>
    <t>2278-1</t>
  </si>
  <si>
    <t>2279-1</t>
  </si>
  <si>
    <t>2280-1</t>
  </si>
  <si>
    <t>2281-1</t>
  </si>
  <si>
    <t>2282-1</t>
  </si>
  <si>
    <t>2283-1</t>
  </si>
  <si>
    <t>2284-1</t>
  </si>
  <si>
    <t>2285-1</t>
  </si>
  <si>
    <t>2286-1</t>
  </si>
  <si>
    <t>2287-1</t>
  </si>
  <si>
    <t>2288-1</t>
  </si>
  <si>
    <t>2289-1</t>
  </si>
  <si>
    <t>2290-1</t>
  </si>
  <si>
    <t>2291-1</t>
  </si>
  <si>
    <t>2292-1</t>
  </si>
  <si>
    <t>2293-1</t>
  </si>
  <si>
    <t>2294-1</t>
  </si>
  <si>
    <t>2295-1</t>
  </si>
  <si>
    <t>2296-1</t>
  </si>
  <si>
    <t>2297-1</t>
  </si>
  <si>
    <t>2298-1</t>
  </si>
  <si>
    <t>2299-1</t>
  </si>
  <si>
    <t>2300-1</t>
  </si>
  <si>
    <t>2301-1</t>
  </si>
  <si>
    <t>2302-1</t>
  </si>
  <si>
    <t>2303-1</t>
  </si>
  <si>
    <t>2304-1</t>
  </si>
  <si>
    <t>2305-1</t>
  </si>
  <si>
    <t>2306-1</t>
  </si>
  <si>
    <t>2307-1</t>
  </si>
  <si>
    <t>2308-1</t>
  </si>
  <si>
    <t>2309-1</t>
  </si>
  <si>
    <t>2310-1</t>
  </si>
  <si>
    <t>2311-1</t>
  </si>
  <si>
    <t>2312-1</t>
  </si>
  <si>
    <t>2313-1</t>
  </si>
  <si>
    <t>2314-1</t>
  </si>
  <si>
    <t>2315-1</t>
  </si>
  <si>
    <t>2316-1</t>
  </si>
  <si>
    <t>2317-1</t>
  </si>
  <si>
    <t>2318-1</t>
  </si>
  <si>
    <t>2319-1</t>
  </si>
  <si>
    <t>2320-1</t>
  </si>
  <si>
    <t>2321-1</t>
  </si>
  <si>
    <t>2322-1</t>
  </si>
  <si>
    <t>2323-1</t>
  </si>
  <si>
    <t>2324-1</t>
  </si>
  <si>
    <t>2325-1</t>
  </si>
  <si>
    <t>2326-1</t>
  </si>
  <si>
    <t>2327-1</t>
  </si>
  <si>
    <t>2328-1</t>
  </si>
  <si>
    <t>2329-1</t>
  </si>
  <si>
    <t>2330-1</t>
  </si>
  <si>
    <t>2331-1</t>
  </si>
  <si>
    <t>2332-1</t>
  </si>
  <si>
    <t>2333-1</t>
  </si>
  <si>
    <t>2334-1</t>
  </si>
  <si>
    <t>2335-1</t>
  </si>
  <si>
    <t>2336-1</t>
  </si>
  <si>
    <t>2337-1</t>
  </si>
  <si>
    <t>2338-1</t>
  </si>
  <si>
    <t>2339-1</t>
  </si>
  <si>
    <t>2340-1</t>
  </si>
  <si>
    <t>2341-1</t>
  </si>
  <si>
    <t>2342-1</t>
  </si>
  <si>
    <t>2343-1</t>
  </si>
  <si>
    <t>2344-1</t>
  </si>
  <si>
    <t>2345-1</t>
  </si>
  <si>
    <t>2346-1</t>
  </si>
  <si>
    <t>2347-1</t>
  </si>
  <si>
    <t>2348-1</t>
  </si>
  <si>
    <t>2349-1</t>
  </si>
  <si>
    <t>2350-1</t>
  </si>
  <si>
    <t>2351-1</t>
  </si>
  <si>
    <t>2352-1</t>
  </si>
  <si>
    <t>2353-1</t>
  </si>
  <si>
    <t>2354-1</t>
  </si>
  <si>
    <t>2355-1</t>
  </si>
  <si>
    <t>2356-1</t>
  </si>
  <si>
    <t>2357-1</t>
  </si>
  <si>
    <t>2358-1</t>
  </si>
  <si>
    <t>2359-1</t>
  </si>
  <si>
    <t>2360-1</t>
  </si>
  <si>
    <t>2361-1</t>
  </si>
  <si>
    <t>2362-1</t>
  </si>
  <si>
    <t>2363-1</t>
  </si>
  <si>
    <t>2364-1</t>
  </si>
  <si>
    <t>2365-1</t>
  </si>
  <si>
    <t>2366-1</t>
  </si>
  <si>
    <t>2367-1</t>
  </si>
  <si>
    <t>2368-1</t>
  </si>
  <si>
    <t>2369-1</t>
  </si>
  <si>
    <t>2370-1</t>
  </si>
  <si>
    <t>2371-1</t>
  </si>
  <si>
    <t>2372-1</t>
  </si>
  <si>
    <t>2373-1</t>
  </si>
  <si>
    <t>2374-1</t>
  </si>
  <si>
    <t>2375-1</t>
  </si>
  <si>
    <t>2376-1</t>
  </si>
  <si>
    <t>2377-1</t>
  </si>
  <si>
    <t>2378-1</t>
  </si>
  <si>
    <t>2379-1</t>
  </si>
  <si>
    <t>2380-1</t>
  </si>
  <si>
    <t>2381-1</t>
  </si>
  <si>
    <t>2382-1</t>
  </si>
  <si>
    <t>2383-1</t>
  </si>
  <si>
    <t>2384-1</t>
  </si>
  <si>
    <t>2385-1</t>
  </si>
  <si>
    <t>2386-1</t>
  </si>
  <si>
    <t>2387-1</t>
  </si>
  <si>
    <t>2388-1</t>
  </si>
  <si>
    <t>2389-1</t>
  </si>
  <si>
    <t>2390-1</t>
  </si>
  <si>
    <t>2391-1</t>
  </si>
  <si>
    <t>2392-1</t>
  </si>
  <si>
    <t>2393-1</t>
  </si>
  <si>
    <t>2394-1</t>
  </si>
  <si>
    <t>2395-1</t>
  </si>
  <si>
    <t>2396-1</t>
  </si>
  <si>
    <t>2397-1</t>
  </si>
  <si>
    <t>2398-1</t>
  </si>
  <si>
    <t>2399-1</t>
  </si>
  <si>
    <t>2400-1</t>
  </si>
  <si>
    <t>2401-1</t>
  </si>
  <si>
    <t>2402-1</t>
  </si>
  <si>
    <t>2403-1</t>
  </si>
  <si>
    <t>2404-1</t>
  </si>
  <si>
    <t>2405-1</t>
  </si>
  <si>
    <t>2406-1</t>
  </si>
  <si>
    <t>2407-1</t>
  </si>
  <si>
    <t>2408-1</t>
  </si>
  <si>
    <t>2409-1</t>
  </si>
  <si>
    <t>2410-1</t>
  </si>
  <si>
    <t>2411-1</t>
  </si>
  <si>
    <t>2412-1</t>
  </si>
  <si>
    <t>2413-1</t>
  </si>
  <si>
    <t>2414-1</t>
  </si>
  <si>
    <t>2415-1</t>
  </si>
  <si>
    <t>2416-1</t>
  </si>
  <si>
    <t>2417-1</t>
  </si>
  <si>
    <t>2418-1</t>
  </si>
  <si>
    <t>2419-1</t>
  </si>
  <si>
    <t>2420-1</t>
  </si>
  <si>
    <t>2421-1</t>
  </si>
  <si>
    <t>2422-1</t>
  </si>
  <si>
    <t>2423-1</t>
  </si>
  <si>
    <t>2424-1</t>
  </si>
  <si>
    <t>2425-1</t>
  </si>
  <si>
    <t>2426-1</t>
  </si>
  <si>
    <t>2427-1</t>
  </si>
  <si>
    <t>2428-1</t>
  </si>
  <si>
    <t>2429-1</t>
  </si>
  <si>
    <t>2430-1</t>
  </si>
  <si>
    <t>2431-1</t>
  </si>
  <si>
    <t>2432-1</t>
  </si>
  <si>
    <t>2433-1</t>
  </si>
  <si>
    <t>2434-1</t>
  </si>
  <si>
    <t>2435-1</t>
  </si>
  <si>
    <t>2436-1</t>
  </si>
  <si>
    <t>2437-1</t>
  </si>
  <si>
    <t>2438-1</t>
  </si>
  <si>
    <t>2439-1</t>
  </si>
  <si>
    <t>2440-1</t>
  </si>
  <si>
    <t>2441-1</t>
  </si>
  <si>
    <t>2442-1</t>
  </si>
  <si>
    <t>2443-1</t>
  </si>
  <si>
    <t>2444-1</t>
  </si>
  <si>
    <t>2445-1</t>
  </si>
  <si>
    <t>2446-1</t>
  </si>
  <si>
    <t>2447-1</t>
  </si>
  <si>
    <t>2448-1</t>
  </si>
  <si>
    <t>2449-1</t>
  </si>
  <si>
    <t>2450-1</t>
  </si>
  <si>
    <t>2451-1</t>
  </si>
  <si>
    <t>2452-1</t>
  </si>
  <si>
    <t>2453-1</t>
  </si>
  <si>
    <t>2454-1</t>
  </si>
  <si>
    <t>2455-1</t>
  </si>
  <si>
    <t>2456-1</t>
  </si>
  <si>
    <t>2457-1</t>
  </si>
  <si>
    <t>2458-1</t>
  </si>
  <si>
    <t>2459-1</t>
  </si>
  <si>
    <t>2460-1</t>
  </si>
  <si>
    <t>2461-1</t>
  </si>
  <si>
    <t>2462-1</t>
  </si>
  <si>
    <t>2463-1</t>
  </si>
  <si>
    <t>2464-1</t>
  </si>
  <si>
    <t>2465-1</t>
  </si>
  <si>
    <t>2466-1</t>
  </si>
  <si>
    <t>2467-1</t>
  </si>
  <si>
    <t>2468-1</t>
  </si>
  <si>
    <t>2469-1</t>
  </si>
  <si>
    <t>2470-1</t>
  </si>
  <si>
    <t>2471-1</t>
  </si>
  <si>
    <t>2472-1</t>
  </si>
  <si>
    <t>2473-1</t>
  </si>
  <si>
    <t>2474-1</t>
  </si>
  <si>
    <t>2475-1</t>
  </si>
  <si>
    <t>2476-1</t>
  </si>
  <si>
    <t>2477-1</t>
  </si>
  <si>
    <t>2478-1</t>
  </si>
  <si>
    <t>2479-1</t>
  </si>
  <si>
    <t>2480-1</t>
  </si>
  <si>
    <t>2481-1</t>
  </si>
  <si>
    <t>2482-1</t>
  </si>
  <si>
    <t>2483-1</t>
  </si>
  <si>
    <t>2484-1</t>
  </si>
  <si>
    <t>2485-1</t>
  </si>
  <si>
    <t>2486-1</t>
  </si>
  <si>
    <t>2487-1</t>
  </si>
  <si>
    <t>2488-1</t>
  </si>
  <si>
    <t>2489-1</t>
  </si>
  <si>
    <t>2490-1</t>
  </si>
  <si>
    <t>2491-1</t>
  </si>
  <si>
    <t>2492-1</t>
  </si>
  <si>
    <t>2493-1</t>
  </si>
  <si>
    <t>2494-1</t>
  </si>
  <si>
    <t>2495-1</t>
  </si>
  <si>
    <t>2496-1</t>
  </si>
  <si>
    <t>2497-1</t>
  </si>
  <si>
    <t>2498-1</t>
  </si>
  <si>
    <t>2499-1</t>
  </si>
  <si>
    <t>2500-1</t>
  </si>
  <si>
    <t>2501-1</t>
  </si>
  <si>
    <t>2502-1</t>
  </si>
  <si>
    <t>2503-1</t>
  </si>
  <si>
    <t>2504-1</t>
  </si>
  <si>
    <t>2505-1</t>
  </si>
  <si>
    <t>2506-1</t>
  </si>
  <si>
    <t>2507-1</t>
  </si>
  <si>
    <t>2508-1</t>
  </si>
  <si>
    <t>2509-1</t>
  </si>
  <si>
    <t>2510-1</t>
  </si>
  <si>
    <t>2511-1</t>
  </si>
  <si>
    <t>2512-1</t>
  </si>
  <si>
    <t>2513-1</t>
  </si>
  <si>
    <t>2514-1</t>
  </si>
  <si>
    <t>2515-1</t>
  </si>
  <si>
    <t>2516-1</t>
  </si>
  <si>
    <t>2517-1</t>
  </si>
  <si>
    <t>2518-1</t>
  </si>
  <si>
    <t>2519-1</t>
  </si>
  <si>
    <t>2520-1</t>
  </si>
  <si>
    <t>2521-1</t>
  </si>
  <si>
    <t>2522-1</t>
  </si>
  <si>
    <t>2523-1</t>
  </si>
  <si>
    <t>2524-1</t>
  </si>
  <si>
    <t>2525-1</t>
  </si>
  <si>
    <t>2526-1</t>
  </si>
  <si>
    <t>2527-1</t>
  </si>
  <si>
    <t>2528-1</t>
  </si>
  <si>
    <t>2529-1</t>
  </si>
  <si>
    <t>2530-1</t>
  </si>
  <si>
    <t>2531-1</t>
  </si>
  <si>
    <t>2532-1</t>
  </si>
  <si>
    <t>2533-1</t>
  </si>
  <si>
    <t>2534-1</t>
  </si>
  <si>
    <t>2535-1</t>
  </si>
  <si>
    <t>2536-1</t>
  </si>
  <si>
    <t>2537-1</t>
  </si>
  <si>
    <t>2538-1</t>
  </si>
  <si>
    <t>2539-1</t>
  </si>
  <si>
    <t>2540-1</t>
  </si>
  <si>
    <t>2541-1</t>
  </si>
  <si>
    <t>2542-1</t>
  </si>
  <si>
    <t>2543-1</t>
  </si>
  <si>
    <t>2544-1</t>
  </si>
  <si>
    <t>2545-1</t>
  </si>
  <si>
    <t>2546-1</t>
  </si>
  <si>
    <t>2547-1</t>
  </si>
  <si>
    <t>2548-1</t>
  </si>
  <si>
    <t>2549-1</t>
  </si>
  <si>
    <t>2550-1</t>
  </si>
  <si>
    <t>2551-1</t>
  </si>
  <si>
    <t>2552-1</t>
  </si>
  <si>
    <t>2553-1</t>
  </si>
  <si>
    <t>2554-1</t>
  </si>
  <si>
    <t>2555-1</t>
  </si>
  <si>
    <t>2556-1</t>
  </si>
  <si>
    <t>2557-1</t>
  </si>
  <si>
    <t>2558-1</t>
  </si>
  <si>
    <t>2559-1</t>
  </si>
  <si>
    <t>2560-1</t>
  </si>
  <si>
    <t>2561-1</t>
  </si>
  <si>
    <t>2562-1</t>
  </si>
  <si>
    <t>2563-1</t>
  </si>
  <si>
    <t>2564-1</t>
  </si>
  <si>
    <t>2565-1</t>
  </si>
  <si>
    <t>2566-1</t>
  </si>
  <si>
    <t>2567-1</t>
  </si>
  <si>
    <t>2568-1</t>
  </si>
  <si>
    <t>2569-1</t>
  </si>
  <si>
    <t>2570-1</t>
  </si>
  <si>
    <t>2571-1</t>
  </si>
  <si>
    <t>2572-1</t>
  </si>
  <si>
    <t>2573-1</t>
  </si>
  <si>
    <t>2574-1</t>
  </si>
  <si>
    <t>2575-1</t>
  </si>
  <si>
    <t>2576-1</t>
  </si>
  <si>
    <t>2577-1</t>
  </si>
  <si>
    <t>2578-1</t>
  </si>
  <si>
    <t>2579-1</t>
  </si>
  <si>
    <t>2580-1</t>
  </si>
  <si>
    <t>2581-1</t>
  </si>
  <si>
    <t>2582-1</t>
  </si>
  <si>
    <t>2583-1</t>
  </si>
  <si>
    <t>2584-1</t>
  </si>
  <si>
    <t>2585-1</t>
  </si>
  <si>
    <t>2586-1</t>
  </si>
  <si>
    <t>2587-1</t>
  </si>
  <si>
    <t>2588-1</t>
  </si>
  <si>
    <t>2589-1</t>
  </si>
  <si>
    <t>2590-1</t>
  </si>
  <si>
    <t>2591-1</t>
  </si>
  <si>
    <t>2592-1</t>
  </si>
  <si>
    <t>2593-1</t>
  </si>
  <si>
    <t>2594-1</t>
  </si>
  <si>
    <t>2595-1</t>
  </si>
  <si>
    <t>2596-1</t>
  </si>
  <si>
    <t>2597-1</t>
  </si>
  <si>
    <t>2598-1</t>
  </si>
  <si>
    <t>2599-1</t>
  </si>
  <si>
    <t>2600-1</t>
  </si>
  <si>
    <t>2601-1</t>
  </si>
  <si>
    <t>2602-1</t>
  </si>
  <si>
    <t>2603-1</t>
  </si>
  <si>
    <t>2604-1</t>
  </si>
  <si>
    <t>2605-1</t>
  </si>
  <si>
    <t>2606-1</t>
  </si>
  <si>
    <t>2607-1</t>
  </si>
  <si>
    <t>2608-1</t>
  </si>
  <si>
    <t>2609-1</t>
  </si>
  <si>
    <t>2610-1</t>
  </si>
  <si>
    <t>2611-1</t>
  </si>
  <si>
    <t>2612-1</t>
  </si>
  <si>
    <t>2613-1</t>
  </si>
  <si>
    <t>2614-1</t>
  </si>
  <si>
    <t>2615-1</t>
  </si>
  <si>
    <t>2616-1</t>
  </si>
  <si>
    <t>2617-1</t>
  </si>
  <si>
    <t>2618-1</t>
  </si>
  <si>
    <t>2619-1</t>
  </si>
  <si>
    <t>2620-1</t>
  </si>
  <si>
    <t>2621-1</t>
  </si>
  <si>
    <t>2622-1</t>
  </si>
  <si>
    <t>2623-1</t>
  </si>
  <si>
    <t>2624-1</t>
  </si>
  <si>
    <t>2625-1</t>
  </si>
  <si>
    <t>2626-1</t>
  </si>
  <si>
    <t>2627-1</t>
  </si>
  <si>
    <t>2628-1</t>
  </si>
  <si>
    <t>2629-1</t>
  </si>
  <si>
    <t>2630-1</t>
  </si>
  <si>
    <t>2631-1</t>
  </si>
  <si>
    <t>2632-1</t>
  </si>
  <si>
    <t>2633-1</t>
  </si>
  <si>
    <t>2634-1</t>
  </si>
  <si>
    <t>2635-1</t>
  </si>
  <si>
    <t>2636-1</t>
  </si>
  <si>
    <t>2637-1</t>
  </si>
  <si>
    <t>2638-1</t>
  </si>
  <si>
    <t>2639-1</t>
  </si>
  <si>
    <t>2640-1</t>
  </si>
  <si>
    <t>2641-1</t>
  </si>
  <si>
    <t>2642-1</t>
  </si>
  <si>
    <t>2643-1</t>
  </si>
  <si>
    <t>2644-1</t>
  </si>
  <si>
    <t>2645-1</t>
  </si>
  <si>
    <t>2646-1</t>
  </si>
  <si>
    <t>2647-1</t>
  </si>
  <si>
    <t>2648-1</t>
  </si>
  <si>
    <t>2649-1</t>
  </si>
  <si>
    <t>2650-1</t>
  </si>
  <si>
    <t>2651-1</t>
  </si>
  <si>
    <t>2652-1</t>
  </si>
  <si>
    <t>2653-1</t>
  </si>
  <si>
    <t>2654-1</t>
  </si>
  <si>
    <t>2655-1</t>
  </si>
  <si>
    <t>2656-1</t>
  </si>
  <si>
    <t>2657-1</t>
  </si>
  <si>
    <t>2658-1</t>
  </si>
  <si>
    <t>2659-1</t>
  </si>
  <si>
    <t>2660-1</t>
  </si>
  <si>
    <t>2661-1</t>
  </si>
  <si>
    <t>2662-1</t>
  </si>
  <si>
    <t>2663-1</t>
  </si>
  <si>
    <t>2664-1</t>
  </si>
  <si>
    <t>2665-1</t>
  </si>
  <si>
    <t>2666-1</t>
  </si>
  <si>
    <t>2667-1</t>
  </si>
  <si>
    <t>2668-1</t>
  </si>
  <si>
    <t>2669-1</t>
  </si>
  <si>
    <t>2670-1</t>
  </si>
  <si>
    <t>2671-1</t>
  </si>
  <si>
    <t>2672-1</t>
  </si>
  <si>
    <t>2673-1</t>
  </si>
  <si>
    <t>2674-1</t>
  </si>
  <si>
    <t>2675-1</t>
  </si>
  <si>
    <t>2676-1</t>
  </si>
  <si>
    <t>2677-1</t>
  </si>
  <si>
    <t>2678-1</t>
  </si>
  <si>
    <t>2679-1</t>
  </si>
  <si>
    <t>2680-1</t>
  </si>
  <si>
    <t>2681-1</t>
  </si>
  <si>
    <t>2682-1</t>
  </si>
  <si>
    <t>2683-1</t>
  </si>
  <si>
    <t>2684-1</t>
  </si>
  <si>
    <t>2685-1</t>
  </si>
  <si>
    <t>2686-1</t>
  </si>
  <si>
    <t>2687-1</t>
  </si>
  <si>
    <t>2688-1</t>
  </si>
  <si>
    <t>2689-1</t>
  </si>
  <si>
    <t>2690-1</t>
  </si>
  <si>
    <t>2691-1</t>
  </si>
  <si>
    <t>2692-1</t>
  </si>
  <si>
    <t>2693-1</t>
  </si>
  <si>
    <t>2694-1</t>
  </si>
  <si>
    <t>2695-1</t>
  </si>
  <si>
    <t>2696-1</t>
  </si>
  <si>
    <t>2697-1</t>
  </si>
  <si>
    <t>2698-1</t>
  </si>
  <si>
    <t>2699-1</t>
  </si>
  <si>
    <t>2700-1</t>
  </si>
  <si>
    <t>2701-1</t>
  </si>
  <si>
    <t>2702-1</t>
  </si>
  <si>
    <t>2703-1</t>
  </si>
  <si>
    <t>2704-1</t>
  </si>
  <si>
    <t>2705-1</t>
  </si>
  <si>
    <t>2706-1</t>
  </si>
  <si>
    <t>2707-1</t>
  </si>
  <si>
    <t>2708-1</t>
  </si>
  <si>
    <t>2709-1</t>
  </si>
  <si>
    <t>2710-1</t>
  </si>
  <si>
    <t>2711-1</t>
  </si>
  <si>
    <t>2712-1</t>
  </si>
  <si>
    <t>2713-1</t>
  </si>
  <si>
    <t>2714-1</t>
  </si>
  <si>
    <t>2715-1</t>
  </si>
  <si>
    <t>2716-1</t>
  </si>
  <si>
    <t>2717-1</t>
  </si>
  <si>
    <t>2718-1</t>
  </si>
  <si>
    <t>2719-1</t>
  </si>
  <si>
    <t>2720-1</t>
  </si>
  <si>
    <t>2721-1</t>
  </si>
  <si>
    <t>2722-1</t>
  </si>
  <si>
    <t>2723-1</t>
  </si>
  <si>
    <t>2724-1</t>
  </si>
  <si>
    <t>2725-1</t>
  </si>
  <si>
    <t>2726-1</t>
  </si>
  <si>
    <t>2727-1</t>
  </si>
  <si>
    <t>2728-1</t>
  </si>
  <si>
    <t>2729-1</t>
  </si>
  <si>
    <t>2730-1</t>
  </si>
  <si>
    <t>2731-1</t>
  </si>
  <si>
    <t>2732-1</t>
  </si>
  <si>
    <t>2733-1</t>
  </si>
  <si>
    <t>2734-1</t>
  </si>
  <si>
    <t>2735-1</t>
  </si>
  <si>
    <t>2736-1</t>
  </si>
  <si>
    <t>2737-1</t>
  </si>
  <si>
    <t>2738-1</t>
  </si>
  <si>
    <t>2739-1</t>
  </si>
  <si>
    <t>2740-1</t>
  </si>
  <si>
    <t>2741-1</t>
  </si>
  <si>
    <t>2742-1</t>
  </si>
  <si>
    <t>2743-1</t>
  </si>
  <si>
    <t>2744-1</t>
  </si>
  <si>
    <t>2745-1</t>
  </si>
  <si>
    <t>2746-1</t>
  </si>
  <si>
    <t>2747-1</t>
  </si>
  <si>
    <t>2748-1</t>
  </si>
  <si>
    <t>2749-1</t>
  </si>
  <si>
    <t>2750-1</t>
  </si>
  <si>
    <t>2751-1</t>
  </si>
  <si>
    <t>2752-1</t>
  </si>
  <si>
    <t>2753-1</t>
  </si>
  <si>
    <t>2754-1</t>
  </si>
  <si>
    <t>2755-1</t>
  </si>
  <si>
    <t>2756-1</t>
  </si>
  <si>
    <t>2757-1</t>
  </si>
  <si>
    <t>2758-1</t>
  </si>
  <si>
    <t>2759-1</t>
  </si>
  <si>
    <t>2760-1</t>
  </si>
  <si>
    <t>2761-1</t>
  </si>
  <si>
    <t>2762-1</t>
  </si>
  <si>
    <t>2763-1</t>
  </si>
  <si>
    <t>2764-1</t>
  </si>
  <si>
    <t>2765-1</t>
  </si>
  <si>
    <t>2766-1</t>
  </si>
  <si>
    <t>2767-1</t>
  </si>
  <si>
    <t>2768-1</t>
  </si>
  <si>
    <t>2769-1</t>
  </si>
  <si>
    <t>2770-1</t>
  </si>
  <si>
    <t>2771-1</t>
  </si>
  <si>
    <t>2772-1</t>
  </si>
  <si>
    <t>2773-1</t>
  </si>
  <si>
    <t>2774-1</t>
  </si>
  <si>
    <t>2775-1</t>
  </si>
  <si>
    <t>2776-1</t>
  </si>
  <si>
    <t>2777-1</t>
  </si>
  <si>
    <t>2778-1</t>
  </si>
  <si>
    <t>2779-1</t>
  </si>
  <si>
    <t>2780-1</t>
  </si>
  <si>
    <t>2781-1</t>
  </si>
  <si>
    <t>2782-1</t>
  </si>
  <si>
    <t>2783-1</t>
  </si>
  <si>
    <t>2784-1</t>
  </si>
  <si>
    <t>2785-1</t>
  </si>
  <si>
    <t>2786-1</t>
  </si>
  <si>
    <t>2787-1</t>
  </si>
  <si>
    <t>2788-1</t>
  </si>
  <si>
    <t>2789-1</t>
  </si>
  <si>
    <t>2790-1</t>
  </si>
  <si>
    <t>2791-1</t>
  </si>
  <si>
    <t>2792-1</t>
  </si>
  <si>
    <t>2793-1</t>
  </si>
  <si>
    <t>2794-1</t>
  </si>
  <si>
    <t>2795-1</t>
  </si>
  <si>
    <t>2796-1</t>
  </si>
  <si>
    <t>2797-1</t>
  </si>
  <si>
    <t>2798-1</t>
  </si>
  <si>
    <t>2799-1</t>
  </si>
  <si>
    <t>2800-1</t>
  </si>
  <si>
    <t>2801-1</t>
  </si>
  <si>
    <t>2802-1</t>
  </si>
  <si>
    <t>2803-1</t>
  </si>
  <si>
    <t>2804-1</t>
  </si>
  <si>
    <t>2805-1</t>
  </si>
  <si>
    <t>2806-1</t>
  </si>
  <si>
    <t>2807-1</t>
  </si>
  <si>
    <t>2808-1</t>
  </si>
  <si>
    <t>2809-1</t>
  </si>
  <si>
    <t>2810-1</t>
  </si>
  <si>
    <t>2811-1</t>
  </si>
  <si>
    <t>2812-1</t>
  </si>
  <si>
    <t>2813-1</t>
  </si>
  <si>
    <t>2814-1</t>
  </si>
  <si>
    <t>2815-1</t>
  </si>
  <si>
    <t>2816-1</t>
  </si>
  <si>
    <t>2817-1</t>
  </si>
  <si>
    <t>2818-1</t>
  </si>
  <si>
    <t>2819-1</t>
  </si>
  <si>
    <t>2820-1</t>
  </si>
  <si>
    <t>2821-1</t>
  </si>
  <si>
    <t>2822-1</t>
  </si>
  <si>
    <t>2823-1</t>
  </si>
  <si>
    <t>2824-1</t>
  </si>
  <si>
    <t>2825-1</t>
  </si>
  <si>
    <t>2826-1</t>
  </si>
  <si>
    <t>2827-1</t>
  </si>
  <si>
    <t>2828-1</t>
  </si>
  <si>
    <t>2829-1</t>
  </si>
  <si>
    <t>2830-1</t>
  </si>
  <si>
    <t>2831-1</t>
  </si>
  <si>
    <t>2832-1</t>
  </si>
  <si>
    <t>2833-1</t>
  </si>
  <si>
    <t>2834-1</t>
  </si>
  <si>
    <t>2835-1</t>
  </si>
  <si>
    <t>2836-1</t>
  </si>
  <si>
    <t>2837-1</t>
  </si>
  <si>
    <t>2838-1</t>
  </si>
  <si>
    <t>2839-1</t>
  </si>
  <si>
    <t>2840-1</t>
  </si>
  <si>
    <t>2841-1</t>
  </si>
  <si>
    <t>2842-1</t>
  </si>
  <si>
    <t>2843-1</t>
  </si>
  <si>
    <t>2844-1</t>
  </si>
  <si>
    <t>2845-1</t>
  </si>
  <si>
    <t>2846-1</t>
  </si>
  <si>
    <t>2847-1</t>
  </si>
  <si>
    <t>2848-1</t>
  </si>
  <si>
    <t>2849-1</t>
  </si>
  <si>
    <t>2850-1</t>
  </si>
  <si>
    <t>2851-1</t>
  </si>
  <si>
    <t>2852-1</t>
  </si>
  <si>
    <t>2853-1</t>
  </si>
  <si>
    <t>2854-1</t>
  </si>
  <si>
    <t>2855-1</t>
  </si>
  <si>
    <t>2856-1</t>
  </si>
  <si>
    <t>2857-1</t>
  </si>
  <si>
    <t>2858-1</t>
  </si>
  <si>
    <t>2859-1</t>
  </si>
  <si>
    <t>2860-1</t>
  </si>
  <si>
    <t>2861-1</t>
  </si>
  <si>
    <t>2862-1</t>
  </si>
  <si>
    <t>2863-1</t>
  </si>
  <si>
    <t>2864-1</t>
  </si>
  <si>
    <t>2865-1</t>
  </si>
  <si>
    <t>2866-1</t>
  </si>
  <si>
    <t>2867-1</t>
  </si>
  <si>
    <t>2868-1</t>
  </si>
  <si>
    <t>2869-1</t>
  </si>
  <si>
    <t>2870-1</t>
  </si>
  <si>
    <t>2871-1</t>
  </si>
  <si>
    <t>2872-1</t>
  </si>
  <si>
    <t>2873-1</t>
  </si>
  <si>
    <t>2874-1</t>
  </si>
  <si>
    <t>2875-1</t>
  </si>
  <si>
    <t>2876-1</t>
  </si>
  <si>
    <t>2877-1</t>
  </si>
  <si>
    <t>2878-1</t>
  </si>
  <si>
    <t>2879-1</t>
  </si>
  <si>
    <t>2880-1</t>
  </si>
  <si>
    <t>2881-1</t>
  </si>
  <si>
    <t>2882-1</t>
  </si>
  <si>
    <t>2883-1</t>
  </si>
  <si>
    <t>2884-1</t>
  </si>
  <si>
    <t>2885-1</t>
  </si>
  <si>
    <t>2886-1</t>
  </si>
  <si>
    <t>2887-1</t>
  </si>
  <si>
    <t>2888-1</t>
  </si>
  <si>
    <t>2889-1</t>
  </si>
  <si>
    <t>2890-1</t>
  </si>
  <si>
    <t>2891-1</t>
  </si>
  <si>
    <t>2892-1</t>
  </si>
  <si>
    <t>2893-1</t>
  </si>
  <si>
    <t>2894-1</t>
  </si>
  <si>
    <t>2895-1</t>
  </si>
  <si>
    <t>2896-1</t>
  </si>
  <si>
    <t>2897-1</t>
  </si>
  <si>
    <t>2898-1</t>
  </si>
  <si>
    <t>2899-1</t>
  </si>
  <si>
    <t>2900-1</t>
  </si>
  <si>
    <t>2901-1</t>
  </si>
  <si>
    <t>2902-1</t>
  </si>
  <si>
    <t>2903-1</t>
  </si>
  <si>
    <t>2904-1</t>
  </si>
  <si>
    <t>2905-1</t>
  </si>
  <si>
    <t>2906-1</t>
  </si>
  <si>
    <t>2907-1</t>
  </si>
  <si>
    <t>2908-1</t>
  </si>
  <si>
    <t>2909-1</t>
  </si>
  <si>
    <t>2910-1</t>
  </si>
  <si>
    <t>2911-1</t>
  </si>
  <si>
    <t>2912-1</t>
  </si>
  <si>
    <t>2913-1</t>
  </si>
  <si>
    <t>2914-1</t>
  </si>
  <si>
    <t>2915-1</t>
  </si>
  <si>
    <t>2916-1</t>
  </si>
  <si>
    <t>2917-1</t>
  </si>
  <si>
    <t>2918-1</t>
  </si>
  <si>
    <t>2919-1</t>
  </si>
  <si>
    <t>2920-1</t>
  </si>
  <si>
    <t>2921-1</t>
  </si>
  <si>
    <t>2922-1</t>
  </si>
  <si>
    <t>2923-1</t>
  </si>
  <si>
    <t>2924-1</t>
  </si>
  <si>
    <t>2925-1</t>
  </si>
  <si>
    <t>2926-1</t>
  </si>
  <si>
    <t>2927-1</t>
  </si>
  <si>
    <t>2928-1</t>
  </si>
  <si>
    <t>2929-1</t>
  </si>
  <si>
    <t>2930-1</t>
  </si>
  <si>
    <t>2931-1</t>
  </si>
  <si>
    <t>2932-1</t>
  </si>
  <si>
    <t>2933-1</t>
  </si>
  <si>
    <t>2934-1</t>
  </si>
  <si>
    <t>2935-1</t>
  </si>
  <si>
    <t>2936-1</t>
  </si>
  <si>
    <t>2937-1</t>
  </si>
  <si>
    <t>2938-1</t>
  </si>
  <si>
    <t>2939-1</t>
  </si>
  <si>
    <t>2940-1</t>
  </si>
  <si>
    <t>2941-1</t>
  </si>
  <si>
    <t>2942-1</t>
  </si>
  <si>
    <t>2943-1</t>
  </si>
  <si>
    <t>2944-1</t>
  </si>
  <si>
    <t>2945-1</t>
  </si>
  <si>
    <t>2946-1</t>
  </si>
  <si>
    <t>2947-1</t>
  </si>
  <si>
    <t>2948-1</t>
  </si>
  <si>
    <t>2949-1</t>
  </si>
  <si>
    <t>2950-1</t>
  </si>
  <si>
    <t>2951-1</t>
  </si>
  <si>
    <t>2952-1</t>
  </si>
  <si>
    <t>2953-1</t>
  </si>
  <si>
    <t>2954-1</t>
  </si>
  <si>
    <t>2955-1</t>
  </si>
  <si>
    <t>2956-1</t>
  </si>
  <si>
    <t>2957-1</t>
  </si>
  <si>
    <t>2958-1</t>
  </si>
  <si>
    <t>2959-1</t>
  </si>
  <si>
    <t>2960-1</t>
  </si>
  <si>
    <t>2961-1</t>
  </si>
  <si>
    <t>2962-1</t>
  </si>
  <si>
    <t>2963-1</t>
  </si>
  <si>
    <t>2964-1</t>
  </si>
  <si>
    <t>2965-1</t>
  </si>
  <si>
    <t>2966-1</t>
  </si>
  <si>
    <t>2967-1</t>
  </si>
  <si>
    <t>2968-1</t>
  </si>
  <si>
    <t>2969-1</t>
  </si>
  <si>
    <t>2970-1</t>
  </si>
  <si>
    <t>2971-1</t>
  </si>
  <si>
    <t>2972-1</t>
  </si>
  <si>
    <t>2973-1</t>
  </si>
  <si>
    <t>2974-1</t>
  </si>
  <si>
    <t>2975-1</t>
  </si>
  <si>
    <t>2976-1</t>
  </si>
  <si>
    <t>2977-1</t>
  </si>
  <si>
    <t>2978-1</t>
  </si>
  <si>
    <t>2979-1</t>
  </si>
  <si>
    <t>2980-1</t>
  </si>
  <si>
    <t>2981-1</t>
  </si>
  <si>
    <t>2982-1</t>
  </si>
  <si>
    <t>2983-1</t>
  </si>
  <si>
    <t>2984-1</t>
  </si>
  <si>
    <t>2985-1</t>
  </si>
  <si>
    <t>2986-1</t>
  </si>
  <si>
    <t>2987-1</t>
  </si>
  <si>
    <t>2993-1</t>
  </si>
  <si>
    <t>2994-1</t>
  </si>
  <si>
    <t>2995-1</t>
  </si>
  <si>
    <t>2996-1</t>
  </si>
  <si>
    <t>2997-1</t>
  </si>
  <si>
    <t>2998-1</t>
  </si>
  <si>
    <t>2999-1</t>
  </si>
  <si>
    <t>3000-1</t>
  </si>
  <si>
    <t>Versie transitietool</t>
  </si>
  <si>
    <t>Jira ticket</t>
  </si>
  <si>
    <t>Betreft</t>
  </si>
  <si>
    <t>1.7.0</t>
  </si>
  <si>
    <t>VIIF-2685</t>
  </si>
  <si>
    <t>Eerste oplevering schaduwberekening invaren</t>
  </si>
  <si>
    <t>1.10.0</t>
  </si>
  <si>
    <t>VIIF-3436</t>
  </si>
  <si>
    <t>Invaren berekening continu maken</t>
  </si>
  <si>
    <t>VIIF-3479</t>
  </si>
  <si>
    <t>Opmerkingen Milliman verwerken</t>
  </si>
  <si>
    <t>Disconteren</t>
  </si>
  <si>
    <t>x per jaar</t>
  </si>
  <si>
    <t>Postnumerando</t>
  </si>
  <si>
    <t>Prenumerando</t>
  </si>
  <si>
    <t>Timing</t>
  </si>
  <si>
    <t>y per jaar</t>
  </si>
  <si>
    <t>xy per jaar</t>
  </si>
  <si>
    <t>axy per jaar</t>
  </si>
  <si>
    <t>ay (post):</t>
  </si>
  <si>
    <t>axy (post):</t>
  </si>
  <si>
    <t>ax|y (post):</t>
  </si>
  <si>
    <t>ay (pre):</t>
  </si>
  <si>
    <t>axy (pre):</t>
  </si>
  <si>
    <t>ax|y (pre):</t>
  </si>
  <si>
    <t>yx per jaar</t>
  </si>
  <si>
    <t>ayx per jaar</t>
  </si>
  <si>
    <t>ax (post):</t>
  </si>
  <si>
    <t>ayx (post):</t>
  </si>
  <si>
    <t>ay|x (post):</t>
  </si>
  <si>
    <t>ax (pre):</t>
  </si>
  <si>
    <t>ayx (pre):</t>
  </si>
  <si>
    <t>ay|x (pre):</t>
  </si>
  <si>
    <t>PolicyId</t>
  </si>
  <si>
    <t>CoverageId</t>
  </si>
  <si>
    <t>OOP</t>
  </si>
  <si>
    <t>PercentageMannen_OOP</t>
  </si>
  <si>
    <t>1.14.0</t>
  </si>
  <si>
    <t>VIIF-4062</t>
  </si>
  <si>
    <t>Sexeneutrale factoren OOP meenemen, en OOP als separate pensioensoort beschouwen</t>
  </si>
  <si>
    <t>Leeftijdverschil v-m</t>
  </si>
  <si>
    <t>Leeftijdsverschil_mv</t>
  </si>
  <si>
    <t>TimingLeeftijdsverschil_mv</t>
  </si>
  <si>
    <t>TimingLeeftijdsverschil_vm</t>
  </si>
  <si>
    <t>Leeftijdsverschil_vm</t>
  </si>
  <si>
    <t>FactorInclOpslagExact_Hoog</t>
  </si>
  <si>
    <t>FactorInclOpslagExact_Geinterpoleerd</t>
  </si>
  <si>
    <t>FactorInclOpslagExact_Laag</t>
  </si>
  <si>
    <t>FACTOR GEBROKEN LEEFTIJDSVERSCHIL</t>
  </si>
  <si>
    <t>Gehuwdheid</t>
  </si>
  <si>
    <t>hx</t>
  </si>
  <si>
    <t>Methode partnerpensioen</t>
  </si>
  <si>
    <t>Bepaald</t>
  </si>
  <si>
    <t>Onbepaald tot ingang</t>
  </si>
  <si>
    <t>Actuariële factor voor invaren</t>
  </si>
  <si>
    <t>Transitiefactor</t>
  </si>
  <si>
    <t xml:space="preserve">  </t>
  </si>
  <si>
    <t>BijzPP_voor</t>
  </si>
  <si>
    <t>BijzPP_na</t>
  </si>
  <si>
    <t>GrensLeeftijdDekking</t>
  </si>
  <si>
    <t>GrensLeeftijdJaar</t>
  </si>
  <si>
    <t>1004-2</t>
  </si>
  <si>
    <t>1003-2</t>
  </si>
  <si>
    <t>Jonger dan grensleeftijd, BijzPP_voor, uitgesteld</t>
  </si>
  <si>
    <t>Jonger dan grensleeftijd, BijzPP_na, uitgesteld</t>
  </si>
  <si>
    <t>Jonger dan grensleeftijd, BijzPP_voor, ingegaan</t>
  </si>
  <si>
    <t>Jonger dan grensleeftijd, BijzPP_na, ingegaan</t>
  </si>
  <si>
    <t>Ouder dan grensleeftijd, BijzPP_voor, uitgesteld</t>
  </si>
  <si>
    <t>Ouder dan grensleeftijd, BijzPP_na, uitgesteld</t>
  </si>
  <si>
    <t>Ouder dan grensleeftijd, BijzPP_voor, ingegaan</t>
  </si>
  <si>
    <t>Ouder dan grensleeftijd, BijzPP_na, ingegaan</t>
  </si>
  <si>
    <t>2988-1</t>
  </si>
  <si>
    <t>2989-1</t>
  </si>
  <si>
    <t>2990-1</t>
  </si>
  <si>
    <t>2991-1</t>
  </si>
  <si>
    <t>2992-1</t>
  </si>
  <si>
    <t>StartLeeftijdFractie</t>
  </si>
  <si>
    <t>NP overleven</t>
  </si>
  <si>
    <t>NP ingang</t>
  </si>
  <si>
    <t>NP onbep</t>
  </si>
  <si>
    <t>ay (post) onbepaald:</t>
  </si>
  <si>
    <t>ax (post) onbepaald:</t>
  </si>
  <si>
    <t>SoortDeelnemerHoofdverzekerde</t>
  </si>
  <si>
    <t>Gehuwd</t>
  </si>
  <si>
    <t>Ongehuwd</t>
  </si>
  <si>
    <t>Ongehuwd OuderdomsPensioen</t>
  </si>
  <si>
    <t>qy cum</t>
  </si>
  <si>
    <t>x|y per jaar (OOP)</t>
  </si>
  <si>
    <t>hx gehuwd</t>
  </si>
  <si>
    <t>hx ongehuwd</t>
  </si>
  <si>
    <t>x|y onbepaald gehuwd</t>
  </si>
  <si>
    <t>x|y onbepaald ongehuwd</t>
  </si>
  <si>
    <t>Gehuwdheid (ongehuwd) (tbv OOP)</t>
  </si>
  <si>
    <t>Gehuwdheid (gehuwd/standaard)</t>
  </si>
  <si>
    <t>hx (gehuwd/standaard)</t>
  </si>
  <si>
    <t>onbepaald gehuwd OOP (post):</t>
  </si>
  <si>
    <t>onbepaald ongehuwd OOP (post):</t>
  </si>
  <si>
    <t>OOP (post):</t>
  </si>
  <si>
    <t>qx cum</t>
  </si>
  <si>
    <t>y|x per jaar (OOP)</t>
  </si>
  <si>
    <t>y|x onbepaald gehuwd</t>
  </si>
  <si>
    <t>y|x onbepaald ongehuwd</t>
  </si>
  <si>
    <t>hy ongehuwd</t>
  </si>
  <si>
    <t>hy gehuwd</t>
  </si>
  <si>
    <t>StartDag</t>
  </si>
  <si>
    <t>EindDag</t>
  </si>
  <si>
    <t>StartDatum</t>
  </si>
  <si>
    <t>StartLeeftijd</t>
  </si>
  <si>
    <t>EindDatum</t>
  </si>
  <si>
    <t>EindLeeftijd</t>
  </si>
  <si>
    <t>StartDatum incl dag</t>
  </si>
  <si>
    <t>EindDatum incl dag</t>
  </si>
  <si>
    <t>Herverdelingsmethode kapitaal</t>
  </si>
  <si>
    <t>Herverdeling</t>
  </si>
  <si>
    <t>Actief</t>
  </si>
  <si>
    <t>Slaper</t>
  </si>
  <si>
    <t>Pensioengerechtigd</t>
  </si>
  <si>
    <t>Deelnemerstatus</t>
  </si>
  <si>
    <t>pensioengerechtigd</t>
  </si>
  <si>
    <t>actief</t>
  </si>
  <si>
    <t>slaper</t>
  </si>
  <si>
    <t>Tussentijds herverdelen voor invaarkapitaal</t>
  </si>
  <si>
    <t>Som FactorNaInvaren</t>
  </si>
  <si>
    <t>Som Kapitaal Stap 2</t>
  </si>
  <si>
    <t>Verdeling Stap3</t>
  </si>
  <si>
    <t>HerverdelingDPS</t>
  </si>
  <si>
    <t>Negatieve schalingsfactor</t>
  </si>
  <si>
    <t>Balans%Ingegaan</t>
  </si>
  <si>
    <t>Stap 0</t>
  </si>
  <si>
    <t>Stap 1</t>
  </si>
  <si>
    <t>Stap 2</t>
  </si>
  <si>
    <t>Stap 3</t>
  </si>
  <si>
    <t>Herv1_KapitaalStap1</t>
  </si>
  <si>
    <t>Herv1_Herverdelingspercentage</t>
  </si>
  <si>
    <t>Herv1_KapitaalStap2</t>
  </si>
  <si>
    <t>Herv2_KapitaalStap1</t>
  </si>
  <si>
    <t>Herv2_Herverdelingspercentage</t>
  </si>
  <si>
    <t>Herv2_KapitaalStap2</t>
  </si>
  <si>
    <t>Herv2_HerverdelingOverigeVermogen</t>
  </si>
  <si>
    <t>Herv2_KapitaalStap3</t>
  </si>
  <si>
    <t>Herv2_BedragNaInvaren</t>
  </si>
  <si>
    <t>Herv3_AansprakenNaInvaren_Stap0</t>
  </si>
  <si>
    <t>Herv3_Herverdelingspercentage_Stap1</t>
  </si>
  <si>
    <t>Herv3_HerverdelingKapitaal_Stap1</t>
  </si>
  <si>
    <t>Herv3_HerverdelingKaptiaalNaAanpassing_Stap1</t>
  </si>
  <si>
    <t>Herv3_TotaalKapitaalNaHerverdeling_Stap1</t>
  </si>
  <si>
    <t>Herv3_AansprakenNaHerverdeling_Stap1</t>
  </si>
  <si>
    <t>Herv3_DeelnemerPensioengerechtigd_Stap2</t>
  </si>
  <si>
    <t>Herv3_AansprakenNaStijgingIngegaan_Stap2</t>
  </si>
  <si>
    <t>Herv3_KapitaalNaStijgingIngegaan_Stap2</t>
  </si>
  <si>
    <t>Herv3_AansprakenNaKapitaalScalar_Stap2</t>
  </si>
  <si>
    <t>Herv3_KapitaalNaKapitaalScalar_Stap2</t>
  </si>
  <si>
    <t>Herv3_HerverdelingspercentageStap3_Stap3</t>
  </si>
  <si>
    <t>Herv3_HerverdelingKapitaal_Stap3</t>
  </si>
  <si>
    <t>Herv3_HerverdelingKaptiaalNaAanpassing_Stap3</t>
  </si>
  <si>
    <t>Herv3_TotaalKapitaalNaHerverdeling_Stap3</t>
  </si>
  <si>
    <t>Herv3_TotaalfactorNaInvarenInclHerverdeling_Stap3</t>
  </si>
  <si>
    <t>Overbodige kolommen</t>
  </si>
  <si>
    <t>Wijziging in kolom + cel AO5</t>
  </si>
  <si>
    <t>Herv1_HerverdelingKaptiaalNaAanpassing_Stap1</t>
  </si>
  <si>
    <t xml:space="preserve">Sexeneutraal latent PP</t>
  </si>
  <si>
    <t xml:space="preserve">Instelling</t>
  </si>
  <si>
    <t xml:space="preserve">PercentageMannen_LatentPP</t>
  </si>
  <si>
    <t xml:space="preserve">PercentageVrouwen_LatentPP</t>
  </si>
  <si>
    <t xml:space="preserve">Aparte weging latent PP meenemen</t>
  </si>
  <si>
    <t xml:space="preserve">Toelichting</t>
  </si>
  <si>
    <t xml:space="preserve">Kolom B: aandeel mannen in de sekseneutrale weging voor het latent (uitgesteld) partnerpensioen, per leeftijd van de deelnemer (LeeftijdJaarBerDatum).</t>
  </si>
  <si>
    <t xml:space="preserve">Kolom C: aandeel vrouwen = 1 - kolom B (berekend, niet invullen).</t>
  </si>
  <si>
    <t xml:space="preserve">Wordt gebruikt voor PP, TNBP, BijzPP_voor en BijzPP_na met status 'uitgesteld' (factor 2 levens, Berekening!I14:I16).</t>
  </si>
  <si>
    <t xml:space="preserve">Ingegaan PP/TNBP, OP, TOP, AOP, OOP en WZP blijven de wegingen uit tabblad Sexeneutraal gebruiken.</t>
  </si>
  <si>
    <t xml:space="preserve">Instelling 'nee': latent PP gebruikt weer de algemene weging (Sexeneutraal, kolom PercentageMannen), zoals voor deze wijziging.</t>
  </si>
  <si>
    <t xml:space="preserve">LET OP: kolom B is voorlopig gevuld met de waarden uit Sexeneutraal kolom PercentageMannen. Vervang deze door de LPP-wegingen van de adviseur.</t>
  </si>
  <si>
    <t xml:space="preserve">1.15.0</t>
  </si>
  <si>
    <t xml:space="preserve">n.t.b.</t>
  </si>
  <si>
    <t xml:space="preserve">Aparte sexeneutrale weging voor latent PP (tabblad Sexeneutraal LPP)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</si>
</sst>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164" formatCode="_ * #,##0.00_ ;_ * \-#,##0.00_ ;_ * &quot;-&quot;??_ ;_ @_ "/>
    <numFmt numFmtId="165" formatCode="0.000000"/>
    <numFmt numFmtId="166" formatCode="_ * #,##0.000_ ;_ * \-#,##0.000_ ;_ * &quot;-&quot;??_ ;_ @_ "/>
    <numFmt numFmtId="167" formatCode="_ * #,##0.0000_ ;_ * \-#,##0.0000_ ;_ * &quot;-&quot;??_ ;_ @_ "/>
    <numFmt numFmtId="168" formatCode="0.0000"/>
    <numFmt numFmtId="169" formatCode="_ * #,##0.000000_ ;_ * \-#,##0.000000_ ;_ * &quot;-&quot;??_ ;_ @_ "/>
    <numFmt numFmtId="170" formatCode="0.000%"/>
    <numFmt numFmtId="171" formatCode="_ * #,##0.000_ ;_ * \-#,##0.000_ ;_ * &quot;-&quot;???_ ;_ @_ "/>
    <numFmt numFmtId="172" formatCode="_ * #,##0_ ;_ * \-#,##0_ ;_ * &quot;-&quot;??_ ;_ @_ "/>
    <numFmt numFmtId="173" formatCode="0.000"/>
    <numFmt numFmtId="174" formatCode="_ * #,##0_ ;_ * \-#,##0_ ;_ * &quot;-&quot;???_ ;_ @_ "/>
    <numFmt numFmtId="175" formatCode="_ * #,##0.00000_ ;_ * \-#,##0.00000_ ;_ * &quot;-&quot;??_ ;_ @_ "/>
    <numFmt numFmtId="176" formatCode="_ * #,##0.0000000_ ;_ * \-#,##0.0000000_ ;_ * &quot;-&quot;??_ ;_ @_ "/>
    <numFmt numFmtId="177" formatCode="_ * #,##0.00000000_ ;_ * \-#,##0.00000000_ ;_ * &quot;-&quot;??_ ;_ @_ "/>
    <numFmt numFmtId="178" formatCode="0.00000%"/>
    <numFmt numFmtId="179" formatCode="0.00000"/>
    <numFmt numFmtId="180" formatCode="_(* #,##0.0000_);_(* \(#,##0.0000\);_(* &quot;-&quot;??_);_(@_)"/>
    <numFmt numFmtId="181" formatCode="0.00000000"/>
    <numFmt numFmtId="182" formatCode="_(* #,##0.000000_);_(* \(#,##0.000000\);_(* &quot;-&quot;??_);_(@_)"/>
    <numFmt numFmtId="183" formatCode="_(* #,##0.000000000000_);_(* \(#,##0.000000000000\);_(* &quot;-&quot;??_);_(@_)"/>
    <numFmt numFmtId="184" formatCode="_(* #,##0.00000000000000_);_(* \(#,##0.00000000000000\);_(* &quot;-&quot;??_);_(@_)"/>
    <numFmt numFmtId="185" formatCode="_ * #,##0.00000000000_ ;_ * \-#,##0.00000000000_ ;_ * &quot;-&quot;???_ ;_ @_ "/>
    <numFmt numFmtId="186" formatCode="0.0000000%"/>
    <numFmt numFmtId="187" formatCode="_ * #,##0.0000000_ ;_ * \-#,##0.0000000_ ;_ * &quot;-&quot;???????_ ;_ @_ 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8"/>
      <color theme="0"/>
      <name val="Verdana"/>
      <family val="2"/>
    </font>
    <font>
      <sz val="8"/>
      <color theme="0"/>
      <name val="Verdana"/>
      <family val="2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000000"/>
      <name val="Aptos Narrow"/>
    </font>
  </fonts>
  <fills count="21">
    <fill>
      <patternFill patternType="none"/>
    </fill>
    <fill>
      <patternFill patternType="gray125"/>
    </fill>
    <fill>
      <patternFill patternType="solid">
        <fgColor rgb="FFFF990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117">
    <xf numFmtId="0" fontId="0" fillId="0" borderId="0" xfId="0"/>
    <xf numFmtId="0" fontId="4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2" borderId="1" xfId="0" applyFont="1" applyFill="1" applyBorder="1" applyAlignment="1">
      <alignment horizontal="center"/>
    </xf>
    <xf numFmtId="165" fontId="5" fillId="3" borderId="1" xfId="0" applyNumberFormat="1" applyFont="1" applyFill="1" applyBorder="1"/>
    <xf numFmtId="166" fontId="0" fillId="0" borderId="0" xfId="1" applyNumberFormat="1" applyFont="1"/>
    <xf numFmtId="167" fontId="0" fillId="0" borderId="0" xfId="1" applyNumberFormat="1" applyFont="1"/>
    <xf numFmtId="0" fontId="2" fillId="4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Continuous"/>
    </xf>
    <xf numFmtId="0" fontId="3" fillId="5" borderId="0" xfId="0" applyFont="1" applyFill="1" applyAlignment="1">
      <alignment horizontal="right"/>
    </xf>
    <xf numFmtId="0" fontId="3" fillId="5" borderId="0" xfId="0" applyFont="1" applyFill="1"/>
    <xf numFmtId="168" fontId="0" fillId="0" borderId="0" xfId="0" applyNumberFormat="1"/>
    <xf numFmtId="169" fontId="0" fillId="0" borderId="0" xfId="1" applyNumberFormat="1" applyFont="1"/>
    <xf numFmtId="170" fontId="0" fillId="0" borderId="0" xfId="2" applyNumberFormat="1" applyFont="1"/>
    <xf numFmtId="9" fontId="0" fillId="0" borderId="0" xfId="0" applyNumberFormat="1"/>
    <xf numFmtId="0" fontId="3" fillId="0" borderId="0" xfId="0" applyFont="1"/>
    <xf numFmtId="0" fontId="3" fillId="0" borderId="3" xfId="0" applyFont="1" applyBorder="1"/>
    <xf numFmtId="171" fontId="0" fillId="0" borderId="0" xfId="0" applyNumberFormat="1"/>
    <xf numFmtId="14" fontId="0" fillId="0" borderId="0" xfId="0" applyNumberFormat="1"/>
    <xf numFmtId="0" fontId="0" fillId="6" borderId="0" xfId="0" applyFill="1"/>
    <xf numFmtId="9" fontId="0" fillId="6" borderId="0" xfId="0" applyNumberFormat="1" applyFill="1" applyAlignment="1">
      <alignment horizontal="right"/>
    </xf>
    <xf numFmtId="173" fontId="0" fillId="0" borderId="0" xfId="0" applyNumberFormat="1"/>
    <xf numFmtId="9" fontId="0" fillId="6" borderId="0" xfId="0" applyNumberFormat="1" applyFill="1"/>
    <xf numFmtId="14" fontId="0" fillId="6" borderId="0" xfId="0" applyNumberFormat="1" applyFill="1"/>
    <xf numFmtId="0" fontId="0" fillId="6" borderId="2" xfId="0" applyFill="1" applyBorder="1"/>
    <xf numFmtId="2" fontId="0" fillId="0" borderId="0" xfId="0" applyNumberFormat="1"/>
    <xf numFmtId="164" fontId="0" fillId="0" borderId="0" xfId="1" applyFont="1"/>
    <xf numFmtId="0" fontId="0" fillId="7" borderId="0" xfId="0" applyFill="1"/>
    <xf numFmtId="9" fontId="0" fillId="7" borderId="0" xfId="2" applyFont="1" applyFill="1"/>
    <xf numFmtId="0" fontId="0" fillId="7" borderId="0" xfId="0" applyFill="1" applyAlignment="1">
      <alignment horizontal="right"/>
    </xf>
    <xf numFmtId="14" fontId="0" fillId="7" borderId="0" xfId="0" applyNumberFormat="1" applyFill="1" applyAlignment="1">
      <alignment horizontal="right"/>
    </xf>
    <xf numFmtId="166" fontId="0" fillId="8" borderId="0" xfId="0" applyNumberFormat="1" applyFill="1"/>
    <xf numFmtId="171" fontId="0" fillId="8" borderId="0" xfId="0" applyNumberFormat="1" applyFill="1"/>
    <xf numFmtId="172" fontId="0" fillId="0" borderId="0" xfId="1" applyNumberFormat="1" applyFont="1"/>
    <xf numFmtId="166" fontId="3" fillId="0" borderId="0" xfId="1" applyNumberFormat="1" applyFont="1"/>
    <xf numFmtId="172" fontId="3" fillId="0" borderId="0" xfId="1" applyNumberFormat="1" applyFont="1"/>
    <xf numFmtId="172" fontId="0" fillId="0" borderId="0" xfId="0" applyNumberFormat="1"/>
    <xf numFmtId="165" fontId="5" fillId="3" borderId="4" xfId="0" applyNumberFormat="1" applyFont="1" applyFill="1" applyBorder="1"/>
    <xf numFmtId="0" fontId="0" fillId="9" borderId="5" xfId="0" applyFill="1" applyBorder="1"/>
    <xf numFmtId="0" fontId="0" fillId="9" borderId="6" xfId="0" applyFill="1" applyBorder="1"/>
    <xf numFmtId="0" fontId="3" fillId="9" borderId="6" xfId="0" applyFont="1" applyFill="1" applyBorder="1"/>
    <xf numFmtId="0" fontId="0" fillId="9" borderId="10" xfId="0" applyFill="1" applyBorder="1"/>
    <xf numFmtId="0" fontId="3" fillId="9" borderId="7" xfId="0" applyFont="1" applyFill="1" applyBorder="1"/>
    <xf numFmtId="0" fontId="3" fillId="9" borderId="8" xfId="0" applyFont="1" applyFill="1" applyBorder="1"/>
    <xf numFmtId="0" fontId="3" fillId="9" borderId="9" xfId="0" applyFont="1" applyFill="1" applyBorder="1"/>
    <xf numFmtId="174" fontId="0" fillId="0" borderId="0" xfId="0" applyNumberFormat="1"/>
    <xf numFmtId="166" fontId="3" fillId="7" borderId="11" xfId="0" applyNumberFormat="1" applyFont="1" applyFill="1" applyBorder="1"/>
    <xf numFmtId="166" fontId="0" fillId="9" borderId="5" xfId="1" applyNumberFormat="1" applyFont="1" applyFill="1" applyBorder="1"/>
    <xf numFmtId="170" fontId="0" fillId="6" borderId="0" xfId="0" applyNumberFormat="1" applyFill="1"/>
    <xf numFmtId="175" fontId="0" fillId="0" borderId="0" xfId="1" applyNumberFormat="1" applyFont="1"/>
    <xf numFmtId="176" fontId="0" fillId="0" borderId="0" xfId="1" applyNumberFormat="1" applyFont="1"/>
    <xf numFmtId="177" fontId="0" fillId="0" borderId="0" xfId="1" applyNumberFormat="1" applyFont="1"/>
    <xf numFmtId="9" fontId="0" fillId="7" borderId="0" xfId="2" applyFont="1" applyFill="1" applyBorder="1" applyAlignment="1">
      <alignment horizontal="right"/>
    </xf>
    <xf numFmtId="178" fontId="0" fillId="0" borderId="0" xfId="2" applyNumberFormat="1" applyFont="1"/>
    <xf numFmtId="0" fontId="0" fillId="10" borderId="5" xfId="0" applyFill="1" applyBorder="1"/>
    <xf numFmtId="0" fontId="0" fillId="10" borderId="6" xfId="0" applyFill="1" applyBorder="1"/>
    <xf numFmtId="0" fontId="3" fillId="10" borderId="6" xfId="0" applyFont="1" applyFill="1" applyBorder="1"/>
    <xf numFmtId="0" fontId="0" fillId="10" borderId="10" xfId="0" applyFill="1" applyBorder="1"/>
    <xf numFmtId="0" fontId="3" fillId="10" borderId="7" xfId="0" applyFont="1" applyFill="1" applyBorder="1"/>
    <xf numFmtId="0" fontId="3" fillId="10" borderId="8" xfId="0" applyFont="1" applyFill="1" applyBorder="1"/>
    <xf numFmtId="0" fontId="3" fillId="10" borderId="9" xfId="0" applyFont="1" applyFill="1" applyBorder="1"/>
    <xf numFmtId="179" fontId="0" fillId="7" borderId="0" xfId="0" applyNumberFormat="1" applyFill="1"/>
    <xf numFmtId="169" fontId="0" fillId="8" borderId="0" xfId="0" applyNumberFormat="1" applyFill="1"/>
    <xf numFmtId="180" fontId="0" fillId="0" borderId="0" xfId="0" applyNumberFormat="1"/>
    <xf numFmtId="0" fontId="0" fillId="0" borderId="0" xfId="0" applyAlignment="1">
      <alignment vertical="center" wrapText="1"/>
    </xf>
    <xf numFmtId="182" fontId="0" fillId="0" borderId="0" xfId="0" applyNumberFormat="1"/>
    <xf numFmtId="183" fontId="0" fillId="0" borderId="0" xfId="0" applyNumberFormat="1"/>
    <xf numFmtId="184" fontId="0" fillId="0" borderId="0" xfId="0" applyNumberFormat="1"/>
    <xf numFmtId="181" fontId="0" fillId="7" borderId="0" xfId="0" applyNumberFormat="1" applyFill="1"/>
    <xf numFmtId="166" fontId="3" fillId="0" borderId="12" xfId="0" applyNumberFormat="1" applyFont="1" applyBorder="1"/>
    <xf numFmtId="166" fontId="3" fillId="0" borderId="0" xfId="0" applyNumberFormat="1" applyFont="1"/>
    <xf numFmtId="185" fontId="0" fillId="0" borderId="0" xfId="0" applyNumberFormat="1"/>
    <xf numFmtId="176" fontId="3" fillId="12" borderId="0" xfId="0" applyNumberFormat="1" applyFont="1" applyFill="1"/>
    <xf numFmtId="176" fontId="3" fillId="0" borderId="0" xfId="0" applyNumberFormat="1" applyFont="1"/>
    <xf numFmtId="0" fontId="3" fillId="0" borderId="0" xfId="3" applyFont="1"/>
    <xf numFmtId="176" fontId="3" fillId="13" borderId="0" xfId="0" applyNumberFormat="1" applyFont="1" applyFill="1"/>
    <xf numFmtId="0" fontId="0" fillId="9" borderId="0" xfId="0" applyFill="1"/>
    <xf numFmtId="0" fontId="0" fillId="13" borderId="0" xfId="0" applyFill="1"/>
    <xf numFmtId="0" fontId="0" fillId="0" borderId="13" xfId="0" applyBorder="1"/>
    <xf numFmtId="172" fontId="3" fillId="0" borderId="13" xfId="1" applyNumberFormat="1" applyFont="1" applyBorder="1"/>
    <xf numFmtId="172" fontId="0" fillId="0" borderId="13" xfId="1" applyNumberFormat="1" applyFont="1" applyBorder="1"/>
    <xf numFmtId="0" fontId="0" fillId="0" borderId="14" xfId="0" applyBorder="1"/>
    <xf numFmtId="172" fontId="3" fillId="15" borderId="14" xfId="1" applyNumberFormat="1" applyFont="1" applyFill="1" applyBorder="1"/>
    <xf numFmtId="172" fontId="0" fillId="0" borderId="14" xfId="1" applyNumberFormat="1" applyFont="1" applyBorder="1"/>
    <xf numFmtId="0" fontId="0" fillId="9" borderId="13" xfId="0" applyFill="1" applyBorder="1"/>
    <xf numFmtId="171" fontId="0" fillId="0" borderId="13" xfId="0" applyNumberFormat="1" applyBorder="1"/>
    <xf numFmtId="166" fontId="0" fillId="0" borderId="0" xfId="0" applyNumberFormat="1"/>
    <xf numFmtId="186" fontId="0" fillId="0" borderId="0" xfId="2" applyNumberFormat="1" applyFont="1"/>
    <xf numFmtId="0" fontId="0" fillId="13" borderId="13" xfId="0" applyFill="1" applyBorder="1"/>
    <xf numFmtId="187" fontId="0" fillId="0" borderId="0" xfId="0" applyNumberFormat="1"/>
    <xf numFmtId="0" fontId="0" fillId="10" borderId="0" xfId="0" applyFill="1"/>
    <xf numFmtId="0" fontId="0" fillId="17" borderId="0" xfId="0" applyFill="1"/>
    <xf numFmtId="10" fontId="0" fillId="15" borderId="0" xfId="2" applyNumberFormat="1" applyFont="1" applyFill="1"/>
    <xf numFmtId="0" fontId="0" fillId="15" borderId="0" xfId="0" applyFill="1"/>
    <xf numFmtId="0" fontId="7" fillId="0" borderId="0" xfId="0" applyFont="1"/>
    <xf numFmtId="171" fontId="7" fillId="0" borderId="0" xfId="0" applyNumberFormat="1" applyFont="1"/>
    <xf numFmtId="0" fontId="8" fillId="20" borderId="0" xfId="0" applyFont="1" applyFill="1"/>
    <xf numFmtId="0" fontId="3" fillId="15" borderId="0" xfId="0" applyFont="1" applyFill="1"/>
    <xf numFmtId="0" fontId="2" fillId="20" borderId="0" xfId="0" applyFont="1" applyFill="1"/>
    <xf numFmtId="0" fontId="0" fillId="0" borderId="15" xfId="0" applyBorder="1"/>
    <xf numFmtId="0" fontId="0" fillId="13" borderId="15" xfId="0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3" borderId="1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14" borderId="5" xfId="0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0" fontId="0" fillId="11" borderId="10" xfId="0" applyFill="1" applyBorder="1" applyAlignment="1">
      <alignment horizontal="center"/>
    </xf>
  </cellXfs>
  <cellStyles count="4">
    <cellStyle name="Comma" xfId="1" builtinId="3"/>
    <cellStyle name="Normal" xfId="0" builtinId="0"/>
    <cellStyle name="Normal 2" xfId="3" xr:uid="{8B13C4ED-9A1E-465D-912A-8FA913A8DEE1}"/>
    <cellStyle name="Per 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6" Type="http://schemas.openxmlformats.org/officeDocument/2006/relationships/worksheet" Target="worksheets/sheet1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177800</xdr:rowOff>
        </xdr:from>
        <xdr:to>
          <xdr:col>4</xdr:col>
          <xdr:colOff>1549400</xdr:colOff>
          <xdr:row>3</xdr:row>
          <xdr:rowOff>177800</xdr:rowOff>
        </xdr:to>
        <xdr:sp macro="" textlink="">
          <xdr:nvSpPr>
            <xdr:cNvPr id="2477" name="Button 429" hidden="1">
              <a:extLst>
                <a:ext uri="{63B3BB69-23CF-44E3-9099-C40C66FF867C}">
                  <a14:compatExt spid="_x0000_s2477"/>
                </a:ext>
                <a:ext uri="{FF2B5EF4-FFF2-40B4-BE49-F238E27FC236}">
                  <a16:creationId xmlns:a16="http://schemas.microsoft.com/office/drawing/2014/main" id="{00000000-0008-0000-0300-0000A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ptos Narrow" charset="0"/>
                </a:rPr>
                <a:t>Bereken factor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165100</xdr:rowOff>
        </xdr:from>
        <xdr:to>
          <xdr:col>1</xdr:col>
          <xdr:colOff>1574800</xdr:colOff>
          <xdr:row>4</xdr:row>
          <xdr:rowOff>0</xdr:rowOff>
        </xdr:to>
        <xdr:sp macro="" textlink="">
          <xdr:nvSpPr>
            <xdr:cNvPr id="2619" name="Button 571" hidden="1">
              <a:extLst>
                <a:ext uri="{63B3BB69-23CF-44E3-9099-C40C66FF867C}">
                  <a14:compatExt spid="_x0000_s2619"/>
                </a:ext>
                <a:ext uri="{FF2B5EF4-FFF2-40B4-BE49-F238E27FC236}">
                  <a16:creationId xmlns:a16="http://schemas.microsoft.com/office/drawing/2014/main" id="{00000000-0008-0000-0300-00003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ptos Narrow" charset="0"/>
                </a:rPr>
                <a:t>Reken testset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ptos Narrow" charset="0"/>
                </a:rPr>
                <a:t>door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762000</xdr:colOff>
          <xdr:row>5</xdr:row>
          <xdr:rowOff>38100</xdr:rowOff>
        </xdr:to>
        <xdr:sp macro="" textlink="">
          <xdr:nvSpPr>
            <xdr:cNvPr id="2621" name="Button 573" hidden="1">
              <a:extLst>
                <a:ext uri="{63B3BB69-23CF-44E3-9099-C40C66FF867C}">
                  <a14:compatExt spid="_x0000_s2621"/>
                </a:ext>
                <a:ext uri="{FF2B5EF4-FFF2-40B4-BE49-F238E27FC236}">
                  <a16:creationId xmlns:a16="http://schemas.microsoft.com/office/drawing/2014/main" id="{00000000-0008-0000-0300-00003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ptos Narrow" charset="0"/>
                </a:rPr>
                <a:t>Bereken factoren voor invaren en stijgende functie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</xdr:row>
          <xdr:rowOff>76200</xdr:rowOff>
        </xdr:from>
        <xdr:to>
          <xdr:col>7</xdr:col>
          <xdr:colOff>1587500</xdr:colOff>
          <xdr:row>4</xdr:row>
          <xdr:rowOff>190500</xdr:rowOff>
        </xdr:to>
        <xdr:sp macro="" textlink="">
          <xdr:nvSpPr>
            <xdr:cNvPr id="2623" name="Button 575" hidden="1">
              <a:extLst>
                <a:ext uri="{63B3BB69-23CF-44E3-9099-C40C66FF867C}">
                  <a14:compatExt spid="_x0000_s2623"/>
                </a:ext>
                <a:ext uri="{FF2B5EF4-FFF2-40B4-BE49-F238E27FC236}">
                  <a16:creationId xmlns:a16="http://schemas.microsoft.com/office/drawing/2014/main" id="{00000000-0008-0000-0300-00003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Aptos Narrow" charset="0"/>
                </a:rPr>
                <a:t>BerekenFactor Geinterpoleerd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5CCBB-D128-4A24-9E45-7749B844ACD1}">
  <sheetPr codeName="Sheet1"/>
  <dimension ref="A1:C6"/>
  <sheetViews>
    <sheetView workbookViewId="0"/>
  </sheetViews>
  <sheetFormatPr baseColWidth="10" defaultColWidth="8.83203125" defaultRowHeight="15" x14ac:dyDescent="0.2"/>
  <cols>
    <col min="2" max="2" width="8.83203125" bestFit="1" customWidth="1"/>
    <col min="3" max="3" width="76.6640625" bestFit="1" customWidth="1"/>
  </cols>
  <sheetData>
    <row r="1" spans="1:3" x14ac:dyDescent="0.2">
      <c r="A1" s="16" t="s">
        <v>2139</v>
      </c>
      <c r="B1" s="16" t="s">
        <v>2140</v>
      </c>
      <c r="C1" s="16" t="s">
        <v>2141</v>
      </c>
    </row>
    <row r="2" spans="1:3" x14ac:dyDescent="0.2">
      <c r="A2" t="s">
        <v>2142</v>
      </c>
      <c r="B2" t="s">
        <v>2143</v>
      </c>
      <c r="C2" t="s">
        <v>2144</v>
      </c>
    </row>
    <row r="3" spans="1:3" x14ac:dyDescent="0.2">
      <c r="A3" t="s">
        <v>2145</v>
      </c>
      <c r="B3" t="s">
        <v>2146</v>
      </c>
      <c r="C3" t="s">
        <v>2147</v>
      </c>
    </row>
    <row r="4" spans="1:3" x14ac:dyDescent="0.2">
      <c r="A4" t="s">
        <v>2145</v>
      </c>
      <c r="B4" t="s">
        <v>2148</v>
      </c>
      <c r="C4" t="s">
        <v>2149</v>
      </c>
    </row>
    <row r="5" spans="1:3" x14ac:dyDescent="0.2">
      <c r="A5" t="s">
        <v>2176</v>
      </c>
      <c r="B5" t="s">
        <v>2177</v>
      </c>
      <c r="C5" t="s">
        <v>2178</v>
      </c>
    </row>
    <row r="6" spans="1:3" x14ac:dyDescent="0.2">
      <c r="A6" t="s">
        <v>2311</v>
      </c>
      <c r="B6" t="s">
        <v>2312</v>
      </c>
      <c r="C6" t="s">
        <v>2313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A4069-DF88-4C4E-91AF-DDBA4B672668}">
  <sheetPr codeName="Blad1"/>
  <dimension ref="A1:R2002"/>
  <sheetViews>
    <sheetView workbookViewId="0"/>
  </sheetViews>
  <sheetFormatPr baseColWidth="10" defaultColWidth="8.83203125" defaultRowHeight="15" x14ac:dyDescent="0.2"/>
  <cols>
    <col min="2" max="2" width="15" bestFit="1" customWidth="1"/>
    <col min="3" max="3" width="12.5" bestFit="1" customWidth="1"/>
    <col min="4" max="4" width="14.6640625" bestFit="1" customWidth="1"/>
    <col min="10" max="10" width="13.1640625" bestFit="1" customWidth="1"/>
    <col min="11" max="11" width="15.1640625" bestFit="1" customWidth="1"/>
    <col min="12" max="12" width="17.5" bestFit="1" customWidth="1"/>
    <col min="13" max="13" width="11.83203125" customWidth="1"/>
    <col min="14" max="14" width="14.5" bestFit="1" customWidth="1"/>
    <col min="15" max="15" width="17.33203125" bestFit="1" customWidth="1"/>
    <col min="16" max="16" width="11.1640625" customWidth="1"/>
    <col min="17" max="17" width="17.33203125" customWidth="1"/>
    <col min="18" max="18" width="69.83203125" bestFit="1" customWidth="1"/>
  </cols>
  <sheetData>
    <row r="1" spans="1:18" x14ac:dyDescent="0.2">
      <c r="A1">
        <v>1</v>
      </c>
      <c r="B1">
        <f>A1+1</f>
        <v>2</v>
      </c>
      <c r="C1">
        <f t="shared" ref="C1:F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ref="G1" si="1">F1+1</f>
        <v>7</v>
      </c>
      <c r="H1">
        <f t="shared" ref="H1" si="2">G1+1</f>
        <v>8</v>
      </c>
      <c r="I1">
        <f t="shared" ref="I1" si="3">H1+1</f>
        <v>9</v>
      </c>
      <c r="J1">
        <f t="shared" ref="J1" si="4">I1+1</f>
        <v>10</v>
      </c>
      <c r="K1">
        <f t="shared" ref="K1" si="5">J1+1</f>
        <v>11</v>
      </c>
      <c r="L1">
        <f t="shared" ref="L1" si="6">K1+1</f>
        <v>12</v>
      </c>
      <c r="M1">
        <f t="shared" ref="M1" si="7">L1+1</f>
        <v>13</v>
      </c>
      <c r="N1">
        <f t="shared" ref="N1" si="8">M1+1</f>
        <v>14</v>
      </c>
      <c r="O1">
        <f t="shared" ref="O1" si="9">N1+1</f>
        <v>15</v>
      </c>
      <c r="P1">
        <f t="shared" ref="P1" si="10">O1+1</f>
        <v>16</v>
      </c>
      <c r="Q1">
        <f t="shared" ref="Q1" si="11">P1+1</f>
        <v>17</v>
      </c>
    </row>
    <row r="2" spans="1:18" x14ac:dyDescent="0.2">
      <c r="A2" s="16" t="s">
        <v>63</v>
      </c>
      <c r="B2" s="16" t="s">
        <v>2172</v>
      </c>
      <c r="C2" s="16" t="s">
        <v>2173</v>
      </c>
      <c r="D2" s="16" t="s">
        <v>62</v>
      </c>
      <c r="E2" s="16" t="s">
        <v>41</v>
      </c>
      <c r="F2" s="16" t="s">
        <v>54</v>
      </c>
      <c r="G2" s="16" t="s">
        <v>2256</v>
      </c>
      <c r="H2" s="16" t="s">
        <v>42</v>
      </c>
      <c r="I2" s="16" t="s">
        <v>2188</v>
      </c>
      <c r="J2" s="16" t="s">
        <v>50</v>
      </c>
      <c r="K2" s="16" t="s">
        <v>51</v>
      </c>
      <c r="L2" s="16" t="s">
        <v>52</v>
      </c>
      <c r="M2" s="16" t="s">
        <v>2243</v>
      </c>
      <c r="N2" s="16" t="s">
        <v>59</v>
      </c>
      <c r="O2" s="16" t="s">
        <v>53</v>
      </c>
      <c r="P2" s="16" t="s">
        <v>2244</v>
      </c>
      <c r="Q2" s="16" t="s">
        <v>2199</v>
      </c>
      <c r="R2" s="16" t="s">
        <v>100</v>
      </c>
    </row>
    <row r="3" spans="1:18" x14ac:dyDescent="0.2">
      <c r="A3">
        <v>1</v>
      </c>
      <c r="B3">
        <v>1001</v>
      </c>
      <c r="C3" t="s">
        <v>113</v>
      </c>
      <c r="D3" s="19">
        <v>17533</v>
      </c>
      <c r="E3" t="s">
        <v>43</v>
      </c>
      <c r="F3">
        <v>500.56</v>
      </c>
      <c r="G3" t="s">
        <v>2257</v>
      </c>
      <c r="H3" t="s">
        <v>49</v>
      </c>
      <c r="I3" t="s">
        <v>2222</v>
      </c>
      <c r="J3" s="27"/>
    </row>
    <row r="4" spans="1:18" x14ac:dyDescent="0.2">
      <c r="A4">
        <f t="shared" ref="A4:A20" si="12">A3+1</f>
        <v>2</v>
      </c>
      <c r="B4">
        <v>1002</v>
      </c>
      <c r="C4" t="s">
        <v>114</v>
      </c>
      <c r="D4" s="19">
        <v>17624</v>
      </c>
      <c r="E4" t="s">
        <v>43</v>
      </c>
      <c r="F4">
        <v>600</v>
      </c>
      <c r="G4" t="s">
        <v>2257</v>
      </c>
      <c r="H4" t="s">
        <v>49</v>
      </c>
      <c r="I4" t="s">
        <v>2222</v>
      </c>
      <c r="J4" s="27"/>
    </row>
    <row r="5" spans="1:18" x14ac:dyDescent="0.2">
      <c r="A5">
        <f t="shared" si="12"/>
        <v>3</v>
      </c>
      <c r="B5">
        <v>1003</v>
      </c>
      <c r="C5" t="s">
        <v>2201</v>
      </c>
      <c r="D5" s="19">
        <v>21186</v>
      </c>
      <c r="E5" t="s">
        <v>44</v>
      </c>
      <c r="F5">
        <v>700</v>
      </c>
      <c r="G5" t="s">
        <v>2257</v>
      </c>
      <c r="H5" t="s">
        <v>49</v>
      </c>
      <c r="I5" t="s">
        <v>2222</v>
      </c>
      <c r="J5" s="27"/>
      <c r="N5">
        <v>70</v>
      </c>
    </row>
    <row r="6" spans="1:18" x14ac:dyDescent="0.2">
      <c r="A6">
        <f t="shared" si="12"/>
        <v>4</v>
      </c>
      <c r="B6">
        <v>1004</v>
      </c>
      <c r="C6" t="s">
        <v>2200</v>
      </c>
      <c r="D6" s="19">
        <v>21276</v>
      </c>
      <c r="E6" t="s">
        <v>44</v>
      </c>
      <c r="F6">
        <v>800</v>
      </c>
      <c r="G6" t="s">
        <v>2257</v>
      </c>
      <c r="H6" t="s">
        <v>49</v>
      </c>
      <c r="I6" t="s">
        <v>2222</v>
      </c>
      <c r="J6" s="27"/>
      <c r="N6">
        <v>70</v>
      </c>
    </row>
    <row r="7" spans="1:18" x14ac:dyDescent="0.2">
      <c r="A7">
        <f t="shared" si="12"/>
        <v>5</v>
      </c>
      <c r="B7">
        <v>1005</v>
      </c>
      <c r="C7" t="s">
        <v>115</v>
      </c>
      <c r="D7" s="19">
        <v>21186</v>
      </c>
      <c r="E7" t="s">
        <v>44</v>
      </c>
      <c r="F7">
        <v>900</v>
      </c>
      <c r="G7" t="s">
        <v>2257</v>
      </c>
      <c r="H7" t="s">
        <v>49</v>
      </c>
      <c r="I7" t="s">
        <v>2222</v>
      </c>
      <c r="J7" s="27"/>
      <c r="N7">
        <v>70</v>
      </c>
      <c r="O7">
        <v>3</v>
      </c>
      <c r="R7" t="s">
        <v>149</v>
      </c>
    </row>
    <row r="8" spans="1:18" x14ac:dyDescent="0.2">
      <c r="A8">
        <f t="shared" si="12"/>
        <v>6</v>
      </c>
      <c r="B8">
        <v>1006</v>
      </c>
      <c r="C8" t="s">
        <v>116</v>
      </c>
      <c r="D8" s="19">
        <v>21276</v>
      </c>
      <c r="E8" t="s">
        <v>44</v>
      </c>
      <c r="F8">
        <v>1000</v>
      </c>
      <c r="G8" t="s">
        <v>2257</v>
      </c>
      <c r="H8" t="s">
        <v>49</v>
      </c>
      <c r="I8" t="s">
        <v>2222</v>
      </c>
      <c r="J8" s="27"/>
      <c r="N8">
        <v>70</v>
      </c>
      <c r="O8">
        <v>3</v>
      </c>
      <c r="R8" t="s">
        <v>150</v>
      </c>
    </row>
    <row r="9" spans="1:18" x14ac:dyDescent="0.2">
      <c r="A9">
        <f t="shared" si="12"/>
        <v>7</v>
      </c>
      <c r="B9">
        <v>1007</v>
      </c>
      <c r="C9" t="s">
        <v>117</v>
      </c>
      <c r="D9" s="19">
        <v>29221</v>
      </c>
      <c r="E9" t="s">
        <v>43</v>
      </c>
      <c r="F9">
        <v>900</v>
      </c>
      <c r="G9" t="s">
        <v>2258</v>
      </c>
      <c r="H9" t="s">
        <v>32</v>
      </c>
      <c r="I9" t="s">
        <v>2222</v>
      </c>
      <c r="J9" s="27"/>
      <c r="K9">
        <v>68</v>
      </c>
      <c r="R9" t="s">
        <v>101</v>
      </c>
    </row>
    <row r="10" spans="1:18" x14ac:dyDescent="0.2">
      <c r="A10">
        <f t="shared" si="12"/>
        <v>8</v>
      </c>
      <c r="B10">
        <v>1008</v>
      </c>
      <c r="C10" t="s">
        <v>118</v>
      </c>
      <c r="D10" s="19">
        <v>29221</v>
      </c>
      <c r="E10" t="s">
        <v>43</v>
      </c>
      <c r="F10">
        <v>850</v>
      </c>
      <c r="G10" t="s">
        <v>2258</v>
      </c>
      <c r="H10" t="s">
        <v>32</v>
      </c>
      <c r="I10" t="s">
        <v>2222</v>
      </c>
      <c r="J10" s="27"/>
      <c r="K10">
        <v>68</v>
      </c>
      <c r="L10">
        <v>3</v>
      </c>
      <c r="R10" t="s">
        <v>102</v>
      </c>
    </row>
    <row r="11" spans="1:18" x14ac:dyDescent="0.2">
      <c r="A11">
        <f t="shared" si="12"/>
        <v>9</v>
      </c>
      <c r="B11">
        <v>1009</v>
      </c>
      <c r="C11" t="s">
        <v>119</v>
      </c>
      <c r="D11" s="19">
        <v>29312</v>
      </c>
      <c r="E11" t="s">
        <v>43</v>
      </c>
      <c r="F11">
        <v>750</v>
      </c>
      <c r="G11" t="s">
        <v>2258</v>
      </c>
      <c r="H11" t="s">
        <v>32</v>
      </c>
      <c r="I11" t="s">
        <v>2222</v>
      </c>
      <c r="J11" s="27"/>
      <c r="K11">
        <v>68</v>
      </c>
      <c r="R11" t="s">
        <v>103</v>
      </c>
    </row>
    <row r="12" spans="1:18" x14ac:dyDescent="0.2">
      <c r="A12">
        <f t="shared" si="12"/>
        <v>10</v>
      </c>
      <c r="B12">
        <v>1010</v>
      </c>
      <c r="C12" t="s">
        <v>120</v>
      </c>
      <c r="D12" s="19">
        <v>29312</v>
      </c>
      <c r="E12" t="s">
        <v>43</v>
      </c>
      <c r="F12">
        <v>650</v>
      </c>
      <c r="G12" t="s">
        <v>2258</v>
      </c>
      <c r="H12" t="s">
        <v>32</v>
      </c>
      <c r="I12" t="s">
        <v>2222</v>
      </c>
      <c r="J12" s="27"/>
      <c r="K12">
        <v>68</v>
      </c>
      <c r="L12">
        <v>3</v>
      </c>
      <c r="M12">
        <v>31</v>
      </c>
      <c r="R12" t="s">
        <v>104</v>
      </c>
    </row>
    <row r="13" spans="1:18" x14ac:dyDescent="0.2">
      <c r="A13">
        <f t="shared" si="12"/>
        <v>11</v>
      </c>
      <c r="B13">
        <v>1011</v>
      </c>
      <c r="C13" t="s">
        <v>121</v>
      </c>
      <c r="D13" s="19">
        <v>29221</v>
      </c>
      <c r="E13" t="s">
        <v>44</v>
      </c>
      <c r="F13">
        <v>560</v>
      </c>
      <c r="G13" t="s">
        <v>2258</v>
      </c>
      <c r="H13" t="s">
        <v>32</v>
      </c>
      <c r="I13" t="s">
        <v>2222</v>
      </c>
      <c r="J13" s="27"/>
      <c r="K13">
        <v>68</v>
      </c>
      <c r="M13">
        <v>5</v>
      </c>
      <c r="N13">
        <v>75</v>
      </c>
      <c r="R13" t="s">
        <v>105</v>
      </c>
    </row>
    <row r="14" spans="1:18" x14ac:dyDescent="0.2">
      <c r="A14">
        <f t="shared" si="12"/>
        <v>12</v>
      </c>
      <c r="B14">
        <v>1012</v>
      </c>
      <c r="C14" t="s">
        <v>122</v>
      </c>
      <c r="D14" s="19">
        <v>29221</v>
      </c>
      <c r="E14" t="s">
        <v>44</v>
      </c>
      <c r="F14">
        <v>800</v>
      </c>
      <c r="G14" t="s">
        <v>2258</v>
      </c>
      <c r="H14" t="s">
        <v>32</v>
      </c>
      <c r="I14" t="s">
        <v>2222</v>
      </c>
      <c r="J14" s="27"/>
      <c r="K14">
        <v>68</v>
      </c>
      <c r="N14">
        <v>75</v>
      </c>
      <c r="O14">
        <v>3</v>
      </c>
      <c r="R14" t="s">
        <v>106</v>
      </c>
    </row>
    <row r="15" spans="1:18" x14ac:dyDescent="0.2">
      <c r="A15">
        <f t="shared" si="12"/>
        <v>13</v>
      </c>
      <c r="B15">
        <v>1013</v>
      </c>
      <c r="C15" t="s">
        <v>123</v>
      </c>
      <c r="D15" s="19">
        <v>29221</v>
      </c>
      <c r="E15" t="s">
        <v>44</v>
      </c>
      <c r="F15">
        <v>980</v>
      </c>
      <c r="G15" t="s">
        <v>2258</v>
      </c>
      <c r="H15" t="s">
        <v>32</v>
      </c>
      <c r="I15" t="s">
        <v>2222</v>
      </c>
      <c r="J15" s="27"/>
      <c r="K15">
        <v>68</v>
      </c>
      <c r="L15">
        <v>7</v>
      </c>
      <c r="N15">
        <v>75</v>
      </c>
      <c r="R15" t="s">
        <v>107</v>
      </c>
    </row>
    <row r="16" spans="1:18" x14ac:dyDescent="0.2">
      <c r="A16">
        <f t="shared" si="12"/>
        <v>14</v>
      </c>
      <c r="B16">
        <v>1014</v>
      </c>
      <c r="C16" t="s">
        <v>124</v>
      </c>
      <c r="D16" s="19">
        <v>29221</v>
      </c>
      <c r="E16" t="s">
        <v>44</v>
      </c>
      <c r="F16">
        <v>235</v>
      </c>
      <c r="G16" t="s">
        <v>2258</v>
      </c>
      <c r="H16" t="s">
        <v>32</v>
      </c>
      <c r="I16" t="s">
        <v>2222</v>
      </c>
      <c r="J16" s="27"/>
      <c r="K16">
        <v>68</v>
      </c>
      <c r="L16">
        <v>7</v>
      </c>
      <c r="N16">
        <v>75</v>
      </c>
      <c r="O16">
        <v>3</v>
      </c>
      <c r="P16">
        <v>15</v>
      </c>
      <c r="R16" t="s">
        <v>108</v>
      </c>
    </row>
    <row r="17" spans="1:18" x14ac:dyDescent="0.2">
      <c r="A17">
        <f t="shared" si="12"/>
        <v>15</v>
      </c>
      <c r="B17">
        <v>1015</v>
      </c>
      <c r="C17" t="s">
        <v>125</v>
      </c>
      <c r="D17" s="19">
        <v>29312</v>
      </c>
      <c r="E17" t="s">
        <v>44</v>
      </c>
      <c r="F17">
        <v>556</v>
      </c>
      <c r="G17" t="s">
        <v>2258</v>
      </c>
      <c r="H17" t="s">
        <v>32</v>
      </c>
      <c r="I17" t="s">
        <v>2222</v>
      </c>
      <c r="J17" s="27"/>
      <c r="K17">
        <v>68</v>
      </c>
      <c r="N17">
        <v>75</v>
      </c>
      <c r="R17" t="s">
        <v>109</v>
      </c>
    </row>
    <row r="18" spans="1:18" x14ac:dyDescent="0.2">
      <c r="A18">
        <f t="shared" si="12"/>
        <v>16</v>
      </c>
      <c r="B18">
        <v>1016</v>
      </c>
      <c r="C18" t="s">
        <v>126</v>
      </c>
      <c r="D18" s="19">
        <v>29312</v>
      </c>
      <c r="E18" t="s">
        <v>44</v>
      </c>
      <c r="F18">
        <v>678</v>
      </c>
      <c r="G18" t="s">
        <v>2258</v>
      </c>
      <c r="H18" t="s">
        <v>32</v>
      </c>
      <c r="I18" t="s">
        <v>2222</v>
      </c>
      <c r="J18" s="27"/>
      <c r="K18">
        <v>68</v>
      </c>
      <c r="N18">
        <v>75</v>
      </c>
      <c r="O18">
        <v>3</v>
      </c>
      <c r="R18" t="s">
        <v>110</v>
      </c>
    </row>
    <row r="19" spans="1:18" x14ac:dyDescent="0.2">
      <c r="A19">
        <f t="shared" si="12"/>
        <v>17</v>
      </c>
      <c r="B19">
        <v>1017</v>
      </c>
      <c r="C19" t="s">
        <v>127</v>
      </c>
      <c r="D19" s="19">
        <v>29312</v>
      </c>
      <c r="E19" t="s">
        <v>44</v>
      </c>
      <c r="F19">
        <v>873</v>
      </c>
      <c r="G19" t="s">
        <v>2258</v>
      </c>
      <c r="H19" t="s">
        <v>32</v>
      </c>
      <c r="I19" t="s">
        <v>2222</v>
      </c>
      <c r="J19" s="27"/>
      <c r="K19">
        <v>68</v>
      </c>
      <c r="L19">
        <v>7</v>
      </c>
      <c r="N19">
        <v>75</v>
      </c>
      <c r="R19" t="s">
        <v>111</v>
      </c>
    </row>
    <row r="20" spans="1:18" x14ac:dyDescent="0.2">
      <c r="A20">
        <f t="shared" si="12"/>
        <v>18</v>
      </c>
      <c r="B20">
        <v>1018</v>
      </c>
      <c r="C20" t="s">
        <v>128</v>
      </c>
      <c r="D20" s="19">
        <v>29312</v>
      </c>
      <c r="E20" t="s">
        <v>44</v>
      </c>
      <c r="F20">
        <v>222</v>
      </c>
      <c r="G20" t="s">
        <v>2258</v>
      </c>
      <c r="H20" t="s">
        <v>32</v>
      </c>
      <c r="I20" t="s">
        <v>2222</v>
      </c>
      <c r="J20" s="27"/>
      <c r="K20">
        <v>68</v>
      </c>
      <c r="L20">
        <v>7</v>
      </c>
      <c r="N20">
        <v>75</v>
      </c>
      <c r="O20">
        <v>3</v>
      </c>
      <c r="R20" t="s">
        <v>112</v>
      </c>
    </row>
    <row r="21" spans="1:18" x14ac:dyDescent="0.2">
      <c r="A21">
        <f t="shared" ref="A21" si="13">A20+1</f>
        <v>19</v>
      </c>
      <c r="B21">
        <v>1019</v>
      </c>
      <c r="C21" t="s">
        <v>153</v>
      </c>
      <c r="D21" s="19">
        <v>17624</v>
      </c>
      <c r="E21" t="s">
        <v>43</v>
      </c>
      <c r="F21">
        <v>600</v>
      </c>
      <c r="G21" t="s">
        <v>2257</v>
      </c>
      <c r="H21" t="s">
        <v>49</v>
      </c>
      <c r="I21" t="s">
        <v>2222</v>
      </c>
      <c r="J21" s="27"/>
      <c r="R21" t="s">
        <v>146</v>
      </c>
    </row>
    <row r="22" spans="1:18" x14ac:dyDescent="0.2">
      <c r="A22">
        <f t="shared" ref="A22:A26" si="14">A21+1</f>
        <v>20</v>
      </c>
      <c r="B22">
        <v>1020</v>
      </c>
      <c r="C22" t="s">
        <v>154</v>
      </c>
      <c r="D22" s="19">
        <v>17624</v>
      </c>
      <c r="E22" t="s">
        <v>43</v>
      </c>
      <c r="F22">
        <v>600</v>
      </c>
      <c r="G22" t="s">
        <v>2257</v>
      </c>
      <c r="H22" t="s">
        <v>49</v>
      </c>
      <c r="I22" t="s">
        <v>2222</v>
      </c>
      <c r="J22" s="27"/>
      <c r="R22" t="s">
        <v>147</v>
      </c>
    </row>
    <row r="23" spans="1:18" x14ac:dyDescent="0.2">
      <c r="A23">
        <f t="shared" si="14"/>
        <v>21</v>
      </c>
      <c r="B23">
        <v>1021</v>
      </c>
      <c r="C23" t="s">
        <v>155</v>
      </c>
      <c r="D23" s="19">
        <v>29221</v>
      </c>
      <c r="E23" t="s">
        <v>43</v>
      </c>
      <c r="F23">
        <v>850</v>
      </c>
      <c r="G23" t="s">
        <v>2258</v>
      </c>
      <c r="H23" t="s">
        <v>32</v>
      </c>
      <c r="I23" t="s">
        <v>2222</v>
      </c>
      <c r="J23" s="27"/>
      <c r="K23">
        <v>68</v>
      </c>
      <c r="L23">
        <v>3</v>
      </c>
      <c r="M23">
        <v>35</v>
      </c>
      <c r="R23" t="s">
        <v>148</v>
      </c>
    </row>
    <row r="24" spans="1:18" x14ac:dyDescent="0.2">
      <c r="A24">
        <f t="shared" si="14"/>
        <v>22</v>
      </c>
      <c r="B24">
        <v>1022</v>
      </c>
      <c r="C24" t="s">
        <v>156</v>
      </c>
      <c r="D24" s="19">
        <v>21186</v>
      </c>
      <c r="E24" t="s">
        <v>44</v>
      </c>
      <c r="F24">
        <v>700</v>
      </c>
      <c r="G24" t="s">
        <v>2257</v>
      </c>
      <c r="H24" t="s">
        <v>49</v>
      </c>
      <c r="I24" t="s">
        <v>2222</v>
      </c>
      <c r="J24" s="27"/>
      <c r="N24">
        <v>70</v>
      </c>
      <c r="R24" t="s">
        <v>151</v>
      </c>
    </row>
    <row r="25" spans="1:18" x14ac:dyDescent="0.2">
      <c r="A25">
        <f t="shared" si="14"/>
        <v>23</v>
      </c>
      <c r="B25">
        <v>1023</v>
      </c>
      <c r="C25" t="s">
        <v>157</v>
      </c>
      <c r="D25" s="19">
        <v>29221</v>
      </c>
      <c r="E25" t="s">
        <v>44</v>
      </c>
      <c r="F25">
        <v>560</v>
      </c>
      <c r="G25" t="s">
        <v>2258</v>
      </c>
      <c r="H25" t="s">
        <v>32</v>
      </c>
      <c r="I25" t="s">
        <v>2222</v>
      </c>
      <c r="J25" s="27"/>
      <c r="K25">
        <v>68</v>
      </c>
      <c r="N25">
        <v>75</v>
      </c>
      <c r="R25" t="s">
        <v>152</v>
      </c>
    </row>
    <row r="26" spans="1:18" x14ac:dyDescent="0.2">
      <c r="A26">
        <f t="shared" si="14"/>
        <v>24</v>
      </c>
      <c r="B26">
        <v>1024</v>
      </c>
      <c r="C26" t="s">
        <v>163</v>
      </c>
      <c r="D26" s="19">
        <v>28412</v>
      </c>
      <c r="E26" t="s">
        <v>43</v>
      </c>
      <c r="F26">
        <v>900</v>
      </c>
      <c r="G26" t="s">
        <v>2258</v>
      </c>
      <c r="H26" t="s">
        <v>32</v>
      </c>
      <c r="I26" t="s">
        <v>2222</v>
      </c>
      <c r="J26" s="27"/>
      <c r="K26">
        <v>68</v>
      </c>
      <c r="M26">
        <v>4</v>
      </c>
      <c r="R26" t="s">
        <v>160</v>
      </c>
    </row>
    <row r="27" spans="1:18" x14ac:dyDescent="0.2">
      <c r="A27">
        <f t="shared" ref="A27:A29" si="15">A26+1</f>
        <v>25</v>
      </c>
      <c r="B27">
        <v>1025</v>
      </c>
      <c r="C27" t="s">
        <v>164</v>
      </c>
      <c r="D27" s="19">
        <v>22859</v>
      </c>
      <c r="E27" t="s">
        <v>46</v>
      </c>
      <c r="F27">
        <v>500</v>
      </c>
      <c r="G27" t="s">
        <v>2257</v>
      </c>
      <c r="H27" t="s">
        <v>49</v>
      </c>
      <c r="I27" t="s">
        <v>2222</v>
      </c>
      <c r="J27" s="27"/>
      <c r="R27" t="s">
        <v>158</v>
      </c>
    </row>
    <row r="28" spans="1:18" x14ac:dyDescent="0.2">
      <c r="A28">
        <f t="shared" si="15"/>
        <v>26</v>
      </c>
      <c r="B28">
        <v>1026</v>
      </c>
      <c r="C28" t="s">
        <v>165</v>
      </c>
      <c r="D28" s="19">
        <v>41447</v>
      </c>
      <c r="E28" t="s">
        <v>48</v>
      </c>
      <c r="F28">
        <v>500</v>
      </c>
      <c r="G28" t="s">
        <v>2257</v>
      </c>
      <c r="H28" t="s">
        <v>49</v>
      </c>
      <c r="I28" t="s">
        <v>2222</v>
      </c>
      <c r="J28" s="27"/>
      <c r="N28">
        <v>18</v>
      </c>
      <c r="R28" t="s">
        <v>159</v>
      </c>
    </row>
    <row r="29" spans="1:18" x14ac:dyDescent="0.2">
      <c r="A29">
        <f t="shared" si="15"/>
        <v>27</v>
      </c>
      <c r="B29">
        <v>1027</v>
      </c>
      <c r="C29" t="s">
        <v>166</v>
      </c>
      <c r="D29" s="19">
        <v>25031</v>
      </c>
      <c r="E29" t="s">
        <v>45</v>
      </c>
      <c r="F29">
        <v>200</v>
      </c>
      <c r="G29" t="s">
        <v>2257</v>
      </c>
      <c r="H29" t="s">
        <v>49</v>
      </c>
      <c r="I29" t="s">
        <v>2222</v>
      </c>
      <c r="J29" s="27"/>
      <c r="N29">
        <v>67</v>
      </c>
      <c r="O29">
        <v>3</v>
      </c>
      <c r="P29">
        <v>1</v>
      </c>
      <c r="R29" t="s">
        <v>161</v>
      </c>
    </row>
    <row r="30" spans="1:18" x14ac:dyDescent="0.2">
      <c r="A30">
        <f t="shared" ref="A30:B93" si="16">A29+1</f>
        <v>28</v>
      </c>
      <c r="B30">
        <v>1028</v>
      </c>
      <c r="C30" t="s">
        <v>167</v>
      </c>
      <c r="D30" s="19">
        <v>27103</v>
      </c>
      <c r="E30" t="s">
        <v>47</v>
      </c>
      <c r="F30">
        <v>200</v>
      </c>
      <c r="G30" t="s">
        <v>2257</v>
      </c>
      <c r="H30" t="s">
        <v>49</v>
      </c>
      <c r="I30" t="s">
        <v>2222</v>
      </c>
      <c r="J30" s="27"/>
      <c r="N30">
        <v>67</v>
      </c>
      <c r="O30">
        <v>3</v>
      </c>
      <c r="R30" t="s">
        <v>162</v>
      </c>
    </row>
    <row r="31" spans="1:18" x14ac:dyDescent="0.2">
      <c r="A31">
        <f t="shared" si="16"/>
        <v>29</v>
      </c>
      <c r="B31">
        <v>1029</v>
      </c>
      <c r="C31" t="s">
        <v>170</v>
      </c>
      <c r="D31" s="19">
        <v>33136</v>
      </c>
      <c r="E31" t="s">
        <v>46</v>
      </c>
      <c r="F31">
        <v>500</v>
      </c>
      <c r="G31" t="s">
        <v>2258</v>
      </c>
      <c r="H31" t="s">
        <v>32</v>
      </c>
      <c r="I31" t="s">
        <v>2222</v>
      </c>
      <c r="J31" s="27"/>
      <c r="R31" t="s">
        <v>168</v>
      </c>
    </row>
    <row r="32" spans="1:18" x14ac:dyDescent="0.2">
      <c r="A32">
        <f t="shared" ref="A32" si="17">A31+1</f>
        <v>30</v>
      </c>
      <c r="B32">
        <v>1030</v>
      </c>
      <c r="C32" t="s">
        <v>175</v>
      </c>
      <c r="D32" s="19">
        <v>33136</v>
      </c>
      <c r="E32" t="s">
        <v>47</v>
      </c>
      <c r="F32">
        <v>500</v>
      </c>
      <c r="G32" t="s">
        <v>2258</v>
      </c>
      <c r="H32" t="s">
        <v>32</v>
      </c>
      <c r="I32" t="s">
        <v>2222</v>
      </c>
      <c r="J32" s="27"/>
      <c r="N32">
        <v>67</v>
      </c>
      <c r="O32">
        <v>3</v>
      </c>
      <c r="R32" t="s">
        <v>172</v>
      </c>
    </row>
    <row r="33" spans="1:18" x14ac:dyDescent="0.2">
      <c r="A33">
        <f t="shared" si="16"/>
        <v>31</v>
      </c>
      <c r="B33">
        <v>1031</v>
      </c>
      <c r="C33" t="s">
        <v>178</v>
      </c>
      <c r="D33" s="19">
        <v>29288</v>
      </c>
      <c r="E33" t="s">
        <v>46</v>
      </c>
      <c r="F33">
        <v>500</v>
      </c>
      <c r="G33" t="s">
        <v>2258</v>
      </c>
      <c r="H33" t="s">
        <v>32</v>
      </c>
      <c r="I33" t="s">
        <v>2222</v>
      </c>
      <c r="J33" s="27"/>
      <c r="R33" t="s">
        <v>168</v>
      </c>
    </row>
    <row r="34" spans="1:18" x14ac:dyDescent="0.2">
      <c r="A34">
        <f t="shared" si="16"/>
        <v>32</v>
      </c>
      <c r="B34">
        <v>1032</v>
      </c>
      <c r="C34" t="s">
        <v>179</v>
      </c>
      <c r="D34" s="19">
        <v>25635</v>
      </c>
      <c r="E34" t="s">
        <v>46</v>
      </c>
      <c r="F34">
        <v>500</v>
      </c>
      <c r="G34" t="s">
        <v>2258</v>
      </c>
      <c r="H34" t="s">
        <v>32</v>
      </c>
      <c r="I34" t="s">
        <v>2222</v>
      </c>
      <c r="J34" s="27"/>
      <c r="R34" t="s">
        <v>168</v>
      </c>
    </row>
    <row r="35" spans="1:18" x14ac:dyDescent="0.2">
      <c r="A35">
        <f t="shared" si="16"/>
        <v>33</v>
      </c>
      <c r="B35">
        <v>1033</v>
      </c>
      <c r="C35" t="s">
        <v>180</v>
      </c>
      <c r="D35" s="19">
        <v>21983</v>
      </c>
      <c r="E35" t="s">
        <v>46</v>
      </c>
      <c r="F35">
        <v>500</v>
      </c>
      <c r="G35" t="s">
        <v>2258</v>
      </c>
      <c r="H35" t="s">
        <v>32</v>
      </c>
      <c r="I35" t="s">
        <v>2222</v>
      </c>
      <c r="J35" s="27"/>
      <c r="R35" t="s">
        <v>168</v>
      </c>
    </row>
    <row r="36" spans="1:18" x14ac:dyDescent="0.2">
      <c r="A36">
        <f t="shared" si="16"/>
        <v>34</v>
      </c>
      <c r="B36">
        <v>1034</v>
      </c>
      <c r="C36" t="s">
        <v>181</v>
      </c>
      <c r="D36" s="19">
        <v>18330</v>
      </c>
      <c r="E36" t="s">
        <v>46</v>
      </c>
      <c r="F36">
        <v>500</v>
      </c>
      <c r="G36" t="s">
        <v>2259</v>
      </c>
      <c r="H36" t="s">
        <v>32</v>
      </c>
      <c r="I36" t="s">
        <v>2222</v>
      </c>
      <c r="J36" s="27"/>
      <c r="R36" t="s">
        <v>168</v>
      </c>
    </row>
    <row r="37" spans="1:18" x14ac:dyDescent="0.2">
      <c r="A37">
        <f t="shared" si="16"/>
        <v>35</v>
      </c>
      <c r="B37">
        <v>1035</v>
      </c>
      <c r="C37" t="s">
        <v>182</v>
      </c>
      <c r="D37" s="19">
        <v>14678</v>
      </c>
      <c r="E37" t="s">
        <v>46</v>
      </c>
      <c r="F37">
        <v>500</v>
      </c>
      <c r="G37" t="s">
        <v>2259</v>
      </c>
      <c r="H37" t="s">
        <v>32</v>
      </c>
      <c r="I37" t="s">
        <v>2222</v>
      </c>
      <c r="J37" s="27"/>
      <c r="R37" t="s">
        <v>168</v>
      </c>
    </row>
    <row r="38" spans="1:18" x14ac:dyDescent="0.2">
      <c r="A38">
        <f t="shared" si="16"/>
        <v>36</v>
      </c>
      <c r="B38">
        <f>B37+1</f>
        <v>1036</v>
      </c>
      <c r="C38" t="s">
        <v>2131</v>
      </c>
      <c r="D38" s="19">
        <v>31048</v>
      </c>
      <c r="E38" t="s">
        <v>2196</v>
      </c>
      <c r="F38">
        <v>100</v>
      </c>
      <c r="G38" t="s">
        <v>2257</v>
      </c>
      <c r="H38" t="s">
        <v>32</v>
      </c>
      <c r="I38" t="s">
        <v>2222</v>
      </c>
      <c r="Q38">
        <v>68</v>
      </c>
      <c r="R38" t="s">
        <v>2202</v>
      </c>
    </row>
    <row r="39" spans="1:18" x14ac:dyDescent="0.2">
      <c r="A39">
        <f t="shared" si="16"/>
        <v>37</v>
      </c>
      <c r="B39">
        <f t="shared" si="16"/>
        <v>1037</v>
      </c>
      <c r="C39" t="s">
        <v>2132</v>
      </c>
      <c r="D39" s="19">
        <v>31048</v>
      </c>
      <c r="E39" t="s">
        <v>2197</v>
      </c>
      <c r="F39">
        <v>100</v>
      </c>
      <c r="G39" t="s">
        <v>2257</v>
      </c>
      <c r="H39" t="s">
        <v>32</v>
      </c>
      <c r="I39" t="s">
        <v>2222</v>
      </c>
      <c r="Q39">
        <v>68</v>
      </c>
      <c r="R39" t="s">
        <v>2203</v>
      </c>
    </row>
    <row r="40" spans="1:18" x14ac:dyDescent="0.2">
      <c r="A40">
        <f t="shared" si="16"/>
        <v>38</v>
      </c>
      <c r="B40">
        <f t="shared" si="16"/>
        <v>1038</v>
      </c>
      <c r="C40" t="s">
        <v>2133</v>
      </c>
      <c r="D40" s="19">
        <v>31048</v>
      </c>
      <c r="E40" t="s">
        <v>2196</v>
      </c>
      <c r="F40">
        <v>100</v>
      </c>
      <c r="G40" t="s">
        <v>2257</v>
      </c>
      <c r="H40" t="s">
        <v>49</v>
      </c>
      <c r="I40" t="s">
        <v>2222</v>
      </c>
      <c r="Q40">
        <v>68</v>
      </c>
      <c r="R40" t="s">
        <v>2204</v>
      </c>
    </row>
    <row r="41" spans="1:18" x14ac:dyDescent="0.2">
      <c r="A41">
        <f t="shared" si="16"/>
        <v>39</v>
      </c>
      <c r="B41">
        <f t="shared" si="16"/>
        <v>1039</v>
      </c>
      <c r="C41" t="s">
        <v>2134</v>
      </c>
      <c r="D41" s="19">
        <v>31048</v>
      </c>
      <c r="E41" t="s">
        <v>2197</v>
      </c>
      <c r="F41">
        <v>100</v>
      </c>
      <c r="G41" t="s">
        <v>2257</v>
      </c>
      <c r="H41" t="s">
        <v>49</v>
      </c>
      <c r="I41" t="s">
        <v>2222</v>
      </c>
      <c r="Q41">
        <v>68</v>
      </c>
      <c r="R41" t="s">
        <v>2205</v>
      </c>
    </row>
    <row r="42" spans="1:18" x14ac:dyDescent="0.2">
      <c r="A42">
        <f t="shared" si="16"/>
        <v>40</v>
      </c>
      <c r="B42">
        <f t="shared" si="16"/>
        <v>1040</v>
      </c>
      <c r="C42" t="s">
        <v>2135</v>
      </c>
      <c r="D42" s="19">
        <v>20090</v>
      </c>
      <c r="E42" t="s">
        <v>2196</v>
      </c>
      <c r="F42">
        <v>100</v>
      </c>
      <c r="G42" t="s">
        <v>2257</v>
      </c>
      <c r="H42" t="s">
        <v>32</v>
      </c>
      <c r="I42" t="s">
        <v>2222</v>
      </c>
      <c r="Q42">
        <v>68</v>
      </c>
      <c r="R42" t="s">
        <v>2206</v>
      </c>
    </row>
    <row r="43" spans="1:18" x14ac:dyDescent="0.2">
      <c r="A43">
        <f t="shared" si="16"/>
        <v>41</v>
      </c>
      <c r="B43">
        <f t="shared" si="16"/>
        <v>1041</v>
      </c>
      <c r="C43" t="s">
        <v>2136</v>
      </c>
      <c r="D43" s="19">
        <v>20090</v>
      </c>
      <c r="E43" t="s">
        <v>2197</v>
      </c>
      <c r="F43">
        <v>100</v>
      </c>
      <c r="G43" t="s">
        <v>2257</v>
      </c>
      <c r="H43" t="s">
        <v>32</v>
      </c>
      <c r="I43" t="s">
        <v>2222</v>
      </c>
      <c r="Q43">
        <v>68</v>
      </c>
      <c r="R43" t="s">
        <v>2207</v>
      </c>
    </row>
    <row r="44" spans="1:18" x14ac:dyDescent="0.2">
      <c r="A44">
        <f t="shared" si="16"/>
        <v>42</v>
      </c>
      <c r="B44">
        <f t="shared" si="16"/>
        <v>1042</v>
      </c>
      <c r="C44" t="s">
        <v>2137</v>
      </c>
      <c r="D44" s="19">
        <v>20090</v>
      </c>
      <c r="E44" t="s">
        <v>2196</v>
      </c>
      <c r="F44">
        <v>100</v>
      </c>
      <c r="G44" t="s">
        <v>2257</v>
      </c>
      <c r="H44" t="s">
        <v>49</v>
      </c>
      <c r="I44" t="s">
        <v>2222</v>
      </c>
      <c r="Q44">
        <v>68</v>
      </c>
      <c r="R44" t="s">
        <v>2208</v>
      </c>
    </row>
    <row r="45" spans="1:18" x14ac:dyDescent="0.2">
      <c r="A45">
        <f t="shared" si="16"/>
        <v>43</v>
      </c>
      <c r="B45">
        <f t="shared" si="16"/>
        <v>1043</v>
      </c>
      <c r="C45" t="s">
        <v>2138</v>
      </c>
      <c r="D45" s="19">
        <v>20090</v>
      </c>
      <c r="E45" t="s">
        <v>2197</v>
      </c>
      <c r="F45">
        <v>100</v>
      </c>
      <c r="G45" t="s">
        <v>2257</v>
      </c>
      <c r="H45" t="s">
        <v>49</v>
      </c>
      <c r="I45" t="s">
        <v>2222</v>
      </c>
      <c r="Q45">
        <v>68</v>
      </c>
      <c r="R45" t="s">
        <v>2209</v>
      </c>
    </row>
    <row r="46" spans="1:18" x14ac:dyDescent="0.2">
      <c r="A46">
        <f t="shared" si="16"/>
        <v>44</v>
      </c>
      <c r="B46">
        <f t="shared" si="16"/>
        <v>1044</v>
      </c>
      <c r="C46" t="s">
        <v>187</v>
      </c>
      <c r="D46" s="19">
        <v>10594</v>
      </c>
      <c r="E46" t="s">
        <v>43</v>
      </c>
      <c r="F46">
        <v>100</v>
      </c>
      <c r="G46" t="s">
        <v>2257</v>
      </c>
      <c r="H46" t="s">
        <v>49</v>
      </c>
      <c r="I46" t="s">
        <v>2222</v>
      </c>
    </row>
    <row r="47" spans="1:18" x14ac:dyDescent="0.2">
      <c r="A47">
        <f t="shared" si="16"/>
        <v>45</v>
      </c>
      <c r="B47">
        <f t="shared" si="16"/>
        <v>1045</v>
      </c>
      <c r="C47" t="s">
        <v>188</v>
      </c>
      <c r="D47" s="19">
        <v>10684</v>
      </c>
      <c r="E47" t="s">
        <v>43</v>
      </c>
      <c r="F47">
        <v>100</v>
      </c>
      <c r="G47" t="s">
        <v>2257</v>
      </c>
      <c r="H47" t="s">
        <v>49</v>
      </c>
      <c r="I47" t="s">
        <v>2222</v>
      </c>
    </row>
    <row r="48" spans="1:18" x14ac:dyDescent="0.2">
      <c r="A48">
        <f t="shared" si="16"/>
        <v>46</v>
      </c>
      <c r="B48">
        <f t="shared" si="16"/>
        <v>1046</v>
      </c>
      <c r="C48" t="s">
        <v>189</v>
      </c>
      <c r="D48" s="19">
        <v>10959</v>
      </c>
      <c r="E48" t="s">
        <v>43</v>
      </c>
      <c r="F48">
        <v>100</v>
      </c>
      <c r="G48" t="s">
        <v>2257</v>
      </c>
      <c r="H48" t="s">
        <v>49</v>
      </c>
      <c r="I48" t="s">
        <v>2222</v>
      </c>
    </row>
    <row r="49" spans="1:9" x14ac:dyDescent="0.2">
      <c r="A49">
        <f t="shared" si="16"/>
        <v>47</v>
      </c>
      <c r="B49">
        <f t="shared" si="16"/>
        <v>1047</v>
      </c>
      <c r="C49" t="s">
        <v>190</v>
      </c>
      <c r="D49" s="19">
        <v>11049</v>
      </c>
      <c r="E49" t="s">
        <v>43</v>
      </c>
      <c r="F49">
        <v>100</v>
      </c>
      <c r="G49" t="s">
        <v>2257</v>
      </c>
      <c r="H49" t="s">
        <v>49</v>
      </c>
      <c r="I49" t="s">
        <v>2222</v>
      </c>
    </row>
    <row r="50" spans="1:9" x14ac:dyDescent="0.2">
      <c r="A50">
        <f t="shared" si="16"/>
        <v>48</v>
      </c>
      <c r="B50">
        <f t="shared" si="16"/>
        <v>1048</v>
      </c>
      <c r="C50" t="s">
        <v>191</v>
      </c>
      <c r="D50" s="19">
        <v>11324</v>
      </c>
      <c r="E50" t="s">
        <v>43</v>
      </c>
      <c r="F50">
        <v>100</v>
      </c>
      <c r="G50" t="s">
        <v>2257</v>
      </c>
      <c r="H50" t="s">
        <v>49</v>
      </c>
      <c r="I50" t="s">
        <v>2222</v>
      </c>
    </row>
    <row r="51" spans="1:9" x14ac:dyDescent="0.2">
      <c r="A51">
        <f t="shared" si="16"/>
        <v>49</v>
      </c>
      <c r="B51">
        <f t="shared" si="16"/>
        <v>1049</v>
      </c>
      <c r="C51" t="s">
        <v>192</v>
      </c>
      <c r="D51" s="19">
        <v>11414</v>
      </c>
      <c r="E51" t="s">
        <v>43</v>
      </c>
      <c r="F51">
        <v>100</v>
      </c>
      <c r="G51" t="s">
        <v>2257</v>
      </c>
      <c r="H51" t="s">
        <v>49</v>
      </c>
      <c r="I51" t="s">
        <v>2222</v>
      </c>
    </row>
    <row r="52" spans="1:9" x14ac:dyDescent="0.2">
      <c r="A52">
        <f t="shared" si="16"/>
        <v>50</v>
      </c>
      <c r="B52">
        <f t="shared" si="16"/>
        <v>1050</v>
      </c>
      <c r="C52" t="s">
        <v>193</v>
      </c>
      <c r="D52" s="19">
        <v>11689</v>
      </c>
      <c r="E52" t="s">
        <v>43</v>
      </c>
      <c r="F52">
        <v>100</v>
      </c>
      <c r="G52" t="s">
        <v>2257</v>
      </c>
      <c r="H52" t="s">
        <v>49</v>
      </c>
      <c r="I52" t="s">
        <v>2222</v>
      </c>
    </row>
    <row r="53" spans="1:9" x14ac:dyDescent="0.2">
      <c r="A53">
        <f t="shared" si="16"/>
        <v>51</v>
      </c>
      <c r="B53">
        <f t="shared" si="16"/>
        <v>1051</v>
      </c>
      <c r="C53" t="s">
        <v>194</v>
      </c>
      <c r="D53" s="19">
        <v>11780</v>
      </c>
      <c r="E53" t="s">
        <v>43</v>
      </c>
      <c r="F53">
        <v>100</v>
      </c>
      <c r="G53" t="s">
        <v>2257</v>
      </c>
      <c r="H53" t="s">
        <v>49</v>
      </c>
      <c r="I53" t="s">
        <v>2222</v>
      </c>
    </row>
    <row r="54" spans="1:9" x14ac:dyDescent="0.2">
      <c r="A54">
        <f t="shared" si="16"/>
        <v>52</v>
      </c>
      <c r="B54">
        <f t="shared" si="16"/>
        <v>1052</v>
      </c>
      <c r="C54" t="s">
        <v>195</v>
      </c>
      <c r="D54" s="19">
        <v>12055</v>
      </c>
      <c r="E54" t="s">
        <v>43</v>
      </c>
      <c r="F54">
        <v>100</v>
      </c>
      <c r="G54" t="s">
        <v>2257</v>
      </c>
      <c r="H54" t="s">
        <v>49</v>
      </c>
      <c r="I54" t="s">
        <v>2222</v>
      </c>
    </row>
    <row r="55" spans="1:9" x14ac:dyDescent="0.2">
      <c r="A55">
        <f t="shared" si="16"/>
        <v>53</v>
      </c>
      <c r="B55">
        <f t="shared" si="16"/>
        <v>1053</v>
      </c>
      <c r="C55" t="s">
        <v>196</v>
      </c>
      <c r="D55" s="19">
        <v>12145</v>
      </c>
      <c r="E55" t="s">
        <v>43</v>
      </c>
      <c r="F55">
        <v>100</v>
      </c>
      <c r="G55" t="s">
        <v>2257</v>
      </c>
      <c r="H55" t="s">
        <v>49</v>
      </c>
      <c r="I55" t="s">
        <v>2222</v>
      </c>
    </row>
    <row r="56" spans="1:9" x14ac:dyDescent="0.2">
      <c r="A56">
        <f t="shared" si="16"/>
        <v>54</v>
      </c>
      <c r="B56">
        <f t="shared" si="16"/>
        <v>1054</v>
      </c>
      <c r="C56" t="s">
        <v>197</v>
      </c>
      <c r="D56" s="19">
        <v>12420</v>
      </c>
      <c r="E56" t="s">
        <v>43</v>
      </c>
      <c r="F56">
        <v>100</v>
      </c>
      <c r="G56" t="s">
        <v>2257</v>
      </c>
      <c r="H56" t="s">
        <v>49</v>
      </c>
      <c r="I56" t="s">
        <v>2222</v>
      </c>
    </row>
    <row r="57" spans="1:9" x14ac:dyDescent="0.2">
      <c r="A57">
        <f t="shared" si="16"/>
        <v>55</v>
      </c>
      <c r="B57">
        <f t="shared" si="16"/>
        <v>1055</v>
      </c>
      <c r="C57" t="s">
        <v>198</v>
      </c>
      <c r="D57" s="19">
        <v>12510</v>
      </c>
      <c r="E57" t="s">
        <v>43</v>
      </c>
      <c r="F57">
        <v>100</v>
      </c>
      <c r="G57" t="s">
        <v>2257</v>
      </c>
      <c r="H57" t="s">
        <v>49</v>
      </c>
      <c r="I57" t="s">
        <v>2222</v>
      </c>
    </row>
    <row r="58" spans="1:9" x14ac:dyDescent="0.2">
      <c r="A58">
        <f t="shared" si="16"/>
        <v>56</v>
      </c>
      <c r="B58">
        <f t="shared" si="16"/>
        <v>1056</v>
      </c>
      <c r="C58" t="s">
        <v>199</v>
      </c>
      <c r="D58" s="19">
        <v>12785</v>
      </c>
      <c r="E58" t="s">
        <v>43</v>
      </c>
      <c r="F58">
        <v>100</v>
      </c>
      <c r="G58" t="s">
        <v>2257</v>
      </c>
      <c r="H58" t="s">
        <v>49</v>
      </c>
      <c r="I58" t="s">
        <v>2222</v>
      </c>
    </row>
    <row r="59" spans="1:9" x14ac:dyDescent="0.2">
      <c r="A59">
        <f t="shared" si="16"/>
        <v>57</v>
      </c>
      <c r="B59">
        <f t="shared" si="16"/>
        <v>1057</v>
      </c>
      <c r="C59" t="s">
        <v>200</v>
      </c>
      <c r="D59" s="19">
        <v>12875</v>
      </c>
      <c r="E59" t="s">
        <v>43</v>
      </c>
      <c r="F59">
        <v>100</v>
      </c>
      <c r="G59" t="s">
        <v>2257</v>
      </c>
      <c r="H59" t="s">
        <v>49</v>
      </c>
      <c r="I59" t="s">
        <v>2222</v>
      </c>
    </row>
    <row r="60" spans="1:9" x14ac:dyDescent="0.2">
      <c r="A60">
        <f t="shared" si="16"/>
        <v>58</v>
      </c>
      <c r="B60">
        <f t="shared" si="16"/>
        <v>1058</v>
      </c>
      <c r="C60" t="s">
        <v>201</v>
      </c>
      <c r="D60" s="19">
        <v>13150</v>
      </c>
      <c r="E60" t="s">
        <v>43</v>
      </c>
      <c r="F60">
        <v>100</v>
      </c>
      <c r="G60" t="s">
        <v>2257</v>
      </c>
      <c r="H60" t="s">
        <v>49</v>
      </c>
      <c r="I60" t="s">
        <v>2222</v>
      </c>
    </row>
    <row r="61" spans="1:9" x14ac:dyDescent="0.2">
      <c r="A61">
        <f t="shared" si="16"/>
        <v>59</v>
      </c>
      <c r="B61">
        <f t="shared" si="16"/>
        <v>1059</v>
      </c>
      <c r="C61" t="s">
        <v>202</v>
      </c>
      <c r="D61" s="19">
        <v>13241</v>
      </c>
      <c r="E61" t="s">
        <v>43</v>
      </c>
      <c r="F61">
        <v>100</v>
      </c>
      <c r="G61" t="s">
        <v>2257</v>
      </c>
      <c r="H61" t="s">
        <v>49</v>
      </c>
      <c r="I61" t="s">
        <v>2222</v>
      </c>
    </row>
    <row r="62" spans="1:9" x14ac:dyDescent="0.2">
      <c r="A62">
        <f t="shared" si="16"/>
        <v>60</v>
      </c>
      <c r="B62">
        <f t="shared" si="16"/>
        <v>1060</v>
      </c>
      <c r="C62" t="s">
        <v>203</v>
      </c>
      <c r="D62" s="19">
        <v>13516</v>
      </c>
      <c r="E62" t="s">
        <v>43</v>
      </c>
      <c r="F62">
        <v>100</v>
      </c>
      <c r="G62" t="s">
        <v>2257</v>
      </c>
      <c r="H62" t="s">
        <v>49</v>
      </c>
      <c r="I62" t="s">
        <v>2222</v>
      </c>
    </row>
    <row r="63" spans="1:9" x14ac:dyDescent="0.2">
      <c r="A63">
        <f t="shared" si="16"/>
        <v>61</v>
      </c>
      <c r="B63">
        <f t="shared" si="16"/>
        <v>1061</v>
      </c>
      <c r="C63" t="s">
        <v>204</v>
      </c>
      <c r="D63" s="19">
        <v>13606</v>
      </c>
      <c r="E63" t="s">
        <v>43</v>
      </c>
      <c r="F63">
        <v>100</v>
      </c>
      <c r="G63" t="s">
        <v>2257</v>
      </c>
      <c r="H63" t="s">
        <v>49</v>
      </c>
      <c r="I63" t="s">
        <v>2222</v>
      </c>
    </row>
    <row r="64" spans="1:9" x14ac:dyDescent="0.2">
      <c r="A64">
        <f t="shared" si="16"/>
        <v>62</v>
      </c>
      <c r="B64">
        <f t="shared" si="16"/>
        <v>1062</v>
      </c>
      <c r="C64" t="s">
        <v>205</v>
      </c>
      <c r="D64" s="19">
        <v>13881</v>
      </c>
      <c r="E64" t="s">
        <v>2174</v>
      </c>
      <c r="F64">
        <v>100</v>
      </c>
      <c r="G64" t="s">
        <v>2257</v>
      </c>
      <c r="H64" t="s">
        <v>49</v>
      </c>
      <c r="I64" t="s">
        <v>2222</v>
      </c>
    </row>
    <row r="65" spans="1:9" x14ac:dyDescent="0.2">
      <c r="A65">
        <f t="shared" si="16"/>
        <v>63</v>
      </c>
      <c r="B65">
        <f t="shared" si="16"/>
        <v>1063</v>
      </c>
      <c r="C65" t="s">
        <v>206</v>
      </c>
      <c r="D65" s="19">
        <v>13971</v>
      </c>
      <c r="E65" t="s">
        <v>2174</v>
      </c>
      <c r="F65">
        <v>100</v>
      </c>
      <c r="G65" t="s">
        <v>2257</v>
      </c>
      <c r="H65" t="s">
        <v>49</v>
      </c>
      <c r="I65" t="s">
        <v>2222</v>
      </c>
    </row>
    <row r="66" spans="1:9" x14ac:dyDescent="0.2">
      <c r="A66">
        <f t="shared" si="16"/>
        <v>64</v>
      </c>
      <c r="B66">
        <f t="shared" si="16"/>
        <v>1064</v>
      </c>
      <c r="C66" t="s">
        <v>207</v>
      </c>
      <c r="D66" s="19">
        <v>14246</v>
      </c>
      <c r="E66" t="s">
        <v>43</v>
      </c>
      <c r="F66">
        <v>100</v>
      </c>
      <c r="G66" t="s">
        <v>2257</v>
      </c>
      <c r="H66" t="s">
        <v>49</v>
      </c>
      <c r="I66" t="s">
        <v>2222</v>
      </c>
    </row>
    <row r="67" spans="1:9" x14ac:dyDescent="0.2">
      <c r="A67">
        <f t="shared" si="16"/>
        <v>65</v>
      </c>
      <c r="B67">
        <f t="shared" si="16"/>
        <v>1065</v>
      </c>
      <c r="C67" t="s">
        <v>208</v>
      </c>
      <c r="D67" s="19">
        <v>14336</v>
      </c>
      <c r="E67" t="s">
        <v>43</v>
      </c>
      <c r="F67">
        <v>100</v>
      </c>
      <c r="G67" t="s">
        <v>2257</v>
      </c>
      <c r="H67" t="s">
        <v>49</v>
      </c>
      <c r="I67" t="s">
        <v>2222</v>
      </c>
    </row>
    <row r="68" spans="1:9" x14ac:dyDescent="0.2">
      <c r="A68">
        <f t="shared" si="16"/>
        <v>66</v>
      </c>
      <c r="B68">
        <f t="shared" si="16"/>
        <v>1066</v>
      </c>
      <c r="C68" t="s">
        <v>209</v>
      </c>
      <c r="D68" s="19">
        <v>14611</v>
      </c>
      <c r="E68" t="s">
        <v>43</v>
      </c>
      <c r="F68">
        <v>100</v>
      </c>
      <c r="G68" t="s">
        <v>2257</v>
      </c>
      <c r="H68" t="s">
        <v>49</v>
      </c>
      <c r="I68" t="s">
        <v>2222</v>
      </c>
    </row>
    <row r="69" spans="1:9" x14ac:dyDescent="0.2">
      <c r="A69">
        <f t="shared" si="16"/>
        <v>67</v>
      </c>
      <c r="B69">
        <f t="shared" si="16"/>
        <v>1067</v>
      </c>
      <c r="C69" t="s">
        <v>210</v>
      </c>
      <c r="D69" s="19">
        <v>14702</v>
      </c>
      <c r="E69" t="s">
        <v>43</v>
      </c>
      <c r="F69">
        <v>100</v>
      </c>
      <c r="G69" t="s">
        <v>2257</v>
      </c>
      <c r="H69" t="s">
        <v>49</v>
      </c>
      <c r="I69" t="s">
        <v>2222</v>
      </c>
    </row>
    <row r="70" spans="1:9" x14ac:dyDescent="0.2">
      <c r="A70">
        <f t="shared" si="16"/>
        <v>68</v>
      </c>
      <c r="B70">
        <f t="shared" si="16"/>
        <v>1068</v>
      </c>
      <c r="C70" t="s">
        <v>211</v>
      </c>
      <c r="D70" s="19">
        <v>14977</v>
      </c>
      <c r="E70" t="s">
        <v>43</v>
      </c>
      <c r="F70">
        <v>100</v>
      </c>
      <c r="G70" t="s">
        <v>2257</v>
      </c>
      <c r="H70" t="s">
        <v>49</v>
      </c>
      <c r="I70" t="s">
        <v>2222</v>
      </c>
    </row>
    <row r="71" spans="1:9" x14ac:dyDescent="0.2">
      <c r="A71">
        <f t="shared" si="16"/>
        <v>69</v>
      </c>
      <c r="B71">
        <f t="shared" si="16"/>
        <v>1069</v>
      </c>
      <c r="C71" t="s">
        <v>212</v>
      </c>
      <c r="D71" s="19">
        <v>15067</v>
      </c>
      <c r="E71" t="s">
        <v>43</v>
      </c>
      <c r="F71">
        <v>100</v>
      </c>
      <c r="G71" t="s">
        <v>2257</v>
      </c>
      <c r="H71" t="s">
        <v>49</v>
      </c>
      <c r="I71" t="s">
        <v>2222</v>
      </c>
    </row>
    <row r="72" spans="1:9" x14ac:dyDescent="0.2">
      <c r="A72">
        <f t="shared" si="16"/>
        <v>70</v>
      </c>
      <c r="B72">
        <f t="shared" si="16"/>
        <v>1070</v>
      </c>
      <c r="C72" t="s">
        <v>213</v>
      </c>
      <c r="D72" s="19">
        <v>15342</v>
      </c>
      <c r="E72" t="s">
        <v>43</v>
      </c>
      <c r="F72">
        <v>100</v>
      </c>
      <c r="G72" t="s">
        <v>2257</v>
      </c>
      <c r="H72" t="s">
        <v>49</v>
      </c>
      <c r="I72" t="s">
        <v>2222</v>
      </c>
    </row>
    <row r="73" spans="1:9" x14ac:dyDescent="0.2">
      <c r="A73">
        <f t="shared" si="16"/>
        <v>71</v>
      </c>
      <c r="B73">
        <f t="shared" si="16"/>
        <v>1071</v>
      </c>
      <c r="C73" t="s">
        <v>214</v>
      </c>
      <c r="D73" s="19">
        <v>15432</v>
      </c>
      <c r="E73" t="s">
        <v>43</v>
      </c>
      <c r="F73">
        <v>100</v>
      </c>
      <c r="G73" t="s">
        <v>2257</v>
      </c>
      <c r="H73" t="s">
        <v>49</v>
      </c>
      <c r="I73" t="s">
        <v>2222</v>
      </c>
    </row>
    <row r="74" spans="1:9" x14ac:dyDescent="0.2">
      <c r="A74">
        <f t="shared" si="16"/>
        <v>72</v>
      </c>
      <c r="B74">
        <f t="shared" si="16"/>
        <v>1072</v>
      </c>
      <c r="C74" t="s">
        <v>215</v>
      </c>
      <c r="D74" s="19">
        <v>15707</v>
      </c>
      <c r="E74" t="s">
        <v>43</v>
      </c>
      <c r="F74">
        <v>100</v>
      </c>
      <c r="G74" t="s">
        <v>2257</v>
      </c>
      <c r="H74" t="s">
        <v>49</v>
      </c>
      <c r="I74" t="s">
        <v>2222</v>
      </c>
    </row>
    <row r="75" spans="1:9" x14ac:dyDescent="0.2">
      <c r="A75">
        <f t="shared" si="16"/>
        <v>73</v>
      </c>
      <c r="B75">
        <f t="shared" si="16"/>
        <v>1073</v>
      </c>
      <c r="C75" t="s">
        <v>216</v>
      </c>
      <c r="D75" s="19">
        <v>15797</v>
      </c>
      <c r="E75" t="s">
        <v>43</v>
      </c>
      <c r="F75">
        <v>100</v>
      </c>
      <c r="G75" t="s">
        <v>2257</v>
      </c>
      <c r="H75" t="s">
        <v>49</v>
      </c>
      <c r="I75" t="s">
        <v>2222</v>
      </c>
    </row>
    <row r="76" spans="1:9" x14ac:dyDescent="0.2">
      <c r="A76">
        <f t="shared" si="16"/>
        <v>74</v>
      </c>
      <c r="B76">
        <f t="shared" si="16"/>
        <v>1074</v>
      </c>
      <c r="C76" t="s">
        <v>217</v>
      </c>
      <c r="D76" s="19">
        <v>16072</v>
      </c>
      <c r="E76" t="s">
        <v>43</v>
      </c>
      <c r="F76">
        <v>100</v>
      </c>
      <c r="G76" t="s">
        <v>2257</v>
      </c>
      <c r="H76" t="s">
        <v>49</v>
      </c>
      <c r="I76" t="s">
        <v>2222</v>
      </c>
    </row>
    <row r="77" spans="1:9" x14ac:dyDescent="0.2">
      <c r="A77">
        <f t="shared" si="16"/>
        <v>75</v>
      </c>
      <c r="B77">
        <f t="shared" si="16"/>
        <v>1075</v>
      </c>
      <c r="C77" t="s">
        <v>218</v>
      </c>
      <c r="D77" s="19">
        <v>16163</v>
      </c>
      <c r="E77" t="s">
        <v>43</v>
      </c>
      <c r="F77">
        <v>100</v>
      </c>
      <c r="G77" t="s">
        <v>2257</v>
      </c>
      <c r="H77" t="s">
        <v>49</v>
      </c>
      <c r="I77" t="s">
        <v>2222</v>
      </c>
    </row>
    <row r="78" spans="1:9" x14ac:dyDescent="0.2">
      <c r="A78">
        <f t="shared" si="16"/>
        <v>76</v>
      </c>
      <c r="B78">
        <f t="shared" si="16"/>
        <v>1076</v>
      </c>
      <c r="C78" t="s">
        <v>219</v>
      </c>
      <c r="D78" s="19">
        <v>16438</v>
      </c>
      <c r="E78" t="s">
        <v>43</v>
      </c>
      <c r="F78">
        <v>100</v>
      </c>
      <c r="G78" t="s">
        <v>2257</v>
      </c>
      <c r="H78" t="s">
        <v>49</v>
      </c>
      <c r="I78" t="s">
        <v>2222</v>
      </c>
    </row>
    <row r="79" spans="1:9" x14ac:dyDescent="0.2">
      <c r="A79">
        <f t="shared" si="16"/>
        <v>77</v>
      </c>
      <c r="B79">
        <f t="shared" si="16"/>
        <v>1077</v>
      </c>
      <c r="C79" t="s">
        <v>220</v>
      </c>
      <c r="D79" s="19">
        <v>16528</v>
      </c>
      <c r="E79" t="s">
        <v>43</v>
      </c>
      <c r="F79">
        <v>100</v>
      </c>
      <c r="G79" t="s">
        <v>2257</v>
      </c>
      <c r="H79" t="s">
        <v>49</v>
      </c>
      <c r="I79" t="s">
        <v>2222</v>
      </c>
    </row>
    <row r="80" spans="1:9" x14ac:dyDescent="0.2">
      <c r="A80">
        <f t="shared" si="16"/>
        <v>78</v>
      </c>
      <c r="B80">
        <f t="shared" si="16"/>
        <v>1078</v>
      </c>
      <c r="C80" t="s">
        <v>221</v>
      </c>
      <c r="D80" s="19">
        <v>16803</v>
      </c>
      <c r="E80" t="s">
        <v>43</v>
      </c>
      <c r="F80">
        <v>100</v>
      </c>
      <c r="G80" t="s">
        <v>2257</v>
      </c>
      <c r="H80" t="s">
        <v>49</v>
      </c>
      <c r="I80" t="s">
        <v>2222</v>
      </c>
    </row>
    <row r="81" spans="1:9" x14ac:dyDescent="0.2">
      <c r="A81">
        <f t="shared" si="16"/>
        <v>79</v>
      </c>
      <c r="B81">
        <f t="shared" si="16"/>
        <v>1079</v>
      </c>
      <c r="C81" t="s">
        <v>222</v>
      </c>
      <c r="D81" s="19">
        <v>16893</v>
      </c>
      <c r="E81" t="s">
        <v>43</v>
      </c>
      <c r="F81">
        <v>100</v>
      </c>
      <c r="G81" t="s">
        <v>2257</v>
      </c>
      <c r="H81" t="s">
        <v>49</v>
      </c>
      <c r="I81" t="s">
        <v>2222</v>
      </c>
    </row>
    <row r="82" spans="1:9" x14ac:dyDescent="0.2">
      <c r="A82">
        <f t="shared" si="16"/>
        <v>80</v>
      </c>
      <c r="B82">
        <f t="shared" si="16"/>
        <v>1080</v>
      </c>
      <c r="C82" t="s">
        <v>223</v>
      </c>
      <c r="D82" s="19">
        <v>17168</v>
      </c>
      <c r="E82" t="s">
        <v>43</v>
      </c>
      <c r="F82">
        <v>100</v>
      </c>
      <c r="G82" t="s">
        <v>2257</v>
      </c>
      <c r="H82" t="s">
        <v>49</v>
      </c>
      <c r="I82" t="s">
        <v>2222</v>
      </c>
    </row>
    <row r="83" spans="1:9" x14ac:dyDescent="0.2">
      <c r="A83">
        <f t="shared" si="16"/>
        <v>81</v>
      </c>
      <c r="B83">
        <f t="shared" si="16"/>
        <v>1081</v>
      </c>
      <c r="C83" t="s">
        <v>224</v>
      </c>
      <c r="D83" s="19">
        <v>17258</v>
      </c>
      <c r="E83" t="s">
        <v>43</v>
      </c>
      <c r="F83">
        <v>100</v>
      </c>
      <c r="G83" t="s">
        <v>2257</v>
      </c>
      <c r="H83" t="s">
        <v>49</v>
      </c>
      <c r="I83" t="s">
        <v>2222</v>
      </c>
    </row>
    <row r="84" spans="1:9" x14ac:dyDescent="0.2">
      <c r="A84">
        <f t="shared" si="16"/>
        <v>82</v>
      </c>
      <c r="B84">
        <f t="shared" si="16"/>
        <v>1082</v>
      </c>
      <c r="C84" t="s">
        <v>225</v>
      </c>
      <c r="D84" s="19">
        <v>17533</v>
      </c>
      <c r="E84" t="s">
        <v>43</v>
      </c>
      <c r="F84">
        <v>100</v>
      </c>
      <c r="G84" t="s">
        <v>2257</v>
      </c>
      <c r="H84" t="s">
        <v>49</v>
      </c>
      <c r="I84" t="s">
        <v>2222</v>
      </c>
    </row>
    <row r="85" spans="1:9" x14ac:dyDescent="0.2">
      <c r="A85">
        <f t="shared" si="16"/>
        <v>83</v>
      </c>
      <c r="B85">
        <f t="shared" si="16"/>
        <v>1083</v>
      </c>
      <c r="C85" t="s">
        <v>226</v>
      </c>
      <c r="D85" s="19">
        <v>17624</v>
      </c>
      <c r="E85" t="s">
        <v>43</v>
      </c>
      <c r="F85">
        <v>100</v>
      </c>
      <c r="G85" t="s">
        <v>2257</v>
      </c>
      <c r="H85" t="s">
        <v>49</v>
      </c>
      <c r="I85" t="s">
        <v>2222</v>
      </c>
    </row>
    <row r="86" spans="1:9" x14ac:dyDescent="0.2">
      <c r="A86">
        <f t="shared" si="16"/>
        <v>84</v>
      </c>
      <c r="B86">
        <f t="shared" si="16"/>
        <v>1084</v>
      </c>
      <c r="C86" t="s">
        <v>227</v>
      </c>
      <c r="D86" s="19">
        <v>17899</v>
      </c>
      <c r="E86" t="s">
        <v>43</v>
      </c>
      <c r="F86">
        <v>100</v>
      </c>
      <c r="G86" t="s">
        <v>2257</v>
      </c>
      <c r="H86" t="s">
        <v>49</v>
      </c>
      <c r="I86" t="s">
        <v>2222</v>
      </c>
    </row>
    <row r="87" spans="1:9" x14ac:dyDescent="0.2">
      <c r="A87">
        <f t="shared" si="16"/>
        <v>85</v>
      </c>
      <c r="B87">
        <f t="shared" si="16"/>
        <v>1085</v>
      </c>
      <c r="C87" t="s">
        <v>228</v>
      </c>
      <c r="D87" s="19">
        <v>17989</v>
      </c>
      <c r="E87" t="s">
        <v>43</v>
      </c>
      <c r="F87">
        <v>100</v>
      </c>
      <c r="G87" t="s">
        <v>2257</v>
      </c>
      <c r="H87" t="s">
        <v>49</v>
      </c>
      <c r="I87" t="s">
        <v>2222</v>
      </c>
    </row>
    <row r="88" spans="1:9" x14ac:dyDescent="0.2">
      <c r="A88">
        <f t="shared" si="16"/>
        <v>86</v>
      </c>
      <c r="B88">
        <f t="shared" si="16"/>
        <v>1086</v>
      </c>
      <c r="C88" t="s">
        <v>229</v>
      </c>
      <c r="D88" s="19">
        <v>18264</v>
      </c>
      <c r="E88" t="s">
        <v>43</v>
      </c>
      <c r="F88">
        <v>100</v>
      </c>
      <c r="G88" t="s">
        <v>2257</v>
      </c>
      <c r="H88" t="s">
        <v>49</v>
      </c>
      <c r="I88" t="s">
        <v>2222</v>
      </c>
    </row>
    <row r="89" spans="1:9" x14ac:dyDescent="0.2">
      <c r="A89">
        <f t="shared" si="16"/>
        <v>87</v>
      </c>
      <c r="B89">
        <f t="shared" si="16"/>
        <v>1087</v>
      </c>
      <c r="C89" t="s">
        <v>230</v>
      </c>
      <c r="D89" s="19">
        <v>18354</v>
      </c>
      <c r="E89" t="s">
        <v>43</v>
      </c>
      <c r="F89">
        <v>100</v>
      </c>
      <c r="G89" t="s">
        <v>2257</v>
      </c>
      <c r="H89" t="s">
        <v>49</v>
      </c>
      <c r="I89" t="s">
        <v>2222</v>
      </c>
    </row>
    <row r="90" spans="1:9" x14ac:dyDescent="0.2">
      <c r="A90">
        <f t="shared" si="16"/>
        <v>88</v>
      </c>
      <c r="B90">
        <f t="shared" si="16"/>
        <v>1088</v>
      </c>
      <c r="C90" t="s">
        <v>231</v>
      </c>
      <c r="D90" s="19">
        <v>18629</v>
      </c>
      <c r="E90" t="s">
        <v>2174</v>
      </c>
      <c r="F90">
        <v>100</v>
      </c>
      <c r="G90" t="s">
        <v>2257</v>
      </c>
      <c r="H90" t="s">
        <v>49</v>
      </c>
      <c r="I90" t="s">
        <v>2222</v>
      </c>
    </row>
    <row r="91" spans="1:9" x14ac:dyDescent="0.2">
      <c r="A91">
        <f t="shared" si="16"/>
        <v>89</v>
      </c>
      <c r="B91">
        <f t="shared" si="16"/>
        <v>1089</v>
      </c>
      <c r="C91" t="s">
        <v>232</v>
      </c>
      <c r="D91" s="19">
        <v>18719</v>
      </c>
      <c r="E91" t="s">
        <v>2174</v>
      </c>
      <c r="F91">
        <v>100</v>
      </c>
      <c r="G91" t="s">
        <v>2257</v>
      </c>
      <c r="H91" t="s">
        <v>49</v>
      </c>
      <c r="I91" t="s">
        <v>2222</v>
      </c>
    </row>
    <row r="92" spans="1:9" x14ac:dyDescent="0.2">
      <c r="A92">
        <f t="shared" si="16"/>
        <v>90</v>
      </c>
      <c r="B92">
        <f t="shared" si="16"/>
        <v>1090</v>
      </c>
      <c r="C92" t="s">
        <v>233</v>
      </c>
      <c r="D92" s="19">
        <v>18994</v>
      </c>
      <c r="E92" t="s">
        <v>43</v>
      </c>
      <c r="F92">
        <v>100</v>
      </c>
      <c r="G92" t="s">
        <v>2257</v>
      </c>
      <c r="H92" t="s">
        <v>49</v>
      </c>
      <c r="I92" t="s">
        <v>2222</v>
      </c>
    </row>
    <row r="93" spans="1:9" x14ac:dyDescent="0.2">
      <c r="A93">
        <f t="shared" si="16"/>
        <v>91</v>
      </c>
      <c r="B93">
        <f t="shared" si="16"/>
        <v>1091</v>
      </c>
      <c r="C93" t="s">
        <v>234</v>
      </c>
      <c r="D93" s="19">
        <v>19085</v>
      </c>
      <c r="E93" t="s">
        <v>43</v>
      </c>
      <c r="F93">
        <v>100</v>
      </c>
      <c r="G93" t="s">
        <v>2257</v>
      </c>
      <c r="H93" t="s">
        <v>49</v>
      </c>
      <c r="I93" t="s">
        <v>2222</v>
      </c>
    </row>
    <row r="94" spans="1:9" x14ac:dyDescent="0.2">
      <c r="A94">
        <f t="shared" ref="A94:B157" si="18">A93+1</f>
        <v>92</v>
      </c>
      <c r="B94">
        <f t="shared" si="18"/>
        <v>1092</v>
      </c>
      <c r="C94" t="s">
        <v>235</v>
      </c>
      <c r="D94" s="19">
        <v>19360</v>
      </c>
      <c r="E94" t="s">
        <v>43</v>
      </c>
      <c r="F94">
        <v>100</v>
      </c>
      <c r="G94" t="s">
        <v>2257</v>
      </c>
      <c r="H94" t="s">
        <v>49</v>
      </c>
      <c r="I94" t="s">
        <v>2222</v>
      </c>
    </row>
    <row r="95" spans="1:9" x14ac:dyDescent="0.2">
      <c r="A95">
        <f t="shared" si="18"/>
        <v>93</v>
      </c>
      <c r="B95">
        <f t="shared" si="18"/>
        <v>1093</v>
      </c>
      <c r="C95" t="s">
        <v>236</v>
      </c>
      <c r="D95" s="19">
        <v>19450</v>
      </c>
      <c r="E95" t="s">
        <v>43</v>
      </c>
      <c r="F95">
        <v>100</v>
      </c>
      <c r="G95" t="s">
        <v>2257</v>
      </c>
      <c r="H95" t="s">
        <v>49</v>
      </c>
      <c r="I95" t="s">
        <v>2222</v>
      </c>
    </row>
    <row r="96" spans="1:9" x14ac:dyDescent="0.2">
      <c r="A96">
        <f t="shared" si="18"/>
        <v>94</v>
      </c>
      <c r="B96">
        <f t="shared" si="18"/>
        <v>1094</v>
      </c>
      <c r="C96" t="s">
        <v>237</v>
      </c>
      <c r="D96" s="19">
        <v>19725</v>
      </c>
      <c r="E96" t="s">
        <v>43</v>
      </c>
      <c r="F96">
        <v>100</v>
      </c>
      <c r="G96" t="s">
        <v>2257</v>
      </c>
      <c r="H96" t="s">
        <v>49</v>
      </c>
      <c r="I96" t="s">
        <v>2222</v>
      </c>
    </row>
    <row r="97" spans="1:14" x14ac:dyDescent="0.2">
      <c r="A97">
        <f t="shared" si="18"/>
        <v>95</v>
      </c>
      <c r="B97">
        <f t="shared" si="18"/>
        <v>1095</v>
      </c>
      <c r="C97" t="s">
        <v>238</v>
      </c>
      <c r="D97" s="19">
        <v>19815</v>
      </c>
      <c r="E97" t="s">
        <v>43</v>
      </c>
      <c r="F97">
        <v>100</v>
      </c>
      <c r="G97" t="s">
        <v>2257</v>
      </c>
      <c r="H97" t="s">
        <v>49</v>
      </c>
      <c r="I97" t="s">
        <v>2222</v>
      </c>
    </row>
    <row r="98" spans="1:14" x14ac:dyDescent="0.2">
      <c r="A98">
        <f t="shared" si="18"/>
        <v>96</v>
      </c>
      <c r="B98">
        <f t="shared" si="18"/>
        <v>1096</v>
      </c>
      <c r="C98" t="s">
        <v>239</v>
      </c>
      <c r="D98" s="19">
        <v>20090</v>
      </c>
      <c r="E98" t="s">
        <v>43</v>
      </c>
      <c r="F98">
        <v>100</v>
      </c>
      <c r="G98" t="s">
        <v>2257</v>
      </c>
      <c r="H98" t="s">
        <v>49</v>
      </c>
      <c r="I98" t="s">
        <v>2222</v>
      </c>
    </row>
    <row r="99" spans="1:14" x14ac:dyDescent="0.2">
      <c r="A99">
        <f t="shared" si="18"/>
        <v>97</v>
      </c>
      <c r="B99">
        <f t="shared" si="18"/>
        <v>1097</v>
      </c>
      <c r="C99" t="s">
        <v>240</v>
      </c>
      <c r="D99" s="19">
        <v>20180</v>
      </c>
      <c r="E99" t="s">
        <v>43</v>
      </c>
      <c r="F99">
        <v>100</v>
      </c>
      <c r="G99" t="s">
        <v>2257</v>
      </c>
      <c r="H99" t="s">
        <v>49</v>
      </c>
      <c r="I99" t="s">
        <v>2222</v>
      </c>
    </row>
    <row r="100" spans="1:14" x14ac:dyDescent="0.2">
      <c r="A100">
        <f t="shared" si="18"/>
        <v>98</v>
      </c>
      <c r="B100">
        <f t="shared" si="18"/>
        <v>1098</v>
      </c>
      <c r="C100" t="s">
        <v>241</v>
      </c>
      <c r="D100" s="19">
        <v>20455</v>
      </c>
      <c r="E100" t="s">
        <v>43</v>
      </c>
      <c r="F100">
        <v>100</v>
      </c>
      <c r="G100" t="s">
        <v>2257</v>
      </c>
      <c r="H100" t="s">
        <v>49</v>
      </c>
      <c r="I100" t="s">
        <v>2222</v>
      </c>
    </row>
    <row r="101" spans="1:14" x14ac:dyDescent="0.2">
      <c r="A101">
        <f t="shared" si="18"/>
        <v>99</v>
      </c>
      <c r="B101">
        <f t="shared" si="18"/>
        <v>1099</v>
      </c>
      <c r="C101" t="s">
        <v>242</v>
      </c>
      <c r="D101" s="19">
        <v>20546</v>
      </c>
      <c r="E101" t="s">
        <v>43</v>
      </c>
      <c r="F101">
        <v>100</v>
      </c>
      <c r="G101" t="s">
        <v>2257</v>
      </c>
      <c r="H101" t="s">
        <v>49</v>
      </c>
      <c r="I101" t="s">
        <v>2222</v>
      </c>
    </row>
    <row r="102" spans="1:14" x14ac:dyDescent="0.2">
      <c r="A102">
        <f t="shared" si="18"/>
        <v>100</v>
      </c>
      <c r="B102">
        <f t="shared" si="18"/>
        <v>1100</v>
      </c>
      <c r="C102" t="s">
        <v>243</v>
      </c>
      <c r="D102" s="19">
        <v>20835</v>
      </c>
      <c r="E102" t="s">
        <v>43</v>
      </c>
      <c r="F102">
        <v>100</v>
      </c>
      <c r="G102" t="s">
        <v>2257</v>
      </c>
      <c r="H102" t="s">
        <v>49</v>
      </c>
      <c r="I102" t="s">
        <v>2222</v>
      </c>
    </row>
    <row r="103" spans="1:14" x14ac:dyDescent="0.2">
      <c r="A103">
        <f t="shared" si="18"/>
        <v>101</v>
      </c>
      <c r="B103">
        <f t="shared" si="18"/>
        <v>1101</v>
      </c>
      <c r="C103" t="s">
        <v>244</v>
      </c>
      <c r="D103" s="19">
        <v>20925</v>
      </c>
      <c r="E103" t="s">
        <v>43</v>
      </c>
      <c r="F103">
        <v>100</v>
      </c>
      <c r="G103" t="s">
        <v>2257</v>
      </c>
      <c r="H103" t="s">
        <v>49</v>
      </c>
      <c r="I103" t="s">
        <v>2222</v>
      </c>
    </row>
    <row r="104" spans="1:14" x14ac:dyDescent="0.2">
      <c r="A104">
        <f t="shared" si="18"/>
        <v>102</v>
      </c>
      <c r="B104">
        <f t="shared" si="18"/>
        <v>1102</v>
      </c>
      <c r="C104" t="s">
        <v>245</v>
      </c>
      <c r="D104" s="19">
        <v>21200</v>
      </c>
      <c r="E104" t="s">
        <v>43</v>
      </c>
      <c r="F104">
        <v>100</v>
      </c>
      <c r="G104" t="s">
        <v>2257</v>
      </c>
      <c r="H104" t="s">
        <v>49</v>
      </c>
      <c r="I104" t="s">
        <v>2222</v>
      </c>
    </row>
    <row r="105" spans="1:14" x14ac:dyDescent="0.2">
      <c r="A105">
        <f t="shared" si="18"/>
        <v>103</v>
      </c>
      <c r="B105">
        <f t="shared" si="18"/>
        <v>1103</v>
      </c>
      <c r="C105" t="s">
        <v>246</v>
      </c>
      <c r="D105" s="19">
        <v>18643</v>
      </c>
      <c r="E105" t="s">
        <v>44</v>
      </c>
      <c r="F105">
        <v>50</v>
      </c>
      <c r="G105" t="s">
        <v>2257</v>
      </c>
      <c r="H105" t="s">
        <v>49</v>
      </c>
      <c r="I105" t="s">
        <v>2222</v>
      </c>
      <c r="N105">
        <v>75</v>
      </c>
    </row>
    <row r="106" spans="1:14" x14ac:dyDescent="0.2">
      <c r="A106">
        <f t="shared" si="18"/>
        <v>104</v>
      </c>
      <c r="B106">
        <f t="shared" si="18"/>
        <v>1104</v>
      </c>
      <c r="C106" t="s">
        <v>247</v>
      </c>
      <c r="D106" s="19">
        <v>18733</v>
      </c>
      <c r="E106" t="s">
        <v>44</v>
      </c>
      <c r="F106">
        <v>50</v>
      </c>
      <c r="G106" t="s">
        <v>2257</v>
      </c>
      <c r="H106" t="s">
        <v>49</v>
      </c>
      <c r="I106" t="s">
        <v>2222</v>
      </c>
      <c r="N106">
        <v>75</v>
      </c>
    </row>
    <row r="107" spans="1:14" x14ac:dyDescent="0.2">
      <c r="A107">
        <f t="shared" si="18"/>
        <v>105</v>
      </c>
      <c r="B107">
        <f t="shared" si="18"/>
        <v>1105</v>
      </c>
      <c r="C107" t="s">
        <v>248</v>
      </c>
      <c r="D107" s="19">
        <v>19008</v>
      </c>
      <c r="E107" t="s">
        <v>44</v>
      </c>
      <c r="F107">
        <v>50</v>
      </c>
      <c r="G107" t="s">
        <v>2257</v>
      </c>
      <c r="H107" t="s">
        <v>49</v>
      </c>
      <c r="I107" t="s">
        <v>2222</v>
      </c>
      <c r="N107">
        <v>75</v>
      </c>
    </row>
    <row r="108" spans="1:14" x14ac:dyDescent="0.2">
      <c r="A108">
        <f t="shared" si="18"/>
        <v>106</v>
      </c>
      <c r="B108">
        <f t="shared" si="18"/>
        <v>1106</v>
      </c>
      <c r="C108" t="s">
        <v>249</v>
      </c>
      <c r="D108" s="19">
        <v>19099</v>
      </c>
      <c r="E108" t="s">
        <v>44</v>
      </c>
      <c r="F108">
        <v>50</v>
      </c>
      <c r="G108" t="s">
        <v>2257</v>
      </c>
      <c r="H108" t="s">
        <v>49</v>
      </c>
      <c r="I108" t="s">
        <v>2222</v>
      </c>
      <c r="N108">
        <v>75</v>
      </c>
    </row>
    <row r="109" spans="1:14" x14ac:dyDescent="0.2">
      <c r="A109">
        <f t="shared" si="18"/>
        <v>107</v>
      </c>
      <c r="B109">
        <f t="shared" si="18"/>
        <v>1107</v>
      </c>
      <c r="C109" t="s">
        <v>250</v>
      </c>
      <c r="D109" s="19">
        <v>19360</v>
      </c>
      <c r="E109" t="s">
        <v>44</v>
      </c>
      <c r="F109">
        <v>50</v>
      </c>
      <c r="G109" t="s">
        <v>2257</v>
      </c>
      <c r="H109" t="s">
        <v>49</v>
      </c>
      <c r="I109" t="s">
        <v>2222</v>
      </c>
      <c r="N109">
        <v>75</v>
      </c>
    </row>
    <row r="110" spans="1:14" x14ac:dyDescent="0.2">
      <c r="A110">
        <f t="shared" si="18"/>
        <v>108</v>
      </c>
      <c r="B110">
        <f t="shared" si="18"/>
        <v>1108</v>
      </c>
      <c r="C110" t="s">
        <v>251</v>
      </c>
      <c r="D110" s="19">
        <v>19450</v>
      </c>
      <c r="E110" t="s">
        <v>44</v>
      </c>
      <c r="F110">
        <v>50</v>
      </c>
      <c r="G110" t="s">
        <v>2257</v>
      </c>
      <c r="H110" t="s">
        <v>49</v>
      </c>
      <c r="I110" t="s">
        <v>2222</v>
      </c>
      <c r="N110">
        <v>75</v>
      </c>
    </row>
    <row r="111" spans="1:14" x14ac:dyDescent="0.2">
      <c r="A111">
        <f t="shared" si="18"/>
        <v>109</v>
      </c>
      <c r="B111">
        <f t="shared" si="18"/>
        <v>1109</v>
      </c>
      <c r="C111" t="s">
        <v>252</v>
      </c>
      <c r="D111" s="19">
        <v>19725</v>
      </c>
      <c r="E111" t="s">
        <v>44</v>
      </c>
      <c r="F111">
        <v>50</v>
      </c>
      <c r="G111" t="s">
        <v>2257</v>
      </c>
      <c r="H111" t="s">
        <v>49</v>
      </c>
      <c r="I111" t="s">
        <v>2222</v>
      </c>
      <c r="N111">
        <v>75</v>
      </c>
    </row>
    <row r="112" spans="1:14" x14ac:dyDescent="0.2">
      <c r="A112">
        <f t="shared" si="18"/>
        <v>110</v>
      </c>
      <c r="B112">
        <f t="shared" si="18"/>
        <v>1110</v>
      </c>
      <c r="C112" t="s">
        <v>253</v>
      </c>
      <c r="D112" s="19">
        <v>19815</v>
      </c>
      <c r="E112" t="s">
        <v>44</v>
      </c>
      <c r="F112">
        <v>50</v>
      </c>
      <c r="G112" t="s">
        <v>2257</v>
      </c>
      <c r="H112" t="s">
        <v>49</v>
      </c>
      <c r="I112" t="s">
        <v>2222</v>
      </c>
      <c r="N112">
        <v>75</v>
      </c>
    </row>
    <row r="113" spans="1:14" x14ac:dyDescent="0.2">
      <c r="A113">
        <f t="shared" si="18"/>
        <v>111</v>
      </c>
      <c r="B113">
        <f t="shared" si="18"/>
        <v>1111</v>
      </c>
      <c r="C113" t="s">
        <v>254</v>
      </c>
      <c r="D113" s="19">
        <v>20090</v>
      </c>
      <c r="E113" t="s">
        <v>44</v>
      </c>
      <c r="F113">
        <v>50</v>
      </c>
      <c r="G113" t="s">
        <v>2257</v>
      </c>
      <c r="H113" t="s">
        <v>49</v>
      </c>
      <c r="I113" t="s">
        <v>2222</v>
      </c>
      <c r="N113">
        <v>75</v>
      </c>
    </row>
    <row r="114" spans="1:14" x14ac:dyDescent="0.2">
      <c r="A114">
        <f t="shared" si="18"/>
        <v>112</v>
      </c>
      <c r="B114">
        <f t="shared" si="18"/>
        <v>1112</v>
      </c>
      <c r="C114" t="s">
        <v>255</v>
      </c>
      <c r="D114" s="19">
        <v>20180</v>
      </c>
      <c r="E114" t="s">
        <v>44</v>
      </c>
      <c r="F114">
        <v>50</v>
      </c>
      <c r="G114" t="s">
        <v>2257</v>
      </c>
      <c r="H114" t="s">
        <v>49</v>
      </c>
      <c r="I114" t="s">
        <v>2222</v>
      </c>
      <c r="N114">
        <v>75</v>
      </c>
    </row>
    <row r="115" spans="1:14" x14ac:dyDescent="0.2">
      <c r="A115">
        <f t="shared" si="18"/>
        <v>113</v>
      </c>
      <c r="B115">
        <f t="shared" si="18"/>
        <v>1113</v>
      </c>
      <c r="C115" t="s">
        <v>256</v>
      </c>
      <c r="D115" s="19">
        <v>20455</v>
      </c>
      <c r="E115" t="s">
        <v>44</v>
      </c>
      <c r="F115">
        <v>50</v>
      </c>
      <c r="G115" t="s">
        <v>2257</v>
      </c>
      <c r="H115" t="s">
        <v>49</v>
      </c>
      <c r="I115" t="s">
        <v>2222</v>
      </c>
      <c r="N115">
        <v>75</v>
      </c>
    </row>
    <row r="116" spans="1:14" x14ac:dyDescent="0.2">
      <c r="A116">
        <f t="shared" si="18"/>
        <v>114</v>
      </c>
      <c r="B116">
        <f t="shared" si="18"/>
        <v>1114</v>
      </c>
      <c r="C116" t="s">
        <v>257</v>
      </c>
      <c r="D116" s="19">
        <v>20546</v>
      </c>
      <c r="E116" t="s">
        <v>44</v>
      </c>
      <c r="F116">
        <v>50</v>
      </c>
      <c r="G116" t="s">
        <v>2257</v>
      </c>
      <c r="H116" t="s">
        <v>49</v>
      </c>
      <c r="I116" t="s">
        <v>2222</v>
      </c>
      <c r="N116">
        <v>75</v>
      </c>
    </row>
    <row r="117" spans="1:14" x14ac:dyDescent="0.2">
      <c r="A117">
        <f t="shared" si="18"/>
        <v>115</v>
      </c>
      <c r="B117">
        <f t="shared" si="18"/>
        <v>1115</v>
      </c>
      <c r="C117" t="s">
        <v>258</v>
      </c>
      <c r="D117" s="19">
        <v>20821</v>
      </c>
      <c r="E117" t="s">
        <v>44</v>
      </c>
      <c r="F117">
        <v>50</v>
      </c>
      <c r="G117" t="s">
        <v>2257</v>
      </c>
      <c r="H117" t="s">
        <v>49</v>
      </c>
      <c r="I117" t="s">
        <v>2222</v>
      </c>
      <c r="N117">
        <v>75</v>
      </c>
    </row>
    <row r="118" spans="1:14" x14ac:dyDescent="0.2">
      <c r="A118">
        <f t="shared" si="18"/>
        <v>116</v>
      </c>
      <c r="B118">
        <f t="shared" si="18"/>
        <v>1116</v>
      </c>
      <c r="C118" t="s">
        <v>259</v>
      </c>
      <c r="D118" s="19">
        <v>20911</v>
      </c>
      <c r="E118" t="s">
        <v>44</v>
      </c>
      <c r="F118">
        <v>50</v>
      </c>
      <c r="G118" t="s">
        <v>2257</v>
      </c>
      <c r="H118" t="s">
        <v>49</v>
      </c>
      <c r="I118" t="s">
        <v>2222</v>
      </c>
      <c r="N118">
        <v>75</v>
      </c>
    </row>
    <row r="119" spans="1:14" x14ac:dyDescent="0.2">
      <c r="A119">
        <f t="shared" si="18"/>
        <v>117</v>
      </c>
      <c r="B119">
        <f t="shared" si="18"/>
        <v>1117</v>
      </c>
      <c r="C119" t="s">
        <v>260</v>
      </c>
      <c r="D119" s="19">
        <v>21186</v>
      </c>
      <c r="E119" t="s">
        <v>44</v>
      </c>
      <c r="F119">
        <v>50</v>
      </c>
      <c r="G119" t="s">
        <v>2257</v>
      </c>
      <c r="H119" t="s">
        <v>49</v>
      </c>
      <c r="I119" t="s">
        <v>2222</v>
      </c>
      <c r="N119">
        <v>75</v>
      </c>
    </row>
    <row r="120" spans="1:14" x14ac:dyDescent="0.2">
      <c r="A120">
        <f t="shared" si="18"/>
        <v>118</v>
      </c>
      <c r="B120">
        <f t="shared" si="18"/>
        <v>1118</v>
      </c>
      <c r="C120" t="s">
        <v>261</v>
      </c>
      <c r="D120" s="19">
        <v>21276</v>
      </c>
      <c r="E120" t="s">
        <v>44</v>
      </c>
      <c r="F120">
        <v>50</v>
      </c>
      <c r="G120" t="s">
        <v>2257</v>
      </c>
      <c r="H120" t="s">
        <v>49</v>
      </c>
      <c r="I120" t="s">
        <v>2222</v>
      </c>
      <c r="N120">
        <v>75</v>
      </c>
    </row>
    <row r="121" spans="1:14" x14ac:dyDescent="0.2">
      <c r="A121">
        <f t="shared" si="18"/>
        <v>119</v>
      </c>
      <c r="B121">
        <f t="shared" si="18"/>
        <v>1119</v>
      </c>
      <c r="C121" t="s">
        <v>262</v>
      </c>
      <c r="D121" s="19">
        <v>21551</v>
      </c>
      <c r="E121" t="s">
        <v>44</v>
      </c>
      <c r="F121">
        <v>50</v>
      </c>
      <c r="G121" t="s">
        <v>2257</v>
      </c>
      <c r="H121" t="s">
        <v>49</v>
      </c>
      <c r="I121" t="s">
        <v>2222</v>
      </c>
      <c r="N121">
        <v>75</v>
      </c>
    </row>
    <row r="122" spans="1:14" x14ac:dyDescent="0.2">
      <c r="A122">
        <f t="shared" si="18"/>
        <v>120</v>
      </c>
      <c r="B122">
        <f t="shared" si="18"/>
        <v>1120</v>
      </c>
      <c r="C122" t="s">
        <v>263</v>
      </c>
      <c r="D122" s="19">
        <v>21641</v>
      </c>
      <c r="E122" t="s">
        <v>44</v>
      </c>
      <c r="F122">
        <v>50</v>
      </c>
      <c r="G122" t="s">
        <v>2257</v>
      </c>
      <c r="H122" t="s">
        <v>49</v>
      </c>
      <c r="I122" t="s">
        <v>2222</v>
      </c>
      <c r="N122">
        <v>75</v>
      </c>
    </row>
    <row r="123" spans="1:14" x14ac:dyDescent="0.2">
      <c r="A123">
        <f t="shared" si="18"/>
        <v>121</v>
      </c>
      <c r="B123">
        <f t="shared" si="18"/>
        <v>1121</v>
      </c>
      <c r="C123" t="s">
        <v>264</v>
      </c>
      <c r="D123" s="19">
        <v>21916</v>
      </c>
      <c r="E123" t="s">
        <v>44</v>
      </c>
      <c r="F123">
        <v>50</v>
      </c>
      <c r="G123" t="s">
        <v>2257</v>
      </c>
      <c r="H123" t="s">
        <v>49</v>
      </c>
      <c r="I123" t="s">
        <v>2222</v>
      </c>
      <c r="N123">
        <v>75</v>
      </c>
    </row>
    <row r="124" spans="1:14" x14ac:dyDescent="0.2">
      <c r="A124">
        <f t="shared" si="18"/>
        <v>122</v>
      </c>
      <c r="B124">
        <f t="shared" si="18"/>
        <v>1122</v>
      </c>
      <c r="C124" t="s">
        <v>265</v>
      </c>
      <c r="D124" s="19">
        <v>22007</v>
      </c>
      <c r="E124" t="s">
        <v>44</v>
      </c>
      <c r="F124">
        <v>50</v>
      </c>
      <c r="G124" t="s">
        <v>2257</v>
      </c>
      <c r="H124" t="s">
        <v>49</v>
      </c>
      <c r="I124" t="s">
        <v>2222</v>
      </c>
      <c r="N124">
        <v>75</v>
      </c>
    </row>
    <row r="125" spans="1:14" x14ac:dyDescent="0.2">
      <c r="A125">
        <f t="shared" si="18"/>
        <v>123</v>
      </c>
      <c r="B125">
        <f t="shared" si="18"/>
        <v>1123</v>
      </c>
      <c r="C125" t="s">
        <v>266</v>
      </c>
      <c r="D125" s="19">
        <v>22282</v>
      </c>
      <c r="E125" t="s">
        <v>44</v>
      </c>
      <c r="F125">
        <v>50</v>
      </c>
      <c r="G125" t="s">
        <v>2257</v>
      </c>
      <c r="H125" t="s">
        <v>49</v>
      </c>
      <c r="I125" t="s">
        <v>2222</v>
      </c>
      <c r="N125">
        <v>75</v>
      </c>
    </row>
    <row r="126" spans="1:14" x14ac:dyDescent="0.2">
      <c r="A126">
        <f t="shared" si="18"/>
        <v>124</v>
      </c>
      <c r="B126">
        <f t="shared" si="18"/>
        <v>1124</v>
      </c>
      <c r="C126" t="s">
        <v>267</v>
      </c>
      <c r="D126" s="19">
        <v>22372</v>
      </c>
      <c r="E126" t="s">
        <v>44</v>
      </c>
      <c r="F126">
        <v>50</v>
      </c>
      <c r="G126" t="s">
        <v>2257</v>
      </c>
      <c r="H126" t="s">
        <v>49</v>
      </c>
      <c r="I126" t="s">
        <v>2222</v>
      </c>
      <c r="N126">
        <v>75</v>
      </c>
    </row>
    <row r="127" spans="1:14" x14ac:dyDescent="0.2">
      <c r="A127">
        <f t="shared" si="18"/>
        <v>125</v>
      </c>
      <c r="B127">
        <f t="shared" si="18"/>
        <v>1125</v>
      </c>
      <c r="C127" t="s">
        <v>268</v>
      </c>
      <c r="D127" s="19">
        <v>22647</v>
      </c>
      <c r="E127" t="s">
        <v>44</v>
      </c>
      <c r="F127">
        <v>50</v>
      </c>
      <c r="G127" t="s">
        <v>2257</v>
      </c>
      <c r="H127" t="s">
        <v>49</v>
      </c>
      <c r="I127" t="s">
        <v>2222</v>
      </c>
      <c r="N127">
        <v>75</v>
      </c>
    </row>
    <row r="128" spans="1:14" x14ac:dyDescent="0.2">
      <c r="A128">
        <f t="shared" si="18"/>
        <v>126</v>
      </c>
      <c r="B128">
        <f t="shared" si="18"/>
        <v>1126</v>
      </c>
      <c r="C128" t="s">
        <v>269</v>
      </c>
      <c r="D128" s="19">
        <v>22737</v>
      </c>
      <c r="E128" t="s">
        <v>44</v>
      </c>
      <c r="F128">
        <v>50</v>
      </c>
      <c r="G128" t="s">
        <v>2257</v>
      </c>
      <c r="H128" t="s">
        <v>49</v>
      </c>
      <c r="I128" t="s">
        <v>2222</v>
      </c>
      <c r="N128">
        <v>75</v>
      </c>
    </row>
    <row r="129" spans="1:15" x14ac:dyDescent="0.2">
      <c r="A129">
        <f t="shared" si="18"/>
        <v>127</v>
      </c>
      <c r="B129">
        <f t="shared" si="18"/>
        <v>1127</v>
      </c>
      <c r="C129" t="s">
        <v>270</v>
      </c>
      <c r="D129" s="19">
        <v>23012</v>
      </c>
      <c r="E129" t="s">
        <v>44</v>
      </c>
      <c r="F129">
        <v>50</v>
      </c>
      <c r="G129" t="s">
        <v>2257</v>
      </c>
      <c r="H129" t="s">
        <v>49</v>
      </c>
      <c r="I129" t="s">
        <v>2222</v>
      </c>
      <c r="N129">
        <v>75</v>
      </c>
    </row>
    <row r="130" spans="1:15" x14ac:dyDescent="0.2">
      <c r="A130">
        <f t="shared" si="18"/>
        <v>128</v>
      </c>
      <c r="B130">
        <f t="shared" si="18"/>
        <v>1128</v>
      </c>
      <c r="C130" t="s">
        <v>271</v>
      </c>
      <c r="D130" s="19">
        <v>23102</v>
      </c>
      <c r="E130" t="s">
        <v>44</v>
      </c>
      <c r="F130">
        <v>50</v>
      </c>
      <c r="G130" t="s">
        <v>2257</v>
      </c>
      <c r="H130" t="s">
        <v>49</v>
      </c>
      <c r="I130" t="s">
        <v>2222</v>
      </c>
      <c r="N130">
        <v>75</v>
      </c>
    </row>
    <row r="131" spans="1:15" x14ac:dyDescent="0.2">
      <c r="A131">
        <f t="shared" si="18"/>
        <v>129</v>
      </c>
      <c r="B131">
        <f t="shared" si="18"/>
        <v>1129</v>
      </c>
      <c r="C131" t="s">
        <v>272</v>
      </c>
      <c r="D131" s="19">
        <v>23377</v>
      </c>
      <c r="E131" t="s">
        <v>44</v>
      </c>
      <c r="F131">
        <v>50</v>
      </c>
      <c r="G131" t="s">
        <v>2257</v>
      </c>
      <c r="H131" t="s">
        <v>49</v>
      </c>
      <c r="I131" t="s">
        <v>2222</v>
      </c>
      <c r="N131">
        <v>75</v>
      </c>
    </row>
    <row r="132" spans="1:15" x14ac:dyDescent="0.2">
      <c r="A132">
        <f t="shared" si="18"/>
        <v>130</v>
      </c>
      <c r="B132">
        <f t="shared" si="18"/>
        <v>1130</v>
      </c>
      <c r="C132" t="s">
        <v>273</v>
      </c>
      <c r="D132" s="19">
        <v>23468</v>
      </c>
      <c r="E132" t="s">
        <v>44</v>
      </c>
      <c r="F132">
        <v>50</v>
      </c>
      <c r="G132" t="s">
        <v>2257</v>
      </c>
      <c r="H132" t="s">
        <v>49</v>
      </c>
      <c r="I132" t="s">
        <v>2222</v>
      </c>
      <c r="N132">
        <v>75</v>
      </c>
    </row>
    <row r="133" spans="1:15" x14ac:dyDescent="0.2">
      <c r="A133">
        <f t="shared" si="18"/>
        <v>131</v>
      </c>
      <c r="B133">
        <f t="shared" si="18"/>
        <v>1131</v>
      </c>
      <c r="C133" t="s">
        <v>274</v>
      </c>
      <c r="D133" s="19">
        <v>23743</v>
      </c>
      <c r="E133" t="s">
        <v>44</v>
      </c>
      <c r="F133">
        <v>50</v>
      </c>
      <c r="G133" t="s">
        <v>2257</v>
      </c>
      <c r="H133" t="s">
        <v>49</v>
      </c>
      <c r="I133" t="s">
        <v>2222</v>
      </c>
      <c r="N133">
        <v>75</v>
      </c>
    </row>
    <row r="134" spans="1:15" x14ac:dyDescent="0.2">
      <c r="A134">
        <f t="shared" si="18"/>
        <v>132</v>
      </c>
      <c r="B134">
        <f t="shared" si="18"/>
        <v>1132</v>
      </c>
      <c r="C134" t="s">
        <v>275</v>
      </c>
      <c r="D134" s="19">
        <v>18629</v>
      </c>
      <c r="E134" t="s">
        <v>44</v>
      </c>
      <c r="F134">
        <v>50</v>
      </c>
      <c r="G134" t="s">
        <v>2257</v>
      </c>
      <c r="H134" t="s">
        <v>49</v>
      </c>
      <c r="I134" t="s">
        <v>2222</v>
      </c>
      <c r="N134">
        <v>75</v>
      </c>
      <c r="O134">
        <v>3</v>
      </c>
    </row>
    <row r="135" spans="1:15" x14ac:dyDescent="0.2">
      <c r="A135">
        <f t="shared" si="18"/>
        <v>133</v>
      </c>
      <c r="B135">
        <f t="shared" si="18"/>
        <v>1133</v>
      </c>
      <c r="C135" t="s">
        <v>276</v>
      </c>
      <c r="D135" s="19">
        <v>18719</v>
      </c>
      <c r="E135" t="s">
        <v>44</v>
      </c>
      <c r="F135">
        <v>50</v>
      </c>
      <c r="G135" t="s">
        <v>2257</v>
      </c>
      <c r="H135" t="s">
        <v>49</v>
      </c>
      <c r="I135" t="s">
        <v>2222</v>
      </c>
      <c r="N135">
        <v>75</v>
      </c>
      <c r="O135">
        <v>3</v>
      </c>
    </row>
    <row r="136" spans="1:15" x14ac:dyDescent="0.2">
      <c r="A136">
        <f t="shared" si="18"/>
        <v>134</v>
      </c>
      <c r="B136">
        <f t="shared" si="18"/>
        <v>1134</v>
      </c>
      <c r="C136" t="s">
        <v>277</v>
      </c>
      <c r="D136" s="19">
        <v>18994</v>
      </c>
      <c r="E136" t="s">
        <v>44</v>
      </c>
      <c r="F136">
        <v>50</v>
      </c>
      <c r="G136" t="s">
        <v>2257</v>
      </c>
      <c r="H136" t="s">
        <v>49</v>
      </c>
      <c r="I136" t="s">
        <v>2222</v>
      </c>
      <c r="N136">
        <v>75</v>
      </c>
      <c r="O136">
        <v>3</v>
      </c>
    </row>
    <row r="137" spans="1:15" x14ac:dyDescent="0.2">
      <c r="A137">
        <f t="shared" si="18"/>
        <v>135</v>
      </c>
      <c r="B137">
        <f t="shared" si="18"/>
        <v>1135</v>
      </c>
      <c r="C137" t="s">
        <v>278</v>
      </c>
      <c r="D137" s="19">
        <v>19085</v>
      </c>
      <c r="E137" t="s">
        <v>44</v>
      </c>
      <c r="F137">
        <v>50</v>
      </c>
      <c r="G137" t="s">
        <v>2257</v>
      </c>
      <c r="H137" t="s">
        <v>49</v>
      </c>
      <c r="I137" t="s">
        <v>2222</v>
      </c>
      <c r="N137">
        <v>75</v>
      </c>
      <c r="O137">
        <v>3</v>
      </c>
    </row>
    <row r="138" spans="1:15" x14ac:dyDescent="0.2">
      <c r="A138">
        <f t="shared" si="18"/>
        <v>136</v>
      </c>
      <c r="B138">
        <f t="shared" si="18"/>
        <v>1136</v>
      </c>
      <c r="C138" t="s">
        <v>279</v>
      </c>
      <c r="D138" s="19">
        <v>19360</v>
      </c>
      <c r="E138" t="s">
        <v>44</v>
      </c>
      <c r="F138">
        <v>50</v>
      </c>
      <c r="G138" t="s">
        <v>2257</v>
      </c>
      <c r="H138" t="s">
        <v>49</v>
      </c>
      <c r="I138" t="s">
        <v>2222</v>
      </c>
      <c r="N138">
        <v>75</v>
      </c>
      <c r="O138">
        <v>3</v>
      </c>
    </row>
    <row r="139" spans="1:15" x14ac:dyDescent="0.2">
      <c r="A139">
        <f t="shared" si="18"/>
        <v>137</v>
      </c>
      <c r="B139">
        <f t="shared" si="18"/>
        <v>1137</v>
      </c>
      <c r="C139" t="s">
        <v>280</v>
      </c>
      <c r="D139" s="19">
        <v>19450</v>
      </c>
      <c r="E139" t="s">
        <v>44</v>
      </c>
      <c r="F139">
        <v>50</v>
      </c>
      <c r="G139" t="s">
        <v>2257</v>
      </c>
      <c r="H139" t="s">
        <v>49</v>
      </c>
      <c r="I139" t="s">
        <v>2222</v>
      </c>
      <c r="N139">
        <v>75</v>
      </c>
      <c r="O139">
        <v>3</v>
      </c>
    </row>
    <row r="140" spans="1:15" x14ac:dyDescent="0.2">
      <c r="A140">
        <f t="shared" si="18"/>
        <v>138</v>
      </c>
      <c r="B140">
        <f t="shared" si="18"/>
        <v>1138</v>
      </c>
      <c r="C140" t="s">
        <v>281</v>
      </c>
      <c r="D140" s="19">
        <v>19725</v>
      </c>
      <c r="E140" t="s">
        <v>44</v>
      </c>
      <c r="F140">
        <v>50</v>
      </c>
      <c r="G140" t="s">
        <v>2257</v>
      </c>
      <c r="H140" t="s">
        <v>49</v>
      </c>
      <c r="I140" t="s">
        <v>2222</v>
      </c>
      <c r="N140">
        <v>75</v>
      </c>
      <c r="O140">
        <v>3</v>
      </c>
    </row>
    <row r="141" spans="1:15" x14ac:dyDescent="0.2">
      <c r="A141">
        <f t="shared" si="18"/>
        <v>139</v>
      </c>
      <c r="B141">
        <f t="shared" si="18"/>
        <v>1139</v>
      </c>
      <c r="C141" t="s">
        <v>282</v>
      </c>
      <c r="D141" s="19">
        <v>19815</v>
      </c>
      <c r="E141" t="s">
        <v>44</v>
      </c>
      <c r="F141">
        <v>50</v>
      </c>
      <c r="G141" t="s">
        <v>2257</v>
      </c>
      <c r="H141" t="s">
        <v>49</v>
      </c>
      <c r="I141" t="s">
        <v>2222</v>
      </c>
      <c r="N141">
        <v>75</v>
      </c>
      <c r="O141">
        <v>3</v>
      </c>
    </row>
    <row r="142" spans="1:15" x14ac:dyDescent="0.2">
      <c r="A142">
        <f t="shared" si="18"/>
        <v>140</v>
      </c>
      <c r="B142">
        <f t="shared" si="18"/>
        <v>1140</v>
      </c>
      <c r="C142" t="s">
        <v>283</v>
      </c>
      <c r="D142" s="19">
        <v>20090</v>
      </c>
      <c r="E142" t="s">
        <v>44</v>
      </c>
      <c r="F142">
        <v>50</v>
      </c>
      <c r="G142" t="s">
        <v>2257</v>
      </c>
      <c r="H142" t="s">
        <v>49</v>
      </c>
      <c r="I142" t="s">
        <v>2222</v>
      </c>
      <c r="N142">
        <v>75</v>
      </c>
      <c r="O142">
        <v>3</v>
      </c>
    </row>
    <row r="143" spans="1:15" x14ac:dyDescent="0.2">
      <c r="A143">
        <f t="shared" si="18"/>
        <v>141</v>
      </c>
      <c r="B143">
        <f t="shared" si="18"/>
        <v>1141</v>
      </c>
      <c r="C143" t="s">
        <v>284</v>
      </c>
      <c r="D143" s="19">
        <v>20180</v>
      </c>
      <c r="E143" t="s">
        <v>44</v>
      </c>
      <c r="F143">
        <v>50</v>
      </c>
      <c r="G143" t="s">
        <v>2257</v>
      </c>
      <c r="H143" t="s">
        <v>49</v>
      </c>
      <c r="I143" t="s">
        <v>2222</v>
      </c>
      <c r="N143">
        <v>75</v>
      </c>
      <c r="O143">
        <v>3</v>
      </c>
    </row>
    <row r="144" spans="1:15" x14ac:dyDescent="0.2">
      <c r="A144">
        <f t="shared" si="18"/>
        <v>142</v>
      </c>
      <c r="B144">
        <f t="shared" si="18"/>
        <v>1142</v>
      </c>
      <c r="C144" t="s">
        <v>285</v>
      </c>
      <c r="D144" s="19">
        <v>20455</v>
      </c>
      <c r="E144" t="s">
        <v>44</v>
      </c>
      <c r="F144">
        <v>50</v>
      </c>
      <c r="G144" t="s">
        <v>2257</v>
      </c>
      <c r="H144" t="s">
        <v>49</v>
      </c>
      <c r="I144" t="s">
        <v>2222</v>
      </c>
      <c r="N144">
        <v>75</v>
      </c>
      <c r="O144">
        <v>3</v>
      </c>
    </row>
    <row r="145" spans="1:15" x14ac:dyDescent="0.2">
      <c r="A145">
        <f t="shared" si="18"/>
        <v>143</v>
      </c>
      <c r="B145">
        <f t="shared" si="18"/>
        <v>1143</v>
      </c>
      <c r="C145" t="s">
        <v>286</v>
      </c>
      <c r="D145" s="19">
        <v>20546</v>
      </c>
      <c r="E145" t="s">
        <v>44</v>
      </c>
      <c r="F145">
        <v>50</v>
      </c>
      <c r="G145" t="s">
        <v>2257</v>
      </c>
      <c r="H145" t="s">
        <v>49</v>
      </c>
      <c r="I145" t="s">
        <v>2222</v>
      </c>
      <c r="N145">
        <v>75</v>
      </c>
      <c r="O145">
        <v>3</v>
      </c>
    </row>
    <row r="146" spans="1:15" x14ac:dyDescent="0.2">
      <c r="A146">
        <f t="shared" si="18"/>
        <v>144</v>
      </c>
      <c r="B146">
        <f t="shared" si="18"/>
        <v>1144</v>
      </c>
      <c r="C146" t="s">
        <v>287</v>
      </c>
      <c r="D146" s="19">
        <v>20821</v>
      </c>
      <c r="E146" t="s">
        <v>44</v>
      </c>
      <c r="F146">
        <v>50</v>
      </c>
      <c r="G146" t="s">
        <v>2257</v>
      </c>
      <c r="H146" t="s">
        <v>49</v>
      </c>
      <c r="I146" t="s">
        <v>2222</v>
      </c>
      <c r="N146">
        <v>75</v>
      </c>
      <c r="O146">
        <v>3</v>
      </c>
    </row>
    <row r="147" spans="1:15" x14ac:dyDescent="0.2">
      <c r="A147">
        <f t="shared" si="18"/>
        <v>145</v>
      </c>
      <c r="B147">
        <f t="shared" si="18"/>
        <v>1145</v>
      </c>
      <c r="C147" t="s">
        <v>288</v>
      </c>
      <c r="D147" s="19">
        <v>20911</v>
      </c>
      <c r="E147" t="s">
        <v>44</v>
      </c>
      <c r="F147">
        <v>50</v>
      </c>
      <c r="G147" t="s">
        <v>2257</v>
      </c>
      <c r="H147" t="s">
        <v>49</v>
      </c>
      <c r="I147" t="s">
        <v>2222</v>
      </c>
      <c r="N147">
        <v>75</v>
      </c>
      <c r="O147">
        <v>3</v>
      </c>
    </row>
    <row r="148" spans="1:15" x14ac:dyDescent="0.2">
      <c r="A148">
        <f t="shared" si="18"/>
        <v>146</v>
      </c>
      <c r="B148">
        <f t="shared" si="18"/>
        <v>1146</v>
      </c>
      <c r="C148" t="s">
        <v>289</v>
      </c>
      <c r="D148" s="19">
        <v>21186</v>
      </c>
      <c r="E148" t="s">
        <v>44</v>
      </c>
      <c r="F148">
        <v>50</v>
      </c>
      <c r="G148" t="s">
        <v>2257</v>
      </c>
      <c r="H148" t="s">
        <v>49</v>
      </c>
      <c r="I148" t="s">
        <v>2222</v>
      </c>
      <c r="N148">
        <v>75</v>
      </c>
      <c r="O148">
        <v>3</v>
      </c>
    </row>
    <row r="149" spans="1:15" x14ac:dyDescent="0.2">
      <c r="A149">
        <f t="shared" si="18"/>
        <v>147</v>
      </c>
      <c r="B149">
        <f t="shared" si="18"/>
        <v>1147</v>
      </c>
      <c r="C149" t="s">
        <v>290</v>
      </c>
      <c r="D149" s="19">
        <v>21276</v>
      </c>
      <c r="E149" t="s">
        <v>44</v>
      </c>
      <c r="F149">
        <v>50</v>
      </c>
      <c r="G149" t="s">
        <v>2257</v>
      </c>
      <c r="H149" t="s">
        <v>49</v>
      </c>
      <c r="I149" t="s">
        <v>2222</v>
      </c>
      <c r="N149">
        <v>75</v>
      </c>
      <c r="O149">
        <v>3</v>
      </c>
    </row>
    <row r="150" spans="1:15" x14ac:dyDescent="0.2">
      <c r="A150">
        <f t="shared" si="18"/>
        <v>148</v>
      </c>
      <c r="B150">
        <f t="shared" si="18"/>
        <v>1148</v>
      </c>
      <c r="C150" t="s">
        <v>291</v>
      </c>
      <c r="D150" s="19">
        <v>21551</v>
      </c>
      <c r="E150" t="s">
        <v>44</v>
      </c>
      <c r="F150">
        <v>50</v>
      </c>
      <c r="G150" t="s">
        <v>2257</v>
      </c>
      <c r="H150" t="s">
        <v>49</v>
      </c>
      <c r="I150" t="s">
        <v>2222</v>
      </c>
      <c r="N150">
        <v>75</v>
      </c>
      <c r="O150">
        <v>3</v>
      </c>
    </row>
    <row r="151" spans="1:15" x14ac:dyDescent="0.2">
      <c r="A151">
        <f t="shared" si="18"/>
        <v>149</v>
      </c>
      <c r="B151">
        <f t="shared" si="18"/>
        <v>1149</v>
      </c>
      <c r="C151" t="s">
        <v>292</v>
      </c>
      <c r="D151" s="19">
        <v>21641</v>
      </c>
      <c r="E151" t="s">
        <v>44</v>
      </c>
      <c r="F151">
        <v>50</v>
      </c>
      <c r="G151" t="s">
        <v>2257</v>
      </c>
      <c r="H151" t="s">
        <v>49</v>
      </c>
      <c r="I151" t="s">
        <v>2222</v>
      </c>
      <c r="N151">
        <v>75</v>
      </c>
      <c r="O151">
        <v>3</v>
      </c>
    </row>
    <row r="152" spans="1:15" x14ac:dyDescent="0.2">
      <c r="A152">
        <f t="shared" si="18"/>
        <v>150</v>
      </c>
      <c r="B152">
        <f t="shared" si="18"/>
        <v>1150</v>
      </c>
      <c r="C152" t="s">
        <v>293</v>
      </c>
      <c r="D152" s="19">
        <v>21916</v>
      </c>
      <c r="E152" t="s">
        <v>44</v>
      </c>
      <c r="F152">
        <v>50</v>
      </c>
      <c r="G152" t="s">
        <v>2257</v>
      </c>
      <c r="H152" t="s">
        <v>49</v>
      </c>
      <c r="I152" t="s">
        <v>2222</v>
      </c>
      <c r="N152">
        <v>75</v>
      </c>
      <c r="O152">
        <v>3</v>
      </c>
    </row>
    <row r="153" spans="1:15" x14ac:dyDescent="0.2">
      <c r="A153">
        <f t="shared" si="18"/>
        <v>151</v>
      </c>
      <c r="B153">
        <f t="shared" si="18"/>
        <v>1151</v>
      </c>
      <c r="C153" t="s">
        <v>294</v>
      </c>
      <c r="D153" s="19">
        <v>22007</v>
      </c>
      <c r="E153" t="s">
        <v>44</v>
      </c>
      <c r="F153">
        <v>50</v>
      </c>
      <c r="G153" t="s">
        <v>2257</v>
      </c>
      <c r="H153" t="s">
        <v>49</v>
      </c>
      <c r="I153" t="s">
        <v>2222</v>
      </c>
      <c r="N153">
        <v>75</v>
      </c>
      <c r="O153">
        <v>3</v>
      </c>
    </row>
    <row r="154" spans="1:15" x14ac:dyDescent="0.2">
      <c r="A154">
        <f t="shared" si="18"/>
        <v>152</v>
      </c>
      <c r="B154">
        <f t="shared" si="18"/>
        <v>1152</v>
      </c>
      <c r="C154" t="s">
        <v>295</v>
      </c>
      <c r="D154" s="19">
        <v>22282</v>
      </c>
      <c r="E154" t="s">
        <v>44</v>
      </c>
      <c r="F154">
        <v>50</v>
      </c>
      <c r="G154" t="s">
        <v>2257</v>
      </c>
      <c r="H154" t="s">
        <v>49</v>
      </c>
      <c r="I154" t="s">
        <v>2222</v>
      </c>
      <c r="N154">
        <v>75</v>
      </c>
      <c r="O154">
        <v>3</v>
      </c>
    </row>
    <row r="155" spans="1:15" x14ac:dyDescent="0.2">
      <c r="A155">
        <f t="shared" si="18"/>
        <v>153</v>
      </c>
      <c r="B155">
        <f t="shared" si="18"/>
        <v>1153</v>
      </c>
      <c r="C155" t="s">
        <v>296</v>
      </c>
      <c r="D155" s="19">
        <v>22372</v>
      </c>
      <c r="E155" t="s">
        <v>44</v>
      </c>
      <c r="F155">
        <v>50</v>
      </c>
      <c r="G155" t="s">
        <v>2257</v>
      </c>
      <c r="H155" t="s">
        <v>49</v>
      </c>
      <c r="I155" t="s">
        <v>2222</v>
      </c>
      <c r="N155">
        <v>75</v>
      </c>
      <c r="O155">
        <v>3</v>
      </c>
    </row>
    <row r="156" spans="1:15" x14ac:dyDescent="0.2">
      <c r="A156">
        <f t="shared" si="18"/>
        <v>154</v>
      </c>
      <c r="B156">
        <f t="shared" si="18"/>
        <v>1154</v>
      </c>
      <c r="C156" t="s">
        <v>297</v>
      </c>
      <c r="D156" s="19">
        <v>22647</v>
      </c>
      <c r="E156" t="s">
        <v>44</v>
      </c>
      <c r="F156">
        <v>50</v>
      </c>
      <c r="G156" t="s">
        <v>2257</v>
      </c>
      <c r="H156" t="s">
        <v>49</v>
      </c>
      <c r="I156" t="s">
        <v>2222</v>
      </c>
      <c r="N156">
        <v>75</v>
      </c>
      <c r="O156">
        <v>3</v>
      </c>
    </row>
    <row r="157" spans="1:15" x14ac:dyDescent="0.2">
      <c r="A157">
        <f t="shared" si="18"/>
        <v>155</v>
      </c>
      <c r="B157">
        <f t="shared" si="18"/>
        <v>1155</v>
      </c>
      <c r="C157" t="s">
        <v>298</v>
      </c>
      <c r="D157" s="19">
        <v>22737</v>
      </c>
      <c r="E157" t="s">
        <v>44</v>
      </c>
      <c r="F157">
        <v>50</v>
      </c>
      <c r="G157" t="s">
        <v>2257</v>
      </c>
      <c r="H157" t="s">
        <v>49</v>
      </c>
      <c r="I157" t="s">
        <v>2222</v>
      </c>
      <c r="N157">
        <v>75</v>
      </c>
      <c r="O157">
        <v>3</v>
      </c>
    </row>
    <row r="158" spans="1:15" x14ac:dyDescent="0.2">
      <c r="A158">
        <f t="shared" ref="A158:B221" si="19">A157+1</f>
        <v>156</v>
      </c>
      <c r="B158">
        <f t="shared" si="19"/>
        <v>1156</v>
      </c>
      <c r="C158" t="s">
        <v>299</v>
      </c>
      <c r="D158" s="19">
        <v>23012</v>
      </c>
      <c r="E158" t="s">
        <v>44</v>
      </c>
      <c r="F158">
        <v>50</v>
      </c>
      <c r="G158" t="s">
        <v>2257</v>
      </c>
      <c r="H158" t="s">
        <v>49</v>
      </c>
      <c r="I158" t="s">
        <v>2222</v>
      </c>
      <c r="N158">
        <v>75</v>
      </c>
      <c r="O158">
        <v>3</v>
      </c>
    </row>
    <row r="159" spans="1:15" x14ac:dyDescent="0.2">
      <c r="A159">
        <f t="shared" si="19"/>
        <v>157</v>
      </c>
      <c r="B159">
        <f t="shared" si="19"/>
        <v>1157</v>
      </c>
      <c r="C159" t="s">
        <v>300</v>
      </c>
      <c r="D159" s="19">
        <v>23102</v>
      </c>
      <c r="E159" t="s">
        <v>44</v>
      </c>
      <c r="F159">
        <v>50</v>
      </c>
      <c r="G159" t="s">
        <v>2257</v>
      </c>
      <c r="H159" t="s">
        <v>49</v>
      </c>
      <c r="I159" t="s">
        <v>2222</v>
      </c>
      <c r="N159">
        <v>75</v>
      </c>
      <c r="O159">
        <v>3</v>
      </c>
    </row>
    <row r="160" spans="1:15" x14ac:dyDescent="0.2">
      <c r="A160">
        <f t="shared" si="19"/>
        <v>158</v>
      </c>
      <c r="B160">
        <f t="shared" si="19"/>
        <v>1158</v>
      </c>
      <c r="C160" t="s">
        <v>301</v>
      </c>
      <c r="D160" s="19">
        <v>23377</v>
      </c>
      <c r="E160" t="s">
        <v>44</v>
      </c>
      <c r="F160">
        <v>50</v>
      </c>
      <c r="G160" t="s">
        <v>2257</v>
      </c>
      <c r="H160" t="s">
        <v>49</v>
      </c>
      <c r="I160" t="s">
        <v>2222</v>
      </c>
      <c r="N160">
        <v>75</v>
      </c>
      <c r="O160">
        <v>3</v>
      </c>
    </row>
    <row r="161" spans="1:15" x14ac:dyDescent="0.2">
      <c r="A161">
        <f t="shared" si="19"/>
        <v>159</v>
      </c>
      <c r="B161">
        <f t="shared" si="19"/>
        <v>1159</v>
      </c>
      <c r="C161" t="s">
        <v>302</v>
      </c>
      <c r="D161" s="19">
        <v>23468</v>
      </c>
      <c r="E161" t="s">
        <v>44</v>
      </c>
      <c r="F161">
        <v>50</v>
      </c>
      <c r="G161" t="s">
        <v>2257</v>
      </c>
      <c r="H161" t="s">
        <v>49</v>
      </c>
      <c r="I161" t="s">
        <v>2222</v>
      </c>
      <c r="N161">
        <v>75</v>
      </c>
      <c r="O161">
        <v>3</v>
      </c>
    </row>
    <row r="162" spans="1:15" x14ac:dyDescent="0.2">
      <c r="A162">
        <f t="shared" si="19"/>
        <v>160</v>
      </c>
      <c r="B162">
        <f t="shared" si="19"/>
        <v>1160</v>
      </c>
      <c r="C162" t="s">
        <v>303</v>
      </c>
      <c r="D162" s="19">
        <v>23743</v>
      </c>
      <c r="E162" t="s">
        <v>44</v>
      </c>
      <c r="F162">
        <v>50</v>
      </c>
      <c r="G162" t="s">
        <v>2257</v>
      </c>
      <c r="H162" t="s">
        <v>49</v>
      </c>
      <c r="I162" t="s">
        <v>2222</v>
      </c>
      <c r="N162">
        <v>75</v>
      </c>
      <c r="O162">
        <v>3</v>
      </c>
    </row>
    <row r="163" spans="1:15" x14ac:dyDescent="0.2">
      <c r="A163">
        <f t="shared" si="19"/>
        <v>161</v>
      </c>
      <c r="B163">
        <f t="shared" si="19"/>
        <v>1161</v>
      </c>
      <c r="C163" t="s">
        <v>304</v>
      </c>
      <c r="D163" s="19">
        <v>18629</v>
      </c>
      <c r="E163" t="s">
        <v>44</v>
      </c>
      <c r="F163">
        <v>50</v>
      </c>
      <c r="G163" t="s">
        <v>2257</v>
      </c>
      <c r="H163" t="s">
        <v>49</v>
      </c>
      <c r="I163" t="s">
        <v>2222</v>
      </c>
      <c r="N163">
        <v>78</v>
      </c>
    </row>
    <row r="164" spans="1:15" x14ac:dyDescent="0.2">
      <c r="A164">
        <f t="shared" si="19"/>
        <v>162</v>
      </c>
      <c r="B164">
        <f t="shared" si="19"/>
        <v>1162</v>
      </c>
      <c r="C164" t="s">
        <v>305</v>
      </c>
      <c r="D164" s="19">
        <v>18719</v>
      </c>
      <c r="E164" t="s">
        <v>44</v>
      </c>
      <c r="F164">
        <v>50</v>
      </c>
      <c r="G164" t="s">
        <v>2257</v>
      </c>
      <c r="H164" t="s">
        <v>49</v>
      </c>
      <c r="I164" t="s">
        <v>2222</v>
      </c>
      <c r="N164">
        <v>78</v>
      </c>
    </row>
    <row r="165" spans="1:15" x14ac:dyDescent="0.2">
      <c r="A165">
        <f t="shared" si="19"/>
        <v>163</v>
      </c>
      <c r="B165">
        <f t="shared" si="19"/>
        <v>1163</v>
      </c>
      <c r="C165" t="s">
        <v>306</v>
      </c>
      <c r="D165" s="19">
        <v>18994</v>
      </c>
      <c r="E165" t="s">
        <v>44</v>
      </c>
      <c r="F165">
        <v>50</v>
      </c>
      <c r="G165" t="s">
        <v>2257</v>
      </c>
      <c r="H165" t="s">
        <v>49</v>
      </c>
      <c r="I165" t="s">
        <v>2222</v>
      </c>
      <c r="N165">
        <v>78</v>
      </c>
    </row>
    <row r="166" spans="1:15" x14ac:dyDescent="0.2">
      <c r="A166">
        <f t="shared" si="19"/>
        <v>164</v>
      </c>
      <c r="B166">
        <f t="shared" si="19"/>
        <v>1164</v>
      </c>
      <c r="C166" t="s">
        <v>307</v>
      </c>
      <c r="D166" s="19">
        <v>19085</v>
      </c>
      <c r="E166" t="s">
        <v>44</v>
      </c>
      <c r="F166">
        <v>50</v>
      </c>
      <c r="G166" t="s">
        <v>2257</v>
      </c>
      <c r="H166" t="s">
        <v>49</v>
      </c>
      <c r="I166" t="s">
        <v>2222</v>
      </c>
      <c r="N166">
        <v>78</v>
      </c>
    </row>
    <row r="167" spans="1:15" x14ac:dyDescent="0.2">
      <c r="A167">
        <f t="shared" si="19"/>
        <v>165</v>
      </c>
      <c r="B167">
        <f t="shared" si="19"/>
        <v>1165</v>
      </c>
      <c r="C167" t="s">
        <v>308</v>
      </c>
      <c r="D167" s="19">
        <v>19360</v>
      </c>
      <c r="E167" t="s">
        <v>44</v>
      </c>
      <c r="F167">
        <v>50</v>
      </c>
      <c r="G167" t="s">
        <v>2257</v>
      </c>
      <c r="H167" t="s">
        <v>49</v>
      </c>
      <c r="I167" t="s">
        <v>2222</v>
      </c>
      <c r="N167">
        <v>78</v>
      </c>
    </row>
    <row r="168" spans="1:15" x14ac:dyDescent="0.2">
      <c r="A168">
        <f t="shared" si="19"/>
        <v>166</v>
      </c>
      <c r="B168">
        <f t="shared" si="19"/>
        <v>1166</v>
      </c>
      <c r="C168" t="s">
        <v>309</v>
      </c>
      <c r="D168" s="19">
        <v>19450</v>
      </c>
      <c r="E168" t="s">
        <v>44</v>
      </c>
      <c r="F168">
        <v>50</v>
      </c>
      <c r="G168" t="s">
        <v>2257</v>
      </c>
      <c r="H168" t="s">
        <v>49</v>
      </c>
      <c r="I168" t="s">
        <v>2222</v>
      </c>
      <c r="N168">
        <v>78</v>
      </c>
    </row>
    <row r="169" spans="1:15" x14ac:dyDescent="0.2">
      <c r="A169">
        <f t="shared" si="19"/>
        <v>167</v>
      </c>
      <c r="B169">
        <f t="shared" si="19"/>
        <v>1167</v>
      </c>
      <c r="C169" t="s">
        <v>310</v>
      </c>
      <c r="D169" s="19">
        <v>19725</v>
      </c>
      <c r="E169" t="s">
        <v>44</v>
      </c>
      <c r="F169">
        <v>50</v>
      </c>
      <c r="G169" t="s">
        <v>2257</v>
      </c>
      <c r="H169" t="s">
        <v>49</v>
      </c>
      <c r="I169" t="s">
        <v>2222</v>
      </c>
      <c r="N169">
        <v>78</v>
      </c>
    </row>
    <row r="170" spans="1:15" x14ac:dyDescent="0.2">
      <c r="A170">
        <f t="shared" si="19"/>
        <v>168</v>
      </c>
      <c r="B170">
        <f t="shared" si="19"/>
        <v>1168</v>
      </c>
      <c r="C170" t="s">
        <v>311</v>
      </c>
      <c r="D170" s="19">
        <v>19815</v>
      </c>
      <c r="E170" t="s">
        <v>44</v>
      </c>
      <c r="F170">
        <v>50</v>
      </c>
      <c r="G170" t="s">
        <v>2257</v>
      </c>
      <c r="H170" t="s">
        <v>49</v>
      </c>
      <c r="I170" t="s">
        <v>2222</v>
      </c>
      <c r="N170">
        <v>78</v>
      </c>
    </row>
    <row r="171" spans="1:15" x14ac:dyDescent="0.2">
      <c r="A171">
        <f t="shared" si="19"/>
        <v>169</v>
      </c>
      <c r="B171">
        <f t="shared" si="19"/>
        <v>1169</v>
      </c>
      <c r="C171" t="s">
        <v>312</v>
      </c>
      <c r="D171" s="19">
        <v>20090</v>
      </c>
      <c r="E171" t="s">
        <v>44</v>
      </c>
      <c r="F171">
        <v>50</v>
      </c>
      <c r="G171" t="s">
        <v>2257</v>
      </c>
      <c r="H171" t="s">
        <v>49</v>
      </c>
      <c r="I171" t="s">
        <v>2222</v>
      </c>
      <c r="N171">
        <v>78</v>
      </c>
    </row>
    <row r="172" spans="1:15" x14ac:dyDescent="0.2">
      <c r="A172">
        <f t="shared" si="19"/>
        <v>170</v>
      </c>
      <c r="B172">
        <f t="shared" si="19"/>
        <v>1170</v>
      </c>
      <c r="C172" t="s">
        <v>313</v>
      </c>
      <c r="D172" s="19">
        <v>20180</v>
      </c>
      <c r="E172" t="s">
        <v>44</v>
      </c>
      <c r="F172">
        <v>50</v>
      </c>
      <c r="G172" t="s">
        <v>2257</v>
      </c>
      <c r="H172" t="s">
        <v>49</v>
      </c>
      <c r="I172" t="s">
        <v>2222</v>
      </c>
      <c r="N172">
        <v>78</v>
      </c>
    </row>
    <row r="173" spans="1:15" x14ac:dyDescent="0.2">
      <c r="A173">
        <f t="shared" si="19"/>
        <v>171</v>
      </c>
      <c r="B173">
        <f t="shared" si="19"/>
        <v>1171</v>
      </c>
      <c r="C173" t="s">
        <v>314</v>
      </c>
      <c r="D173" s="19">
        <v>20455</v>
      </c>
      <c r="E173" t="s">
        <v>44</v>
      </c>
      <c r="F173">
        <v>50</v>
      </c>
      <c r="G173" t="s">
        <v>2257</v>
      </c>
      <c r="H173" t="s">
        <v>49</v>
      </c>
      <c r="I173" t="s">
        <v>2222</v>
      </c>
      <c r="N173">
        <v>78</v>
      </c>
    </row>
    <row r="174" spans="1:15" x14ac:dyDescent="0.2">
      <c r="A174">
        <f t="shared" si="19"/>
        <v>172</v>
      </c>
      <c r="B174">
        <f t="shared" si="19"/>
        <v>1172</v>
      </c>
      <c r="C174" t="s">
        <v>315</v>
      </c>
      <c r="D174" s="19">
        <v>20546</v>
      </c>
      <c r="E174" t="s">
        <v>44</v>
      </c>
      <c r="F174">
        <v>50</v>
      </c>
      <c r="G174" t="s">
        <v>2257</v>
      </c>
      <c r="H174" t="s">
        <v>49</v>
      </c>
      <c r="I174" t="s">
        <v>2222</v>
      </c>
      <c r="N174">
        <v>78</v>
      </c>
    </row>
    <row r="175" spans="1:15" x14ac:dyDescent="0.2">
      <c r="A175">
        <f t="shared" si="19"/>
        <v>173</v>
      </c>
      <c r="B175">
        <f t="shared" si="19"/>
        <v>1173</v>
      </c>
      <c r="C175" t="s">
        <v>316</v>
      </c>
      <c r="D175" s="19">
        <v>20821</v>
      </c>
      <c r="E175" t="s">
        <v>44</v>
      </c>
      <c r="F175">
        <v>50</v>
      </c>
      <c r="G175" t="s">
        <v>2257</v>
      </c>
      <c r="H175" t="s">
        <v>49</v>
      </c>
      <c r="I175" t="s">
        <v>2222</v>
      </c>
      <c r="N175">
        <v>78</v>
      </c>
    </row>
    <row r="176" spans="1:15" x14ac:dyDescent="0.2">
      <c r="A176">
        <f t="shared" si="19"/>
        <v>174</v>
      </c>
      <c r="B176">
        <f t="shared" si="19"/>
        <v>1174</v>
      </c>
      <c r="C176" t="s">
        <v>317</v>
      </c>
      <c r="D176" s="19">
        <v>20911</v>
      </c>
      <c r="E176" t="s">
        <v>44</v>
      </c>
      <c r="F176">
        <v>50</v>
      </c>
      <c r="G176" t="s">
        <v>2257</v>
      </c>
      <c r="H176" t="s">
        <v>49</v>
      </c>
      <c r="I176" t="s">
        <v>2222</v>
      </c>
      <c r="N176">
        <v>78</v>
      </c>
    </row>
    <row r="177" spans="1:15" x14ac:dyDescent="0.2">
      <c r="A177">
        <f t="shared" si="19"/>
        <v>175</v>
      </c>
      <c r="B177">
        <f t="shared" si="19"/>
        <v>1175</v>
      </c>
      <c r="C177" t="s">
        <v>318</v>
      </c>
      <c r="D177" s="19">
        <v>21186</v>
      </c>
      <c r="E177" t="s">
        <v>44</v>
      </c>
      <c r="F177">
        <v>50</v>
      </c>
      <c r="G177" t="s">
        <v>2257</v>
      </c>
      <c r="H177" t="s">
        <v>49</v>
      </c>
      <c r="I177" t="s">
        <v>2222</v>
      </c>
      <c r="N177">
        <v>78</v>
      </c>
    </row>
    <row r="178" spans="1:15" x14ac:dyDescent="0.2">
      <c r="A178">
        <f t="shared" si="19"/>
        <v>176</v>
      </c>
      <c r="B178">
        <f t="shared" si="19"/>
        <v>1176</v>
      </c>
      <c r="C178" t="s">
        <v>319</v>
      </c>
      <c r="D178" s="19">
        <v>21276</v>
      </c>
      <c r="E178" t="s">
        <v>44</v>
      </c>
      <c r="F178">
        <v>50</v>
      </c>
      <c r="G178" t="s">
        <v>2257</v>
      </c>
      <c r="H178" t="s">
        <v>49</v>
      </c>
      <c r="I178" t="s">
        <v>2222</v>
      </c>
      <c r="N178">
        <v>78</v>
      </c>
    </row>
    <row r="179" spans="1:15" x14ac:dyDescent="0.2">
      <c r="A179">
        <f t="shared" si="19"/>
        <v>177</v>
      </c>
      <c r="B179">
        <f t="shared" si="19"/>
        <v>1177</v>
      </c>
      <c r="C179" t="s">
        <v>320</v>
      </c>
      <c r="D179" s="19">
        <v>21551</v>
      </c>
      <c r="E179" t="s">
        <v>44</v>
      </c>
      <c r="F179">
        <v>50</v>
      </c>
      <c r="G179" t="s">
        <v>2257</v>
      </c>
      <c r="H179" t="s">
        <v>49</v>
      </c>
      <c r="I179" t="s">
        <v>2222</v>
      </c>
      <c r="N179">
        <v>78</v>
      </c>
    </row>
    <row r="180" spans="1:15" x14ac:dyDescent="0.2">
      <c r="A180">
        <f t="shared" si="19"/>
        <v>178</v>
      </c>
      <c r="B180">
        <f t="shared" si="19"/>
        <v>1178</v>
      </c>
      <c r="C180" t="s">
        <v>321</v>
      </c>
      <c r="D180" s="19">
        <v>21641</v>
      </c>
      <c r="E180" t="s">
        <v>44</v>
      </c>
      <c r="F180">
        <v>50</v>
      </c>
      <c r="G180" t="s">
        <v>2257</v>
      </c>
      <c r="H180" t="s">
        <v>49</v>
      </c>
      <c r="I180" t="s">
        <v>2222</v>
      </c>
      <c r="N180">
        <v>78</v>
      </c>
    </row>
    <row r="181" spans="1:15" x14ac:dyDescent="0.2">
      <c r="A181">
        <f t="shared" si="19"/>
        <v>179</v>
      </c>
      <c r="B181">
        <f t="shared" si="19"/>
        <v>1179</v>
      </c>
      <c r="C181" t="s">
        <v>322</v>
      </c>
      <c r="D181" s="19">
        <v>21916</v>
      </c>
      <c r="E181" t="s">
        <v>44</v>
      </c>
      <c r="F181">
        <v>50</v>
      </c>
      <c r="G181" t="s">
        <v>2257</v>
      </c>
      <c r="H181" t="s">
        <v>49</v>
      </c>
      <c r="I181" t="s">
        <v>2222</v>
      </c>
      <c r="N181">
        <v>78</v>
      </c>
    </row>
    <row r="182" spans="1:15" x14ac:dyDescent="0.2">
      <c r="A182">
        <f t="shared" si="19"/>
        <v>180</v>
      </c>
      <c r="B182">
        <f t="shared" si="19"/>
        <v>1180</v>
      </c>
      <c r="C182" t="s">
        <v>323</v>
      </c>
      <c r="D182" s="19">
        <v>22007</v>
      </c>
      <c r="E182" t="s">
        <v>44</v>
      </c>
      <c r="F182">
        <v>50</v>
      </c>
      <c r="G182" t="s">
        <v>2257</v>
      </c>
      <c r="H182" t="s">
        <v>49</v>
      </c>
      <c r="I182" t="s">
        <v>2222</v>
      </c>
      <c r="N182">
        <v>78</v>
      </c>
    </row>
    <row r="183" spans="1:15" x14ac:dyDescent="0.2">
      <c r="A183">
        <f t="shared" si="19"/>
        <v>181</v>
      </c>
      <c r="B183">
        <f t="shared" si="19"/>
        <v>1181</v>
      </c>
      <c r="C183" t="s">
        <v>324</v>
      </c>
      <c r="D183" s="19">
        <v>22282</v>
      </c>
      <c r="E183" t="s">
        <v>44</v>
      </c>
      <c r="F183">
        <v>50</v>
      </c>
      <c r="G183" t="s">
        <v>2257</v>
      </c>
      <c r="H183" t="s">
        <v>49</v>
      </c>
      <c r="I183" t="s">
        <v>2222</v>
      </c>
      <c r="N183">
        <v>78</v>
      </c>
    </row>
    <row r="184" spans="1:15" x14ac:dyDescent="0.2">
      <c r="A184">
        <f t="shared" si="19"/>
        <v>182</v>
      </c>
      <c r="B184">
        <f t="shared" si="19"/>
        <v>1182</v>
      </c>
      <c r="C184" t="s">
        <v>325</v>
      </c>
      <c r="D184" s="19">
        <v>22372</v>
      </c>
      <c r="E184" t="s">
        <v>44</v>
      </c>
      <c r="F184">
        <v>50</v>
      </c>
      <c r="G184" t="s">
        <v>2257</v>
      </c>
      <c r="H184" t="s">
        <v>49</v>
      </c>
      <c r="I184" t="s">
        <v>2222</v>
      </c>
      <c r="N184">
        <v>78</v>
      </c>
    </row>
    <row r="185" spans="1:15" x14ac:dyDescent="0.2">
      <c r="A185">
        <f t="shared" si="19"/>
        <v>183</v>
      </c>
      <c r="B185">
        <f t="shared" si="19"/>
        <v>1183</v>
      </c>
      <c r="C185" t="s">
        <v>326</v>
      </c>
      <c r="D185" s="19">
        <v>22647</v>
      </c>
      <c r="E185" t="s">
        <v>44</v>
      </c>
      <c r="F185">
        <v>50</v>
      </c>
      <c r="G185" t="s">
        <v>2257</v>
      </c>
      <c r="H185" t="s">
        <v>49</v>
      </c>
      <c r="I185" t="s">
        <v>2222</v>
      </c>
      <c r="N185">
        <v>78</v>
      </c>
    </row>
    <row r="186" spans="1:15" x14ac:dyDescent="0.2">
      <c r="A186">
        <f t="shared" si="19"/>
        <v>184</v>
      </c>
      <c r="B186">
        <f t="shared" si="19"/>
        <v>1184</v>
      </c>
      <c r="C186" t="s">
        <v>327</v>
      </c>
      <c r="D186" s="19">
        <v>22737</v>
      </c>
      <c r="E186" t="s">
        <v>44</v>
      </c>
      <c r="F186">
        <v>50</v>
      </c>
      <c r="G186" t="s">
        <v>2257</v>
      </c>
      <c r="H186" t="s">
        <v>49</v>
      </c>
      <c r="I186" t="s">
        <v>2222</v>
      </c>
      <c r="N186">
        <v>78</v>
      </c>
    </row>
    <row r="187" spans="1:15" x14ac:dyDescent="0.2">
      <c r="A187">
        <f t="shared" si="19"/>
        <v>185</v>
      </c>
      <c r="B187">
        <f t="shared" si="19"/>
        <v>1185</v>
      </c>
      <c r="C187" t="s">
        <v>328</v>
      </c>
      <c r="D187" s="19">
        <v>23012</v>
      </c>
      <c r="E187" t="s">
        <v>44</v>
      </c>
      <c r="F187">
        <v>50</v>
      </c>
      <c r="G187" t="s">
        <v>2257</v>
      </c>
      <c r="H187" t="s">
        <v>49</v>
      </c>
      <c r="I187" t="s">
        <v>2222</v>
      </c>
      <c r="N187">
        <v>78</v>
      </c>
    </row>
    <row r="188" spans="1:15" x14ac:dyDescent="0.2">
      <c r="A188">
        <f t="shared" si="19"/>
        <v>186</v>
      </c>
      <c r="B188">
        <f t="shared" si="19"/>
        <v>1186</v>
      </c>
      <c r="C188" t="s">
        <v>329</v>
      </c>
      <c r="D188" s="19">
        <v>23102</v>
      </c>
      <c r="E188" t="s">
        <v>44</v>
      </c>
      <c r="F188">
        <v>50</v>
      </c>
      <c r="G188" t="s">
        <v>2257</v>
      </c>
      <c r="H188" t="s">
        <v>49</v>
      </c>
      <c r="I188" t="s">
        <v>2222</v>
      </c>
      <c r="N188">
        <v>78</v>
      </c>
    </row>
    <row r="189" spans="1:15" x14ac:dyDescent="0.2">
      <c r="A189">
        <f t="shared" si="19"/>
        <v>187</v>
      </c>
      <c r="B189">
        <f t="shared" si="19"/>
        <v>1187</v>
      </c>
      <c r="C189" t="s">
        <v>330</v>
      </c>
      <c r="D189" s="19">
        <v>23377</v>
      </c>
      <c r="E189" t="s">
        <v>44</v>
      </c>
      <c r="F189">
        <v>50</v>
      </c>
      <c r="G189" t="s">
        <v>2257</v>
      </c>
      <c r="H189" t="s">
        <v>49</v>
      </c>
      <c r="I189" t="s">
        <v>2222</v>
      </c>
      <c r="N189">
        <v>78</v>
      </c>
    </row>
    <row r="190" spans="1:15" x14ac:dyDescent="0.2">
      <c r="A190">
        <f t="shared" si="19"/>
        <v>188</v>
      </c>
      <c r="B190">
        <f t="shared" si="19"/>
        <v>1188</v>
      </c>
      <c r="C190" t="s">
        <v>331</v>
      </c>
      <c r="D190" s="19">
        <v>23468</v>
      </c>
      <c r="E190" t="s">
        <v>44</v>
      </c>
      <c r="F190">
        <v>50</v>
      </c>
      <c r="G190" t="s">
        <v>2257</v>
      </c>
      <c r="H190" t="s">
        <v>49</v>
      </c>
      <c r="I190" t="s">
        <v>2222</v>
      </c>
      <c r="N190">
        <v>78</v>
      </c>
    </row>
    <row r="191" spans="1:15" x14ac:dyDescent="0.2">
      <c r="A191">
        <f t="shared" si="19"/>
        <v>189</v>
      </c>
      <c r="B191">
        <f t="shared" si="19"/>
        <v>1189</v>
      </c>
      <c r="C191" t="s">
        <v>332</v>
      </c>
      <c r="D191" s="19">
        <v>23743</v>
      </c>
      <c r="E191" t="s">
        <v>44</v>
      </c>
      <c r="F191">
        <v>50</v>
      </c>
      <c r="G191" t="s">
        <v>2257</v>
      </c>
      <c r="H191" t="s">
        <v>49</v>
      </c>
      <c r="I191" t="s">
        <v>2222</v>
      </c>
      <c r="N191">
        <v>78</v>
      </c>
    </row>
    <row r="192" spans="1:15" x14ac:dyDescent="0.2">
      <c r="A192">
        <f t="shared" si="19"/>
        <v>190</v>
      </c>
      <c r="B192">
        <f t="shared" si="19"/>
        <v>1190</v>
      </c>
      <c r="C192" t="s">
        <v>333</v>
      </c>
      <c r="D192" s="19">
        <v>18629</v>
      </c>
      <c r="E192" t="s">
        <v>44</v>
      </c>
      <c r="F192">
        <v>50</v>
      </c>
      <c r="G192" t="s">
        <v>2257</v>
      </c>
      <c r="H192" t="s">
        <v>49</v>
      </c>
      <c r="I192" t="s">
        <v>2222</v>
      </c>
      <c r="N192">
        <v>78</v>
      </c>
      <c r="O192">
        <v>3</v>
      </c>
    </row>
    <row r="193" spans="1:15" x14ac:dyDescent="0.2">
      <c r="A193">
        <f t="shared" si="19"/>
        <v>191</v>
      </c>
      <c r="B193">
        <f t="shared" si="19"/>
        <v>1191</v>
      </c>
      <c r="C193" t="s">
        <v>334</v>
      </c>
      <c r="D193" s="19">
        <v>18719</v>
      </c>
      <c r="E193" t="s">
        <v>44</v>
      </c>
      <c r="F193">
        <v>50</v>
      </c>
      <c r="G193" t="s">
        <v>2257</v>
      </c>
      <c r="H193" t="s">
        <v>49</v>
      </c>
      <c r="I193" t="s">
        <v>2222</v>
      </c>
      <c r="N193">
        <v>78</v>
      </c>
      <c r="O193">
        <v>3</v>
      </c>
    </row>
    <row r="194" spans="1:15" x14ac:dyDescent="0.2">
      <c r="A194">
        <f t="shared" si="19"/>
        <v>192</v>
      </c>
      <c r="B194">
        <f t="shared" si="19"/>
        <v>1192</v>
      </c>
      <c r="C194" t="s">
        <v>335</v>
      </c>
      <c r="D194" s="19">
        <v>18994</v>
      </c>
      <c r="E194" t="s">
        <v>44</v>
      </c>
      <c r="F194">
        <v>50</v>
      </c>
      <c r="G194" t="s">
        <v>2257</v>
      </c>
      <c r="H194" t="s">
        <v>49</v>
      </c>
      <c r="I194" t="s">
        <v>2222</v>
      </c>
      <c r="N194">
        <v>78</v>
      </c>
      <c r="O194">
        <v>3</v>
      </c>
    </row>
    <row r="195" spans="1:15" x14ac:dyDescent="0.2">
      <c r="A195">
        <f t="shared" si="19"/>
        <v>193</v>
      </c>
      <c r="B195">
        <f t="shared" si="19"/>
        <v>1193</v>
      </c>
      <c r="C195" t="s">
        <v>336</v>
      </c>
      <c r="D195" s="19">
        <v>19085</v>
      </c>
      <c r="E195" t="s">
        <v>44</v>
      </c>
      <c r="F195">
        <v>50</v>
      </c>
      <c r="G195" t="s">
        <v>2257</v>
      </c>
      <c r="H195" t="s">
        <v>49</v>
      </c>
      <c r="I195" t="s">
        <v>2222</v>
      </c>
      <c r="N195">
        <v>78</v>
      </c>
      <c r="O195">
        <v>3</v>
      </c>
    </row>
    <row r="196" spans="1:15" x14ac:dyDescent="0.2">
      <c r="A196">
        <f t="shared" si="19"/>
        <v>194</v>
      </c>
      <c r="B196">
        <f t="shared" si="19"/>
        <v>1194</v>
      </c>
      <c r="C196" t="s">
        <v>337</v>
      </c>
      <c r="D196" s="19">
        <v>19360</v>
      </c>
      <c r="E196" t="s">
        <v>44</v>
      </c>
      <c r="F196">
        <v>50</v>
      </c>
      <c r="G196" t="s">
        <v>2257</v>
      </c>
      <c r="H196" t="s">
        <v>49</v>
      </c>
      <c r="I196" t="s">
        <v>2222</v>
      </c>
      <c r="N196">
        <v>78</v>
      </c>
      <c r="O196">
        <v>3</v>
      </c>
    </row>
    <row r="197" spans="1:15" x14ac:dyDescent="0.2">
      <c r="A197">
        <f t="shared" si="19"/>
        <v>195</v>
      </c>
      <c r="B197">
        <f t="shared" si="19"/>
        <v>1195</v>
      </c>
      <c r="C197" t="s">
        <v>338</v>
      </c>
      <c r="D197" s="19">
        <v>19450</v>
      </c>
      <c r="E197" t="s">
        <v>44</v>
      </c>
      <c r="F197">
        <v>50</v>
      </c>
      <c r="G197" t="s">
        <v>2257</v>
      </c>
      <c r="H197" t="s">
        <v>49</v>
      </c>
      <c r="I197" t="s">
        <v>2222</v>
      </c>
      <c r="N197">
        <v>78</v>
      </c>
      <c r="O197">
        <v>3</v>
      </c>
    </row>
    <row r="198" spans="1:15" x14ac:dyDescent="0.2">
      <c r="A198">
        <f t="shared" si="19"/>
        <v>196</v>
      </c>
      <c r="B198">
        <f t="shared" si="19"/>
        <v>1196</v>
      </c>
      <c r="C198" t="s">
        <v>339</v>
      </c>
      <c r="D198" s="19">
        <v>19725</v>
      </c>
      <c r="E198" t="s">
        <v>44</v>
      </c>
      <c r="F198">
        <v>50</v>
      </c>
      <c r="G198" t="s">
        <v>2257</v>
      </c>
      <c r="H198" t="s">
        <v>49</v>
      </c>
      <c r="I198" t="s">
        <v>2222</v>
      </c>
      <c r="N198">
        <v>78</v>
      </c>
      <c r="O198">
        <v>3</v>
      </c>
    </row>
    <row r="199" spans="1:15" x14ac:dyDescent="0.2">
      <c r="A199">
        <f t="shared" si="19"/>
        <v>197</v>
      </c>
      <c r="B199">
        <f t="shared" si="19"/>
        <v>1197</v>
      </c>
      <c r="C199" t="s">
        <v>340</v>
      </c>
      <c r="D199" s="19">
        <v>19815</v>
      </c>
      <c r="E199" t="s">
        <v>44</v>
      </c>
      <c r="F199">
        <v>50</v>
      </c>
      <c r="G199" t="s">
        <v>2257</v>
      </c>
      <c r="H199" t="s">
        <v>49</v>
      </c>
      <c r="I199" t="s">
        <v>2222</v>
      </c>
      <c r="N199">
        <v>78</v>
      </c>
      <c r="O199">
        <v>3</v>
      </c>
    </row>
    <row r="200" spans="1:15" x14ac:dyDescent="0.2">
      <c r="A200">
        <f t="shared" si="19"/>
        <v>198</v>
      </c>
      <c r="B200">
        <f t="shared" si="19"/>
        <v>1198</v>
      </c>
      <c r="C200" t="s">
        <v>341</v>
      </c>
      <c r="D200" s="19">
        <v>20090</v>
      </c>
      <c r="E200" t="s">
        <v>44</v>
      </c>
      <c r="F200">
        <v>50</v>
      </c>
      <c r="G200" t="s">
        <v>2257</v>
      </c>
      <c r="H200" t="s">
        <v>49</v>
      </c>
      <c r="I200" t="s">
        <v>2222</v>
      </c>
      <c r="N200">
        <v>78</v>
      </c>
      <c r="O200">
        <v>3</v>
      </c>
    </row>
    <row r="201" spans="1:15" x14ac:dyDescent="0.2">
      <c r="A201">
        <f t="shared" si="19"/>
        <v>199</v>
      </c>
      <c r="B201">
        <f t="shared" si="19"/>
        <v>1199</v>
      </c>
      <c r="C201" t="s">
        <v>342</v>
      </c>
      <c r="D201" s="19">
        <v>20180</v>
      </c>
      <c r="E201" t="s">
        <v>44</v>
      </c>
      <c r="F201">
        <v>50</v>
      </c>
      <c r="G201" t="s">
        <v>2257</v>
      </c>
      <c r="H201" t="s">
        <v>49</v>
      </c>
      <c r="I201" t="s">
        <v>2222</v>
      </c>
      <c r="N201">
        <v>78</v>
      </c>
      <c r="O201">
        <v>3</v>
      </c>
    </row>
    <row r="202" spans="1:15" x14ac:dyDescent="0.2">
      <c r="A202">
        <f t="shared" si="19"/>
        <v>200</v>
      </c>
      <c r="B202">
        <f t="shared" si="19"/>
        <v>1200</v>
      </c>
      <c r="C202" t="s">
        <v>343</v>
      </c>
      <c r="D202" s="19">
        <v>20455</v>
      </c>
      <c r="E202" t="s">
        <v>44</v>
      </c>
      <c r="F202">
        <v>50</v>
      </c>
      <c r="G202" t="s">
        <v>2257</v>
      </c>
      <c r="H202" t="s">
        <v>49</v>
      </c>
      <c r="I202" t="s">
        <v>2222</v>
      </c>
      <c r="N202">
        <v>78</v>
      </c>
      <c r="O202">
        <v>3</v>
      </c>
    </row>
    <row r="203" spans="1:15" x14ac:dyDescent="0.2">
      <c r="A203">
        <f t="shared" si="19"/>
        <v>201</v>
      </c>
      <c r="B203">
        <f t="shared" si="19"/>
        <v>1201</v>
      </c>
      <c r="C203" t="s">
        <v>344</v>
      </c>
      <c r="D203" s="19">
        <v>20546</v>
      </c>
      <c r="E203" t="s">
        <v>44</v>
      </c>
      <c r="F203">
        <v>50</v>
      </c>
      <c r="G203" t="s">
        <v>2257</v>
      </c>
      <c r="H203" t="s">
        <v>49</v>
      </c>
      <c r="I203" t="s">
        <v>2222</v>
      </c>
      <c r="N203">
        <v>78</v>
      </c>
      <c r="O203">
        <v>3</v>
      </c>
    </row>
    <row r="204" spans="1:15" x14ac:dyDescent="0.2">
      <c r="A204">
        <f t="shared" si="19"/>
        <v>202</v>
      </c>
      <c r="B204">
        <f t="shared" si="19"/>
        <v>1202</v>
      </c>
      <c r="C204" t="s">
        <v>345</v>
      </c>
      <c r="D204" s="19">
        <v>20821</v>
      </c>
      <c r="E204" t="s">
        <v>44</v>
      </c>
      <c r="F204">
        <v>50</v>
      </c>
      <c r="G204" t="s">
        <v>2257</v>
      </c>
      <c r="H204" t="s">
        <v>49</v>
      </c>
      <c r="I204" t="s">
        <v>2222</v>
      </c>
      <c r="N204">
        <v>78</v>
      </c>
      <c r="O204">
        <v>3</v>
      </c>
    </row>
    <row r="205" spans="1:15" x14ac:dyDescent="0.2">
      <c r="A205">
        <f t="shared" si="19"/>
        <v>203</v>
      </c>
      <c r="B205">
        <f t="shared" si="19"/>
        <v>1203</v>
      </c>
      <c r="C205" t="s">
        <v>346</v>
      </c>
      <c r="D205" s="19">
        <v>20911</v>
      </c>
      <c r="E205" t="s">
        <v>44</v>
      </c>
      <c r="F205">
        <v>50</v>
      </c>
      <c r="G205" t="s">
        <v>2257</v>
      </c>
      <c r="H205" t="s">
        <v>49</v>
      </c>
      <c r="I205" t="s">
        <v>2222</v>
      </c>
      <c r="N205">
        <v>78</v>
      </c>
      <c r="O205">
        <v>3</v>
      </c>
    </row>
    <row r="206" spans="1:15" x14ac:dyDescent="0.2">
      <c r="A206">
        <f t="shared" si="19"/>
        <v>204</v>
      </c>
      <c r="B206">
        <f t="shared" si="19"/>
        <v>1204</v>
      </c>
      <c r="C206" t="s">
        <v>347</v>
      </c>
      <c r="D206" s="19">
        <v>21186</v>
      </c>
      <c r="E206" t="s">
        <v>44</v>
      </c>
      <c r="F206">
        <v>50</v>
      </c>
      <c r="G206" t="s">
        <v>2257</v>
      </c>
      <c r="H206" t="s">
        <v>49</v>
      </c>
      <c r="I206" t="s">
        <v>2222</v>
      </c>
      <c r="N206">
        <v>78</v>
      </c>
      <c r="O206">
        <v>3</v>
      </c>
    </row>
    <row r="207" spans="1:15" x14ac:dyDescent="0.2">
      <c r="A207">
        <f t="shared" si="19"/>
        <v>205</v>
      </c>
      <c r="B207">
        <f t="shared" si="19"/>
        <v>1205</v>
      </c>
      <c r="C207" t="s">
        <v>348</v>
      </c>
      <c r="D207" s="19">
        <v>21276</v>
      </c>
      <c r="E207" t="s">
        <v>44</v>
      </c>
      <c r="F207">
        <v>50</v>
      </c>
      <c r="G207" t="s">
        <v>2257</v>
      </c>
      <c r="H207" t="s">
        <v>49</v>
      </c>
      <c r="I207" t="s">
        <v>2222</v>
      </c>
      <c r="N207">
        <v>78</v>
      </c>
      <c r="O207">
        <v>3</v>
      </c>
    </row>
    <row r="208" spans="1:15" x14ac:dyDescent="0.2">
      <c r="A208">
        <f t="shared" si="19"/>
        <v>206</v>
      </c>
      <c r="B208">
        <f t="shared" si="19"/>
        <v>1206</v>
      </c>
      <c r="C208" t="s">
        <v>349</v>
      </c>
      <c r="D208" s="19">
        <v>21551</v>
      </c>
      <c r="E208" t="s">
        <v>44</v>
      </c>
      <c r="F208">
        <v>50</v>
      </c>
      <c r="G208" t="s">
        <v>2257</v>
      </c>
      <c r="H208" t="s">
        <v>49</v>
      </c>
      <c r="I208" t="s">
        <v>2222</v>
      </c>
      <c r="N208">
        <v>78</v>
      </c>
      <c r="O208">
        <v>3</v>
      </c>
    </row>
    <row r="209" spans="1:15" x14ac:dyDescent="0.2">
      <c r="A209">
        <f t="shared" si="19"/>
        <v>207</v>
      </c>
      <c r="B209">
        <f t="shared" si="19"/>
        <v>1207</v>
      </c>
      <c r="C209" t="s">
        <v>350</v>
      </c>
      <c r="D209" s="19">
        <v>21641</v>
      </c>
      <c r="E209" t="s">
        <v>44</v>
      </c>
      <c r="F209">
        <v>50</v>
      </c>
      <c r="G209" t="s">
        <v>2257</v>
      </c>
      <c r="H209" t="s">
        <v>49</v>
      </c>
      <c r="I209" t="s">
        <v>2222</v>
      </c>
      <c r="N209">
        <v>78</v>
      </c>
      <c r="O209">
        <v>3</v>
      </c>
    </row>
    <row r="210" spans="1:15" x14ac:dyDescent="0.2">
      <c r="A210">
        <f t="shared" si="19"/>
        <v>208</v>
      </c>
      <c r="B210">
        <f t="shared" si="19"/>
        <v>1208</v>
      </c>
      <c r="C210" t="s">
        <v>351</v>
      </c>
      <c r="D210" s="19">
        <v>21916</v>
      </c>
      <c r="E210" t="s">
        <v>44</v>
      </c>
      <c r="F210">
        <v>50</v>
      </c>
      <c r="G210" t="s">
        <v>2257</v>
      </c>
      <c r="H210" t="s">
        <v>49</v>
      </c>
      <c r="I210" t="s">
        <v>2222</v>
      </c>
      <c r="N210">
        <v>78</v>
      </c>
      <c r="O210">
        <v>3</v>
      </c>
    </row>
    <row r="211" spans="1:15" x14ac:dyDescent="0.2">
      <c r="A211">
        <f t="shared" si="19"/>
        <v>209</v>
      </c>
      <c r="B211">
        <f t="shared" si="19"/>
        <v>1209</v>
      </c>
      <c r="C211" t="s">
        <v>352</v>
      </c>
      <c r="D211" s="19">
        <v>22007</v>
      </c>
      <c r="E211" t="s">
        <v>44</v>
      </c>
      <c r="F211">
        <v>50</v>
      </c>
      <c r="G211" t="s">
        <v>2257</v>
      </c>
      <c r="H211" t="s">
        <v>49</v>
      </c>
      <c r="I211" t="s">
        <v>2222</v>
      </c>
      <c r="N211">
        <v>78</v>
      </c>
      <c r="O211">
        <v>3</v>
      </c>
    </row>
    <row r="212" spans="1:15" x14ac:dyDescent="0.2">
      <c r="A212">
        <f t="shared" si="19"/>
        <v>210</v>
      </c>
      <c r="B212">
        <f t="shared" si="19"/>
        <v>1210</v>
      </c>
      <c r="C212" t="s">
        <v>353</v>
      </c>
      <c r="D212" s="19">
        <v>22282</v>
      </c>
      <c r="E212" t="s">
        <v>44</v>
      </c>
      <c r="F212">
        <v>50</v>
      </c>
      <c r="G212" t="s">
        <v>2257</v>
      </c>
      <c r="H212" t="s">
        <v>49</v>
      </c>
      <c r="I212" t="s">
        <v>2222</v>
      </c>
      <c r="N212">
        <v>78</v>
      </c>
      <c r="O212">
        <v>3</v>
      </c>
    </row>
    <row r="213" spans="1:15" x14ac:dyDescent="0.2">
      <c r="A213">
        <f t="shared" si="19"/>
        <v>211</v>
      </c>
      <c r="B213">
        <f t="shared" si="19"/>
        <v>1211</v>
      </c>
      <c r="C213" t="s">
        <v>354</v>
      </c>
      <c r="D213" s="19">
        <v>22372</v>
      </c>
      <c r="E213" t="s">
        <v>44</v>
      </c>
      <c r="F213">
        <v>50</v>
      </c>
      <c r="G213" t="s">
        <v>2257</v>
      </c>
      <c r="H213" t="s">
        <v>49</v>
      </c>
      <c r="I213" t="s">
        <v>2222</v>
      </c>
      <c r="N213">
        <v>78</v>
      </c>
      <c r="O213">
        <v>3</v>
      </c>
    </row>
    <row r="214" spans="1:15" x14ac:dyDescent="0.2">
      <c r="A214">
        <f t="shared" si="19"/>
        <v>212</v>
      </c>
      <c r="B214">
        <f t="shared" si="19"/>
        <v>1212</v>
      </c>
      <c r="C214" t="s">
        <v>355</v>
      </c>
      <c r="D214" s="19">
        <v>22647</v>
      </c>
      <c r="E214" t="s">
        <v>44</v>
      </c>
      <c r="F214">
        <v>50</v>
      </c>
      <c r="G214" t="s">
        <v>2257</v>
      </c>
      <c r="H214" t="s">
        <v>49</v>
      </c>
      <c r="I214" t="s">
        <v>2222</v>
      </c>
      <c r="N214">
        <v>78</v>
      </c>
      <c r="O214">
        <v>3</v>
      </c>
    </row>
    <row r="215" spans="1:15" x14ac:dyDescent="0.2">
      <c r="A215">
        <f t="shared" si="19"/>
        <v>213</v>
      </c>
      <c r="B215">
        <f t="shared" si="19"/>
        <v>1213</v>
      </c>
      <c r="C215" t="s">
        <v>356</v>
      </c>
      <c r="D215" s="19">
        <v>22737</v>
      </c>
      <c r="E215" t="s">
        <v>44</v>
      </c>
      <c r="F215">
        <v>50</v>
      </c>
      <c r="G215" t="s">
        <v>2257</v>
      </c>
      <c r="H215" t="s">
        <v>49</v>
      </c>
      <c r="I215" t="s">
        <v>2222</v>
      </c>
      <c r="N215">
        <v>78</v>
      </c>
      <c r="O215">
        <v>3</v>
      </c>
    </row>
    <row r="216" spans="1:15" x14ac:dyDescent="0.2">
      <c r="A216">
        <f t="shared" si="19"/>
        <v>214</v>
      </c>
      <c r="B216">
        <f t="shared" si="19"/>
        <v>1214</v>
      </c>
      <c r="C216" t="s">
        <v>357</v>
      </c>
      <c r="D216" s="19">
        <v>23012</v>
      </c>
      <c r="E216" t="s">
        <v>44</v>
      </c>
      <c r="F216">
        <v>50</v>
      </c>
      <c r="G216" t="s">
        <v>2257</v>
      </c>
      <c r="H216" t="s">
        <v>49</v>
      </c>
      <c r="I216" t="s">
        <v>2222</v>
      </c>
      <c r="N216">
        <v>78</v>
      </c>
      <c r="O216">
        <v>3</v>
      </c>
    </row>
    <row r="217" spans="1:15" x14ac:dyDescent="0.2">
      <c r="A217">
        <f t="shared" si="19"/>
        <v>215</v>
      </c>
      <c r="B217">
        <f t="shared" si="19"/>
        <v>1215</v>
      </c>
      <c r="C217" t="s">
        <v>358</v>
      </c>
      <c r="D217" s="19">
        <v>23102</v>
      </c>
      <c r="E217" t="s">
        <v>44</v>
      </c>
      <c r="F217">
        <v>50</v>
      </c>
      <c r="G217" t="s">
        <v>2257</v>
      </c>
      <c r="H217" t="s">
        <v>49</v>
      </c>
      <c r="I217" t="s">
        <v>2222</v>
      </c>
      <c r="N217">
        <v>78</v>
      </c>
      <c r="O217">
        <v>3</v>
      </c>
    </row>
    <row r="218" spans="1:15" x14ac:dyDescent="0.2">
      <c r="A218">
        <f t="shared" si="19"/>
        <v>216</v>
      </c>
      <c r="B218">
        <f t="shared" si="19"/>
        <v>1216</v>
      </c>
      <c r="C218" t="s">
        <v>359</v>
      </c>
      <c r="D218" s="19">
        <v>23377</v>
      </c>
      <c r="E218" t="s">
        <v>44</v>
      </c>
      <c r="F218">
        <v>50</v>
      </c>
      <c r="G218" t="s">
        <v>2257</v>
      </c>
      <c r="H218" t="s">
        <v>49</v>
      </c>
      <c r="I218" t="s">
        <v>2222</v>
      </c>
      <c r="N218">
        <v>78</v>
      </c>
      <c r="O218">
        <v>3</v>
      </c>
    </row>
    <row r="219" spans="1:15" x14ac:dyDescent="0.2">
      <c r="A219">
        <f t="shared" si="19"/>
        <v>217</v>
      </c>
      <c r="B219">
        <f t="shared" si="19"/>
        <v>1217</v>
      </c>
      <c r="C219" t="s">
        <v>360</v>
      </c>
      <c r="D219" s="19">
        <v>23468</v>
      </c>
      <c r="E219" t="s">
        <v>44</v>
      </c>
      <c r="F219">
        <v>50</v>
      </c>
      <c r="G219" t="s">
        <v>2257</v>
      </c>
      <c r="H219" t="s">
        <v>49</v>
      </c>
      <c r="I219" t="s">
        <v>2222</v>
      </c>
      <c r="N219">
        <v>78</v>
      </c>
      <c r="O219">
        <v>3</v>
      </c>
    </row>
    <row r="220" spans="1:15" x14ac:dyDescent="0.2">
      <c r="A220">
        <f t="shared" si="19"/>
        <v>218</v>
      </c>
      <c r="B220">
        <f t="shared" si="19"/>
        <v>1218</v>
      </c>
      <c r="C220" t="s">
        <v>361</v>
      </c>
      <c r="D220" s="19">
        <v>23743</v>
      </c>
      <c r="E220" t="s">
        <v>44</v>
      </c>
      <c r="F220">
        <v>50</v>
      </c>
      <c r="G220" t="s">
        <v>2257</v>
      </c>
      <c r="H220" t="s">
        <v>49</v>
      </c>
      <c r="I220" t="s">
        <v>2222</v>
      </c>
      <c r="N220">
        <v>78</v>
      </c>
      <c r="O220">
        <v>3</v>
      </c>
    </row>
    <row r="221" spans="1:15" x14ac:dyDescent="0.2">
      <c r="A221">
        <f t="shared" si="19"/>
        <v>219</v>
      </c>
      <c r="B221">
        <f t="shared" si="19"/>
        <v>1219</v>
      </c>
      <c r="C221" t="s">
        <v>362</v>
      </c>
      <c r="D221" s="19">
        <v>21551</v>
      </c>
      <c r="E221" t="s">
        <v>43</v>
      </c>
      <c r="F221">
        <v>100</v>
      </c>
      <c r="G221" t="s">
        <v>2258</v>
      </c>
      <c r="H221" t="s">
        <v>32</v>
      </c>
      <c r="I221" t="s">
        <v>2222</v>
      </c>
      <c r="K221">
        <v>68</v>
      </c>
    </row>
    <row r="222" spans="1:15" x14ac:dyDescent="0.2">
      <c r="A222">
        <f t="shared" ref="A222:B285" si="20">A221+1</f>
        <v>220</v>
      </c>
      <c r="B222">
        <f t="shared" si="20"/>
        <v>1220</v>
      </c>
      <c r="C222" t="s">
        <v>363</v>
      </c>
      <c r="D222" s="19">
        <v>21641</v>
      </c>
      <c r="E222" t="s">
        <v>43</v>
      </c>
      <c r="F222">
        <v>100</v>
      </c>
      <c r="G222" t="s">
        <v>2258</v>
      </c>
      <c r="H222" t="s">
        <v>32</v>
      </c>
      <c r="I222" t="s">
        <v>2222</v>
      </c>
      <c r="K222">
        <v>68</v>
      </c>
      <c r="M222">
        <v>31</v>
      </c>
    </row>
    <row r="223" spans="1:15" x14ac:dyDescent="0.2">
      <c r="A223">
        <f t="shared" si="20"/>
        <v>221</v>
      </c>
      <c r="B223">
        <f t="shared" si="20"/>
        <v>1221</v>
      </c>
      <c r="C223" t="s">
        <v>364</v>
      </c>
      <c r="D223" s="19">
        <v>21916</v>
      </c>
      <c r="E223" t="s">
        <v>43</v>
      </c>
      <c r="F223">
        <v>100</v>
      </c>
      <c r="G223" t="s">
        <v>2258</v>
      </c>
      <c r="H223" t="s">
        <v>32</v>
      </c>
      <c r="I223" t="s">
        <v>2222</v>
      </c>
      <c r="K223">
        <v>68</v>
      </c>
    </row>
    <row r="224" spans="1:15" x14ac:dyDescent="0.2">
      <c r="A224">
        <f t="shared" si="20"/>
        <v>222</v>
      </c>
      <c r="B224">
        <f t="shared" si="20"/>
        <v>1222</v>
      </c>
      <c r="C224" t="s">
        <v>365</v>
      </c>
      <c r="D224" s="19">
        <v>22007</v>
      </c>
      <c r="E224" t="s">
        <v>43</v>
      </c>
      <c r="F224">
        <v>100</v>
      </c>
      <c r="G224" t="s">
        <v>2258</v>
      </c>
      <c r="H224" t="s">
        <v>32</v>
      </c>
      <c r="I224" t="s">
        <v>2222</v>
      </c>
      <c r="K224">
        <v>68</v>
      </c>
    </row>
    <row r="225" spans="1:11" x14ac:dyDescent="0.2">
      <c r="A225">
        <f t="shared" si="20"/>
        <v>223</v>
      </c>
      <c r="B225">
        <f t="shared" si="20"/>
        <v>1223</v>
      </c>
      <c r="C225" t="s">
        <v>366</v>
      </c>
      <c r="D225" s="19">
        <v>22282</v>
      </c>
      <c r="E225" t="s">
        <v>43</v>
      </c>
      <c r="F225">
        <v>100</v>
      </c>
      <c r="G225" t="s">
        <v>2258</v>
      </c>
      <c r="H225" t="s">
        <v>32</v>
      </c>
      <c r="I225" t="s">
        <v>2222</v>
      </c>
      <c r="K225">
        <v>68</v>
      </c>
    </row>
    <row r="226" spans="1:11" x14ac:dyDescent="0.2">
      <c r="A226">
        <f t="shared" si="20"/>
        <v>224</v>
      </c>
      <c r="B226">
        <f t="shared" si="20"/>
        <v>1224</v>
      </c>
      <c r="C226" t="s">
        <v>367</v>
      </c>
      <c r="D226" s="19">
        <v>22372</v>
      </c>
      <c r="E226" t="s">
        <v>43</v>
      </c>
      <c r="F226">
        <v>100</v>
      </c>
      <c r="G226" t="s">
        <v>2258</v>
      </c>
      <c r="H226" t="s">
        <v>32</v>
      </c>
      <c r="I226" t="s">
        <v>2222</v>
      </c>
      <c r="K226">
        <v>68</v>
      </c>
    </row>
    <row r="227" spans="1:11" x14ac:dyDescent="0.2">
      <c r="A227">
        <f t="shared" si="20"/>
        <v>225</v>
      </c>
      <c r="B227">
        <f t="shared" si="20"/>
        <v>1225</v>
      </c>
      <c r="C227" t="s">
        <v>368</v>
      </c>
      <c r="D227" s="19">
        <v>22647</v>
      </c>
      <c r="E227" t="s">
        <v>43</v>
      </c>
      <c r="F227">
        <v>100</v>
      </c>
      <c r="G227" t="s">
        <v>2258</v>
      </c>
      <c r="H227" t="s">
        <v>32</v>
      </c>
      <c r="I227" t="s">
        <v>2222</v>
      </c>
      <c r="K227">
        <v>68</v>
      </c>
    </row>
    <row r="228" spans="1:11" x14ac:dyDescent="0.2">
      <c r="A228">
        <f t="shared" si="20"/>
        <v>226</v>
      </c>
      <c r="B228">
        <f t="shared" si="20"/>
        <v>1226</v>
      </c>
      <c r="C228" t="s">
        <v>369</v>
      </c>
      <c r="D228" s="19">
        <v>22737</v>
      </c>
      <c r="E228" t="s">
        <v>43</v>
      </c>
      <c r="F228">
        <v>100</v>
      </c>
      <c r="G228" t="s">
        <v>2258</v>
      </c>
      <c r="H228" t="s">
        <v>32</v>
      </c>
      <c r="I228" t="s">
        <v>2222</v>
      </c>
      <c r="K228">
        <v>68</v>
      </c>
    </row>
    <row r="229" spans="1:11" x14ac:dyDescent="0.2">
      <c r="A229">
        <f t="shared" si="20"/>
        <v>227</v>
      </c>
      <c r="B229">
        <f t="shared" si="20"/>
        <v>1227</v>
      </c>
      <c r="C229" t="s">
        <v>370</v>
      </c>
      <c r="D229" s="19">
        <v>23012</v>
      </c>
      <c r="E229" t="s">
        <v>43</v>
      </c>
      <c r="F229">
        <v>100</v>
      </c>
      <c r="G229" t="s">
        <v>2258</v>
      </c>
      <c r="H229" t="s">
        <v>32</v>
      </c>
      <c r="I229" t="s">
        <v>2222</v>
      </c>
      <c r="K229">
        <v>68</v>
      </c>
    </row>
    <row r="230" spans="1:11" x14ac:dyDescent="0.2">
      <c r="A230">
        <f t="shared" si="20"/>
        <v>228</v>
      </c>
      <c r="B230">
        <f t="shared" si="20"/>
        <v>1228</v>
      </c>
      <c r="C230" t="s">
        <v>371</v>
      </c>
      <c r="D230" s="19">
        <v>23102</v>
      </c>
      <c r="E230" t="s">
        <v>43</v>
      </c>
      <c r="F230">
        <v>100</v>
      </c>
      <c r="G230" t="s">
        <v>2258</v>
      </c>
      <c r="H230" t="s">
        <v>32</v>
      </c>
      <c r="I230" t="s">
        <v>2222</v>
      </c>
      <c r="K230">
        <v>68</v>
      </c>
    </row>
    <row r="231" spans="1:11" x14ac:dyDescent="0.2">
      <c r="A231">
        <f t="shared" si="20"/>
        <v>229</v>
      </c>
      <c r="B231">
        <f t="shared" si="20"/>
        <v>1229</v>
      </c>
      <c r="C231" t="s">
        <v>372</v>
      </c>
      <c r="D231" s="19">
        <v>23377</v>
      </c>
      <c r="E231" t="s">
        <v>43</v>
      </c>
      <c r="F231">
        <v>100</v>
      </c>
      <c r="G231" t="s">
        <v>2258</v>
      </c>
      <c r="H231" t="s">
        <v>32</v>
      </c>
      <c r="I231" t="s">
        <v>2222</v>
      </c>
      <c r="K231">
        <v>68</v>
      </c>
    </row>
    <row r="232" spans="1:11" x14ac:dyDescent="0.2">
      <c r="A232">
        <f t="shared" si="20"/>
        <v>230</v>
      </c>
      <c r="B232">
        <f t="shared" si="20"/>
        <v>1230</v>
      </c>
      <c r="C232" t="s">
        <v>373</v>
      </c>
      <c r="D232" s="19">
        <v>23468</v>
      </c>
      <c r="E232" t="s">
        <v>43</v>
      </c>
      <c r="F232">
        <v>100</v>
      </c>
      <c r="G232" t="s">
        <v>2258</v>
      </c>
      <c r="H232" t="s">
        <v>32</v>
      </c>
      <c r="I232" t="s">
        <v>2222</v>
      </c>
      <c r="K232">
        <v>68</v>
      </c>
    </row>
    <row r="233" spans="1:11" x14ac:dyDescent="0.2">
      <c r="A233">
        <f t="shared" si="20"/>
        <v>231</v>
      </c>
      <c r="B233">
        <f t="shared" si="20"/>
        <v>1231</v>
      </c>
      <c r="C233" t="s">
        <v>374</v>
      </c>
      <c r="D233" s="19">
        <v>23743</v>
      </c>
      <c r="E233" t="s">
        <v>43</v>
      </c>
      <c r="F233">
        <v>100</v>
      </c>
      <c r="G233" t="s">
        <v>2258</v>
      </c>
      <c r="H233" t="s">
        <v>32</v>
      </c>
      <c r="I233" t="s">
        <v>2222</v>
      </c>
      <c r="K233">
        <v>68</v>
      </c>
    </row>
    <row r="234" spans="1:11" x14ac:dyDescent="0.2">
      <c r="A234">
        <f t="shared" si="20"/>
        <v>232</v>
      </c>
      <c r="B234">
        <f t="shared" si="20"/>
        <v>1232</v>
      </c>
      <c r="C234" t="s">
        <v>375</v>
      </c>
      <c r="D234" s="19">
        <v>23833</v>
      </c>
      <c r="E234" t="s">
        <v>43</v>
      </c>
      <c r="F234">
        <v>100</v>
      </c>
      <c r="G234" t="s">
        <v>2258</v>
      </c>
      <c r="H234" t="s">
        <v>32</v>
      </c>
      <c r="I234" t="s">
        <v>2222</v>
      </c>
      <c r="K234">
        <v>68</v>
      </c>
    </row>
    <row r="235" spans="1:11" x14ac:dyDescent="0.2">
      <c r="A235">
        <f t="shared" si="20"/>
        <v>233</v>
      </c>
      <c r="B235">
        <f t="shared" si="20"/>
        <v>1233</v>
      </c>
      <c r="C235" t="s">
        <v>376</v>
      </c>
      <c r="D235" s="19">
        <v>24108</v>
      </c>
      <c r="E235" t="s">
        <v>43</v>
      </c>
      <c r="F235">
        <v>100</v>
      </c>
      <c r="G235" t="s">
        <v>2258</v>
      </c>
      <c r="H235" t="s">
        <v>32</v>
      </c>
      <c r="I235" t="s">
        <v>2222</v>
      </c>
      <c r="K235">
        <v>68</v>
      </c>
    </row>
    <row r="236" spans="1:11" x14ac:dyDescent="0.2">
      <c r="A236">
        <f t="shared" si="20"/>
        <v>234</v>
      </c>
      <c r="B236">
        <f t="shared" si="20"/>
        <v>1234</v>
      </c>
      <c r="C236" t="s">
        <v>377</v>
      </c>
      <c r="D236" s="19">
        <v>24198</v>
      </c>
      <c r="E236" t="s">
        <v>43</v>
      </c>
      <c r="F236">
        <v>100</v>
      </c>
      <c r="G236" t="s">
        <v>2258</v>
      </c>
      <c r="H236" t="s">
        <v>32</v>
      </c>
      <c r="I236" t="s">
        <v>2222</v>
      </c>
      <c r="K236">
        <v>68</v>
      </c>
    </row>
    <row r="237" spans="1:11" x14ac:dyDescent="0.2">
      <c r="A237">
        <f t="shared" si="20"/>
        <v>235</v>
      </c>
      <c r="B237">
        <f t="shared" si="20"/>
        <v>1235</v>
      </c>
      <c r="C237" t="s">
        <v>378</v>
      </c>
      <c r="D237" s="19">
        <v>24473</v>
      </c>
      <c r="E237" t="s">
        <v>43</v>
      </c>
      <c r="F237">
        <v>100</v>
      </c>
      <c r="G237" t="s">
        <v>2258</v>
      </c>
      <c r="H237" t="s">
        <v>32</v>
      </c>
      <c r="I237" t="s">
        <v>2222</v>
      </c>
      <c r="K237">
        <v>68</v>
      </c>
    </row>
    <row r="238" spans="1:11" x14ac:dyDescent="0.2">
      <c r="A238">
        <f t="shared" si="20"/>
        <v>236</v>
      </c>
      <c r="B238">
        <f t="shared" si="20"/>
        <v>1236</v>
      </c>
      <c r="C238" t="s">
        <v>379</v>
      </c>
      <c r="D238" s="19">
        <v>24563</v>
      </c>
      <c r="E238" t="s">
        <v>43</v>
      </c>
      <c r="F238">
        <v>100</v>
      </c>
      <c r="G238" t="s">
        <v>2258</v>
      </c>
      <c r="H238" t="s">
        <v>32</v>
      </c>
      <c r="I238" t="s">
        <v>2222</v>
      </c>
      <c r="K238">
        <v>68</v>
      </c>
    </row>
    <row r="239" spans="1:11" x14ac:dyDescent="0.2">
      <c r="A239">
        <f t="shared" si="20"/>
        <v>237</v>
      </c>
      <c r="B239">
        <f t="shared" si="20"/>
        <v>1237</v>
      </c>
      <c r="C239" t="s">
        <v>380</v>
      </c>
      <c r="D239" s="19">
        <v>24838</v>
      </c>
      <c r="E239" t="s">
        <v>43</v>
      </c>
      <c r="F239">
        <v>100</v>
      </c>
      <c r="G239" t="s">
        <v>2258</v>
      </c>
      <c r="H239" t="s">
        <v>32</v>
      </c>
      <c r="I239" t="s">
        <v>2222</v>
      </c>
      <c r="K239">
        <v>68</v>
      </c>
    </row>
    <row r="240" spans="1:11" x14ac:dyDescent="0.2">
      <c r="A240">
        <f t="shared" si="20"/>
        <v>238</v>
      </c>
      <c r="B240">
        <f t="shared" si="20"/>
        <v>1238</v>
      </c>
      <c r="C240" t="s">
        <v>381</v>
      </c>
      <c r="D240" s="19">
        <v>24929</v>
      </c>
      <c r="E240" t="s">
        <v>43</v>
      </c>
      <c r="F240">
        <v>100</v>
      </c>
      <c r="G240" t="s">
        <v>2258</v>
      </c>
      <c r="H240" t="s">
        <v>32</v>
      </c>
      <c r="I240" t="s">
        <v>2222</v>
      </c>
      <c r="K240">
        <v>68</v>
      </c>
    </row>
    <row r="241" spans="1:11" x14ac:dyDescent="0.2">
      <c r="A241">
        <f t="shared" si="20"/>
        <v>239</v>
      </c>
      <c r="B241">
        <f t="shared" si="20"/>
        <v>1239</v>
      </c>
      <c r="C241" t="s">
        <v>382</v>
      </c>
      <c r="D241" s="19">
        <v>25204</v>
      </c>
      <c r="E241" t="s">
        <v>43</v>
      </c>
      <c r="F241">
        <v>100</v>
      </c>
      <c r="G241" t="s">
        <v>2258</v>
      </c>
      <c r="H241" t="s">
        <v>32</v>
      </c>
      <c r="I241" t="s">
        <v>2222</v>
      </c>
      <c r="K241">
        <v>68</v>
      </c>
    </row>
    <row r="242" spans="1:11" x14ac:dyDescent="0.2">
      <c r="A242">
        <f t="shared" si="20"/>
        <v>240</v>
      </c>
      <c r="B242">
        <f t="shared" si="20"/>
        <v>1240</v>
      </c>
      <c r="C242" t="s">
        <v>383</v>
      </c>
      <c r="D242" s="19">
        <v>25294</v>
      </c>
      <c r="E242" t="s">
        <v>43</v>
      </c>
      <c r="F242">
        <v>100</v>
      </c>
      <c r="G242" t="s">
        <v>2258</v>
      </c>
      <c r="H242" t="s">
        <v>32</v>
      </c>
      <c r="I242" t="s">
        <v>2222</v>
      </c>
      <c r="K242">
        <v>68</v>
      </c>
    </row>
    <row r="243" spans="1:11" x14ac:dyDescent="0.2">
      <c r="A243">
        <f t="shared" si="20"/>
        <v>241</v>
      </c>
      <c r="B243">
        <f t="shared" si="20"/>
        <v>1241</v>
      </c>
      <c r="C243" t="s">
        <v>384</v>
      </c>
      <c r="D243" s="19">
        <v>25569</v>
      </c>
      <c r="E243" t="s">
        <v>2174</v>
      </c>
      <c r="F243">
        <v>100</v>
      </c>
      <c r="G243" t="s">
        <v>2258</v>
      </c>
      <c r="H243" t="s">
        <v>32</v>
      </c>
      <c r="I243" t="s">
        <v>2223</v>
      </c>
      <c r="K243">
        <v>68</v>
      </c>
    </row>
    <row r="244" spans="1:11" x14ac:dyDescent="0.2">
      <c r="A244">
        <f t="shared" si="20"/>
        <v>242</v>
      </c>
      <c r="B244">
        <f t="shared" si="20"/>
        <v>1242</v>
      </c>
      <c r="C244" t="s">
        <v>385</v>
      </c>
      <c r="D244" s="19">
        <v>25659</v>
      </c>
      <c r="E244" t="s">
        <v>43</v>
      </c>
      <c r="F244">
        <v>100</v>
      </c>
      <c r="G244" t="s">
        <v>2258</v>
      </c>
      <c r="H244" t="s">
        <v>32</v>
      </c>
      <c r="I244" t="s">
        <v>2222</v>
      </c>
      <c r="K244">
        <v>68</v>
      </c>
    </row>
    <row r="245" spans="1:11" x14ac:dyDescent="0.2">
      <c r="A245">
        <f t="shared" si="20"/>
        <v>243</v>
      </c>
      <c r="B245">
        <f t="shared" si="20"/>
        <v>1243</v>
      </c>
      <c r="C245" t="s">
        <v>386</v>
      </c>
      <c r="D245" s="19">
        <v>25934</v>
      </c>
      <c r="E245" t="s">
        <v>43</v>
      </c>
      <c r="F245">
        <v>100</v>
      </c>
      <c r="G245" t="s">
        <v>2258</v>
      </c>
      <c r="H245" t="s">
        <v>32</v>
      </c>
      <c r="I245" t="s">
        <v>2222</v>
      </c>
      <c r="K245">
        <v>68</v>
      </c>
    </row>
    <row r="246" spans="1:11" x14ac:dyDescent="0.2">
      <c r="A246">
        <f t="shared" si="20"/>
        <v>244</v>
      </c>
      <c r="B246">
        <f t="shared" si="20"/>
        <v>1244</v>
      </c>
      <c r="C246" t="s">
        <v>387</v>
      </c>
      <c r="D246" s="19">
        <v>26024</v>
      </c>
      <c r="E246" t="s">
        <v>43</v>
      </c>
      <c r="F246">
        <v>100</v>
      </c>
      <c r="G246" t="s">
        <v>2258</v>
      </c>
      <c r="H246" t="s">
        <v>32</v>
      </c>
      <c r="I246" t="s">
        <v>2222</v>
      </c>
      <c r="K246">
        <v>68</v>
      </c>
    </row>
    <row r="247" spans="1:11" x14ac:dyDescent="0.2">
      <c r="A247">
        <f t="shared" si="20"/>
        <v>245</v>
      </c>
      <c r="B247">
        <f t="shared" si="20"/>
        <v>1245</v>
      </c>
      <c r="C247" t="s">
        <v>388</v>
      </c>
      <c r="D247" s="19">
        <v>26299</v>
      </c>
      <c r="E247" t="s">
        <v>43</v>
      </c>
      <c r="F247">
        <v>100</v>
      </c>
      <c r="G247" t="s">
        <v>2258</v>
      </c>
      <c r="H247" t="s">
        <v>32</v>
      </c>
      <c r="I247" t="s">
        <v>2222</v>
      </c>
      <c r="K247">
        <v>68</v>
      </c>
    </row>
    <row r="248" spans="1:11" x14ac:dyDescent="0.2">
      <c r="A248">
        <f t="shared" si="20"/>
        <v>246</v>
      </c>
      <c r="B248">
        <f t="shared" si="20"/>
        <v>1246</v>
      </c>
      <c r="C248" t="s">
        <v>389</v>
      </c>
      <c r="D248" s="19">
        <v>26390</v>
      </c>
      <c r="E248" t="s">
        <v>2174</v>
      </c>
      <c r="F248">
        <v>100</v>
      </c>
      <c r="G248" t="s">
        <v>2258</v>
      </c>
      <c r="H248" t="s">
        <v>32</v>
      </c>
      <c r="I248" t="s">
        <v>2222</v>
      </c>
      <c r="K248">
        <v>68</v>
      </c>
    </row>
    <row r="249" spans="1:11" x14ac:dyDescent="0.2">
      <c r="A249">
        <f t="shared" si="20"/>
        <v>247</v>
      </c>
      <c r="B249">
        <f t="shared" si="20"/>
        <v>1247</v>
      </c>
      <c r="C249" t="s">
        <v>390</v>
      </c>
      <c r="D249" s="19">
        <v>26665</v>
      </c>
      <c r="E249" t="s">
        <v>43</v>
      </c>
      <c r="F249">
        <v>100</v>
      </c>
      <c r="G249" t="s">
        <v>2258</v>
      </c>
      <c r="H249" t="s">
        <v>32</v>
      </c>
      <c r="I249" t="s">
        <v>2222</v>
      </c>
      <c r="K249">
        <v>68</v>
      </c>
    </row>
    <row r="250" spans="1:11" x14ac:dyDescent="0.2">
      <c r="A250">
        <f t="shared" si="20"/>
        <v>248</v>
      </c>
      <c r="B250">
        <f t="shared" si="20"/>
        <v>1248</v>
      </c>
      <c r="C250" t="s">
        <v>391</v>
      </c>
      <c r="D250" s="19">
        <v>26755</v>
      </c>
      <c r="E250" t="s">
        <v>43</v>
      </c>
      <c r="F250">
        <v>100</v>
      </c>
      <c r="G250" t="s">
        <v>2258</v>
      </c>
      <c r="H250" t="s">
        <v>32</v>
      </c>
      <c r="I250" t="s">
        <v>2222</v>
      </c>
      <c r="K250">
        <v>68</v>
      </c>
    </row>
    <row r="251" spans="1:11" x14ac:dyDescent="0.2">
      <c r="A251">
        <f t="shared" si="20"/>
        <v>249</v>
      </c>
      <c r="B251">
        <f t="shared" si="20"/>
        <v>1249</v>
      </c>
      <c r="C251" t="s">
        <v>392</v>
      </c>
      <c r="D251" s="19">
        <v>27030</v>
      </c>
      <c r="E251" t="s">
        <v>43</v>
      </c>
      <c r="F251">
        <v>100</v>
      </c>
      <c r="G251" t="s">
        <v>2258</v>
      </c>
      <c r="H251" t="s">
        <v>32</v>
      </c>
      <c r="I251" t="s">
        <v>2222</v>
      </c>
      <c r="K251">
        <v>68</v>
      </c>
    </row>
    <row r="252" spans="1:11" x14ac:dyDescent="0.2">
      <c r="A252">
        <f t="shared" si="20"/>
        <v>250</v>
      </c>
      <c r="B252">
        <f t="shared" si="20"/>
        <v>1250</v>
      </c>
      <c r="C252" t="s">
        <v>393</v>
      </c>
      <c r="D252" s="19">
        <v>27120</v>
      </c>
      <c r="E252" t="s">
        <v>43</v>
      </c>
      <c r="F252">
        <v>100</v>
      </c>
      <c r="G252" t="s">
        <v>2258</v>
      </c>
      <c r="H252" t="s">
        <v>32</v>
      </c>
      <c r="I252" t="s">
        <v>2222</v>
      </c>
      <c r="K252">
        <v>68</v>
      </c>
    </row>
    <row r="253" spans="1:11" x14ac:dyDescent="0.2">
      <c r="A253">
        <f t="shared" si="20"/>
        <v>251</v>
      </c>
      <c r="B253">
        <f t="shared" si="20"/>
        <v>1251</v>
      </c>
      <c r="C253" t="s">
        <v>394</v>
      </c>
      <c r="D253" s="19">
        <v>27395</v>
      </c>
      <c r="E253" t="s">
        <v>43</v>
      </c>
      <c r="F253">
        <v>100</v>
      </c>
      <c r="G253" t="s">
        <v>2258</v>
      </c>
      <c r="H253" t="s">
        <v>32</v>
      </c>
      <c r="I253" t="s">
        <v>2222</v>
      </c>
      <c r="K253">
        <v>68</v>
      </c>
    </row>
    <row r="254" spans="1:11" x14ac:dyDescent="0.2">
      <c r="A254">
        <f t="shared" si="20"/>
        <v>252</v>
      </c>
      <c r="B254">
        <f t="shared" si="20"/>
        <v>1252</v>
      </c>
      <c r="C254" t="s">
        <v>395</v>
      </c>
      <c r="D254" s="19">
        <v>27485</v>
      </c>
      <c r="E254" t="s">
        <v>2174</v>
      </c>
      <c r="F254">
        <v>100</v>
      </c>
      <c r="G254" t="s">
        <v>2258</v>
      </c>
      <c r="H254" t="s">
        <v>32</v>
      </c>
      <c r="I254" t="s">
        <v>2222</v>
      </c>
      <c r="K254">
        <v>68</v>
      </c>
    </row>
    <row r="255" spans="1:11" x14ac:dyDescent="0.2">
      <c r="A255">
        <f t="shared" si="20"/>
        <v>253</v>
      </c>
      <c r="B255">
        <f t="shared" si="20"/>
        <v>1253</v>
      </c>
      <c r="C255" t="s">
        <v>396</v>
      </c>
      <c r="D255" s="19">
        <v>27760</v>
      </c>
      <c r="E255" t="s">
        <v>43</v>
      </c>
      <c r="F255">
        <v>100</v>
      </c>
      <c r="G255" t="s">
        <v>2258</v>
      </c>
      <c r="H255" t="s">
        <v>32</v>
      </c>
      <c r="I255" t="s">
        <v>2222</v>
      </c>
      <c r="K255">
        <v>68</v>
      </c>
    </row>
    <row r="256" spans="1:11" x14ac:dyDescent="0.2">
      <c r="A256">
        <f t="shared" si="20"/>
        <v>254</v>
      </c>
      <c r="B256">
        <f t="shared" si="20"/>
        <v>1254</v>
      </c>
      <c r="C256" t="s">
        <v>397</v>
      </c>
      <c r="D256" s="19">
        <v>27851</v>
      </c>
      <c r="E256" t="s">
        <v>43</v>
      </c>
      <c r="F256">
        <v>100</v>
      </c>
      <c r="G256" t="s">
        <v>2258</v>
      </c>
      <c r="H256" t="s">
        <v>32</v>
      </c>
      <c r="I256" t="s">
        <v>2222</v>
      </c>
      <c r="K256">
        <v>68</v>
      </c>
    </row>
    <row r="257" spans="1:11" x14ac:dyDescent="0.2">
      <c r="A257">
        <f t="shared" si="20"/>
        <v>255</v>
      </c>
      <c r="B257">
        <f t="shared" si="20"/>
        <v>1255</v>
      </c>
      <c r="C257" t="s">
        <v>398</v>
      </c>
      <c r="D257" s="19">
        <v>28126</v>
      </c>
      <c r="E257" t="s">
        <v>43</v>
      </c>
      <c r="F257">
        <v>100</v>
      </c>
      <c r="G257" t="s">
        <v>2258</v>
      </c>
      <c r="H257" t="s">
        <v>32</v>
      </c>
      <c r="I257" t="s">
        <v>2222</v>
      </c>
      <c r="K257">
        <v>68</v>
      </c>
    </row>
    <row r="258" spans="1:11" x14ac:dyDescent="0.2">
      <c r="A258">
        <f t="shared" si="20"/>
        <v>256</v>
      </c>
      <c r="B258">
        <f t="shared" si="20"/>
        <v>1256</v>
      </c>
      <c r="C258" t="s">
        <v>399</v>
      </c>
      <c r="D258" s="19">
        <v>28216</v>
      </c>
      <c r="E258" t="s">
        <v>43</v>
      </c>
      <c r="F258">
        <v>100</v>
      </c>
      <c r="G258" t="s">
        <v>2258</v>
      </c>
      <c r="H258" t="s">
        <v>32</v>
      </c>
      <c r="I258" t="s">
        <v>2222</v>
      </c>
      <c r="K258">
        <v>68</v>
      </c>
    </row>
    <row r="259" spans="1:11" x14ac:dyDescent="0.2">
      <c r="A259">
        <f t="shared" si="20"/>
        <v>257</v>
      </c>
      <c r="B259">
        <f t="shared" si="20"/>
        <v>1257</v>
      </c>
      <c r="C259" t="s">
        <v>400</v>
      </c>
      <c r="D259" s="19">
        <v>28491</v>
      </c>
      <c r="E259" t="s">
        <v>43</v>
      </c>
      <c r="F259">
        <v>100</v>
      </c>
      <c r="G259" t="s">
        <v>2258</v>
      </c>
      <c r="H259" t="s">
        <v>32</v>
      </c>
      <c r="I259" t="s">
        <v>2222</v>
      </c>
      <c r="K259">
        <v>68</v>
      </c>
    </row>
    <row r="260" spans="1:11" x14ac:dyDescent="0.2">
      <c r="A260">
        <f t="shared" si="20"/>
        <v>258</v>
      </c>
      <c r="B260">
        <f t="shared" si="20"/>
        <v>1258</v>
      </c>
      <c r="C260" t="s">
        <v>401</v>
      </c>
      <c r="D260" s="19">
        <v>28581</v>
      </c>
      <c r="E260" t="s">
        <v>43</v>
      </c>
      <c r="F260">
        <v>100</v>
      </c>
      <c r="G260" t="s">
        <v>2258</v>
      </c>
      <c r="H260" t="s">
        <v>32</v>
      </c>
      <c r="I260" t="s">
        <v>2222</v>
      </c>
      <c r="K260">
        <v>68</v>
      </c>
    </row>
    <row r="261" spans="1:11" x14ac:dyDescent="0.2">
      <c r="A261">
        <f t="shared" si="20"/>
        <v>259</v>
      </c>
      <c r="B261">
        <f t="shared" si="20"/>
        <v>1259</v>
      </c>
      <c r="C261" t="s">
        <v>402</v>
      </c>
      <c r="D261" s="19">
        <v>28856</v>
      </c>
      <c r="E261" t="s">
        <v>43</v>
      </c>
      <c r="F261">
        <v>100</v>
      </c>
      <c r="G261" t="s">
        <v>2258</v>
      </c>
      <c r="H261" t="s">
        <v>32</v>
      </c>
      <c r="I261" t="s">
        <v>2222</v>
      </c>
      <c r="K261">
        <v>68</v>
      </c>
    </row>
    <row r="262" spans="1:11" x14ac:dyDescent="0.2">
      <c r="A262">
        <f t="shared" si="20"/>
        <v>260</v>
      </c>
      <c r="B262">
        <f t="shared" si="20"/>
        <v>1260</v>
      </c>
      <c r="C262" t="s">
        <v>403</v>
      </c>
      <c r="D262" s="19">
        <v>28946</v>
      </c>
      <c r="E262" t="s">
        <v>43</v>
      </c>
      <c r="F262">
        <v>100</v>
      </c>
      <c r="G262" t="s">
        <v>2258</v>
      </c>
      <c r="H262" t="s">
        <v>32</v>
      </c>
      <c r="I262" t="s">
        <v>2222</v>
      </c>
      <c r="K262">
        <v>68</v>
      </c>
    </row>
    <row r="263" spans="1:11" x14ac:dyDescent="0.2">
      <c r="A263">
        <f t="shared" si="20"/>
        <v>261</v>
      </c>
      <c r="B263">
        <f t="shared" si="20"/>
        <v>1261</v>
      </c>
      <c r="C263" t="s">
        <v>404</v>
      </c>
      <c r="D263" s="19">
        <v>29221</v>
      </c>
      <c r="E263" t="s">
        <v>43</v>
      </c>
      <c r="F263">
        <v>100</v>
      </c>
      <c r="G263" t="s">
        <v>2258</v>
      </c>
      <c r="H263" t="s">
        <v>32</v>
      </c>
      <c r="I263" t="s">
        <v>2222</v>
      </c>
      <c r="K263">
        <v>68</v>
      </c>
    </row>
    <row r="264" spans="1:11" x14ac:dyDescent="0.2">
      <c r="A264">
        <f t="shared" si="20"/>
        <v>262</v>
      </c>
      <c r="B264">
        <f t="shared" si="20"/>
        <v>1262</v>
      </c>
      <c r="C264" t="s">
        <v>405</v>
      </c>
      <c r="D264" s="19">
        <v>29312</v>
      </c>
      <c r="E264" t="s">
        <v>43</v>
      </c>
      <c r="F264">
        <v>100</v>
      </c>
      <c r="G264" t="s">
        <v>2258</v>
      </c>
      <c r="H264" t="s">
        <v>32</v>
      </c>
      <c r="I264" t="s">
        <v>2222</v>
      </c>
      <c r="K264">
        <v>68</v>
      </c>
    </row>
    <row r="265" spans="1:11" x14ac:dyDescent="0.2">
      <c r="A265">
        <f t="shared" si="20"/>
        <v>263</v>
      </c>
      <c r="B265">
        <f t="shared" si="20"/>
        <v>1263</v>
      </c>
      <c r="C265" t="s">
        <v>406</v>
      </c>
      <c r="D265" s="19">
        <v>29587</v>
      </c>
      <c r="E265" t="s">
        <v>43</v>
      </c>
      <c r="F265">
        <v>100</v>
      </c>
      <c r="G265" t="s">
        <v>2258</v>
      </c>
      <c r="H265" t="s">
        <v>32</v>
      </c>
      <c r="I265" t="s">
        <v>2222</v>
      </c>
      <c r="K265">
        <v>68</v>
      </c>
    </row>
    <row r="266" spans="1:11" x14ac:dyDescent="0.2">
      <c r="A266">
        <f t="shared" si="20"/>
        <v>264</v>
      </c>
      <c r="B266">
        <f t="shared" si="20"/>
        <v>1264</v>
      </c>
      <c r="C266" t="s">
        <v>407</v>
      </c>
      <c r="D266" s="19">
        <v>29677</v>
      </c>
      <c r="E266" t="s">
        <v>43</v>
      </c>
      <c r="F266">
        <v>100</v>
      </c>
      <c r="G266" t="s">
        <v>2258</v>
      </c>
      <c r="H266" t="s">
        <v>32</v>
      </c>
      <c r="I266" t="s">
        <v>2222</v>
      </c>
      <c r="K266">
        <v>68</v>
      </c>
    </row>
    <row r="267" spans="1:11" x14ac:dyDescent="0.2">
      <c r="A267">
        <f t="shared" si="20"/>
        <v>265</v>
      </c>
      <c r="B267">
        <f t="shared" si="20"/>
        <v>1265</v>
      </c>
      <c r="C267" t="s">
        <v>408</v>
      </c>
      <c r="D267" s="19">
        <v>29952</v>
      </c>
      <c r="E267" t="s">
        <v>43</v>
      </c>
      <c r="F267">
        <v>100</v>
      </c>
      <c r="G267" t="s">
        <v>2258</v>
      </c>
      <c r="H267" t="s">
        <v>32</v>
      </c>
      <c r="I267" t="s">
        <v>2222</v>
      </c>
      <c r="K267">
        <v>68</v>
      </c>
    </row>
    <row r="268" spans="1:11" x14ac:dyDescent="0.2">
      <c r="A268">
        <f t="shared" si="20"/>
        <v>266</v>
      </c>
      <c r="B268">
        <f t="shared" si="20"/>
        <v>1266</v>
      </c>
      <c r="C268" t="s">
        <v>409</v>
      </c>
      <c r="D268" s="19">
        <v>30042</v>
      </c>
      <c r="E268" t="s">
        <v>43</v>
      </c>
      <c r="F268">
        <v>100</v>
      </c>
      <c r="G268" t="s">
        <v>2258</v>
      </c>
      <c r="H268" t="s">
        <v>32</v>
      </c>
      <c r="I268" t="s">
        <v>2222</v>
      </c>
      <c r="K268">
        <v>68</v>
      </c>
    </row>
    <row r="269" spans="1:11" x14ac:dyDescent="0.2">
      <c r="A269">
        <f t="shared" si="20"/>
        <v>267</v>
      </c>
      <c r="B269">
        <f t="shared" si="20"/>
        <v>1267</v>
      </c>
      <c r="C269" t="s">
        <v>410</v>
      </c>
      <c r="D269" s="19">
        <v>30317</v>
      </c>
      <c r="E269" t="s">
        <v>43</v>
      </c>
      <c r="F269">
        <v>100</v>
      </c>
      <c r="G269" t="s">
        <v>2258</v>
      </c>
      <c r="H269" t="s">
        <v>32</v>
      </c>
      <c r="I269" t="s">
        <v>2222</v>
      </c>
      <c r="K269">
        <v>68</v>
      </c>
    </row>
    <row r="270" spans="1:11" x14ac:dyDescent="0.2">
      <c r="A270">
        <f t="shared" si="20"/>
        <v>268</v>
      </c>
      <c r="B270">
        <f t="shared" si="20"/>
        <v>1268</v>
      </c>
      <c r="C270" t="s">
        <v>411</v>
      </c>
      <c r="D270" s="19">
        <v>30407</v>
      </c>
      <c r="E270" t="s">
        <v>43</v>
      </c>
      <c r="F270">
        <v>100</v>
      </c>
      <c r="G270" t="s">
        <v>2258</v>
      </c>
      <c r="H270" t="s">
        <v>32</v>
      </c>
      <c r="I270" t="s">
        <v>2222</v>
      </c>
      <c r="K270">
        <v>68</v>
      </c>
    </row>
    <row r="271" spans="1:11" x14ac:dyDescent="0.2">
      <c r="A271">
        <f t="shared" si="20"/>
        <v>269</v>
      </c>
      <c r="B271">
        <f t="shared" si="20"/>
        <v>1269</v>
      </c>
      <c r="C271" t="s">
        <v>412</v>
      </c>
      <c r="D271" s="19">
        <v>30682</v>
      </c>
      <c r="E271" t="s">
        <v>43</v>
      </c>
      <c r="F271">
        <v>100</v>
      </c>
      <c r="G271" t="s">
        <v>2258</v>
      </c>
      <c r="H271" t="s">
        <v>32</v>
      </c>
      <c r="I271" t="s">
        <v>2222</v>
      </c>
      <c r="K271">
        <v>68</v>
      </c>
    </row>
    <row r="272" spans="1:11" x14ac:dyDescent="0.2">
      <c r="A272">
        <f t="shared" si="20"/>
        <v>270</v>
      </c>
      <c r="B272">
        <f t="shared" si="20"/>
        <v>1270</v>
      </c>
      <c r="C272" t="s">
        <v>413</v>
      </c>
      <c r="D272" s="19">
        <v>30773</v>
      </c>
      <c r="E272" t="s">
        <v>2174</v>
      </c>
      <c r="F272">
        <v>100</v>
      </c>
      <c r="G272" t="s">
        <v>2258</v>
      </c>
      <c r="H272" t="s">
        <v>32</v>
      </c>
      <c r="I272" t="s">
        <v>2222</v>
      </c>
      <c r="K272">
        <v>68</v>
      </c>
    </row>
    <row r="273" spans="1:11" x14ac:dyDescent="0.2">
      <c r="A273">
        <f t="shared" si="20"/>
        <v>271</v>
      </c>
      <c r="B273">
        <f t="shared" si="20"/>
        <v>1271</v>
      </c>
      <c r="C273" t="s">
        <v>414</v>
      </c>
      <c r="D273" s="19">
        <v>31048</v>
      </c>
      <c r="E273" t="s">
        <v>43</v>
      </c>
      <c r="F273">
        <v>100</v>
      </c>
      <c r="G273" t="s">
        <v>2258</v>
      </c>
      <c r="H273" t="s">
        <v>32</v>
      </c>
      <c r="I273" t="s">
        <v>2222</v>
      </c>
      <c r="K273">
        <v>68</v>
      </c>
    </row>
    <row r="274" spans="1:11" x14ac:dyDescent="0.2">
      <c r="A274">
        <f t="shared" si="20"/>
        <v>272</v>
      </c>
      <c r="B274">
        <f t="shared" si="20"/>
        <v>1272</v>
      </c>
      <c r="C274" t="s">
        <v>415</v>
      </c>
      <c r="D274" s="19">
        <v>31138</v>
      </c>
      <c r="E274" t="s">
        <v>43</v>
      </c>
      <c r="F274">
        <v>100</v>
      </c>
      <c r="G274" t="s">
        <v>2258</v>
      </c>
      <c r="H274" t="s">
        <v>32</v>
      </c>
      <c r="I274" t="s">
        <v>2222</v>
      </c>
      <c r="K274">
        <v>68</v>
      </c>
    </row>
    <row r="275" spans="1:11" x14ac:dyDescent="0.2">
      <c r="A275">
        <f t="shared" si="20"/>
        <v>273</v>
      </c>
      <c r="B275">
        <f t="shared" si="20"/>
        <v>1273</v>
      </c>
      <c r="C275" t="s">
        <v>416</v>
      </c>
      <c r="D275" s="19">
        <v>31413</v>
      </c>
      <c r="E275" t="s">
        <v>43</v>
      </c>
      <c r="F275">
        <v>100</v>
      </c>
      <c r="G275" t="s">
        <v>2258</v>
      </c>
      <c r="H275" t="s">
        <v>32</v>
      </c>
      <c r="I275" t="s">
        <v>2222</v>
      </c>
      <c r="K275">
        <v>68</v>
      </c>
    </row>
    <row r="276" spans="1:11" x14ac:dyDescent="0.2">
      <c r="A276">
        <f t="shared" si="20"/>
        <v>274</v>
      </c>
      <c r="B276">
        <f t="shared" si="20"/>
        <v>1274</v>
      </c>
      <c r="C276" t="s">
        <v>417</v>
      </c>
      <c r="D276" s="19">
        <v>31503</v>
      </c>
      <c r="E276" t="s">
        <v>43</v>
      </c>
      <c r="F276">
        <v>100</v>
      </c>
      <c r="G276" t="s">
        <v>2258</v>
      </c>
      <c r="H276" t="s">
        <v>32</v>
      </c>
      <c r="I276" t="s">
        <v>2222</v>
      </c>
      <c r="K276">
        <v>68</v>
      </c>
    </row>
    <row r="277" spans="1:11" x14ac:dyDescent="0.2">
      <c r="A277">
        <f t="shared" si="20"/>
        <v>275</v>
      </c>
      <c r="B277">
        <f t="shared" si="20"/>
        <v>1275</v>
      </c>
      <c r="C277" t="s">
        <v>418</v>
      </c>
      <c r="D277" s="19">
        <v>31778</v>
      </c>
      <c r="E277" t="s">
        <v>43</v>
      </c>
      <c r="F277">
        <v>100</v>
      </c>
      <c r="G277" t="s">
        <v>2258</v>
      </c>
      <c r="H277" t="s">
        <v>32</v>
      </c>
      <c r="I277" t="s">
        <v>2222</v>
      </c>
      <c r="K277">
        <v>68</v>
      </c>
    </row>
    <row r="278" spans="1:11" x14ac:dyDescent="0.2">
      <c r="A278">
        <f t="shared" si="20"/>
        <v>276</v>
      </c>
      <c r="B278">
        <f t="shared" si="20"/>
        <v>1276</v>
      </c>
      <c r="C278" t="s">
        <v>419</v>
      </c>
      <c r="D278" s="19">
        <v>31868</v>
      </c>
      <c r="E278" t="s">
        <v>43</v>
      </c>
      <c r="F278">
        <v>100</v>
      </c>
      <c r="G278" t="s">
        <v>2258</v>
      </c>
      <c r="H278" t="s">
        <v>32</v>
      </c>
      <c r="I278" t="s">
        <v>2222</v>
      </c>
      <c r="K278">
        <v>68</v>
      </c>
    </row>
    <row r="279" spans="1:11" x14ac:dyDescent="0.2">
      <c r="A279">
        <f t="shared" si="20"/>
        <v>277</v>
      </c>
      <c r="B279">
        <f t="shared" si="20"/>
        <v>1277</v>
      </c>
      <c r="C279" t="s">
        <v>420</v>
      </c>
      <c r="D279" s="19">
        <v>32143</v>
      </c>
      <c r="E279" t="s">
        <v>43</v>
      </c>
      <c r="F279">
        <v>100</v>
      </c>
      <c r="G279" t="s">
        <v>2258</v>
      </c>
      <c r="H279" t="s">
        <v>32</v>
      </c>
      <c r="I279" t="s">
        <v>2222</v>
      </c>
      <c r="K279">
        <v>68</v>
      </c>
    </row>
    <row r="280" spans="1:11" x14ac:dyDescent="0.2">
      <c r="A280">
        <f t="shared" si="20"/>
        <v>278</v>
      </c>
      <c r="B280">
        <f t="shared" si="20"/>
        <v>1278</v>
      </c>
      <c r="C280" t="s">
        <v>421</v>
      </c>
      <c r="D280" s="19">
        <v>32234</v>
      </c>
      <c r="E280" t="s">
        <v>43</v>
      </c>
      <c r="F280">
        <v>100</v>
      </c>
      <c r="G280" t="s">
        <v>2258</v>
      </c>
      <c r="H280" t="s">
        <v>32</v>
      </c>
      <c r="I280" t="s">
        <v>2222</v>
      </c>
      <c r="K280">
        <v>68</v>
      </c>
    </row>
    <row r="281" spans="1:11" x14ac:dyDescent="0.2">
      <c r="A281">
        <f t="shared" si="20"/>
        <v>279</v>
      </c>
      <c r="B281">
        <f t="shared" si="20"/>
        <v>1279</v>
      </c>
      <c r="C281" t="s">
        <v>422</v>
      </c>
      <c r="D281" s="19">
        <v>32509</v>
      </c>
      <c r="E281" t="s">
        <v>2174</v>
      </c>
      <c r="F281">
        <v>100</v>
      </c>
      <c r="G281" t="s">
        <v>2258</v>
      </c>
      <c r="H281" t="s">
        <v>32</v>
      </c>
      <c r="I281" t="s">
        <v>2222</v>
      </c>
      <c r="K281">
        <v>68</v>
      </c>
    </row>
    <row r="282" spans="1:11" x14ac:dyDescent="0.2">
      <c r="A282">
        <f t="shared" si="20"/>
        <v>280</v>
      </c>
      <c r="B282">
        <f t="shared" si="20"/>
        <v>1280</v>
      </c>
      <c r="C282" t="s">
        <v>423</v>
      </c>
      <c r="D282" s="19">
        <v>32599</v>
      </c>
      <c r="E282" t="s">
        <v>43</v>
      </c>
      <c r="F282">
        <v>100</v>
      </c>
      <c r="G282" t="s">
        <v>2258</v>
      </c>
      <c r="H282" t="s">
        <v>32</v>
      </c>
      <c r="I282" t="s">
        <v>2222</v>
      </c>
      <c r="K282">
        <v>68</v>
      </c>
    </row>
    <row r="283" spans="1:11" x14ac:dyDescent="0.2">
      <c r="A283">
        <f t="shared" si="20"/>
        <v>281</v>
      </c>
      <c r="B283">
        <f t="shared" si="20"/>
        <v>1281</v>
      </c>
      <c r="C283" t="s">
        <v>424</v>
      </c>
      <c r="D283" s="19">
        <v>32874</v>
      </c>
      <c r="E283" t="s">
        <v>43</v>
      </c>
      <c r="F283">
        <v>100</v>
      </c>
      <c r="G283" t="s">
        <v>2258</v>
      </c>
      <c r="H283" t="s">
        <v>32</v>
      </c>
      <c r="I283" t="s">
        <v>2222</v>
      </c>
      <c r="K283">
        <v>68</v>
      </c>
    </row>
    <row r="284" spans="1:11" x14ac:dyDescent="0.2">
      <c r="A284">
        <f t="shared" si="20"/>
        <v>282</v>
      </c>
      <c r="B284">
        <f t="shared" si="20"/>
        <v>1282</v>
      </c>
      <c r="C284" t="s">
        <v>425</v>
      </c>
      <c r="D284" s="19">
        <v>32964</v>
      </c>
      <c r="E284" t="s">
        <v>43</v>
      </c>
      <c r="F284">
        <v>100</v>
      </c>
      <c r="G284" t="s">
        <v>2258</v>
      </c>
      <c r="H284" t="s">
        <v>32</v>
      </c>
      <c r="I284" t="s">
        <v>2222</v>
      </c>
      <c r="K284">
        <v>68</v>
      </c>
    </row>
    <row r="285" spans="1:11" x14ac:dyDescent="0.2">
      <c r="A285">
        <f t="shared" si="20"/>
        <v>283</v>
      </c>
      <c r="B285">
        <f t="shared" si="20"/>
        <v>1283</v>
      </c>
      <c r="C285" t="s">
        <v>426</v>
      </c>
      <c r="D285" s="19">
        <v>33239</v>
      </c>
      <c r="E285" t="s">
        <v>43</v>
      </c>
      <c r="F285">
        <v>100</v>
      </c>
      <c r="G285" t="s">
        <v>2258</v>
      </c>
      <c r="H285" t="s">
        <v>32</v>
      </c>
      <c r="I285" t="s">
        <v>2222</v>
      </c>
      <c r="K285">
        <v>68</v>
      </c>
    </row>
    <row r="286" spans="1:11" x14ac:dyDescent="0.2">
      <c r="A286">
        <f t="shared" ref="A286:B349" si="21">A285+1</f>
        <v>284</v>
      </c>
      <c r="B286">
        <f t="shared" si="21"/>
        <v>1284</v>
      </c>
      <c r="C286" t="s">
        <v>427</v>
      </c>
      <c r="D286" s="19">
        <v>33329</v>
      </c>
      <c r="E286" t="s">
        <v>43</v>
      </c>
      <c r="F286">
        <v>100</v>
      </c>
      <c r="G286" t="s">
        <v>2258</v>
      </c>
      <c r="H286" t="s">
        <v>32</v>
      </c>
      <c r="I286" t="s">
        <v>2222</v>
      </c>
      <c r="K286">
        <v>68</v>
      </c>
    </row>
    <row r="287" spans="1:11" x14ac:dyDescent="0.2">
      <c r="A287">
        <f t="shared" si="21"/>
        <v>285</v>
      </c>
      <c r="B287">
        <f t="shared" si="21"/>
        <v>1285</v>
      </c>
      <c r="C287" t="s">
        <v>428</v>
      </c>
      <c r="D287" s="19">
        <v>33604</v>
      </c>
      <c r="E287" t="s">
        <v>43</v>
      </c>
      <c r="F287">
        <v>100</v>
      </c>
      <c r="G287" t="s">
        <v>2258</v>
      </c>
      <c r="H287" t="s">
        <v>32</v>
      </c>
      <c r="I287" t="s">
        <v>2222</v>
      </c>
      <c r="K287">
        <v>68</v>
      </c>
    </row>
    <row r="288" spans="1:11" x14ac:dyDescent="0.2">
      <c r="A288">
        <f t="shared" si="21"/>
        <v>286</v>
      </c>
      <c r="B288">
        <f t="shared" si="21"/>
        <v>1286</v>
      </c>
      <c r="C288" t="s">
        <v>429</v>
      </c>
      <c r="D288" s="19">
        <v>33695</v>
      </c>
      <c r="E288" t="s">
        <v>2174</v>
      </c>
      <c r="F288">
        <v>100</v>
      </c>
      <c r="G288" t="s">
        <v>2258</v>
      </c>
      <c r="H288" t="s">
        <v>32</v>
      </c>
      <c r="I288" t="s">
        <v>2222</v>
      </c>
      <c r="K288">
        <v>68</v>
      </c>
    </row>
    <row r="289" spans="1:11" x14ac:dyDescent="0.2">
      <c r="A289">
        <f t="shared" si="21"/>
        <v>287</v>
      </c>
      <c r="B289">
        <f t="shared" si="21"/>
        <v>1287</v>
      </c>
      <c r="C289" t="s">
        <v>430</v>
      </c>
      <c r="D289" s="19">
        <v>33970</v>
      </c>
      <c r="E289" t="s">
        <v>43</v>
      </c>
      <c r="F289">
        <v>100</v>
      </c>
      <c r="G289" t="s">
        <v>2258</v>
      </c>
      <c r="H289" t="s">
        <v>32</v>
      </c>
      <c r="I289" t="s">
        <v>2222</v>
      </c>
      <c r="K289">
        <v>68</v>
      </c>
    </row>
    <row r="290" spans="1:11" x14ac:dyDescent="0.2">
      <c r="A290">
        <f t="shared" si="21"/>
        <v>288</v>
      </c>
      <c r="B290">
        <f t="shared" si="21"/>
        <v>1288</v>
      </c>
      <c r="C290" t="s">
        <v>431</v>
      </c>
      <c r="D290" s="19">
        <v>34060</v>
      </c>
      <c r="E290" t="s">
        <v>43</v>
      </c>
      <c r="F290">
        <v>100</v>
      </c>
      <c r="G290" t="s">
        <v>2258</v>
      </c>
      <c r="H290" t="s">
        <v>32</v>
      </c>
      <c r="I290" t="s">
        <v>2222</v>
      </c>
      <c r="K290">
        <v>68</v>
      </c>
    </row>
    <row r="291" spans="1:11" x14ac:dyDescent="0.2">
      <c r="A291">
        <f t="shared" si="21"/>
        <v>289</v>
      </c>
      <c r="B291">
        <f t="shared" si="21"/>
        <v>1289</v>
      </c>
      <c r="C291" t="s">
        <v>432</v>
      </c>
      <c r="D291" s="19">
        <v>34335</v>
      </c>
      <c r="E291" t="s">
        <v>43</v>
      </c>
      <c r="F291">
        <v>100</v>
      </c>
      <c r="G291" t="s">
        <v>2258</v>
      </c>
      <c r="H291" t="s">
        <v>32</v>
      </c>
      <c r="I291" t="s">
        <v>2222</v>
      </c>
      <c r="K291">
        <v>68</v>
      </c>
    </row>
    <row r="292" spans="1:11" x14ac:dyDescent="0.2">
      <c r="A292">
        <f t="shared" si="21"/>
        <v>290</v>
      </c>
      <c r="B292">
        <f t="shared" si="21"/>
        <v>1290</v>
      </c>
      <c r="C292" t="s">
        <v>433</v>
      </c>
      <c r="D292" s="19">
        <v>34425</v>
      </c>
      <c r="E292" t="s">
        <v>43</v>
      </c>
      <c r="F292">
        <v>100</v>
      </c>
      <c r="G292" t="s">
        <v>2258</v>
      </c>
      <c r="H292" t="s">
        <v>32</v>
      </c>
      <c r="I292" t="s">
        <v>2222</v>
      </c>
      <c r="K292">
        <v>68</v>
      </c>
    </row>
    <row r="293" spans="1:11" x14ac:dyDescent="0.2">
      <c r="A293">
        <f t="shared" si="21"/>
        <v>291</v>
      </c>
      <c r="B293">
        <f t="shared" si="21"/>
        <v>1291</v>
      </c>
      <c r="C293" t="s">
        <v>434</v>
      </c>
      <c r="D293" s="19">
        <v>34700</v>
      </c>
      <c r="E293" t="s">
        <v>43</v>
      </c>
      <c r="F293">
        <v>100</v>
      </c>
      <c r="G293" t="s">
        <v>2258</v>
      </c>
      <c r="H293" t="s">
        <v>32</v>
      </c>
      <c r="I293" t="s">
        <v>2222</v>
      </c>
      <c r="K293">
        <v>68</v>
      </c>
    </row>
    <row r="294" spans="1:11" x14ac:dyDescent="0.2">
      <c r="A294">
        <f t="shared" si="21"/>
        <v>292</v>
      </c>
      <c r="B294">
        <f t="shared" si="21"/>
        <v>1292</v>
      </c>
      <c r="C294" t="s">
        <v>435</v>
      </c>
      <c r="D294" s="19">
        <v>34790</v>
      </c>
      <c r="E294" t="s">
        <v>43</v>
      </c>
      <c r="F294">
        <v>100</v>
      </c>
      <c r="G294" t="s">
        <v>2258</v>
      </c>
      <c r="H294" t="s">
        <v>32</v>
      </c>
      <c r="I294" t="s">
        <v>2222</v>
      </c>
      <c r="K294">
        <v>68</v>
      </c>
    </row>
    <row r="295" spans="1:11" x14ac:dyDescent="0.2">
      <c r="A295">
        <f t="shared" si="21"/>
        <v>293</v>
      </c>
      <c r="B295">
        <f t="shared" si="21"/>
        <v>1293</v>
      </c>
      <c r="C295" t="s">
        <v>436</v>
      </c>
      <c r="D295" s="19">
        <v>35065</v>
      </c>
      <c r="E295" t="s">
        <v>43</v>
      </c>
      <c r="F295">
        <v>100</v>
      </c>
      <c r="G295" t="s">
        <v>2258</v>
      </c>
      <c r="H295" t="s">
        <v>32</v>
      </c>
      <c r="I295" t="s">
        <v>2222</v>
      </c>
      <c r="K295">
        <v>68</v>
      </c>
    </row>
    <row r="296" spans="1:11" x14ac:dyDescent="0.2">
      <c r="A296">
        <f t="shared" si="21"/>
        <v>294</v>
      </c>
      <c r="B296">
        <f t="shared" si="21"/>
        <v>1294</v>
      </c>
      <c r="C296" t="s">
        <v>437</v>
      </c>
      <c r="D296" s="19">
        <v>35156</v>
      </c>
      <c r="E296" t="s">
        <v>43</v>
      </c>
      <c r="F296">
        <v>100</v>
      </c>
      <c r="G296" t="s">
        <v>2258</v>
      </c>
      <c r="H296" t="s">
        <v>32</v>
      </c>
      <c r="I296" t="s">
        <v>2222</v>
      </c>
      <c r="K296">
        <v>68</v>
      </c>
    </row>
    <row r="297" spans="1:11" x14ac:dyDescent="0.2">
      <c r="A297">
        <f t="shared" si="21"/>
        <v>295</v>
      </c>
      <c r="B297">
        <f t="shared" si="21"/>
        <v>1295</v>
      </c>
      <c r="C297" t="s">
        <v>438</v>
      </c>
      <c r="D297" s="19">
        <v>35431</v>
      </c>
      <c r="E297" t="s">
        <v>43</v>
      </c>
      <c r="F297">
        <v>100</v>
      </c>
      <c r="G297" t="s">
        <v>2258</v>
      </c>
      <c r="H297" t="s">
        <v>32</v>
      </c>
      <c r="I297" t="s">
        <v>2222</v>
      </c>
      <c r="K297">
        <v>68</v>
      </c>
    </row>
    <row r="298" spans="1:11" x14ac:dyDescent="0.2">
      <c r="A298">
        <f t="shared" si="21"/>
        <v>296</v>
      </c>
      <c r="B298">
        <f t="shared" si="21"/>
        <v>1296</v>
      </c>
      <c r="C298" t="s">
        <v>439</v>
      </c>
      <c r="D298" s="19">
        <v>35521</v>
      </c>
      <c r="E298" t="s">
        <v>43</v>
      </c>
      <c r="F298">
        <v>100</v>
      </c>
      <c r="G298" t="s">
        <v>2258</v>
      </c>
      <c r="H298" t="s">
        <v>32</v>
      </c>
      <c r="I298" t="s">
        <v>2222</v>
      </c>
      <c r="K298">
        <v>68</v>
      </c>
    </row>
    <row r="299" spans="1:11" x14ac:dyDescent="0.2">
      <c r="A299">
        <f t="shared" si="21"/>
        <v>297</v>
      </c>
      <c r="B299">
        <f t="shared" si="21"/>
        <v>1297</v>
      </c>
      <c r="C299" t="s">
        <v>440</v>
      </c>
      <c r="D299" s="19">
        <v>35796</v>
      </c>
      <c r="E299" t="s">
        <v>43</v>
      </c>
      <c r="F299">
        <v>100</v>
      </c>
      <c r="G299" t="s">
        <v>2258</v>
      </c>
      <c r="H299" t="s">
        <v>32</v>
      </c>
      <c r="I299" t="s">
        <v>2222</v>
      </c>
      <c r="K299">
        <v>68</v>
      </c>
    </row>
    <row r="300" spans="1:11" x14ac:dyDescent="0.2">
      <c r="A300">
        <f t="shared" si="21"/>
        <v>298</v>
      </c>
      <c r="B300">
        <f t="shared" si="21"/>
        <v>1298</v>
      </c>
      <c r="C300" t="s">
        <v>441</v>
      </c>
      <c r="D300" s="19">
        <v>35886</v>
      </c>
      <c r="E300" t="s">
        <v>43</v>
      </c>
      <c r="F300">
        <v>100</v>
      </c>
      <c r="G300" t="s">
        <v>2258</v>
      </c>
      <c r="H300" t="s">
        <v>32</v>
      </c>
      <c r="I300" t="s">
        <v>2222</v>
      </c>
      <c r="K300">
        <v>68</v>
      </c>
    </row>
    <row r="301" spans="1:11" x14ac:dyDescent="0.2">
      <c r="A301">
        <f t="shared" si="21"/>
        <v>299</v>
      </c>
      <c r="B301">
        <f t="shared" si="21"/>
        <v>1299</v>
      </c>
      <c r="C301" t="s">
        <v>442</v>
      </c>
      <c r="D301" s="19">
        <v>36161</v>
      </c>
      <c r="E301" t="s">
        <v>43</v>
      </c>
      <c r="F301">
        <v>100</v>
      </c>
      <c r="G301" t="s">
        <v>2258</v>
      </c>
      <c r="H301" t="s">
        <v>32</v>
      </c>
      <c r="I301" t="s">
        <v>2222</v>
      </c>
      <c r="K301">
        <v>68</v>
      </c>
    </row>
    <row r="302" spans="1:11" x14ac:dyDescent="0.2">
      <c r="A302">
        <f t="shared" si="21"/>
        <v>300</v>
      </c>
      <c r="B302">
        <f t="shared" si="21"/>
        <v>1300</v>
      </c>
      <c r="C302" t="s">
        <v>443</v>
      </c>
      <c r="D302" s="19">
        <v>36251</v>
      </c>
      <c r="E302" t="s">
        <v>43</v>
      </c>
      <c r="F302">
        <v>100</v>
      </c>
      <c r="G302" t="s">
        <v>2258</v>
      </c>
      <c r="H302" t="s">
        <v>32</v>
      </c>
      <c r="I302" t="s">
        <v>2222</v>
      </c>
      <c r="K302">
        <v>68</v>
      </c>
    </row>
    <row r="303" spans="1:11" x14ac:dyDescent="0.2">
      <c r="A303">
        <f t="shared" si="21"/>
        <v>301</v>
      </c>
      <c r="B303">
        <f t="shared" si="21"/>
        <v>1301</v>
      </c>
      <c r="C303" t="s">
        <v>444</v>
      </c>
      <c r="D303" s="19">
        <v>36526</v>
      </c>
      <c r="E303" t="s">
        <v>43</v>
      </c>
      <c r="F303">
        <v>100</v>
      </c>
      <c r="G303" t="s">
        <v>2258</v>
      </c>
      <c r="H303" t="s">
        <v>32</v>
      </c>
      <c r="I303" t="s">
        <v>2222</v>
      </c>
      <c r="K303">
        <v>68</v>
      </c>
    </row>
    <row r="304" spans="1:11" x14ac:dyDescent="0.2">
      <c r="A304">
        <f t="shared" si="21"/>
        <v>302</v>
      </c>
      <c r="B304">
        <f t="shared" si="21"/>
        <v>1302</v>
      </c>
      <c r="C304" t="s">
        <v>445</v>
      </c>
      <c r="D304" s="19">
        <v>36617</v>
      </c>
      <c r="E304" t="s">
        <v>43</v>
      </c>
      <c r="F304">
        <v>100</v>
      </c>
      <c r="G304" t="s">
        <v>2258</v>
      </c>
      <c r="H304" t="s">
        <v>32</v>
      </c>
      <c r="I304" t="s">
        <v>2222</v>
      </c>
      <c r="K304">
        <v>68</v>
      </c>
    </row>
    <row r="305" spans="1:12" x14ac:dyDescent="0.2">
      <c r="A305">
        <f t="shared" si="21"/>
        <v>303</v>
      </c>
      <c r="B305">
        <f t="shared" si="21"/>
        <v>1303</v>
      </c>
      <c r="C305" t="s">
        <v>446</v>
      </c>
      <c r="D305" s="19">
        <v>36892</v>
      </c>
      <c r="E305" t="s">
        <v>43</v>
      </c>
      <c r="F305">
        <v>100</v>
      </c>
      <c r="G305" t="s">
        <v>2258</v>
      </c>
      <c r="H305" t="s">
        <v>32</v>
      </c>
      <c r="I305" t="s">
        <v>2222</v>
      </c>
      <c r="K305">
        <v>68</v>
      </c>
    </row>
    <row r="306" spans="1:12" x14ac:dyDescent="0.2">
      <c r="A306">
        <f t="shared" si="21"/>
        <v>304</v>
      </c>
      <c r="B306">
        <f t="shared" si="21"/>
        <v>1304</v>
      </c>
      <c r="C306" t="s">
        <v>447</v>
      </c>
      <c r="D306" s="19">
        <v>36982</v>
      </c>
      <c r="E306" t="s">
        <v>43</v>
      </c>
      <c r="F306">
        <v>100</v>
      </c>
      <c r="G306" t="s">
        <v>2258</v>
      </c>
      <c r="H306" t="s">
        <v>32</v>
      </c>
      <c r="I306" t="s">
        <v>2222</v>
      </c>
      <c r="K306">
        <v>68</v>
      </c>
    </row>
    <row r="307" spans="1:12" x14ac:dyDescent="0.2">
      <c r="A307">
        <f t="shared" si="21"/>
        <v>305</v>
      </c>
      <c r="B307">
        <f t="shared" si="21"/>
        <v>1305</v>
      </c>
      <c r="C307" t="s">
        <v>448</v>
      </c>
      <c r="D307" s="19">
        <v>37257</v>
      </c>
      <c r="E307" t="s">
        <v>43</v>
      </c>
      <c r="F307">
        <v>100</v>
      </c>
      <c r="G307" t="s">
        <v>2258</v>
      </c>
      <c r="H307" t="s">
        <v>32</v>
      </c>
      <c r="I307" t="s">
        <v>2222</v>
      </c>
      <c r="K307">
        <v>68</v>
      </c>
    </row>
    <row r="308" spans="1:12" x14ac:dyDescent="0.2">
      <c r="A308">
        <f t="shared" si="21"/>
        <v>306</v>
      </c>
      <c r="B308">
        <f t="shared" si="21"/>
        <v>1306</v>
      </c>
      <c r="C308" t="s">
        <v>449</v>
      </c>
      <c r="D308" s="19">
        <v>37347</v>
      </c>
      <c r="E308" t="s">
        <v>43</v>
      </c>
      <c r="F308">
        <v>100</v>
      </c>
      <c r="G308" t="s">
        <v>2258</v>
      </c>
      <c r="H308" t="s">
        <v>32</v>
      </c>
      <c r="I308" t="s">
        <v>2222</v>
      </c>
      <c r="K308">
        <v>68</v>
      </c>
    </row>
    <row r="309" spans="1:12" x14ac:dyDescent="0.2">
      <c r="A309">
        <f t="shared" si="21"/>
        <v>307</v>
      </c>
      <c r="B309">
        <f t="shared" si="21"/>
        <v>1307</v>
      </c>
      <c r="C309" t="s">
        <v>450</v>
      </c>
      <c r="D309" s="19">
        <v>37622</v>
      </c>
      <c r="E309" t="s">
        <v>43</v>
      </c>
      <c r="F309">
        <v>100</v>
      </c>
      <c r="G309" t="s">
        <v>2258</v>
      </c>
      <c r="H309" t="s">
        <v>32</v>
      </c>
      <c r="I309" t="s">
        <v>2222</v>
      </c>
      <c r="K309">
        <v>68</v>
      </c>
    </row>
    <row r="310" spans="1:12" x14ac:dyDescent="0.2">
      <c r="A310">
        <f t="shared" si="21"/>
        <v>308</v>
      </c>
      <c r="B310">
        <f t="shared" si="21"/>
        <v>1308</v>
      </c>
      <c r="C310" t="s">
        <v>451</v>
      </c>
      <c r="D310" s="19">
        <v>37712</v>
      </c>
      <c r="E310" t="s">
        <v>43</v>
      </c>
      <c r="F310">
        <v>100</v>
      </c>
      <c r="G310" t="s">
        <v>2258</v>
      </c>
      <c r="H310" t="s">
        <v>32</v>
      </c>
      <c r="I310" t="s">
        <v>2222</v>
      </c>
      <c r="K310">
        <v>68</v>
      </c>
    </row>
    <row r="311" spans="1:12" x14ac:dyDescent="0.2">
      <c r="A311">
        <f t="shared" si="21"/>
        <v>309</v>
      </c>
      <c r="B311">
        <f t="shared" si="21"/>
        <v>1309</v>
      </c>
      <c r="C311" t="s">
        <v>452</v>
      </c>
      <c r="D311" s="19">
        <v>37987</v>
      </c>
      <c r="E311" t="s">
        <v>43</v>
      </c>
      <c r="F311">
        <v>100</v>
      </c>
      <c r="G311" t="s">
        <v>2258</v>
      </c>
      <c r="H311" t="s">
        <v>32</v>
      </c>
      <c r="I311" t="s">
        <v>2222</v>
      </c>
      <c r="K311">
        <v>68</v>
      </c>
    </row>
    <row r="312" spans="1:12" x14ac:dyDescent="0.2">
      <c r="A312">
        <f t="shared" si="21"/>
        <v>310</v>
      </c>
      <c r="B312">
        <f t="shared" si="21"/>
        <v>1310</v>
      </c>
      <c r="C312" t="s">
        <v>453</v>
      </c>
      <c r="D312" s="19">
        <v>38078</v>
      </c>
      <c r="E312" t="s">
        <v>43</v>
      </c>
      <c r="F312">
        <v>100</v>
      </c>
      <c r="G312" t="s">
        <v>2258</v>
      </c>
      <c r="H312" t="s">
        <v>32</v>
      </c>
      <c r="I312" t="s">
        <v>2222</v>
      </c>
      <c r="K312">
        <v>68</v>
      </c>
    </row>
    <row r="313" spans="1:12" x14ac:dyDescent="0.2">
      <c r="A313">
        <f t="shared" si="21"/>
        <v>311</v>
      </c>
      <c r="B313">
        <f t="shared" si="21"/>
        <v>1311</v>
      </c>
      <c r="C313" t="s">
        <v>454</v>
      </c>
      <c r="D313" s="19">
        <v>38353</v>
      </c>
      <c r="E313" t="s">
        <v>43</v>
      </c>
      <c r="F313">
        <v>100</v>
      </c>
      <c r="G313" t="s">
        <v>2258</v>
      </c>
      <c r="H313" t="s">
        <v>32</v>
      </c>
      <c r="I313" t="s">
        <v>2222</v>
      </c>
      <c r="K313">
        <v>68</v>
      </c>
    </row>
    <row r="314" spans="1:12" x14ac:dyDescent="0.2">
      <c r="A314">
        <f t="shared" si="21"/>
        <v>312</v>
      </c>
      <c r="B314">
        <f t="shared" si="21"/>
        <v>1312</v>
      </c>
      <c r="C314" t="s">
        <v>455</v>
      </c>
      <c r="D314" s="19">
        <v>21551</v>
      </c>
      <c r="E314" t="s">
        <v>43</v>
      </c>
      <c r="F314">
        <v>100</v>
      </c>
      <c r="G314" t="s">
        <v>2258</v>
      </c>
      <c r="H314" t="s">
        <v>32</v>
      </c>
      <c r="I314" t="s">
        <v>2222</v>
      </c>
      <c r="K314">
        <v>68</v>
      </c>
      <c r="L314">
        <v>4</v>
      </c>
    </row>
    <row r="315" spans="1:12" x14ac:dyDescent="0.2">
      <c r="A315">
        <f t="shared" si="21"/>
        <v>313</v>
      </c>
      <c r="B315">
        <f t="shared" si="21"/>
        <v>1313</v>
      </c>
      <c r="C315" t="s">
        <v>456</v>
      </c>
      <c r="D315" s="19">
        <v>21641</v>
      </c>
      <c r="E315" t="s">
        <v>43</v>
      </c>
      <c r="F315">
        <v>100</v>
      </c>
      <c r="G315" t="s">
        <v>2258</v>
      </c>
      <c r="H315" t="s">
        <v>32</v>
      </c>
      <c r="I315" t="s">
        <v>2222</v>
      </c>
      <c r="K315">
        <v>68</v>
      </c>
      <c r="L315">
        <v>4</v>
      </c>
    </row>
    <row r="316" spans="1:12" x14ac:dyDescent="0.2">
      <c r="A316">
        <f t="shared" si="21"/>
        <v>314</v>
      </c>
      <c r="B316">
        <f t="shared" si="21"/>
        <v>1314</v>
      </c>
      <c r="C316" t="s">
        <v>457</v>
      </c>
      <c r="D316" s="19">
        <v>21916</v>
      </c>
      <c r="E316" t="s">
        <v>43</v>
      </c>
      <c r="F316">
        <v>100</v>
      </c>
      <c r="G316" t="s">
        <v>2258</v>
      </c>
      <c r="H316" t="s">
        <v>32</v>
      </c>
      <c r="I316" t="s">
        <v>2222</v>
      </c>
      <c r="K316">
        <v>68</v>
      </c>
      <c r="L316">
        <v>4</v>
      </c>
    </row>
    <row r="317" spans="1:12" x14ac:dyDescent="0.2">
      <c r="A317">
        <f t="shared" si="21"/>
        <v>315</v>
      </c>
      <c r="B317">
        <f t="shared" si="21"/>
        <v>1315</v>
      </c>
      <c r="C317" t="s">
        <v>458</v>
      </c>
      <c r="D317" s="19">
        <v>22007</v>
      </c>
      <c r="E317" t="s">
        <v>43</v>
      </c>
      <c r="F317">
        <v>100</v>
      </c>
      <c r="G317" t="s">
        <v>2258</v>
      </c>
      <c r="H317" t="s">
        <v>32</v>
      </c>
      <c r="I317" t="s">
        <v>2222</v>
      </c>
      <c r="K317">
        <v>68</v>
      </c>
      <c r="L317">
        <v>4</v>
      </c>
    </row>
    <row r="318" spans="1:12" x14ac:dyDescent="0.2">
      <c r="A318">
        <f t="shared" si="21"/>
        <v>316</v>
      </c>
      <c r="B318">
        <f t="shared" si="21"/>
        <v>1316</v>
      </c>
      <c r="C318" t="s">
        <v>459</v>
      </c>
      <c r="D318" s="19">
        <v>22282</v>
      </c>
      <c r="E318" t="s">
        <v>43</v>
      </c>
      <c r="F318">
        <v>100</v>
      </c>
      <c r="G318" t="s">
        <v>2258</v>
      </c>
      <c r="H318" t="s">
        <v>32</v>
      </c>
      <c r="I318" t="s">
        <v>2222</v>
      </c>
      <c r="K318">
        <v>68</v>
      </c>
      <c r="L318">
        <v>4</v>
      </c>
    </row>
    <row r="319" spans="1:12" x14ac:dyDescent="0.2">
      <c r="A319">
        <f t="shared" si="21"/>
        <v>317</v>
      </c>
      <c r="B319">
        <f t="shared" si="21"/>
        <v>1317</v>
      </c>
      <c r="C319" t="s">
        <v>460</v>
      </c>
      <c r="D319" s="19">
        <v>22372</v>
      </c>
      <c r="E319" t="s">
        <v>43</v>
      </c>
      <c r="F319">
        <v>100</v>
      </c>
      <c r="G319" t="s">
        <v>2258</v>
      </c>
      <c r="H319" t="s">
        <v>32</v>
      </c>
      <c r="I319" t="s">
        <v>2222</v>
      </c>
      <c r="K319">
        <v>68</v>
      </c>
      <c r="L319">
        <v>4</v>
      </c>
    </row>
    <row r="320" spans="1:12" x14ac:dyDescent="0.2">
      <c r="A320">
        <f t="shared" si="21"/>
        <v>318</v>
      </c>
      <c r="B320">
        <f t="shared" si="21"/>
        <v>1318</v>
      </c>
      <c r="C320" t="s">
        <v>461</v>
      </c>
      <c r="D320" s="19">
        <v>22647</v>
      </c>
      <c r="E320" t="s">
        <v>43</v>
      </c>
      <c r="F320">
        <v>100</v>
      </c>
      <c r="G320" t="s">
        <v>2258</v>
      </c>
      <c r="H320" t="s">
        <v>32</v>
      </c>
      <c r="I320" t="s">
        <v>2222</v>
      </c>
      <c r="K320">
        <v>68</v>
      </c>
      <c r="L320">
        <v>4</v>
      </c>
    </row>
    <row r="321" spans="1:12" x14ac:dyDescent="0.2">
      <c r="A321">
        <f t="shared" si="21"/>
        <v>319</v>
      </c>
      <c r="B321">
        <f t="shared" si="21"/>
        <v>1319</v>
      </c>
      <c r="C321" t="s">
        <v>462</v>
      </c>
      <c r="D321" s="19">
        <v>22737</v>
      </c>
      <c r="E321" t="s">
        <v>43</v>
      </c>
      <c r="F321">
        <v>100</v>
      </c>
      <c r="G321" t="s">
        <v>2258</v>
      </c>
      <c r="H321" t="s">
        <v>32</v>
      </c>
      <c r="I321" t="s">
        <v>2222</v>
      </c>
      <c r="K321">
        <v>68</v>
      </c>
      <c r="L321">
        <v>4</v>
      </c>
    </row>
    <row r="322" spans="1:12" x14ac:dyDescent="0.2">
      <c r="A322">
        <f t="shared" si="21"/>
        <v>320</v>
      </c>
      <c r="B322">
        <f t="shared" si="21"/>
        <v>1320</v>
      </c>
      <c r="C322" t="s">
        <v>463</v>
      </c>
      <c r="D322" s="19">
        <v>23012</v>
      </c>
      <c r="E322" t="s">
        <v>43</v>
      </c>
      <c r="F322">
        <v>100</v>
      </c>
      <c r="G322" t="s">
        <v>2258</v>
      </c>
      <c r="H322" t="s">
        <v>32</v>
      </c>
      <c r="I322" t="s">
        <v>2222</v>
      </c>
      <c r="K322">
        <v>68</v>
      </c>
      <c r="L322">
        <v>4</v>
      </c>
    </row>
    <row r="323" spans="1:12" x14ac:dyDescent="0.2">
      <c r="A323">
        <f t="shared" si="21"/>
        <v>321</v>
      </c>
      <c r="B323">
        <f t="shared" si="21"/>
        <v>1321</v>
      </c>
      <c r="C323" t="s">
        <v>464</v>
      </c>
      <c r="D323" s="19">
        <v>23102</v>
      </c>
      <c r="E323" t="s">
        <v>43</v>
      </c>
      <c r="F323">
        <v>100</v>
      </c>
      <c r="G323" t="s">
        <v>2258</v>
      </c>
      <c r="H323" t="s">
        <v>32</v>
      </c>
      <c r="I323" t="s">
        <v>2222</v>
      </c>
      <c r="K323">
        <v>68</v>
      </c>
      <c r="L323">
        <v>4</v>
      </c>
    </row>
    <row r="324" spans="1:12" x14ac:dyDescent="0.2">
      <c r="A324">
        <f t="shared" si="21"/>
        <v>322</v>
      </c>
      <c r="B324">
        <f t="shared" si="21"/>
        <v>1322</v>
      </c>
      <c r="C324" t="s">
        <v>465</v>
      </c>
      <c r="D324" s="19">
        <v>23377</v>
      </c>
      <c r="E324" t="s">
        <v>43</v>
      </c>
      <c r="F324">
        <v>100</v>
      </c>
      <c r="G324" t="s">
        <v>2258</v>
      </c>
      <c r="H324" t="s">
        <v>32</v>
      </c>
      <c r="I324" t="s">
        <v>2222</v>
      </c>
      <c r="K324">
        <v>68</v>
      </c>
      <c r="L324">
        <v>4</v>
      </c>
    </row>
    <row r="325" spans="1:12" x14ac:dyDescent="0.2">
      <c r="A325">
        <f t="shared" si="21"/>
        <v>323</v>
      </c>
      <c r="B325">
        <f t="shared" si="21"/>
        <v>1323</v>
      </c>
      <c r="C325" t="s">
        <v>466</v>
      </c>
      <c r="D325" s="19">
        <v>23468</v>
      </c>
      <c r="E325" t="s">
        <v>43</v>
      </c>
      <c r="F325">
        <v>100</v>
      </c>
      <c r="G325" t="s">
        <v>2258</v>
      </c>
      <c r="H325" t="s">
        <v>32</v>
      </c>
      <c r="I325" t="s">
        <v>2222</v>
      </c>
      <c r="K325">
        <v>68</v>
      </c>
      <c r="L325">
        <v>4</v>
      </c>
    </row>
    <row r="326" spans="1:12" x14ac:dyDescent="0.2">
      <c r="A326">
        <f t="shared" si="21"/>
        <v>324</v>
      </c>
      <c r="B326">
        <f t="shared" si="21"/>
        <v>1324</v>
      </c>
      <c r="C326" t="s">
        <v>467</v>
      </c>
      <c r="D326" s="19">
        <v>23743</v>
      </c>
      <c r="E326" t="s">
        <v>43</v>
      </c>
      <c r="F326">
        <v>100</v>
      </c>
      <c r="G326" t="s">
        <v>2258</v>
      </c>
      <c r="H326" t="s">
        <v>32</v>
      </c>
      <c r="I326" t="s">
        <v>2222</v>
      </c>
      <c r="K326">
        <v>68</v>
      </c>
      <c r="L326">
        <v>4</v>
      </c>
    </row>
    <row r="327" spans="1:12" x14ac:dyDescent="0.2">
      <c r="A327">
        <f t="shared" si="21"/>
        <v>325</v>
      </c>
      <c r="B327">
        <f t="shared" si="21"/>
        <v>1325</v>
      </c>
      <c r="C327" t="s">
        <v>468</v>
      </c>
      <c r="D327" s="19">
        <v>23833</v>
      </c>
      <c r="E327" t="s">
        <v>43</v>
      </c>
      <c r="F327">
        <v>100</v>
      </c>
      <c r="G327" t="s">
        <v>2258</v>
      </c>
      <c r="H327" t="s">
        <v>32</v>
      </c>
      <c r="I327" t="s">
        <v>2222</v>
      </c>
      <c r="K327">
        <v>68</v>
      </c>
      <c r="L327">
        <v>4</v>
      </c>
    </row>
    <row r="328" spans="1:12" x14ac:dyDescent="0.2">
      <c r="A328">
        <f t="shared" si="21"/>
        <v>326</v>
      </c>
      <c r="B328">
        <f t="shared" si="21"/>
        <v>1326</v>
      </c>
      <c r="C328" t="s">
        <v>469</v>
      </c>
      <c r="D328" s="19">
        <v>24108</v>
      </c>
      <c r="E328" t="s">
        <v>43</v>
      </c>
      <c r="F328">
        <v>100</v>
      </c>
      <c r="G328" t="s">
        <v>2258</v>
      </c>
      <c r="H328" t="s">
        <v>32</v>
      </c>
      <c r="I328" t="s">
        <v>2222</v>
      </c>
      <c r="K328">
        <v>68</v>
      </c>
      <c r="L328">
        <v>4</v>
      </c>
    </row>
    <row r="329" spans="1:12" x14ac:dyDescent="0.2">
      <c r="A329">
        <f t="shared" si="21"/>
        <v>327</v>
      </c>
      <c r="B329">
        <f t="shared" si="21"/>
        <v>1327</v>
      </c>
      <c r="C329" t="s">
        <v>470</v>
      </c>
      <c r="D329" s="19">
        <v>24198</v>
      </c>
      <c r="E329" t="s">
        <v>43</v>
      </c>
      <c r="F329">
        <v>100</v>
      </c>
      <c r="G329" t="s">
        <v>2258</v>
      </c>
      <c r="H329" t="s">
        <v>32</v>
      </c>
      <c r="I329" t="s">
        <v>2222</v>
      </c>
      <c r="K329">
        <v>68</v>
      </c>
      <c r="L329">
        <v>4</v>
      </c>
    </row>
    <row r="330" spans="1:12" x14ac:dyDescent="0.2">
      <c r="A330">
        <f t="shared" si="21"/>
        <v>328</v>
      </c>
      <c r="B330">
        <f t="shared" si="21"/>
        <v>1328</v>
      </c>
      <c r="C330" t="s">
        <v>471</v>
      </c>
      <c r="D330" s="19">
        <v>24473</v>
      </c>
      <c r="E330" t="s">
        <v>43</v>
      </c>
      <c r="F330">
        <v>100</v>
      </c>
      <c r="G330" t="s">
        <v>2258</v>
      </c>
      <c r="H330" t="s">
        <v>32</v>
      </c>
      <c r="I330" t="s">
        <v>2222</v>
      </c>
      <c r="K330">
        <v>68</v>
      </c>
      <c r="L330">
        <v>4</v>
      </c>
    </row>
    <row r="331" spans="1:12" x14ac:dyDescent="0.2">
      <c r="A331">
        <f t="shared" si="21"/>
        <v>329</v>
      </c>
      <c r="B331">
        <f t="shared" si="21"/>
        <v>1329</v>
      </c>
      <c r="C331" t="s">
        <v>472</v>
      </c>
      <c r="D331" s="19">
        <v>24563</v>
      </c>
      <c r="E331" t="s">
        <v>43</v>
      </c>
      <c r="F331">
        <v>100</v>
      </c>
      <c r="G331" t="s">
        <v>2258</v>
      </c>
      <c r="H331" t="s">
        <v>32</v>
      </c>
      <c r="I331" t="s">
        <v>2222</v>
      </c>
      <c r="K331">
        <v>68</v>
      </c>
      <c r="L331">
        <v>4</v>
      </c>
    </row>
    <row r="332" spans="1:12" x14ac:dyDescent="0.2">
      <c r="A332">
        <f t="shared" si="21"/>
        <v>330</v>
      </c>
      <c r="B332">
        <f t="shared" si="21"/>
        <v>1330</v>
      </c>
      <c r="C332" t="s">
        <v>473</v>
      </c>
      <c r="D332" s="19">
        <v>24838</v>
      </c>
      <c r="E332" t="s">
        <v>43</v>
      </c>
      <c r="F332">
        <v>100</v>
      </c>
      <c r="G332" t="s">
        <v>2258</v>
      </c>
      <c r="H332" t="s">
        <v>32</v>
      </c>
      <c r="I332" t="s">
        <v>2222</v>
      </c>
      <c r="K332">
        <v>68</v>
      </c>
      <c r="L332">
        <v>4</v>
      </c>
    </row>
    <row r="333" spans="1:12" x14ac:dyDescent="0.2">
      <c r="A333">
        <f t="shared" si="21"/>
        <v>331</v>
      </c>
      <c r="B333">
        <f t="shared" si="21"/>
        <v>1331</v>
      </c>
      <c r="C333" t="s">
        <v>474</v>
      </c>
      <c r="D333" s="19">
        <v>24929</v>
      </c>
      <c r="E333" t="s">
        <v>43</v>
      </c>
      <c r="F333">
        <v>100</v>
      </c>
      <c r="G333" t="s">
        <v>2258</v>
      </c>
      <c r="H333" t="s">
        <v>32</v>
      </c>
      <c r="I333" t="s">
        <v>2222</v>
      </c>
      <c r="K333">
        <v>68</v>
      </c>
      <c r="L333">
        <v>4</v>
      </c>
    </row>
    <row r="334" spans="1:12" x14ac:dyDescent="0.2">
      <c r="A334">
        <f t="shared" si="21"/>
        <v>332</v>
      </c>
      <c r="B334">
        <f t="shared" si="21"/>
        <v>1332</v>
      </c>
      <c r="C334" t="s">
        <v>475</v>
      </c>
      <c r="D334" s="19">
        <v>25204</v>
      </c>
      <c r="E334" t="s">
        <v>43</v>
      </c>
      <c r="F334">
        <v>100</v>
      </c>
      <c r="G334" t="s">
        <v>2258</v>
      </c>
      <c r="H334" t="s">
        <v>32</v>
      </c>
      <c r="I334" t="s">
        <v>2222</v>
      </c>
      <c r="K334">
        <v>68</v>
      </c>
      <c r="L334">
        <v>4</v>
      </c>
    </row>
    <row r="335" spans="1:12" x14ac:dyDescent="0.2">
      <c r="A335">
        <f t="shared" si="21"/>
        <v>333</v>
      </c>
      <c r="B335">
        <f t="shared" si="21"/>
        <v>1333</v>
      </c>
      <c r="C335" t="s">
        <v>476</v>
      </c>
      <c r="D335" s="19">
        <v>25294</v>
      </c>
      <c r="E335" t="s">
        <v>43</v>
      </c>
      <c r="F335">
        <v>100</v>
      </c>
      <c r="G335" t="s">
        <v>2258</v>
      </c>
      <c r="H335" t="s">
        <v>32</v>
      </c>
      <c r="I335" t="s">
        <v>2222</v>
      </c>
      <c r="K335">
        <v>68</v>
      </c>
      <c r="L335">
        <v>4</v>
      </c>
    </row>
    <row r="336" spans="1:12" x14ac:dyDescent="0.2">
      <c r="A336">
        <f t="shared" si="21"/>
        <v>334</v>
      </c>
      <c r="B336">
        <f t="shared" si="21"/>
        <v>1334</v>
      </c>
      <c r="C336" t="s">
        <v>477</v>
      </c>
      <c r="D336" s="19">
        <v>25569</v>
      </c>
      <c r="E336" t="s">
        <v>43</v>
      </c>
      <c r="F336">
        <v>100</v>
      </c>
      <c r="G336" t="s">
        <v>2258</v>
      </c>
      <c r="H336" t="s">
        <v>32</v>
      </c>
      <c r="I336" t="s">
        <v>2222</v>
      </c>
      <c r="K336">
        <v>68</v>
      </c>
      <c r="L336">
        <v>4</v>
      </c>
    </row>
    <row r="337" spans="1:12" x14ac:dyDescent="0.2">
      <c r="A337">
        <f t="shared" si="21"/>
        <v>335</v>
      </c>
      <c r="B337">
        <f t="shared" si="21"/>
        <v>1335</v>
      </c>
      <c r="C337" t="s">
        <v>478</v>
      </c>
      <c r="D337" s="19">
        <v>25659</v>
      </c>
      <c r="E337" t="s">
        <v>43</v>
      </c>
      <c r="F337">
        <v>100</v>
      </c>
      <c r="G337" t="s">
        <v>2258</v>
      </c>
      <c r="H337" t="s">
        <v>32</v>
      </c>
      <c r="I337" t="s">
        <v>2222</v>
      </c>
      <c r="K337">
        <v>68</v>
      </c>
      <c r="L337">
        <v>4</v>
      </c>
    </row>
    <row r="338" spans="1:12" x14ac:dyDescent="0.2">
      <c r="A338">
        <f t="shared" si="21"/>
        <v>336</v>
      </c>
      <c r="B338">
        <f t="shared" si="21"/>
        <v>1336</v>
      </c>
      <c r="C338" t="s">
        <v>479</v>
      </c>
      <c r="D338" s="19">
        <v>25934</v>
      </c>
      <c r="E338" t="s">
        <v>43</v>
      </c>
      <c r="F338">
        <v>100</v>
      </c>
      <c r="G338" t="s">
        <v>2258</v>
      </c>
      <c r="H338" t="s">
        <v>32</v>
      </c>
      <c r="I338" t="s">
        <v>2222</v>
      </c>
      <c r="K338">
        <v>68</v>
      </c>
      <c r="L338">
        <v>4</v>
      </c>
    </row>
    <row r="339" spans="1:12" x14ac:dyDescent="0.2">
      <c r="A339">
        <f t="shared" si="21"/>
        <v>337</v>
      </c>
      <c r="B339">
        <f t="shared" si="21"/>
        <v>1337</v>
      </c>
      <c r="C339" t="s">
        <v>480</v>
      </c>
      <c r="D339" s="19">
        <v>26024</v>
      </c>
      <c r="E339" t="s">
        <v>43</v>
      </c>
      <c r="F339">
        <v>100</v>
      </c>
      <c r="G339" t="s">
        <v>2258</v>
      </c>
      <c r="H339" t="s">
        <v>32</v>
      </c>
      <c r="I339" t="s">
        <v>2222</v>
      </c>
      <c r="K339">
        <v>68</v>
      </c>
      <c r="L339">
        <v>4</v>
      </c>
    </row>
    <row r="340" spans="1:12" x14ac:dyDescent="0.2">
      <c r="A340">
        <f t="shared" si="21"/>
        <v>338</v>
      </c>
      <c r="B340">
        <f t="shared" si="21"/>
        <v>1338</v>
      </c>
      <c r="C340" t="s">
        <v>481</v>
      </c>
      <c r="D340" s="19">
        <v>26299</v>
      </c>
      <c r="E340" t="s">
        <v>43</v>
      </c>
      <c r="F340">
        <v>100</v>
      </c>
      <c r="G340" t="s">
        <v>2258</v>
      </c>
      <c r="H340" t="s">
        <v>32</v>
      </c>
      <c r="I340" t="s">
        <v>2222</v>
      </c>
      <c r="K340">
        <v>68</v>
      </c>
      <c r="L340">
        <v>4</v>
      </c>
    </row>
    <row r="341" spans="1:12" x14ac:dyDescent="0.2">
      <c r="A341">
        <f t="shared" si="21"/>
        <v>339</v>
      </c>
      <c r="B341">
        <f t="shared" si="21"/>
        <v>1339</v>
      </c>
      <c r="C341" t="s">
        <v>482</v>
      </c>
      <c r="D341" s="19">
        <v>26390</v>
      </c>
      <c r="E341" t="s">
        <v>43</v>
      </c>
      <c r="F341">
        <v>100</v>
      </c>
      <c r="G341" t="s">
        <v>2258</v>
      </c>
      <c r="H341" t="s">
        <v>32</v>
      </c>
      <c r="I341" t="s">
        <v>2222</v>
      </c>
      <c r="K341">
        <v>68</v>
      </c>
      <c r="L341">
        <v>4</v>
      </c>
    </row>
    <row r="342" spans="1:12" x14ac:dyDescent="0.2">
      <c r="A342">
        <f t="shared" si="21"/>
        <v>340</v>
      </c>
      <c r="B342">
        <f t="shared" si="21"/>
        <v>1340</v>
      </c>
      <c r="C342" t="s">
        <v>483</v>
      </c>
      <c r="D342" s="19">
        <v>26665</v>
      </c>
      <c r="E342" t="s">
        <v>43</v>
      </c>
      <c r="F342">
        <v>100</v>
      </c>
      <c r="G342" t="s">
        <v>2258</v>
      </c>
      <c r="H342" t="s">
        <v>32</v>
      </c>
      <c r="I342" t="s">
        <v>2222</v>
      </c>
      <c r="K342">
        <v>68</v>
      </c>
      <c r="L342">
        <v>4</v>
      </c>
    </row>
    <row r="343" spans="1:12" x14ac:dyDescent="0.2">
      <c r="A343">
        <f t="shared" si="21"/>
        <v>341</v>
      </c>
      <c r="B343">
        <f t="shared" si="21"/>
        <v>1341</v>
      </c>
      <c r="C343" t="s">
        <v>484</v>
      </c>
      <c r="D343" s="19">
        <v>26755</v>
      </c>
      <c r="E343" t="s">
        <v>43</v>
      </c>
      <c r="F343">
        <v>100</v>
      </c>
      <c r="G343" t="s">
        <v>2258</v>
      </c>
      <c r="H343" t="s">
        <v>32</v>
      </c>
      <c r="I343" t="s">
        <v>2222</v>
      </c>
      <c r="K343">
        <v>68</v>
      </c>
      <c r="L343">
        <v>4</v>
      </c>
    </row>
    <row r="344" spans="1:12" x14ac:dyDescent="0.2">
      <c r="A344">
        <f t="shared" si="21"/>
        <v>342</v>
      </c>
      <c r="B344">
        <f t="shared" si="21"/>
        <v>1342</v>
      </c>
      <c r="C344" t="s">
        <v>485</v>
      </c>
      <c r="D344" s="19">
        <v>27030</v>
      </c>
      <c r="E344" t="s">
        <v>43</v>
      </c>
      <c r="F344">
        <v>100</v>
      </c>
      <c r="G344" t="s">
        <v>2258</v>
      </c>
      <c r="H344" t="s">
        <v>32</v>
      </c>
      <c r="I344" t="s">
        <v>2222</v>
      </c>
      <c r="K344">
        <v>68</v>
      </c>
      <c r="L344">
        <v>4</v>
      </c>
    </row>
    <row r="345" spans="1:12" x14ac:dyDescent="0.2">
      <c r="A345">
        <f t="shared" si="21"/>
        <v>343</v>
      </c>
      <c r="B345">
        <f t="shared" si="21"/>
        <v>1343</v>
      </c>
      <c r="C345" t="s">
        <v>486</v>
      </c>
      <c r="D345" s="19">
        <v>27120</v>
      </c>
      <c r="E345" t="s">
        <v>43</v>
      </c>
      <c r="F345">
        <v>100</v>
      </c>
      <c r="G345" t="s">
        <v>2258</v>
      </c>
      <c r="H345" t="s">
        <v>32</v>
      </c>
      <c r="I345" t="s">
        <v>2222</v>
      </c>
      <c r="K345">
        <v>68</v>
      </c>
      <c r="L345">
        <v>4</v>
      </c>
    </row>
    <row r="346" spans="1:12" x14ac:dyDescent="0.2">
      <c r="A346">
        <f t="shared" si="21"/>
        <v>344</v>
      </c>
      <c r="B346">
        <f t="shared" si="21"/>
        <v>1344</v>
      </c>
      <c r="C346" t="s">
        <v>487</v>
      </c>
      <c r="D346" s="19">
        <v>27395</v>
      </c>
      <c r="E346" t="s">
        <v>43</v>
      </c>
      <c r="F346">
        <v>100</v>
      </c>
      <c r="G346" t="s">
        <v>2258</v>
      </c>
      <c r="H346" t="s">
        <v>32</v>
      </c>
      <c r="I346" t="s">
        <v>2222</v>
      </c>
      <c r="K346">
        <v>68</v>
      </c>
      <c r="L346">
        <v>4</v>
      </c>
    </row>
    <row r="347" spans="1:12" x14ac:dyDescent="0.2">
      <c r="A347">
        <f t="shared" si="21"/>
        <v>345</v>
      </c>
      <c r="B347">
        <f t="shared" si="21"/>
        <v>1345</v>
      </c>
      <c r="C347" t="s">
        <v>488</v>
      </c>
      <c r="D347" s="19">
        <v>27485</v>
      </c>
      <c r="E347" t="s">
        <v>43</v>
      </c>
      <c r="F347">
        <v>100</v>
      </c>
      <c r="G347" t="s">
        <v>2258</v>
      </c>
      <c r="H347" t="s">
        <v>32</v>
      </c>
      <c r="I347" t="s">
        <v>2222</v>
      </c>
      <c r="K347">
        <v>68</v>
      </c>
      <c r="L347">
        <v>4</v>
      </c>
    </row>
    <row r="348" spans="1:12" x14ac:dyDescent="0.2">
      <c r="A348">
        <f t="shared" si="21"/>
        <v>346</v>
      </c>
      <c r="B348">
        <f t="shared" si="21"/>
        <v>1346</v>
      </c>
      <c r="C348" t="s">
        <v>489</v>
      </c>
      <c r="D348" s="19">
        <v>27760</v>
      </c>
      <c r="E348" t="s">
        <v>43</v>
      </c>
      <c r="F348">
        <v>100</v>
      </c>
      <c r="G348" t="s">
        <v>2258</v>
      </c>
      <c r="H348" t="s">
        <v>32</v>
      </c>
      <c r="I348" t="s">
        <v>2222</v>
      </c>
      <c r="K348">
        <v>68</v>
      </c>
      <c r="L348">
        <v>4</v>
      </c>
    </row>
    <row r="349" spans="1:12" x14ac:dyDescent="0.2">
      <c r="A349">
        <f t="shared" si="21"/>
        <v>347</v>
      </c>
      <c r="B349">
        <f t="shared" si="21"/>
        <v>1347</v>
      </c>
      <c r="C349" t="s">
        <v>490</v>
      </c>
      <c r="D349" s="19">
        <v>27851</v>
      </c>
      <c r="E349" t="s">
        <v>43</v>
      </c>
      <c r="F349">
        <v>100</v>
      </c>
      <c r="G349" t="s">
        <v>2258</v>
      </c>
      <c r="H349" t="s">
        <v>32</v>
      </c>
      <c r="I349" t="s">
        <v>2222</v>
      </c>
      <c r="K349">
        <v>68</v>
      </c>
      <c r="L349">
        <v>4</v>
      </c>
    </row>
    <row r="350" spans="1:12" x14ac:dyDescent="0.2">
      <c r="A350">
        <f t="shared" ref="A350:B413" si="22">A349+1</f>
        <v>348</v>
      </c>
      <c r="B350">
        <f t="shared" si="22"/>
        <v>1348</v>
      </c>
      <c r="C350" t="s">
        <v>491</v>
      </c>
      <c r="D350" s="19">
        <v>28126</v>
      </c>
      <c r="E350" t="s">
        <v>43</v>
      </c>
      <c r="F350">
        <v>100</v>
      </c>
      <c r="G350" t="s">
        <v>2258</v>
      </c>
      <c r="H350" t="s">
        <v>32</v>
      </c>
      <c r="I350" t="s">
        <v>2222</v>
      </c>
      <c r="K350">
        <v>68</v>
      </c>
      <c r="L350">
        <v>4</v>
      </c>
    </row>
    <row r="351" spans="1:12" x14ac:dyDescent="0.2">
      <c r="A351">
        <f t="shared" si="22"/>
        <v>349</v>
      </c>
      <c r="B351">
        <f t="shared" si="22"/>
        <v>1349</v>
      </c>
      <c r="C351" t="s">
        <v>492</v>
      </c>
      <c r="D351" s="19">
        <v>28216</v>
      </c>
      <c r="E351" t="s">
        <v>43</v>
      </c>
      <c r="F351">
        <v>100</v>
      </c>
      <c r="G351" t="s">
        <v>2258</v>
      </c>
      <c r="H351" t="s">
        <v>32</v>
      </c>
      <c r="I351" t="s">
        <v>2222</v>
      </c>
      <c r="K351">
        <v>68</v>
      </c>
      <c r="L351">
        <v>4</v>
      </c>
    </row>
    <row r="352" spans="1:12" x14ac:dyDescent="0.2">
      <c r="A352">
        <f t="shared" si="22"/>
        <v>350</v>
      </c>
      <c r="B352">
        <f t="shared" si="22"/>
        <v>1350</v>
      </c>
      <c r="C352" t="s">
        <v>493</v>
      </c>
      <c r="D352" s="19">
        <v>28491</v>
      </c>
      <c r="E352" t="s">
        <v>43</v>
      </c>
      <c r="F352">
        <v>100</v>
      </c>
      <c r="G352" t="s">
        <v>2258</v>
      </c>
      <c r="H352" t="s">
        <v>32</v>
      </c>
      <c r="I352" t="s">
        <v>2222</v>
      </c>
      <c r="K352">
        <v>68</v>
      </c>
      <c r="L352">
        <v>4</v>
      </c>
    </row>
    <row r="353" spans="1:12" x14ac:dyDescent="0.2">
      <c r="A353">
        <f t="shared" si="22"/>
        <v>351</v>
      </c>
      <c r="B353">
        <f t="shared" si="22"/>
        <v>1351</v>
      </c>
      <c r="C353" t="s">
        <v>494</v>
      </c>
      <c r="D353" s="19">
        <v>28581</v>
      </c>
      <c r="E353" t="s">
        <v>43</v>
      </c>
      <c r="F353">
        <v>100</v>
      </c>
      <c r="G353" t="s">
        <v>2258</v>
      </c>
      <c r="H353" t="s">
        <v>32</v>
      </c>
      <c r="I353" t="s">
        <v>2222</v>
      </c>
      <c r="K353">
        <v>68</v>
      </c>
      <c r="L353">
        <v>4</v>
      </c>
    </row>
    <row r="354" spans="1:12" x14ac:dyDescent="0.2">
      <c r="A354">
        <f t="shared" si="22"/>
        <v>352</v>
      </c>
      <c r="B354">
        <f t="shared" si="22"/>
        <v>1352</v>
      </c>
      <c r="C354" t="s">
        <v>495</v>
      </c>
      <c r="D354" s="19">
        <v>28856</v>
      </c>
      <c r="E354" t="s">
        <v>43</v>
      </c>
      <c r="F354">
        <v>100</v>
      </c>
      <c r="G354" t="s">
        <v>2258</v>
      </c>
      <c r="H354" t="s">
        <v>32</v>
      </c>
      <c r="I354" t="s">
        <v>2222</v>
      </c>
      <c r="K354">
        <v>68</v>
      </c>
      <c r="L354">
        <v>4</v>
      </c>
    </row>
    <row r="355" spans="1:12" x14ac:dyDescent="0.2">
      <c r="A355">
        <f t="shared" si="22"/>
        <v>353</v>
      </c>
      <c r="B355">
        <f t="shared" si="22"/>
        <v>1353</v>
      </c>
      <c r="C355" t="s">
        <v>496</v>
      </c>
      <c r="D355" s="19">
        <v>28946</v>
      </c>
      <c r="E355" t="s">
        <v>43</v>
      </c>
      <c r="F355">
        <v>100</v>
      </c>
      <c r="G355" t="s">
        <v>2258</v>
      </c>
      <c r="H355" t="s">
        <v>32</v>
      </c>
      <c r="I355" t="s">
        <v>2222</v>
      </c>
      <c r="K355">
        <v>68</v>
      </c>
      <c r="L355">
        <v>4</v>
      </c>
    </row>
    <row r="356" spans="1:12" x14ac:dyDescent="0.2">
      <c r="A356">
        <f t="shared" si="22"/>
        <v>354</v>
      </c>
      <c r="B356">
        <f t="shared" si="22"/>
        <v>1354</v>
      </c>
      <c r="C356" t="s">
        <v>497</v>
      </c>
      <c r="D356" s="19">
        <v>29221</v>
      </c>
      <c r="E356" t="s">
        <v>43</v>
      </c>
      <c r="F356">
        <v>100</v>
      </c>
      <c r="G356" t="s">
        <v>2258</v>
      </c>
      <c r="H356" t="s">
        <v>32</v>
      </c>
      <c r="I356" t="s">
        <v>2222</v>
      </c>
      <c r="K356">
        <v>68</v>
      </c>
      <c r="L356">
        <v>4</v>
      </c>
    </row>
    <row r="357" spans="1:12" x14ac:dyDescent="0.2">
      <c r="A357">
        <f t="shared" si="22"/>
        <v>355</v>
      </c>
      <c r="B357">
        <f t="shared" si="22"/>
        <v>1355</v>
      </c>
      <c r="C357" t="s">
        <v>498</v>
      </c>
      <c r="D357" s="19">
        <v>29312</v>
      </c>
      <c r="E357" t="s">
        <v>43</v>
      </c>
      <c r="F357">
        <v>100</v>
      </c>
      <c r="G357" t="s">
        <v>2258</v>
      </c>
      <c r="H357" t="s">
        <v>32</v>
      </c>
      <c r="I357" t="s">
        <v>2222</v>
      </c>
      <c r="K357">
        <v>68</v>
      </c>
      <c r="L357">
        <v>4</v>
      </c>
    </row>
    <row r="358" spans="1:12" x14ac:dyDescent="0.2">
      <c r="A358">
        <f t="shared" si="22"/>
        <v>356</v>
      </c>
      <c r="B358">
        <f t="shared" si="22"/>
        <v>1356</v>
      </c>
      <c r="C358" t="s">
        <v>499</v>
      </c>
      <c r="D358" s="19">
        <v>29587</v>
      </c>
      <c r="E358" t="s">
        <v>43</v>
      </c>
      <c r="F358">
        <v>100</v>
      </c>
      <c r="G358" t="s">
        <v>2258</v>
      </c>
      <c r="H358" t="s">
        <v>32</v>
      </c>
      <c r="I358" t="s">
        <v>2222</v>
      </c>
      <c r="K358">
        <v>68</v>
      </c>
      <c r="L358">
        <v>4</v>
      </c>
    </row>
    <row r="359" spans="1:12" x14ac:dyDescent="0.2">
      <c r="A359">
        <f t="shared" si="22"/>
        <v>357</v>
      </c>
      <c r="B359">
        <f t="shared" si="22"/>
        <v>1357</v>
      </c>
      <c r="C359" t="s">
        <v>500</v>
      </c>
      <c r="D359" s="19">
        <v>29677</v>
      </c>
      <c r="E359" t="s">
        <v>43</v>
      </c>
      <c r="F359">
        <v>100</v>
      </c>
      <c r="G359" t="s">
        <v>2258</v>
      </c>
      <c r="H359" t="s">
        <v>32</v>
      </c>
      <c r="I359" t="s">
        <v>2222</v>
      </c>
      <c r="K359">
        <v>68</v>
      </c>
      <c r="L359">
        <v>4</v>
      </c>
    </row>
    <row r="360" spans="1:12" x14ac:dyDescent="0.2">
      <c r="A360">
        <f t="shared" si="22"/>
        <v>358</v>
      </c>
      <c r="B360">
        <f t="shared" si="22"/>
        <v>1358</v>
      </c>
      <c r="C360" t="s">
        <v>501</v>
      </c>
      <c r="D360" s="19">
        <v>29952</v>
      </c>
      <c r="E360" t="s">
        <v>43</v>
      </c>
      <c r="F360">
        <v>100</v>
      </c>
      <c r="G360" t="s">
        <v>2258</v>
      </c>
      <c r="H360" t="s">
        <v>32</v>
      </c>
      <c r="I360" t="s">
        <v>2222</v>
      </c>
      <c r="K360">
        <v>68</v>
      </c>
      <c r="L360">
        <v>4</v>
      </c>
    </row>
    <row r="361" spans="1:12" x14ac:dyDescent="0.2">
      <c r="A361">
        <f t="shared" si="22"/>
        <v>359</v>
      </c>
      <c r="B361">
        <f t="shared" si="22"/>
        <v>1359</v>
      </c>
      <c r="C361" t="s">
        <v>502</v>
      </c>
      <c r="D361" s="19">
        <v>30042</v>
      </c>
      <c r="E361" t="s">
        <v>43</v>
      </c>
      <c r="F361">
        <v>100</v>
      </c>
      <c r="G361" t="s">
        <v>2258</v>
      </c>
      <c r="H361" t="s">
        <v>32</v>
      </c>
      <c r="I361" t="s">
        <v>2222</v>
      </c>
      <c r="K361">
        <v>68</v>
      </c>
      <c r="L361">
        <v>4</v>
      </c>
    </row>
    <row r="362" spans="1:12" x14ac:dyDescent="0.2">
      <c r="A362">
        <f t="shared" si="22"/>
        <v>360</v>
      </c>
      <c r="B362">
        <f t="shared" si="22"/>
        <v>1360</v>
      </c>
      <c r="C362" t="s">
        <v>503</v>
      </c>
      <c r="D362" s="19">
        <v>30317</v>
      </c>
      <c r="E362" t="s">
        <v>43</v>
      </c>
      <c r="F362">
        <v>100</v>
      </c>
      <c r="G362" t="s">
        <v>2258</v>
      </c>
      <c r="H362" t="s">
        <v>32</v>
      </c>
      <c r="I362" t="s">
        <v>2222</v>
      </c>
      <c r="K362">
        <v>68</v>
      </c>
      <c r="L362">
        <v>4</v>
      </c>
    </row>
    <row r="363" spans="1:12" x14ac:dyDescent="0.2">
      <c r="A363">
        <f t="shared" si="22"/>
        <v>361</v>
      </c>
      <c r="B363">
        <f t="shared" si="22"/>
        <v>1361</v>
      </c>
      <c r="C363" t="s">
        <v>504</v>
      </c>
      <c r="D363" s="19">
        <v>30407</v>
      </c>
      <c r="E363" t="s">
        <v>43</v>
      </c>
      <c r="F363">
        <v>100</v>
      </c>
      <c r="G363" t="s">
        <v>2258</v>
      </c>
      <c r="H363" t="s">
        <v>32</v>
      </c>
      <c r="I363" t="s">
        <v>2222</v>
      </c>
      <c r="K363">
        <v>68</v>
      </c>
      <c r="L363">
        <v>4</v>
      </c>
    </row>
    <row r="364" spans="1:12" x14ac:dyDescent="0.2">
      <c r="A364">
        <f t="shared" si="22"/>
        <v>362</v>
      </c>
      <c r="B364">
        <f t="shared" si="22"/>
        <v>1362</v>
      </c>
      <c r="C364" t="s">
        <v>505</v>
      </c>
      <c r="D364" s="19">
        <v>30682</v>
      </c>
      <c r="E364" t="s">
        <v>43</v>
      </c>
      <c r="F364">
        <v>100</v>
      </c>
      <c r="G364" t="s">
        <v>2258</v>
      </c>
      <c r="H364" t="s">
        <v>32</v>
      </c>
      <c r="I364" t="s">
        <v>2222</v>
      </c>
      <c r="K364">
        <v>68</v>
      </c>
      <c r="L364">
        <v>4</v>
      </c>
    </row>
    <row r="365" spans="1:12" x14ac:dyDescent="0.2">
      <c r="A365">
        <f t="shared" si="22"/>
        <v>363</v>
      </c>
      <c r="B365">
        <f t="shared" si="22"/>
        <v>1363</v>
      </c>
      <c r="C365" t="s">
        <v>506</v>
      </c>
      <c r="D365" s="19">
        <v>30773</v>
      </c>
      <c r="E365" t="s">
        <v>43</v>
      </c>
      <c r="F365">
        <v>100</v>
      </c>
      <c r="G365" t="s">
        <v>2258</v>
      </c>
      <c r="H365" t="s">
        <v>32</v>
      </c>
      <c r="I365" t="s">
        <v>2222</v>
      </c>
      <c r="K365">
        <v>68</v>
      </c>
      <c r="L365">
        <v>4</v>
      </c>
    </row>
    <row r="366" spans="1:12" x14ac:dyDescent="0.2">
      <c r="A366">
        <f t="shared" si="22"/>
        <v>364</v>
      </c>
      <c r="B366">
        <f t="shared" si="22"/>
        <v>1364</v>
      </c>
      <c r="C366" t="s">
        <v>507</v>
      </c>
      <c r="D366" s="19">
        <v>31048</v>
      </c>
      <c r="E366" t="s">
        <v>43</v>
      </c>
      <c r="F366">
        <v>100</v>
      </c>
      <c r="G366" t="s">
        <v>2258</v>
      </c>
      <c r="H366" t="s">
        <v>32</v>
      </c>
      <c r="I366" t="s">
        <v>2222</v>
      </c>
      <c r="K366">
        <v>68</v>
      </c>
      <c r="L366">
        <v>4</v>
      </c>
    </row>
    <row r="367" spans="1:12" x14ac:dyDescent="0.2">
      <c r="A367">
        <f t="shared" si="22"/>
        <v>365</v>
      </c>
      <c r="B367">
        <f t="shared" si="22"/>
        <v>1365</v>
      </c>
      <c r="C367" t="s">
        <v>508</v>
      </c>
      <c r="D367" s="19">
        <v>31138</v>
      </c>
      <c r="E367" t="s">
        <v>43</v>
      </c>
      <c r="F367">
        <v>100</v>
      </c>
      <c r="G367" t="s">
        <v>2258</v>
      </c>
      <c r="H367" t="s">
        <v>32</v>
      </c>
      <c r="I367" t="s">
        <v>2222</v>
      </c>
      <c r="K367">
        <v>68</v>
      </c>
      <c r="L367">
        <v>4</v>
      </c>
    </row>
    <row r="368" spans="1:12" x14ac:dyDescent="0.2">
      <c r="A368">
        <f t="shared" si="22"/>
        <v>366</v>
      </c>
      <c r="B368">
        <f t="shared" si="22"/>
        <v>1366</v>
      </c>
      <c r="C368" t="s">
        <v>509</v>
      </c>
      <c r="D368" s="19">
        <v>31413</v>
      </c>
      <c r="E368" t="s">
        <v>43</v>
      </c>
      <c r="F368">
        <v>100</v>
      </c>
      <c r="G368" t="s">
        <v>2258</v>
      </c>
      <c r="H368" t="s">
        <v>32</v>
      </c>
      <c r="I368" t="s">
        <v>2222</v>
      </c>
      <c r="K368">
        <v>68</v>
      </c>
      <c r="L368">
        <v>4</v>
      </c>
    </row>
    <row r="369" spans="1:12" x14ac:dyDescent="0.2">
      <c r="A369">
        <f t="shared" si="22"/>
        <v>367</v>
      </c>
      <c r="B369">
        <f t="shared" si="22"/>
        <v>1367</v>
      </c>
      <c r="C369" t="s">
        <v>510</v>
      </c>
      <c r="D369" s="19">
        <v>31503</v>
      </c>
      <c r="E369" t="s">
        <v>43</v>
      </c>
      <c r="F369">
        <v>100</v>
      </c>
      <c r="G369" t="s">
        <v>2258</v>
      </c>
      <c r="H369" t="s">
        <v>32</v>
      </c>
      <c r="I369" t="s">
        <v>2222</v>
      </c>
      <c r="K369">
        <v>68</v>
      </c>
      <c r="L369">
        <v>4</v>
      </c>
    </row>
    <row r="370" spans="1:12" x14ac:dyDescent="0.2">
      <c r="A370">
        <f t="shared" si="22"/>
        <v>368</v>
      </c>
      <c r="B370">
        <f t="shared" si="22"/>
        <v>1368</v>
      </c>
      <c r="C370" t="s">
        <v>511</v>
      </c>
      <c r="D370" s="19">
        <v>31778</v>
      </c>
      <c r="E370" t="s">
        <v>43</v>
      </c>
      <c r="F370">
        <v>100</v>
      </c>
      <c r="G370" t="s">
        <v>2258</v>
      </c>
      <c r="H370" t="s">
        <v>32</v>
      </c>
      <c r="I370" t="s">
        <v>2222</v>
      </c>
      <c r="K370">
        <v>68</v>
      </c>
      <c r="L370">
        <v>4</v>
      </c>
    </row>
    <row r="371" spans="1:12" x14ac:dyDescent="0.2">
      <c r="A371">
        <f t="shared" si="22"/>
        <v>369</v>
      </c>
      <c r="B371">
        <f t="shared" si="22"/>
        <v>1369</v>
      </c>
      <c r="C371" t="s">
        <v>512</v>
      </c>
      <c r="D371" s="19">
        <v>31868</v>
      </c>
      <c r="E371" t="s">
        <v>43</v>
      </c>
      <c r="F371">
        <v>100</v>
      </c>
      <c r="G371" t="s">
        <v>2258</v>
      </c>
      <c r="H371" t="s">
        <v>32</v>
      </c>
      <c r="I371" t="s">
        <v>2222</v>
      </c>
      <c r="K371">
        <v>68</v>
      </c>
      <c r="L371">
        <v>4</v>
      </c>
    </row>
    <row r="372" spans="1:12" x14ac:dyDescent="0.2">
      <c r="A372">
        <f t="shared" si="22"/>
        <v>370</v>
      </c>
      <c r="B372">
        <f t="shared" si="22"/>
        <v>1370</v>
      </c>
      <c r="C372" t="s">
        <v>513</v>
      </c>
      <c r="D372" s="19">
        <v>32143</v>
      </c>
      <c r="E372" t="s">
        <v>43</v>
      </c>
      <c r="F372">
        <v>100</v>
      </c>
      <c r="G372" t="s">
        <v>2258</v>
      </c>
      <c r="H372" t="s">
        <v>32</v>
      </c>
      <c r="I372" t="s">
        <v>2222</v>
      </c>
      <c r="K372">
        <v>68</v>
      </c>
      <c r="L372">
        <v>4</v>
      </c>
    </row>
    <row r="373" spans="1:12" x14ac:dyDescent="0.2">
      <c r="A373">
        <f t="shared" si="22"/>
        <v>371</v>
      </c>
      <c r="B373">
        <f t="shared" si="22"/>
        <v>1371</v>
      </c>
      <c r="C373" t="s">
        <v>514</v>
      </c>
      <c r="D373" s="19">
        <v>32234</v>
      </c>
      <c r="E373" t="s">
        <v>43</v>
      </c>
      <c r="F373">
        <v>100</v>
      </c>
      <c r="G373" t="s">
        <v>2258</v>
      </c>
      <c r="H373" t="s">
        <v>32</v>
      </c>
      <c r="I373" t="s">
        <v>2222</v>
      </c>
      <c r="K373">
        <v>68</v>
      </c>
      <c r="L373">
        <v>4</v>
      </c>
    </row>
    <row r="374" spans="1:12" x14ac:dyDescent="0.2">
      <c r="A374">
        <f t="shared" si="22"/>
        <v>372</v>
      </c>
      <c r="B374">
        <f t="shared" si="22"/>
        <v>1372</v>
      </c>
      <c r="C374" t="s">
        <v>515</v>
      </c>
      <c r="D374" s="19">
        <v>32509</v>
      </c>
      <c r="E374" t="s">
        <v>43</v>
      </c>
      <c r="F374">
        <v>100</v>
      </c>
      <c r="G374" t="s">
        <v>2258</v>
      </c>
      <c r="H374" t="s">
        <v>32</v>
      </c>
      <c r="I374" t="s">
        <v>2222</v>
      </c>
      <c r="K374">
        <v>68</v>
      </c>
      <c r="L374">
        <v>4</v>
      </c>
    </row>
    <row r="375" spans="1:12" x14ac:dyDescent="0.2">
      <c r="A375">
        <f t="shared" si="22"/>
        <v>373</v>
      </c>
      <c r="B375">
        <f t="shared" si="22"/>
        <v>1373</v>
      </c>
      <c r="C375" t="s">
        <v>516</v>
      </c>
      <c r="D375" s="19">
        <v>32599</v>
      </c>
      <c r="E375" t="s">
        <v>43</v>
      </c>
      <c r="F375">
        <v>100</v>
      </c>
      <c r="G375" t="s">
        <v>2258</v>
      </c>
      <c r="H375" t="s">
        <v>32</v>
      </c>
      <c r="I375" t="s">
        <v>2222</v>
      </c>
      <c r="K375">
        <v>68</v>
      </c>
      <c r="L375">
        <v>4</v>
      </c>
    </row>
    <row r="376" spans="1:12" x14ac:dyDescent="0.2">
      <c r="A376">
        <f t="shared" si="22"/>
        <v>374</v>
      </c>
      <c r="B376">
        <f t="shared" si="22"/>
        <v>1374</v>
      </c>
      <c r="C376" t="s">
        <v>517</v>
      </c>
      <c r="D376" s="19">
        <v>32874</v>
      </c>
      <c r="E376" t="s">
        <v>43</v>
      </c>
      <c r="F376">
        <v>100</v>
      </c>
      <c r="G376" t="s">
        <v>2258</v>
      </c>
      <c r="H376" t="s">
        <v>32</v>
      </c>
      <c r="I376" t="s">
        <v>2222</v>
      </c>
      <c r="K376">
        <v>68</v>
      </c>
      <c r="L376">
        <v>4</v>
      </c>
    </row>
    <row r="377" spans="1:12" x14ac:dyDescent="0.2">
      <c r="A377">
        <f t="shared" si="22"/>
        <v>375</v>
      </c>
      <c r="B377">
        <f t="shared" si="22"/>
        <v>1375</v>
      </c>
      <c r="C377" t="s">
        <v>518</v>
      </c>
      <c r="D377" s="19">
        <v>32964</v>
      </c>
      <c r="E377" t="s">
        <v>43</v>
      </c>
      <c r="F377">
        <v>100</v>
      </c>
      <c r="G377" t="s">
        <v>2258</v>
      </c>
      <c r="H377" t="s">
        <v>32</v>
      </c>
      <c r="I377" t="s">
        <v>2222</v>
      </c>
      <c r="K377">
        <v>68</v>
      </c>
      <c r="L377">
        <v>4</v>
      </c>
    </row>
    <row r="378" spans="1:12" x14ac:dyDescent="0.2">
      <c r="A378">
        <f t="shared" si="22"/>
        <v>376</v>
      </c>
      <c r="B378">
        <f t="shared" si="22"/>
        <v>1376</v>
      </c>
      <c r="C378" t="s">
        <v>519</v>
      </c>
      <c r="D378" s="19">
        <v>33239</v>
      </c>
      <c r="E378" t="s">
        <v>43</v>
      </c>
      <c r="F378">
        <v>100</v>
      </c>
      <c r="G378" t="s">
        <v>2258</v>
      </c>
      <c r="H378" t="s">
        <v>32</v>
      </c>
      <c r="I378" t="s">
        <v>2222</v>
      </c>
      <c r="K378">
        <v>68</v>
      </c>
      <c r="L378">
        <v>4</v>
      </c>
    </row>
    <row r="379" spans="1:12" x14ac:dyDescent="0.2">
      <c r="A379">
        <f t="shared" si="22"/>
        <v>377</v>
      </c>
      <c r="B379">
        <f t="shared" si="22"/>
        <v>1377</v>
      </c>
      <c r="C379" t="s">
        <v>520</v>
      </c>
      <c r="D379" s="19">
        <v>33329</v>
      </c>
      <c r="E379" t="s">
        <v>43</v>
      </c>
      <c r="F379">
        <v>100</v>
      </c>
      <c r="G379" t="s">
        <v>2258</v>
      </c>
      <c r="H379" t="s">
        <v>32</v>
      </c>
      <c r="I379" t="s">
        <v>2222</v>
      </c>
      <c r="K379">
        <v>68</v>
      </c>
      <c r="L379">
        <v>4</v>
      </c>
    </row>
    <row r="380" spans="1:12" x14ac:dyDescent="0.2">
      <c r="A380">
        <f t="shared" si="22"/>
        <v>378</v>
      </c>
      <c r="B380">
        <f t="shared" si="22"/>
        <v>1378</v>
      </c>
      <c r="C380" t="s">
        <v>521</v>
      </c>
      <c r="D380" s="19">
        <v>33604</v>
      </c>
      <c r="E380" t="s">
        <v>43</v>
      </c>
      <c r="F380">
        <v>100</v>
      </c>
      <c r="G380" t="s">
        <v>2258</v>
      </c>
      <c r="H380" t="s">
        <v>32</v>
      </c>
      <c r="I380" t="s">
        <v>2222</v>
      </c>
      <c r="K380">
        <v>68</v>
      </c>
      <c r="L380">
        <v>4</v>
      </c>
    </row>
    <row r="381" spans="1:12" x14ac:dyDescent="0.2">
      <c r="A381">
        <f t="shared" si="22"/>
        <v>379</v>
      </c>
      <c r="B381">
        <f t="shared" si="22"/>
        <v>1379</v>
      </c>
      <c r="C381" t="s">
        <v>522</v>
      </c>
      <c r="D381" s="19">
        <v>33695</v>
      </c>
      <c r="E381" t="s">
        <v>43</v>
      </c>
      <c r="F381">
        <v>100</v>
      </c>
      <c r="G381" t="s">
        <v>2258</v>
      </c>
      <c r="H381" t="s">
        <v>32</v>
      </c>
      <c r="I381" t="s">
        <v>2222</v>
      </c>
      <c r="K381">
        <v>68</v>
      </c>
      <c r="L381">
        <v>4</v>
      </c>
    </row>
    <row r="382" spans="1:12" x14ac:dyDescent="0.2">
      <c r="A382">
        <f t="shared" si="22"/>
        <v>380</v>
      </c>
      <c r="B382">
        <f t="shared" si="22"/>
        <v>1380</v>
      </c>
      <c r="C382" t="s">
        <v>523</v>
      </c>
      <c r="D382" s="19">
        <v>33970</v>
      </c>
      <c r="E382" t="s">
        <v>43</v>
      </c>
      <c r="F382">
        <v>100</v>
      </c>
      <c r="G382" t="s">
        <v>2258</v>
      </c>
      <c r="H382" t="s">
        <v>32</v>
      </c>
      <c r="I382" t="s">
        <v>2222</v>
      </c>
      <c r="K382">
        <v>68</v>
      </c>
      <c r="L382">
        <v>4</v>
      </c>
    </row>
    <row r="383" spans="1:12" x14ac:dyDescent="0.2">
      <c r="A383">
        <f t="shared" si="22"/>
        <v>381</v>
      </c>
      <c r="B383">
        <f t="shared" si="22"/>
        <v>1381</v>
      </c>
      <c r="C383" t="s">
        <v>524</v>
      </c>
      <c r="D383" s="19">
        <v>34060</v>
      </c>
      <c r="E383" t="s">
        <v>43</v>
      </c>
      <c r="F383">
        <v>100</v>
      </c>
      <c r="G383" t="s">
        <v>2258</v>
      </c>
      <c r="H383" t="s">
        <v>32</v>
      </c>
      <c r="I383" t="s">
        <v>2222</v>
      </c>
      <c r="K383">
        <v>68</v>
      </c>
      <c r="L383">
        <v>4</v>
      </c>
    </row>
    <row r="384" spans="1:12" x14ac:dyDescent="0.2">
      <c r="A384">
        <f t="shared" si="22"/>
        <v>382</v>
      </c>
      <c r="B384">
        <f t="shared" si="22"/>
        <v>1382</v>
      </c>
      <c r="C384" t="s">
        <v>525</v>
      </c>
      <c r="D384" s="19">
        <v>34335</v>
      </c>
      <c r="E384" t="s">
        <v>43</v>
      </c>
      <c r="F384">
        <v>100</v>
      </c>
      <c r="G384" t="s">
        <v>2258</v>
      </c>
      <c r="H384" t="s">
        <v>32</v>
      </c>
      <c r="I384" t="s">
        <v>2222</v>
      </c>
      <c r="K384">
        <v>68</v>
      </c>
      <c r="L384">
        <v>4</v>
      </c>
    </row>
    <row r="385" spans="1:12" x14ac:dyDescent="0.2">
      <c r="A385">
        <f t="shared" si="22"/>
        <v>383</v>
      </c>
      <c r="B385">
        <f t="shared" si="22"/>
        <v>1383</v>
      </c>
      <c r="C385" t="s">
        <v>526</v>
      </c>
      <c r="D385" s="19">
        <v>34425</v>
      </c>
      <c r="E385" t="s">
        <v>43</v>
      </c>
      <c r="F385">
        <v>100</v>
      </c>
      <c r="G385" t="s">
        <v>2258</v>
      </c>
      <c r="H385" t="s">
        <v>32</v>
      </c>
      <c r="I385" t="s">
        <v>2222</v>
      </c>
      <c r="K385">
        <v>68</v>
      </c>
      <c r="L385">
        <v>4</v>
      </c>
    </row>
    <row r="386" spans="1:12" x14ac:dyDescent="0.2">
      <c r="A386">
        <f t="shared" si="22"/>
        <v>384</v>
      </c>
      <c r="B386">
        <f t="shared" si="22"/>
        <v>1384</v>
      </c>
      <c r="C386" t="s">
        <v>527</v>
      </c>
      <c r="D386" s="19">
        <v>34700</v>
      </c>
      <c r="E386" t="s">
        <v>43</v>
      </c>
      <c r="F386">
        <v>100</v>
      </c>
      <c r="G386" t="s">
        <v>2258</v>
      </c>
      <c r="H386" t="s">
        <v>32</v>
      </c>
      <c r="I386" t="s">
        <v>2222</v>
      </c>
      <c r="K386">
        <v>68</v>
      </c>
      <c r="L386">
        <v>4</v>
      </c>
    </row>
    <row r="387" spans="1:12" x14ac:dyDescent="0.2">
      <c r="A387">
        <f t="shared" si="22"/>
        <v>385</v>
      </c>
      <c r="B387">
        <f t="shared" si="22"/>
        <v>1385</v>
      </c>
      <c r="C387" t="s">
        <v>528</v>
      </c>
      <c r="D387" s="19">
        <v>34790</v>
      </c>
      <c r="E387" t="s">
        <v>43</v>
      </c>
      <c r="F387">
        <v>100</v>
      </c>
      <c r="G387" t="s">
        <v>2258</v>
      </c>
      <c r="H387" t="s">
        <v>32</v>
      </c>
      <c r="I387" t="s">
        <v>2222</v>
      </c>
      <c r="K387">
        <v>68</v>
      </c>
      <c r="L387">
        <v>4</v>
      </c>
    </row>
    <row r="388" spans="1:12" x14ac:dyDescent="0.2">
      <c r="A388">
        <f t="shared" si="22"/>
        <v>386</v>
      </c>
      <c r="B388">
        <f t="shared" si="22"/>
        <v>1386</v>
      </c>
      <c r="C388" t="s">
        <v>529</v>
      </c>
      <c r="D388" s="19">
        <v>35065</v>
      </c>
      <c r="E388" t="s">
        <v>43</v>
      </c>
      <c r="F388">
        <v>100</v>
      </c>
      <c r="G388" t="s">
        <v>2258</v>
      </c>
      <c r="H388" t="s">
        <v>32</v>
      </c>
      <c r="I388" t="s">
        <v>2222</v>
      </c>
      <c r="K388">
        <v>68</v>
      </c>
      <c r="L388">
        <v>4</v>
      </c>
    </row>
    <row r="389" spans="1:12" x14ac:dyDescent="0.2">
      <c r="A389">
        <f t="shared" si="22"/>
        <v>387</v>
      </c>
      <c r="B389">
        <f t="shared" si="22"/>
        <v>1387</v>
      </c>
      <c r="C389" t="s">
        <v>530</v>
      </c>
      <c r="D389" s="19">
        <v>35156</v>
      </c>
      <c r="E389" t="s">
        <v>43</v>
      </c>
      <c r="F389">
        <v>100</v>
      </c>
      <c r="G389" t="s">
        <v>2258</v>
      </c>
      <c r="H389" t="s">
        <v>32</v>
      </c>
      <c r="I389" t="s">
        <v>2222</v>
      </c>
      <c r="K389">
        <v>68</v>
      </c>
      <c r="L389">
        <v>4</v>
      </c>
    </row>
    <row r="390" spans="1:12" x14ac:dyDescent="0.2">
      <c r="A390">
        <f t="shared" si="22"/>
        <v>388</v>
      </c>
      <c r="B390">
        <f t="shared" si="22"/>
        <v>1388</v>
      </c>
      <c r="C390" t="s">
        <v>531</v>
      </c>
      <c r="D390" s="19">
        <v>35431</v>
      </c>
      <c r="E390" t="s">
        <v>43</v>
      </c>
      <c r="F390">
        <v>100</v>
      </c>
      <c r="G390" t="s">
        <v>2258</v>
      </c>
      <c r="H390" t="s">
        <v>32</v>
      </c>
      <c r="I390" t="s">
        <v>2222</v>
      </c>
      <c r="K390">
        <v>68</v>
      </c>
      <c r="L390">
        <v>4</v>
      </c>
    </row>
    <row r="391" spans="1:12" x14ac:dyDescent="0.2">
      <c r="A391">
        <f t="shared" si="22"/>
        <v>389</v>
      </c>
      <c r="B391">
        <f t="shared" si="22"/>
        <v>1389</v>
      </c>
      <c r="C391" t="s">
        <v>532</v>
      </c>
      <c r="D391" s="19">
        <v>35521</v>
      </c>
      <c r="E391" t="s">
        <v>43</v>
      </c>
      <c r="F391">
        <v>100</v>
      </c>
      <c r="G391" t="s">
        <v>2258</v>
      </c>
      <c r="H391" t="s">
        <v>32</v>
      </c>
      <c r="I391" t="s">
        <v>2222</v>
      </c>
      <c r="K391">
        <v>68</v>
      </c>
      <c r="L391">
        <v>4</v>
      </c>
    </row>
    <row r="392" spans="1:12" x14ac:dyDescent="0.2">
      <c r="A392">
        <f t="shared" si="22"/>
        <v>390</v>
      </c>
      <c r="B392">
        <f t="shared" si="22"/>
        <v>1390</v>
      </c>
      <c r="C392" t="s">
        <v>533</v>
      </c>
      <c r="D392" s="19">
        <v>35796</v>
      </c>
      <c r="E392" t="s">
        <v>43</v>
      </c>
      <c r="F392">
        <v>100</v>
      </c>
      <c r="G392" t="s">
        <v>2258</v>
      </c>
      <c r="H392" t="s">
        <v>32</v>
      </c>
      <c r="I392" t="s">
        <v>2222</v>
      </c>
      <c r="K392">
        <v>68</v>
      </c>
      <c r="L392">
        <v>4</v>
      </c>
    </row>
    <row r="393" spans="1:12" x14ac:dyDescent="0.2">
      <c r="A393">
        <f t="shared" si="22"/>
        <v>391</v>
      </c>
      <c r="B393">
        <f t="shared" si="22"/>
        <v>1391</v>
      </c>
      <c r="C393" t="s">
        <v>534</v>
      </c>
      <c r="D393" s="19">
        <v>35886</v>
      </c>
      <c r="E393" t="s">
        <v>43</v>
      </c>
      <c r="F393">
        <v>100</v>
      </c>
      <c r="G393" t="s">
        <v>2258</v>
      </c>
      <c r="H393" t="s">
        <v>32</v>
      </c>
      <c r="I393" t="s">
        <v>2222</v>
      </c>
      <c r="K393">
        <v>68</v>
      </c>
      <c r="L393">
        <v>4</v>
      </c>
    </row>
    <row r="394" spans="1:12" x14ac:dyDescent="0.2">
      <c r="A394">
        <f t="shared" si="22"/>
        <v>392</v>
      </c>
      <c r="B394">
        <f t="shared" si="22"/>
        <v>1392</v>
      </c>
      <c r="C394" t="s">
        <v>535</v>
      </c>
      <c r="D394" s="19">
        <v>36161</v>
      </c>
      <c r="E394" t="s">
        <v>43</v>
      </c>
      <c r="F394">
        <v>100</v>
      </c>
      <c r="G394" t="s">
        <v>2258</v>
      </c>
      <c r="H394" t="s">
        <v>32</v>
      </c>
      <c r="I394" t="s">
        <v>2222</v>
      </c>
      <c r="K394">
        <v>68</v>
      </c>
      <c r="L394">
        <v>4</v>
      </c>
    </row>
    <row r="395" spans="1:12" x14ac:dyDescent="0.2">
      <c r="A395">
        <f t="shared" si="22"/>
        <v>393</v>
      </c>
      <c r="B395">
        <f t="shared" si="22"/>
        <v>1393</v>
      </c>
      <c r="C395" t="s">
        <v>536</v>
      </c>
      <c r="D395" s="19">
        <v>36251</v>
      </c>
      <c r="E395" t="s">
        <v>43</v>
      </c>
      <c r="F395">
        <v>100</v>
      </c>
      <c r="G395" t="s">
        <v>2258</v>
      </c>
      <c r="H395" t="s">
        <v>32</v>
      </c>
      <c r="I395" t="s">
        <v>2222</v>
      </c>
      <c r="K395">
        <v>68</v>
      </c>
      <c r="L395">
        <v>4</v>
      </c>
    </row>
    <row r="396" spans="1:12" x14ac:dyDescent="0.2">
      <c r="A396">
        <f t="shared" si="22"/>
        <v>394</v>
      </c>
      <c r="B396">
        <f t="shared" si="22"/>
        <v>1394</v>
      </c>
      <c r="C396" t="s">
        <v>537</v>
      </c>
      <c r="D396" s="19">
        <v>36526</v>
      </c>
      <c r="E396" t="s">
        <v>43</v>
      </c>
      <c r="F396">
        <v>100</v>
      </c>
      <c r="G396" t="s">
        <v>2258</v>
      </c>
      <c r="H396" t="s">
        <v>32</v>
      </c>
      <c r="I396" t="s">
        <v>2222</v>
      </c>
      <c r="K396">
        <v>68</v>
      </c>
      <c r="L396">
        <v>4</v>
      </c>
    </row>
    <row r="397" spans="1:12" x14ac:dyDescent="0.2">
      <c r="A397">
        <f t="shared" si="22"/>
        <v>395</v>
      </c>
      <c r="B397">
        <f t="shared" si="22"/>
        <v>1395</v>
      </c>
      <c r="C397" t="s">
        <v>538</v>
      </c>
      <c r="D397" s="19">
        <v>36617</v>
      </c>
      <c r="E397" t="s">
        <v>43</v>
      </c>
      <c r="F397">
        <v>100</v>
      </c>
      <c r="G397" t="s">
        <v>2258</v>
      </c>
      <c r="H397" t="s">
        <v>32</v>
      </c>
      <c r="I397" t="s">
        <v>2222</v>
      </c>
      <c r="K397">
        <v>68</v>
      </c>
      <c r="L397">
        <v>4</v>
      </c>
    </row>
    <row r="398" spans="1:12" x14ac:dyDescent="0.2">
      <c r="A398">
        <f t="shared" si="22"/>
        <v>396</v>
      </c>
      <c r="B398">
        <f t="shared" si="22"/>
        <v>1396</v>
      </c>
      <c r="C398" t="s">
        <v>539</v>
      </c>
      <c r="D398" s="19">
        <v>36892</v>
      </c>
      <c r="E398" t="s">
        <v>43</v>
      </c>
      <c r="F398">
        <v>100</v>
      </c>
      <c r="G398" t="s">
        <v>2258</v>
      </c>
      <c r="H398" t="s">
        <v>32</v>
      </c>
      <c r="I398" t="s">
        <v>2222</v>
      </c>
      <c r="K398">
        <v>68</v>
      </c>
      <c r="L398">
        <v>4</v>
      </c>
    </row>
    <row r="399" spans="1:12" x14ac:dyDescent="0.2">
      <c r="A399">
        <f t="shared" si="22"/>
        <v>397</v>
      </c>
      <c r="B399">
        <f t="shared" si="22"/>
        <v>1397</v>
      </c>
      <c r="C399" t="s">
        <v>540</v>
      </c>
      <c r="D399" s="19">
        <v>36982</v>
      </c>
      <c r="E399" t="s">
        <v>43</v>
      </c>
      <c r="F399">
        <v>100</v>
      </c>
      <c r="G399" t="s">
        <v>2258</v>
      </c>
      <c r="H399" t="s">
        <v>32</v>
      </c>
      <c r="I399" t="s">
        <v>2222</v>
      </c>
      <c r="K399">
        <v>68</v>
      </c>
      <c r="L399">
        <v>4</v>
      </c>
    </row>
    <row r="400" spans="1:12" x14ac:dyDescent="0.2">
      <c r="A400">
        <f t="shared" si="22"/>
        <v>398</v>
      </c>
      <c r="B400">
        <f t="shared" si="22"/>
        <v>1398</v>
      </c>
      <c r="C400" t="s">
        <v>541</v>
      </c>
      <c r="D400" s="19">
        <v>37257</v>
      </c>
      <c r="E400" t="s">
        <v>43</v>
      </c>
      <c r="F400">
        <v>100</v>
      </c>
      <c r="G400" t="s">
        <v>2258</v>
      </c>
      <c r="H400" t="s">
        <v>32</v>
      </c>
      <c r="I400" t="s">
        <v>2222</v>
      </c>
      <c r="K400">
        <v>68</v>
      </c>
      <c r="L400">
        <v>4</v>
      </c>
    </row>
    <row r="401" spans="1:14" x14ac:dyDescent="0.2">
      <c r="A401">
        <f t="shared" si="22"/>
        <v>399</v>
      </c>
      <c r="B401">
        <f t="shared" si="22"/>
        <v>1399</v>
      </c>
      <c r="C401" t="s">
        <v>542</v>
      </c>
      <c r="D401" s="19">
        <v>37347</v>
      </c>
      <c r="E401" t="s">
        <v>43</v>
      </c>
      <c r="F401">
        <v>100</v>
      </c>
      <c r="G401" t="s">
        <v>2258</v>
      </c>
      <c r="H401" t="s">
        <v>32</v>
      </c>
      <c r="I401" t="s">
        <v>2222</v>
      </c>
      <c r="K401">
        <v>68</v>
      </c>
      <c r="L401">
        <v>4</v>
      </c>
    </row>
    <row r="402" spans="1:14" x14ac:dyDescent="0.2">
      <c r="A402">
        <f t="shared" si="22"/>
        <v>400</v>
      </c>
      <c r="B402">
        <f t="shared" si="22"/>
        <v>1400</v>
      </c>
      <c r="C402" t="s">
        <v>543</v>
      </c>
      <c r="D402" s="19">
        <v>37622</v>
      </c>
      <c r="E402" t="s">
        <v>43</v>
      </c>
      <c r="F402">
        <v>100</v>
      </c>
      <c r="G402" t="s">
        <v>2258</v>
      </c>
      <c r="H402" t="s">
        <v>32</v>
      </c>
      <c r="I402" t="s">
        <v>2222</v>
      </c>
      <c r="K402">
        <v>68</v>
      </c>
      <c r="L402">
        <v>4</v>
      </c>
    </row>
    <row r="403" spans="1:14" x14ac:dyDescent="0.2">
      <c r="A403">
        <f t="shared" si="22"/>
        <v>401</v>
      </c>
      <c r="B403">
        <f t="shared" si="22"/>
        <v>1401</v>
      </c>
      <c r="C403" t="s">
        <v>544</v>
      </c>
      <c r="D403" s="19">
        <v>37712</v>
      </c>
      <c r="E403" t="s">
        <v>43</v>
      </c>
      <c r="F403">
        <v>100</v>
      </c>
      <c r="G403" t="s">
        <v>2258</v>
      </c>
      <c r="H403" t="s">
        <v>32</v>
      </c>
      <c r="I403" t="s">
        <v>2222</v>
      </c>
      <c r="K403">
        <v>68</v>
      </c>
      <c r="L403">
        <v>4</v>
      </c>
    </row>
    <row r="404" spans="1:14" x14ac:dyDescent="0.2">
      <c r="A404">
        <f t="shared" si="22"/>
        <v>402</v>
      </c>
      <c r="B404">
        <f t="shared" si="22"/>
        <v>1402</v>
      </c>
      <c r="C404" t="s">
        <v>545</v>
      </c>
      <c r="D404" s="19">
        <v>37987</v>
      </c>
      <c r="E404" t="s">
        <v>43</v>
      </c>
      <c r="F404">
        <v>100</v>
      </c>
      <c r="G404" t="s">
        <v>2258</v>
      </c>
      <c r="H404" t="s">
        <v>32</v>
      </c>
      <c r="I404" t="s">
        <v>2222</v>
      </c>
      <c r="K404">
        <v>68</v>
      </c>
      <c r="L404">
        <v>4</v>
      </c>
    </row>
    <row r="405" spans="1:14" x14ac:dyDescent="0.2">
      <c r="A405">
        <f t="shared" si="22"/>
        <v>403</v>
      </c>
      <c r="B405">
        <f t="shared" si="22"/>
        <v>1403</v>
      </c>
      <c r="C405" t="s">
        <v>546</v>
      </c>
      <c r="D405" s="19">
        <v>38078</v>
      </c>
      <c r="E405" t="s">
        <v>43</v>
      </c>
      <c r="F405">
        <v>100</v>
      </c>
      <c r="G405" t="s">
        <v>2258</v>
      </c>
      <c r="H405" t="s">
        <v>32</v>
      </c>
      <c r="I405" t="s">
        <v>2222</v>
      </c>
      <c r="K405">
        <v>68</v>
      </c>
      <c r="L405">
        <v>4</v>
      </c>
    </row>
    <row r="406" spans="1:14" x14ac:dyDescent="0.2">
      <c r="A406">
        <f t="shared" si="22"/>
        <v>404</v>
      </c>
      <c r="B406">
        <f t="shared" si="22"/>
        <v>1404</v>
      </c>
      <c r="C406" t="s">
        <v>547</v>
      </c>
      <c r="D406" s="19">
        <v>38353</v>
      </c>
      <c r="E406" t="s">
        <v>43</v>
      </c>
      <c r="F406">
        <v>100</v>
      </c>
      <c r="G406" t="s">
        <v>2258</v>
      </c>
      <c r="H406" t="s">
        <v>32</v>
      </c>
      <c r="I406" t="s">
        <v>2222</v>
      </c>
      <c r="K406">
        <v>68</v>
      </c>
      <c r="L406">
        <v>4</v>
      </c>
    </row>
    <row r="407" spans="1:14" x14ac:dyDescent="0.2">
      <c r="A407">
        <f t="shared" si="22"/>
        <v>405</v>
      </c>
      <c r="B407">
        <f t="shared" si="22"/>
        <v>1405</v>
      </c>
      <c r="C407" t="s">
        <v>548</v>
      </c>
      <c r="D407" s="19">
        <v>21551</v>
      </c>
      <c r="E407" t="s">
        <v>44</v>
      </c>
      <c r="F407">
        <v>100</v>
      </c>
      <c r="G407" t="s">
        <v>2258</v>
      </c>
      <c r="H407" t="s">
        <v>32</v>
      </c>
      <c r="I407" t="s">
        <v>2222</v>
      </c>
      <c r="K407">
        <v>68</v>
      </c>
      <c r="N407">
        <v>75</v>
      </c>
    </row>
    <row r="408" spans="1:14" x14ac:dyDescent="0.2">
      <c r="A408">
        <f t="shared" si="22"/>
        <v>406</v>
      </c>
      <c r="B408">
        <f t="shared" si="22"/>
        <v>1406</v>
      </c>
      <c r="C408" t="s">
        <v>549</v>
      </c>
      <c r="D408" s="19">
        <v>21641</v>
      </c>
      <c r="E408" t="s">
        <v>44</v>
      </c>
      <c r="F408">
        <v>100</v>
      </c>
      <c r="G408" t="s">
        <v>2258</v>
      </c>
      <c r="H408" t="s">
        <v>32</v>
      </c>
      <c r="I408" t="s">
        <v>2222</v>
      </c>
      <c r="K408">
        <v>68</v>
      </c>
      <c r="N408">
        <v>75</v>
      </c>
    </row>
    <row r="409" spans="1:14" x14ac:dyDescent="0.2">
      <c r="A409">
        <f t="shared" si="22"/>
        <v>407</v>
      </c>
      <c r="B409">
        <f t="shared" si="22"/>
        <v>1407</v>
      </c>
      <c r="C409" t="s">
        <v>550</v>
      </c>
      <c r="D409" s="19">
        <v>21916</v>
      </c>
      <c r="E409" t="s">
        <v>44</v>
      </c>
      <c r="F409">
        <v>100</v>
      </c>
      <c r="G409" t="s">
        <v>2258</v>
      </c>
      <c r="H409" t="s">
        <v>32</v>
      </c>
      <c r="I409" t="s">
        <v>2222</v>
      </c>
      <c r="K409">
        <v>68</v>
      </c>
      <c r="N409">
        <v>75</v>
      </c>
    </row>
    <row r="410" spans="1:14" x14ac:dyDescent="0.2">
      <c r="A410">
        <f t="shared" si="22"/>
        <v>408</v>
      </c>
      <c r="B410">
        <f t="shared" si="22"/>
        <v>1408</v>
      </c>
      <c r="C410" t="s">
        <v>551</v>
      </c>
      <c r="D410" s="19">
        <v>22007</v>
      </c>
      <c r="E410" t="s">
        <v>44</v>
      </c>
      <c r="F410">
        <v>100</v>
      </c>
      <c r="G410" t="s">
        <v>2258</v>
      </c>
      <c r="H410" t="s">
        <v>32</v>
      </c>
      <c r="I410" t="s">
        <v>2222</v>
      </c>
      <c r="K410">
        <v>68</v>
      </c>
      <c r="N410">
        <v>75</v>
      </c>
    </row>
    <row r="411" spans="1:14" x14ac:dyDescent="0.2">
      <c r="A411">
        <f t="shared" si="22"/>
        <v>409</v>
      </c>
      <c r="B411">
        <f t="shared" si="22"/>
        <v>1409</v>
      </c>
      <c r="C411" t="s">
        <v>552</v>
      </c>
      <c r="D411" s="19">
        <v>22282</v>
      </c>
      <c r="E411" t="s">
        <v>44</v>
      </c>
      <c r="F411">
        <v>100</v>
      </c>
      <c r="G411" t="s">
        <v>2258</v>
      </c>
      <c r="H411" t="s">
        <v>32</v>
      </c>
      <c r="I411" t="s">
        <v>2222</v>
      </c>
      <c r="K411">
        <v>68</v>
      </c>
      <c r="N411">
        <v>75</v>
      </c>
    </row>
    <row r="412" spans="1:14" x14ac:dyDescent="0.2">
      <c r="A412">
        <f t="shared" si="22"/>
        <v>410</v>
      </c>
      <c r="B412">
        <f t="shared" si="22"/>
        <v>1410</v>
      </c>
      <c r="C412" t="s">
        <v>553</v>
      </c>
      <c r="D412" s="19">
        <v>22372</v>
      </c>
      <c r="E412" t="s">
        <v>44</v>
      </c>
      <c r="F412">
        <v>100</v>
      </c>
      <c r="G412" t="s">
        <v>2258</v>
      </c>
      <c r="H412" t="s">
        <v>32</v>
      </c>
      <c r="I412" t="s">
        <v>2222</v>
      </c>
      <c r="K412">
        <v>68</v>
      </c>
      <c r="N412">
        <v>75</v>
      </c>
    </row>
    <row r="413" spans="1:14" x14ac:dyDescent="0.2">
      <c r="A413">
        <f t="shared" si="22"/>
        <v>411</v>
      </c>
      <c r="B413">
        <f t="shared" si="22"/>
        <v>1411</v>
      </c>
      <c r="C413" t="s">
        <v>554</v>
      </c>
      <c r="D413" s="19">
        <v>22647</v>
      </c>
      <c r="E413" t="s">
        <v>44</v>
      </c>
      <c r="F413">
        <v>100</v>
      </c>
      <c r="G413" t="s">
        <v>2258</v>
      </c>
      <c r="H413" t="s">
        <v>32</v>
      </c>
      <c r="I413" t="s">
        <v>2222</v>
      </c>
      <c r="K413">
        <v>68</v>
      </c>
      <c r="N413">
        <v>75</v>
      </c>
    </row>
    <row r="414" spans="1:14" x14ac:dyDescent="0.2">
      <c r="A414">
        <f t="shared" ref="A414:B477" si="23">A413+1</f>
        <v>412</v>
      </c>
      <c r="B414">
        <f t="shared" si="23"/>
        <v>1412</v>
      </c>
      <c r="C414" t="s">
        <v>555</v>
      </c>
      <c r="D414" s="19">
        <v>22737</v>
      </c>
      <c r="E414" t="s">
        <v>44</v>
      </c>
      <c r="F414">
        <v>100</v>
      </c>
      <c r="G414" t="s">
        <v>2258</v>
      </c>
      <c r="H414" t="s">
        <v>32</v>
      </c>
      <c r="I414" t="s">
        <v>2222</v>
      </c>
      <c r="K414">
        <v>68</v>
      </c>
      <c r="N414">
        <v>75</v>
      </c>
    </row>
    <row r="415" spans="1:14" x14ac:dyDescent="0.2">
      <c r="A415">
        <f t="shared" si="23"/>
        <v>413</v>
      </c>
      <c r="B415">
        <f t="shared" si="23"/>
        <v>1413</v>
      </c>
      <c r="C415" t="s">
        <v>556</v>
      </c>
      <c r="D415" s="19">
        <v>23012</v>
      </c>
      <c r="E415" t="s">
        <v>44</v>
      </c>
      <c r="F415">
        <v>100</v>
      </c>
      <c r="G415" t="s">
        <v>2258</v>
      </c>
      <c r="H415" t="s">
        <v>32</v>
      </c>
      <c r="I415" t="s">
        <v>2222</v>
      </c>
      <c r="K415">
        <v>68</v>
      </c>
      <c r="N415">
        <v>75</v>
      </c>
    </row>
    <row r="416" spans="1:14" x14ac:dyDescent="0.2">
      <c r="A416">
        <f t="shared" si="23"/>
        <v>414</v>
      </c>
      <c r="B416">
        <f t="shared" si="23"/>
        <v>1414</v>
      </c>
      <c r="C416" t="s">
        <v>557</v>
      </c>
      <c r="D416" s="19">
        <v>23102</v>
      </c>
      <c r="E416" t="s">
        <v>44</v>
      </c>
      <c r="F416">
        <v>100</v>
      </c>
      <c r="G416" t="s">
        <v>2258</v>
      </c>
      <c r="H416" t="s">
        <v>32</v>
      </c>
      <c r="I416" t="s">
        <v>2222</v>
      </c>
      <c r="K416">
        <v>68</v>
      </c>
      <c r="N416">
        <v>75</v>
      </c>
    </row>
    <row r="417" spans="1:14" x14ac:dyDescent="0.2">
      <c r="A417">
        <f t="shared" si="23"/>
        <v>415</v>
      </c>
      <c r="B417">
        <f t="shared" si="23"/>
        <v>1415</v>
      </c>
      <c r="C417" t="s">
        <v>558</v>
      </c>
      <c r="D417" s="19">
        <v>23377</v>
      </c>
      <c r="E417" t="s">
        <v>44</v>
      </c>
      <c r="F417">
        <v>100</v>
      </c>
      <c r="G417" t="s">
        <v>2258</v>
      </c>
      <c r="H417" t="s">
        <v>32</v>
      </c>
      <c r="I417" t="s">
        <v>2222</v>
      </c>
      <c r="K417">
        <v>68</v>
      </c>
      <c r="N417">
        <v>75</v>
      </c>
    </row>
    <row r="418" spans="1:14" x14ac:dyDescent="0.2">
      <c r="A418">
        <f t="shared" si="23"/>
        <v>416</v>
      </c>
      <c r="B418">
        <f t="shared" si="23"/>
        <v>1416</v>
      </c>
      <c r="C418" t="s">
        <v>559</v>
      </c>
      <c r="D418" s="19">
        <v>23468</v>
      </c>
      <c r="E418" t="s">
        <v>44</v>
      </c>
      <c r="F418">
        <v>100</v>
      </c>
      <c r="G418" t="s">
        <v>2258</v>
      </c>
      <c r="H418" t="s">
        <v>32</v>
      </c>
      <c r="I418" t="s">
        <v>2222</v>
      </c>
      <c r="K418">
        <v>68</v>
      </c>
      <c r="N418">
        <v>75</v>
      </c>
    </row>
    <row r="419" spans="1:14" x14ac:dyDescent="0.2">
      <c r="A419">
        <f t="shared" si="23"/>
        <v>417</v>
      </c>
      <c r="B419">
        <f t="shared" si="23"/>
        <v>1417</v>
      </c>
      <c r="C419" t="s">
        <v>560</v>
      </c>
      <c r="D419" s="19">
        <v>23743</v>
      </c>
      <c r="E419" t="s">
        <v>44</v>
      </c>
      <c r="F419">
        <v>100</v>
      </c>
      <c r="G419" t="s">
        <v>2258</v>
      </c>
      <c r="H419" t="s">
        <v>32</v>
      </c>
      <c r="I419" t="s">
        <v>2222</v>
      </c>
      <c r="K419">
        <v>68</v>
      </c>
      <c r="N419">
        <v>75</v>
      </c>
    </row>
    <row r="420" spans="1:14" x14ac:dyDescent="0.2">
      <c r="A420">
        <f t="shared" si="23"/>
        <v>418</v>
      </c>
      <c r="B420">
        <f t="shared" si="23"/>
        <v>1418</v>
      </c>
      <c r="C420" t="s">
        <v>561</v>
      </c>
      <c r="D420" s="19">
        <v>23833</v>
      </c>
      <c r="E420" t="s">
        <v>44</v>
      </c>
      <c r="F420">
        <v>100</v>
      </c>
      <c r="G420" t="s">
        <v>2258</v>
      </c>
      <c r="H420" t="s">
        <v>32</v>
      </c>
      <c r="I420" t="s">
        <v>2222</v>
      </c>
      <c r="K420">
        <v>68</v>
      </c>
      <c r="N420">
        <v>75</v>
      </c>
    </row>
    <row r="421" spans="1:14" x14ac:dyDescent="0.2">
      <c r="A421">
        <f t="shared" si="23"/>
        <v>419</v>
      </c>
      <c r="B421">
        <f t="shared" si="23"/>
        <v>1419</v>
      </c>
      <c r="C421" t="s">
        <v>562</v>
      </c>
      <c r="D421" s="19">
        <v>24108</v>
      </c>
      <c r="E421" t="s">
        <v>44</v>
      </c>
      <c r="F421">
        <v>100</v>
      </c>
      <c r="G421" t="s">
        <v>2258</v>
      </c>
      <c r="H421" t="s">
        <v>32</v>
      </c>
      <c r="I421" t="s">
        <v>2222</v>
      </c>
      <c r="K421">
        <v>68</v>
      </c>
      <c r="N421">
        <v>75</v>
      </c>
    </row>
    <row r="422" spans="1:14" x14ac:dyDescent="0.2">
      <c r="A422">
        <f t="shared" si="23"/>
        <v>420</v>
      </c>
      <c r="B422">
        <f t="shared" si="23"/>
        <v>1420</v>
      </c>
      <c r="C422" t="s">
        <v>563</v>
      </c>
      <c r="D422" s="19">
        <v>24198</v>
      </c>
      <c r="E422" t="s">
        <v>44</v>
      </c>
      <c r="F422">
        <v>100</v>
      </c>
      <c r="G422" t="s">
        <v>2258</v>
      </c>
      <c r="H422" t="s">
        <v>32</v>
      </c>
      <c r="I422" t="s">
        <v>2222</v>
      </c>
      <c r="K422">
        <v>68</v>
      </c>
      <c r="N422">
        <v>75</v>
      </c>
    </row>
    <row r="423" spans="1:14" x14ac:dyDescent="0.2">
      <c r="A423">
        <f t="shared" si="23"/>
        <v>421</v>
      </c>
      <c r="B423">
        <f t="shared" si="23"/>
        <v>1421</v>
      </c>
      <c r="C423" t="s">
        <v>564</v>
      </c>
      <c r="D423" s="19">
        <v>24473</v>
      </c>
      <c r="E423" t="s">
        <v>44</v>
      </c>
      <c r="F423">
        <v>100</v>
      </c>
      <c r="G423" t="s">
        <v>2258</v>
      </c>
      <c r="H423" t="s">
        <v>32</v>
      </c>
      <c r="I423" t="s">
        <v>2222</v>
      </c>
      <c r="K423">
        <v>68</v>
      </c>
      <c r="N423">
        <v>75</v>
      </c>
    </row>
    <row r="424" spans="1:14" x14ac:dyDescent="0.2">
      <c r="A424">
        <f t="shared" si="23"/>
        <v>422</v>
      </c>
      <c r="B424">
        <f t="shared" si="23"/>
        <v>1422</v>
      </c>
      <c r="C424" t="s">
        <v>565</v>
      </c>
      <c r="D424" s="19">
        <v>24563</v>
      </c>
      <c r="E424" t="s">
        <v>44</v>
      </c>
      <c r="F424">
        <v>100</v>
      </c>
      <c r="G424" t="s">
        <v>2258</v>
      </c>
      <c r="H424" t="s">
        <v>32</v>
      </c>
      <c r="I424" t="s">
        <v>2222</v>
      </c>
      <c r="K424">
        <v>68</v>
      </c>
      <c r="N424">
        <v>75</v>
      </c>
    </row>
    <row r="425" spans="1:14" x14ac:dyDescent="0.2">
      <c r="A425">
        <f t="shared" si="23"/>
        <v>423</v>
      </c>
      <c r="B425">
        <f t="shared" si="23"/>
        <v>1423</v>
      </c>
      <c r="C425" t="s">
        <v>566</v>
      </c>
      <c r="D425" s="19">
        <v>24838</v>
      </c>
      <c r="E425" t="s">
        <v>44</v>
      </c>
      <c r="F425">
        <v>100</v>
      </c>
      <c r="G425" t="s">
        <v>2258</v>
      </c>
      <c r="H425" t="s">
        <v>32</v>
      </c>
      <c r="I425" t="s">
        <v>2222</v>
      </c>
      <c r="K425">
        <v>68</v>
      </c>
      <c r="N425">
        <v>75</v>
      </c>
    </row>
    <row r="426" spans="1:14" x14ac:dyDescent="0.2">
      <c r="A426">
        <f t="shared" si="23"/>
        <v>424</v>
      </c>
      <c r="B426">
        <f t="shared" si="23"/>
        <v>1424</v>
      </c>
      <c r="C426" t="s">
        <v>567</v>
      </c>
      <c r="D426" s="19">
        <v>24929</v>
      </c>
      <c r="E426" t="s">
        <v>44</v>
      </c>
      <c r="F426">
        <v>100</v>
      </c>
      <c r="G426" t="s">
        <v>2258</v>
      </c>
      <c r="H426" t="s">
        <v>32</v>
      </c>
      <c r="I426" t="s">
        <v>2222</v>
      </c>
      <c r="K426">
        <v>68</v>
      </c>
      <c r="N426">
        <v>75</v>
      </c>
    </row>
    <row r="427" spans="1:14" x14ac:dyDescent="0.2">
      <c r="A427">
        <f t="shared" si="23"/>
        <v>425</v>
      </c>
      <c r="B427">
        <f t="shared" si="23"/>
        <v>1425</v>
      </c>
      <c r="C427" t="s">
        <v>568</v>
      </c>
      <c r="D427" s="19">
        <v>25204</v>
      </c>
      <c r="E427" t="s">
        <v>44</v>
      </c>
      <c r="F427">
        <v>100</v>
      </c>
      <c r="G427" t="s">
        <v>2258</v>
      </c>
      <c r="H427" t="s">
        <v>32</v>
      </c>
      <c r="I427" t="s">
        <v>2222</v>
      </c>
      <c r="K427">
        <v>68</v>
      </c>
      <c r="N427">
        <v>75</v>
      </c>
    </row>
    <row r="428" spans="1:14" x14ac:dyDescent="0.2">
      <c r="A428">
        <f t="shared" si="23"/>
        <v>426</v>
      </c>
      <c r="B428">
        <f t="shared" si="23"/>
        <v>1426</v>
      </c>
      <c r="C428" t="s">
        <v>569</v>
      </c>
      <c r="D428" s="19">
        <v>25294</v>
      </c>
      <c r="E428" t="s">
        <v>44</v>
      </c>
      <c r="F428">
        <v>100</v>
      </c>
      <c r="G428" t="s">
        <v>2258</v>
      </c>
      <c r="H428" t="s">
        <v>32</v>
      </c>
      <c r="I428" t="s">
        <v>2222</v>
      </c>
      <c r="K428">
        <v>68</v>
      </c>
      <c r="N428">
        <v>75</v>
      </c>
    </row>
    <row r="429" spans="1:14" x14ac:dyDescent="0.2">
      <c r="A429">
        <f t="shared" si="23"/>
        <v>427</v>
      </c>
      <c r="B429">
        <f t="shared" si="23"/>
        <v>1427</v>
      </c>
      <c r="C429" t="s">
        <v>570</v>
      </c>
      <c r="D429" s="19">
        <v>25569</v>
      </c>
      <c r="E429" t="s">
        <v>44</v>
      </c>
      <c r="F429">
        <v>100</v>
      </c>
      <c r="G429" t="s">
        <v>2258</v>
      </c>
      <c r="H429" t="s">
        <v>32</v>
      </c>
      <c r="I429" t="s">
        <v>2222</v>
      </c>
      <c r="K429">
        <v>68</v>
      </c>
      <c r="N429">
        <v>75</v>
      </c>
    </row>
    <row r="430" spans="1:14" x14ac:dyDescent="0.2">
      <c r="A430">
        <f t="shared" si="23"/>
        <v>428</v>
      </c>
      <c r="B430">
        <f t="shared" si="23"/>
        <v>1428</v>
      </c>
      <c r="C430" t="s">
        <v>571</v>
      </c>
      <c r="D430" s="19">
        <v>25659</v>
      </c>
      <c r="E430" t="s">
        <v>44</v>
      </c>
      <c r="F430">
        <v>100</v>
      </c>
      <c r="G430" t="s">
        <v>2258</v>
      </c>
      <c r="H430" t="s">
        <v>32</v>
      </c>
      <c r="I430" t="s">
        <v>2222</v>
      </c>
      <c r="K430">
        <v>68</v>
      </c>
      <c r="N430">
        <v>75</v>
      </c>
    </row>
    <row r="431" spans="1:14" x14ac:dyDescent="0.2">
      <c r="A431">
        <f t="shared" si="23"/>
        <v>429</v>
      </c>
      <c r="B431">
        <f t="shared" si="23"/>
        <v>1429</v>
      </c>
      <c r="C431" t="s">
        <v>572</v>
      </c>
      <c r="D431" s="19">
        <v>25934</v>
      </c>
      <c r="E431" t="s">
        <v>44</v>
      </c>
      <c r="F431">
        <v>100</v>
      </c>
      <c r="G431" t="s">
        <v>2258</v>
      </c>
      <c r="H431" t="s">
        <v>32</v>
      </c>
      <c r="I431" t="s">
        <v>2222</v>
      </c>
      <c r="K431">
        <v>68</v>
      </c>
      <c r="N431">
        <v>75</v>
      </c>
    </row>
    <row r="432" spans="1:14" x14ac:dyDescent="0.2">
      <c r="A432">
        <f t="shared" si="23"/>
        <v>430</v>
      </c>
      <c r="B432">
        <f t="shared" si="23"/>
        <v>1430</v>
      </c>
      <c r="C432" t="s">
        <v>573</v>
      </c>
      <c r="D432" s="19">
        <v>26024</v>
      </c>
      <c r="E432" t="s">
        <v>44</v>
      </c>
      <c r="F432">
        <v>100</v>
      </c>
      <c r="G432" t="s">
        <v>2258</v>
      </c>
      <c r="H432" t="s">
        <v>32</v>
      </c>
      <c r="I432" t="s">
        <v>2222</v>
      </c>
      <c r="K432">
        <v>68</v>
      </c>
      <c r="N432">
        <v>75</v>
      </c>
    </row>
    <row r="433" spans="1:14" x14ac:dyDescent="0.2">
      <c r="A433">
        <f t="shared" si="23"/>
        <v>431</v>
      </c>
      <c r="B433">
        <f t="shared" si="23"/>
        <v>1431</v>
      </c>
      <c r="C433" t="s">
        <v>574</v>
      </c>
      <c r="D433" s="19">
        <v>26299</v>
      </c>
      <c r="E433" t="s">
        <v>44</v>
      </c>
      <c r="F433">
        <v>100</v>
      </c>
      <c r="G433" t="s">
        <v>2258</v>
      </c>
      <c r="H433" t="s">
        <v>32</v>
      </c>
      <c r="I433" t="s">
        <v>2222</v>
      </c>
      <c r="K433">
        <v>68</v>
      </c>
      <c r="N433">
        <v>75</v>
      </c>
    </row>
    <row r="434" spans="1:14" x14ac:dyDescent="0.2">
      <c r="A434">
        <f t="shared" si="23"/>
        <v>432</v>
      </c>
      <c r="B434">
        <f t="shared" si="23"/>
        <v>1432</v>
      </c>
      <c r="C434" t="s">
        <v>575</v>
      </c>
      <c r="D434" s="19">
        <v>26390</v>
      </c>
      <c r="E434" t="s">
        <v>44</v>
      </c>
      <c r="F434">
        <v>100</v>
      </c>
      <c r="G434" t="s">
        <v>2258</v>
      </c>
      <c r="H434" t="s">
        <v>32</v>
      </c>
      <c r="I434" t="s">
        <v>2222</v>
      </c>
      <c r="K434">
        <v>68</v>
      </c>
      <c r="N434">
        <v>75</v>
      </c>
    </row>
    <row r="435" spans="1:14" x14ac:dyDescent="0.2">
      <c r="A435">
        <f t="shared" si="23"/>
        <v>433</v>
      </c>
      <c r="B435">
        <f t="shared" si="23"/>
        <v>1433</v>
      </c>
      <c r="C435" t="s">
        <v>576</v>
      </c>
      <c r="D435" s="19">
        <v>26665</v>
      </c>
      <c r="E435" t="s">
        <v>44</v>
      </c>
      <c r="F435">
        <v>100</v>
      </c>
      <c r="G435" t="s">
        <v>2258</v>
      </c>
      <c r="H435" t="s">
        <v>32</v>
      </c>
      <c r="I435" t="s">
        <v>2222</v>
      </c>
      <c r="K435">
        <v>68</v>
      </c>
      <c r="N435">
        <v>75</v>
      </c>
    </row>
    <row r="436" spans="1:14" x14ac:dyDescent="0.2">
      <c r="A436">
        <f t="shared" si="23"/>
        <v>434</v>
      </c>
      <c r="B436">
        <f t="shared" si="23"/>
        <v>1434</v>
      </c>
      <c r="C436" t="s">
        <v>577</v>
      </c>
      <c r="D436" s="19">
        <v>26755</v>
      </c>
      <c r="E436" t="s">
        <v>44</v>
      </c>
      <c r="F436">
        <v>100</v>
      </c>
      <c r="G436" t="s">
        <v>2258</v>
      </c>
      <c r="H436" t="s">
        <v>32</v>
      </c>
      <c r="I436" t="s">
        <v>2222</v>
      </c>
      <c r="K436">
        <v>68</v>
      </c>
      <c r="N436">
        <v>75</v>
      </c>
    </row>
    <row r="437" spans="1:14" x14ac:dyDescent="0.2">
      <c r="A437">
        <f t="shared" si="23"/>
        <v>435</v>
      </c>
      <c r="B437">
        <f t="shared" si="23"/>
        <v>1435</v>
      </c>
      <c r="C437" t="s">
        <v>578</v>
      </c>
      <c r="D437" s="19">
        <v>27030</v>
      </c>
      <c r="E437" t="s">
        <v>44</v>
      </c>
      <c r="F437">
        <v>100</v>
      </c>
      <c r="G437" t="s">
        <v>2258</v>
      </c>
      <c r="H437" t="s">
        <v>32</v>
      </c>
      <c r="I437" t="s">
        <v>2222</v>
      </c>
      <c r="K437">
        <v>68</v>
      </c>
      <c r="N437">
        <v>75</v>
      </c>
    </row>
    <row r="438" spans="1:14" x14ac:dyDescent="0.2">
      <c r="A438">
        <f t="shared" si="23"/>
        <v>436</v>
      </c>
      <c r="B438">
        <f t="shared" si="23"/>
        <v>1436</v>
      </c>
      <c r="C438" t="s">
        <v>579</v>
      </c>
      <c r="D438" s="19">
        <v>27120</v>
      </c>
      <c r="E438" t="s">
        <v>44</v>
      </c>
      <c r="F438">
        <v>100</v>
      </c>
      <c r="G438" t="s">
        <v>2258</v>
      </c>
      <c r="H438" t="s">
        <v>32</v>
      </c>
      <c r="I438" t="s">
        <v>2222</v>
      </c>
      <c r="K438">
        <v>68</v>
      </c>
      <c r="N438">
        <v>75</v>
      </c>
    </row>
    <row r="439" spans="1:14" x14ac:dyDescent="0.2">
      <c r="A439">
        <f t="shared" si="23"/>
        <v>437</v>
      </c>
      <c r="B439">
        <f t="shared" si="23"/>
        <v>1437</v>
      </c>
      <c r="C439" t="s">
        <v>580</v>
      </c>
      <c r="D439" s="19">
        <v>27395</v>
      </c>
      <c r="E439" t="s">
        <v>44</v>
      </c>
      <c r="F439">
        <v>100</v>
      </c>
      <c r="G439" t="s">
        <v>2258</v>
      </c>
      <c r="H439" t="s">
        <v>32</v>
      </c>
      <c r="I439" t="s">
        <v>2222</v>
      </c>
      <c r="K439">
        <v>68</v>
      </c>
      <c r="N439">
        <v>75</v>
      </c>
    </row>
    <row r="440" spans="1:14" x14ac:dyDescent="0.2">
      <c r="A440">
        <f t="shared" si="23"/>
        <v>438</v>
      </c>
      <c r="B440">
        <f t="shared" si="23"/>
        <v>1438</v>
      </c>
      <c r="C440" t="s">
        <v>581</v>
      </c>
      <c r="D440" s="19">
        <v>27485</v>
      </c>
      <c r="E440" t="s">
        <v>44</v>
      </c>
      <c r="F440">
        <v>100</v>
      </c>
      <c r="G440" t="s">
        <v>2258</v>
      </c>
      <c r="H440" t="s">
        <v>32</v>
      </c>
      <c r="I440" t="s">
        <v>2222</v>
      </c>
      <c r="K440">
        <v>68</v>
      </c>
      <c r="N440">
        <v>75</v>
      </c>
    </row>
    <row r="441" spans="1:14" x14ac:dyDescent="0.2">
      <c r="A441">
        <f t="shared" si="23"/>
        <v>439</v>
      </c>
      <c r="B441">
        <f t="shared" si="23"/>
        <v>1439</v>
      </c>
      <c r="C441" t="s">
        <v>582</v>
      </c>
      <c r="D441" s="19">
        <v>27760</v>
      </c>
      <c r="E441" t="s">
        <v>44</v>
      </c>
      <c r="F441">
        <v>100</v>
      </c>
      <c r="G441" t="s">
        <v>2258</v>
      </c>
      <c r="H441" t="s">
        <v>32</v>
      </c>
      <c r="I441" t="s">
        <v>2222</v>
      </c>
      <c r="K441">
        <v>68</v>
      </c>
      <c r="N441">
        <v>75</v>
      </c>
    </row>
    <row r="442" spans="1:14" x14ac:dyDescent="0.2">
      <c r="A442">
        <f t="shared" si="23"/>
        <v>440</v>
      </c>
      <c r="B442">
        <f t="shared" si="23"/>
        <v>1440</v>
      </c>
      <c r="C442" t="s">
        <v>583</v>
      </c>
      <c r="D442" s="19">
        <v>27851</v>
      </c>
      <c r="E442" t="s">
        <v>44</v>
      </c>
      <c r="F442">
        <v>100</v>
      </c>
      <c r="G442" t="s">
        <v>2258</v>
      </c>
      <c r="H442" t="s">
        <v>32</v>
      </c>
      <c r="I442" t="s">
        <v>2222</v>
      </c>
      <c r="K442">
        <v>68</v>
      </c>
      <c r="N442">
        <v>75</v>
      </c>
    </row>
    <row r="443" spans="1:14" x14ac:dyDescent="0.2">
      <c r="A443">
        <f t="shared" si="23"/>
        <v>441</v>
      </c>
      <c r="B443">
        <f t="shared" si="23"/>
        <v>1441</v>
      </c>
      <c r="C443" t="s">
        <v>584</v>
      </c>
      <c r="D443" s="19">
        <v>28126</v>
      </c>
      <c r="E443" t="s">
        <v>44</v>
      </c>
      <c r="F443">
        <v>100</v>
      </c>
      <c r="G443" t="s">
        <v>2258</v>
      </c>
      <c r="H443" t="s">
        <v>32</v>
      </c>
      <c r="I443" t="s">
        <v>2222</v>
      </c>
      <c r="K443">
        <v>68</v>
      </c>
      <c r="N443">
        <v>75</v>
      </c>
    </row>
    <row r="444" spans="1:14" x14ac:dyDescent="0.2">
      <c r="A444">
        <f t="shared" si="23"/>
        <v>442</v>
      </c>
      <c r="B444">
        <f t="shared" si="23"/>
        <v>1442</v>
      </c>
      <c r="C444" t="s">
        <v>585</v>
      </c>
      <c r="D444" s="19">
        <v>28216</v>
      </c>
      <c r="E444" t="s">
        <v>44</v>
      </c>
      <c r="F444">
        <v>100</v>
      </c>
      <c r="G444" t="s">
        <v>2258</v>
      </c>
      <c r="H444" t="s">
        <v>32</v>
      </c>
      <c r="I444" t="s">
        <v>2222</v>
      </c>
      <c r="K444">
        <v>68</v>
      </c>
      <c r="N444">
        <v>75</v>
      </c>
    </row>
    <row r="445" spans="1:14" x14ac:dyDescent="0.2">
      <c r="A445">
        <f t="shared" si="23"/>
        <v>443</v>
      </c>
      <c r="B445">
        <f t="shared" si="23"/>
        <v>1443</v>
      </c>
      <c r="C445" t="s">
        <v>586</v>
      </c>
      <c r="D445" s="19">
        <v>28491</v>
      </c>
      <c r="E445" t="s">
        <v>44</v>
      </c>
      <c r="F445">
        <v>100</v>
      </c>
      <c r="G445" t="s">
        <v>2258</v>
      </c>
      <c r="H445" t="s">
        <v>32</v>
      </c>
      <c r="I445" t="s">
        <v>2222</v>
      </c>
      <c r="K445">
        <v>68</v>
      </c>
      <c r="N445">
        <v>75</v>
      </c>
    </row>
    <row r="446" spans="1:14" x14ac:dyDescent="0.2">
      <c r="A446">
        <f t="shared" si="23"/>
        <v>444</v>
      </c>
      <c r="B446">
        <f t="shared" si="23"/>
        <v>1444</v>
      </c>
      <c r="C446" t="s">
        <v>587</v>
      </c>
      <c r="D446" s="19">
        <v>28581</v>
      </c>
      <c r="E446" t="s">
        <v>44</v>
      </c>
      <c r="F446">
        <v>100</v>
      </c>
      <c r="G446" t="s">
        <v>2258</v>
      </c>
      <c r="H446" t="s">
        <v>32</v>
      </c>
      <c r="I446" t="s">
        <v>2222</v>
      </c>
      <c r="K446">
        <v>68</v>
      </c>
      <c r="N446">
        <v>75</v>
      </c>
    </row>
    <row r="447" spans="1:14" x14ac:dyDescent="0.2">
      <c r="A447">
        <f t="shared" si="23"/>
        <v>445</v>
      </c>
      <c r="B447">
        <f t="shared" si="23"/>
        <v>1445</v>
      </c>
      <c r="C447" t="s">
        <v>588</v>
      </c>
      <c r="D447" s="19">
        <v>28856</v>
      </c>
      <c r="E447" t="s">
        <v>44</v>
      </c>
      <c r="F447">
        <v>100</v>
      </c>
      <c r="G447" t="s">
        <v>2258</v>
      </c>
      <c r="H447" t="s">
        <v>32</v>
      </c>
      <c r="I447" t="s">
        <v>2222</v>
      </c>
      <c r="K447">
        <v>68</v>
      </c>
      <c r="N447">
        <v>75</v>
      </c>
    </row>
    <row r="448" spans="1:14" x14ac:dyDescent="0.2">
      <c r="A448">
        <f t="shared" si="23"/>
        <v>446</v>
      </c>
      <c r="B448">
        <f t="shared" si="23"/>
        <v>1446</v>
      </c>
      <c r="C448" t="s">
        <v>589</v>
      </c>
      <c r="D448" s="19">
        <v>28946</v>
      </c>
      <c r="E448" t="s">
        <v>44</v>
      </c>
      <c r="F448">
        <v>100</v>
      </c>
      <c r="G448" t="s">
        <v>2258</v>
      </c>
      <c r="H448" t="s">
        <v>32</v>
      </c>
      <c r="I448" t="s">
        <v>2222</v>
      </c>
      <c r="K448">
        <v>68</v>
      </c>
      <c r="N448">
        <v>75</v>
      </c>
    </row>
    <row r="449" spans="1:14" x14ac:dyDescent="0.2">
      <c r="A449">
        <f t="shared" si="23"/>
        <v>447</v>
      </c>
      <c r="B449">
        <f t="shared" si="23"/>
        <v>1447</v>
      </c>
      <c r="C449" t="s">
        <v>590</v>
      </c>
      <c r="D449" s="19">
        <v>29221</v>
      </c>
      <c r="E449" t="s">
        <v>44</v>
      </c>
      <c r="F449">
        <v>100</v>
      </c>
      <c r="G449" t="s">
        <v>2258</v>
      </c>
      <c r="H449" t="s">
        <v>32</v>
      </c>
      <c r="I449" t="s">
        <v>2222</v>
      </c>
      <c r="K449">
        <v>68</v>
      </c>
      <c r="N449">
        <v>75</v>
      </c>
    </row>
    <row r="450" spans="1:14" x14ac:dyDescent="0.2">
      <c r="A450">
        <f t="shared" si="23"/>
        <v>448</v>
      </c>
      <c r="B450">
        <f t="shared" si="23"/>
        <v>1448</v>
      </c>
      <c r="C450" t="s">
        <v>591</v>
      </c>
      <c r="D450" s="19">
        <v>29312</v>
      </c>
      <c r="E450" t="s">
        <v>44</v>
      </c>
      <c r="F450">
        <v>100</v>
      </c>
      <c r="G450" t="s">
        <v>2258</v>
      </c>
      <c r="H450" t="s">
        <v>32</v>
      </c>
      <c r="I450" t="s">
        <v>2222</v>
      </c>
      <c r="K450">
        <v>68</v>
      </c>
      <c r="N450">
        <v>75</v>
      </c>
    </row>
    <row r="451" spans="1:14" x14ac:dyDescent="0.2">
      <c r="A451">
        <f t="shared" si="23"/>
        <v>449</v>
      </c>
      <c r="B451">
        <f t="shared" si="23"/>
        <v>1449</v>
      </c>
      <c r="C451" t="s">
        <v>592</v>
      </c>
      <c r="D451" s="19">
        <v>29587</v>
      </c>
      <c r="E451" t="s">
        <v>44</v>
      </c>
      <c r="F451">
        <v>100</v>
      </c>
      <c r="G451" t="s">
        <v>2258</v>
      </c>
      <c r="H451" t="s">
        <v>32</v>
      </c>
      <c r="I451" t="s">
        <v>2222</v>
      </c>
      <c r="K451">
        <v>68</v>
      </c>
      <c r="N451">
        <v>75</v>
      </c>
    </row>
    <row r="452" spans="1:14" x14ac:dyDescent="0.2">
      <c r="A452">
        <f t="shared" si="23"/>
        <v>450</v>
      </c>
      <c r="B452">
        <f t="shared" si="23"/>
        <v>1450</v>
      </c>
      <c r="C452" t="s">
        <v>593</v>
      </c>
      <c r="D452" s="19">
        <v>29677</v>
      </c>
      <c r="E452" t="s">
        <v>44</v>
      </c>
      <c r="F452">
        <v>100</v>
      </c>
      <c r="G452" t="s">
        <v>2258</v>
      </c>
      <c r="H452" t="s">
        <v>32</v>
      </c>
      <c r="I452" t="s">
        <v>2222</v>
      </c>
      <c r="K452">
        <v>68</v>
      </c>
      <c r="N452">
        <v>75</v>
      </c>
    </row>
    <row r="453" spans="1:14" x14ac:dyDescent="0.2">
      <c r="A453">
        <f t="shared" si="23"/>
        <v>451</v>
      </c>
      <c r="B453">
        <f t="shared" si="23"/>
        <v>1451</v>
      </c>
      <c r="C453" t="s">
        <v>594</v>
      </c>
      <c r="D453" s="19">
        <v>29952</v>
      </c>
      <c r="E453" t="s">
        <v>44</v>
      </c>
      <c r="F453">
        <v>100</v>
      </c>
      <c r="G453" t="s">
        <v>2258</v>
      </c>
      <c r="H453" t="s">
        <v>32</v>
      </c>
      <c r="I453" t="s">
        <v>2222</v>
      </c>
      <c r="K453">
        <v>68</v>
      </c>
      <c r="N453">
        <v>75</v>
      </c>
    </row>
    <row r="454" spans="1:14" x14ac:dyDescent="0.2">
      <c r="A454">
        <f t="shared" si="23"/>
        <v>452</v>
      </c>
      <c r="B454">
        <f t="shared" si="23"/>
        <v>1452</v>
      </c>
      <c r="C454" t="s">
        <v>595</v>
      </c>
      <c r="D454" s="19">
        <v>30042</v>
      </c>
      <c r="E454" t="s">
        <v>44</v>
      </c>
      <c r="F454">
        <v>100</v>
      </c>
      <c r="G454" t="s">
        <v>2258</v>
      </c>
      <c r="H454" t="s">
        <v>32</v>
      </c>
      <c r="I454" t="s">
        <v>2222</v>
      </c>
      <c r="K454">
        <v>68</v>
      </c>
      <c r="N454">
        <v>75</v>
      </c>
    </row>
    <row r="455" spans="1:14" x14ac:dyDescent="0.2">
      <c r="A455">
        <f t="shared" si="23"/>
        <v>453</v>
      </c>
      <c r="B455">
        <f t="shared" si="23"/>
        <v>1453</v>
      </c>
      <c r="C455" t="s">
        <v>596</v>
      </c>
      <c r="D455" s="19">
        <v>30317</v>
      </c>
      <c r="E455" t="s">
        <v>44</v>
      </c>
      <c r="F455">
        <v>100</v>
      </c>
      <c r="G455" t="s">
        <v>2258</v>
      </c>
      <c r="H455" t="s">
        <v>32</v>
      </c>
      <c r="I455" t="s">
        <v>2222</v>
      </c>
      <c r="K455">
        <v>68</v>
      </c>
      <c r="N455">
        <v>75</v>
      </c>
    </row>
    <row r="456" spans="1:14" x14ac:dyDescent="0.2">
      <c r="A456">
        <f t="shared" si="23"/>
        <v>454</v>
      </c>
      <c r="B456">
        <f t="shared" si="23"/>
        <v>1454</v>
      </c>
      <c r="C456" t="s">
        <v>597</v>
      </c>
      <c r="D456" s="19">
        <v>30407</v>
      </c>
      <c r="E456" t="s">
        <v>44</v>
      </c>
      <c r="F456">
        <v>100</v>
      </c>
      <c r="G456" t="s">
        <v>2258</v>
      </c>
      <c r="H456" t="s">
        <v>32</v>
      </c>
      <c r="I456" t="s">
        <v>2222</v>
      </c>
      <c r="K456">
        <v>68</v>
      </c>
      <c r="N456">
        <v>75</v>
      </c>
    </row>
    <row r="457" spans="1:14" x14ac:dyDescent="0.2">
      <c r="A457">
        <f t="shared" si="23"/>
        <v>455</v>
      </c>
      <c r="B457">
        <f t="shared" si="23"/>
        <v>1455</v>
      </c>
      <c r="C457" t="s">
        <v>598</v>
      </c>
      <c r="D457" s="19">
        <v>30682</v>
      </c>
      <c r="E457" t="s">
        <v>44</v>
      </c>
      <c r="F457">
        <v>100</v>
      </c>
      <c r="G457" t="s">
        <v>2258</v>
      </c>
      <c r="H457" t="s">
        <v>32</v>
      </c>
      <c r="I457" t="s">
        <v>2222</v>
      </c>
      <c r="K457">
        <v>68</v>
      </c>
      <c r="N457">
        <v>75</v>
      </c>
    </row>
    <row r="458" spans="1:14" x14ac:dyDescent="0.2">
      <c r="A458">
        <f t="shared" si="23"/>
        <v>456</v>
      </c>
      <c r="B458">
        <f t="shared" si="23"/>
        <v>1456</v>
      </c>
      <c r="C458" t="s">
        <v>599</v>
      </c>
      <c r="D458" s="19">
        <v>30773</v>
      </c>
      <c r="E458" t="s">
        <v>44</v>
      </c>
      <c r="F458">
        <v>100</v>
      </c>
      <c r="G458" t="s">
        <v>2258</v>
      </c>
      <c r="H458" t="s">
        <v>32</v>
      </c>
      <c r="I458" t="s">
        <v>2222</v>
      </c>
      <c r="K458">
        <v>68</v>
      </c>
      <c r="N458">
        <v>75</v>
      </c>
    </row>
    <row r="459" spans="1:14" x14ac:dyDescent="0.2">
      <c r="A459">
        <f t="shared" si="23"/>
        <v>457</v>
      </c>
      <c r="B459">
        <f t="shared" si="23"/>
        <v>1457</v>
      </c>
      <c r="C459" t="s">
        <v>600</v>
      </c>
      <c r="D459" s="19">
        <v>31048</v>
      </c>
      <c r="E459" t="s">
        <v>44</v>
      </c>
      <c r="F459">
        <v>100</v>
      </c>
      <c r="G459" t="s">
        <v>2258</v>
      </c>
      <c r="H459" t="s">
        <v>32</v>
      </c>
      <c r="I459" t="s">
        <v>2222</v>
      </c>
      <c r="K459">
        <v>68</v>
      </c>
      <c r="N459">
        <v>75</v>
      </c>
    </row>
    <row r="460" spans="1:14" x14ac:dyDescent="0.2">
      <c r="A460">
        <f t="shared" si="23"/>
        <v>458</v>
      </c>
      <c r="B460">
        <f t="shared" si="23"/>
        <v>1458</v>
      </c>
      <c r="C460" t="s">
        <v>601</v>
      </c>
      <c r="D460" s="19">
        <v>31138</v>
      </c>
      <c r="E460" t="s">
        <v>44</v>
      </c>
      <c r="F460">
        <v>100</v>
      </c>
      <c r="G460" t="s">
        <v>2258</v>
      </c>
      <c r="H460" t="s">
        <v>32</v>
      </c>
      <c r="I460" t="s">
        <v>2222</v>
      </c>
      <c r="K460">
        <v>68</v>
      </c>
      <c r="N460">
        <v>75</v>
      </c>
    </row>
    <row r="461" spans="1:14" x14ac:dyDescent="0.2">
      <c r="A461">
        <f t="shared" si="23"/>
        <v>459</v>
      </c>
      <c r="B461">
        <f t="shared" si="23"/>
        <v>1459</v>
      </c>
      <c r="C461" t="s">
        <v>602</v>
      </c>
      <c r="D461" s="19">
        <v>31413</v>
      </c>
      <c r="E461" t="s">
        <v>44</v>
      </c>
      <c r="F461">
        <v>100</v>
      </c>
      <c r="G461" t="s">
        <v>2258</v>
      </c>
      <c r="H461" t="s">
        <v>32</v>
      </c>
      <c r="I461" t="s">
        <v>2222</v>
      </c>
      <c r="K461">
        <v>68</v>
      </c>
      <c r="N461">
        <v>75</v>
      </c>
    </row>
    <row r="462" spans="1:14" x14ac:dyDescent="0.2">
      <c r="A462">
        <f t="shared" si="23"/>
        <v>460</v>
      </c>
      <c r="B462">
        <f t="shared" si="23"/>
        <v>1460</v>
      </c>
      <c r="C462" t="s">
        <v>603</v>
      </c>
      <c r="D462" s="19">
        <v>31503</v>
      </c>
      <c r="E462" t="s">
        <v>44</v>
      </c>
      <c r="F462">
        <v>100</v>
      </c>
      <c r="G462" t="s">
        <v>2258</v>
      </c>
      <c r="H462" t="s">
        <v>32</v>
      </c>
      <c r="I462" t="s">
        <v>2222</v>
      </c>
      <c r="K462">
        <v>68</v>
      </c>
      <c r="N462">
        <v>75</v>
      </c>
    </row>
    <row r="463" spans="1:14" x14ac:dyDescent="0.2">
      <c r="A463">
        <f t="shared" si="23"/>
        <v>461</v>
      </c>
      <c r="B463">
        <f t="shared" si="23"/>
        <v>1461</v>
      </c>
      <c r="C463" t="s">
        <v>604</v>
      </c>
      <c r="D463" s="19">
        <v>31778</v>
      </c>
      <c r="E463" t="s">
        <v>44</v>
      </c>
      <c r="F463">
        <v>100</v>
      </c>
      <c r="G463" t="s">
        <v>2258</v>
      </c>
      <c r="H463" t="s">
        <v>32</v>
      </c>
      <c r="I463" t="s">
        <v>2222</v>
      </c>
      <c r="K463">
        <v>68</v>
      </c>
      <c r="N463">
        <v>75</v>
      </c>
    </row>
    <row r="464" spans="1:14" x14ac:dyDescent="0.2">
      <c r="A464">
        <f t="shared" si="23"/>
        <v>462</v>
      </c>
      <c r="B464">
        <f t="shared" si="23"/>
        <v>1462</v>
      </c>
      <c r="C464" t="s">
        <v>605</v>
      </c>
      <c r="D464" s="19">
        <v>31868</v>
      </c>
      <c r="E464" t="s">
        <v>44</v>
      </c>
      <c r="F464">
        <v>100</v>
      </c>
      <c r="G464" t="s">
        <v>2258</v>
      </c>
      <c r="H464" t="s">
        <v>32</v>
      </c>
      <c r="I464" t="s">
        <v>2222</v>
      </c>
      <c r="K464">
        <v>68</v>
      </c>
      <c r="N464">
        <v>75</v>
      </c>
    </row>
    <row r="465" spans="1:14" x14ac:dyDescent="0.2">
      <c r="A465">
        <f t="shared" si="23"/>
        <v>463</v>
      </c>
      <c r="B465">
        <f t="shared" si="23"/>
        <v>1463</v>
      </c>
      <c r="C465" t="s">
        <v>606</v>
      </c>
      <c r="D465" s="19">
        <v>32143</v>
      </c>
      <c r="E465" t="s">
        <v>44</v>
      </c>
      <c r="F465">
        <v>100</v>
      </c>
      <c r="G465" t="s">
        <v>2258</v>
      </c>
      <c r="H465" t="s">
        <v>32</v>
      </c>
      <c r="I465" t="s">
        <v>2222</v>
      </c>
      <c r="K465">
        <v>68</v>
      </c>
      <c r="N465">
        <v>75</v>
      </c>
    </row>
    <row r="466" spans="1:14" x14ac:dyDescent="0.2">
      <c r="A466">
        <f t="shared" si="23"/>
        <v>464</v>
      </c>
      <c r="B466">
        <f t="shared" si="23"/>
        <v>1464</v>
      </c>
      <c r="C466" t="s">
        <v>607</v>
      </c>
      <c r="D466" s="19">
        <v>32234</v>
      </c>
      <c r="E466" t="s">
        <v>44</v>
      </c>
      <c r="F466">
        <v>100</v>
      </c>
      <c r="G466" t="s">
        <v>2258</v>
      </c>
      <c r="H466" t="s">
        <v>32</v>
      </c>
      <c r="I466" t="s">
        <v>2222</v>
      </c>
      <c r="K466">
        <v>68</v>
      </c>
      <c r="N466">
        <v>75</v>
      </c>
    </row>
    <row r="467" spans="1:14" x14ac:dyDescent="0.2">
      <c r="A467">
        <f t="shared" si="23"/>
        <v>465</v>
      </c>
      <c r="B467">
        <f t="shared" si="23"/>
        <v>1465</v>
      </c>
      <c r="C467" t="s">
        <v>608</v>
      </c>
      <c r="D467" s="19">
        <v>32509</v>
      </c>
      <c r="E467" t="s">
        <v>44</v>
      </c>
      <c r="F467">
        <v>100</v>
      </c>
      <c r="G467" t="s">
        <v>2258</v>
      </c>
      <c r="H467" t="s">
        <v>32</v>
      </c>
      <c r="I467" t="s">
        <v>2222</v>
      </c>
      <c r="K467">
        <v>68</v>
      </c>
      <c r="N467">
        <v>75</v>
      </c>
    </row>
    <row r="468" spans="1:14" x14ac:dyDescent="0.2">
      <c r="A468">
        <f t="shared" si="23"/>
        <v>466</v>
      </c>
      <c r="B468">
        <f t="shared" si="23"/>
        <v>1466</v>
      </c>
      <c r="C468" t="s">
        <v>609</v>
      </c>
      <c r="D468" s="19">
        <v>32599</v>
      </c>
      <c r="E468" t="s">
        <v>44</v>
      </c>
      <c r="F468">
        <v>100</v>
      </c>
      <c r="G468" t="s">
        <v>2258</v>
      </c>
      <c r="H468" t="s">
        <v>32</v>
      </c>
      <c r="I468" t="s">
        <v>2222</v>
      </c>
      <c r="K468">
        <v>68</v>
      </c>
      <c r="N468">
        <v>75</v>
      </c>
    </row>
    <row r="469" spans="1:14" x14ac:dyDescent="0.2">
      <c r="A469">
        <f t="shared" si="23"/>
        <v>467</v>
      </c>
      <c r="B469">
        <f t="shared" si="23"/>
        <v>1467</v>
      </c>
      <c r="C469" t="s">
        <v>610</v>
      </c>
      <c r="D469" s="19">
        <v>32874</v>
      </c>
      <c r="E469" t="s">
        <v>44</v>
      </c>
      <c r="F469">
        <v>100</v>
      </c>
      <c r="G469" t="s">
        <v>2258</v>
      </c>
      <c r="H469" t="s">
        <v>32</v>
      </c>
      <c r="I469" t="s">
        <v>2222</v>
      </c>
      <c r="K469">
        <v>68</v>
      </c>
      <c r="N469">
        <v>75</v>
      </c>
    </row>
    <row r="470" spans="1:14" x14ac:dyDescent="0.2">
      <c r="A470">
        <f t="shared" si="23"/>
        <v>468</v>
      </c>
      <c r="B470">
        <f t="shared" si="23"/>
        <v>1468</v>
      </c>
      <c r="C470" t="s">
        <v>611</v>
      </c>
      <c r="D470" s="19">
        <v>32964</v>
      </c>
      <c r="E470" t="s">
        <v>44</v>
      </c>
      <c r="F470">
        <v>100</v>
      </c>
      <c r="G470" t="s">
        <v>2258</v>
      </c>
      <c r="H470" t="s">
        <v>32</v>
      </c>
      <c r="I470" t="s">
        <v>2222</v>
      </c>
      <c r="K470">
        <v>68</v>
      </c>
      <c r="N470">
        <v>75</v>
      </c>
    </row>
    <row r="471" spans="1:14" x14ac:dyDescent="0.2">
      <c r="A471">
        <f t="shared" si="23"/>
        <v>469</v>
      </c>
      <c r="B471">
        <f t="shared" si="23"/>
        <v>1469</v>
      </c>
      <c r="C471" t="s">
        <v>612</v>
      </c>
      <c r="D471" s="19">
        <v>33239</v>
      </c>
      <c r="E471" t="s">
        <v>44</v>
      </c>
      <c r="F471">
        <v>100</v>
      </c>
      <c r="G471" t="s">
        <v>2258</v>
      </c>
      <c r="H471" t="s">
        <v>32</v>
      </c>
      <c r="I471" t="s">
        <v>2222</v>
      </c>
      <c r="K471">
        <v>68</v>
      </c>
      <c r="N471">
        <v>75</v>
      </c>
    </row>
    <row r="472" spans="1:14" x14ac:dyDescent="0.2">
      <c r="A472">
        <f t="shared" si="23"/>
        <v>470</v>
      </c>
      <c r="B472">
        <f t="shared" si="23"/>
        <v>1470</v>
      </c>
      <c r="C472" t="s">
        <v>613</v>
      </c>
      <c r="D472" s="19">
        <v>33329</v>
      </c>
      <c r="E472" t="s">
        <v>44</v>
      </c>
      <c r="F472">
        <v>100</v>
      </c>
      <c r="G472" t="s">
        <v>2258</v>
      </c>
      <c r="H472" t="s">
        <v>32</v>
      </c>
      <c r="I472" t="s">
        <v>2222</v>
      </c>
      <c r="K472">
        <v>68</v>
      </c>
      <c r="N472">
        <v>75</v>
      </c>
    </row>
    <row r="473" spans="1:14" x14ac:dyDescent="0.2">
      <c r="A473">
        <f t="shared" si="23"/>
        <v>471</v>
      </c>
      <c r="B473">
        <f t="shared" si="23"/>
        <v>1471</v>
      </c>
      <c r="C473" t="s">
        <v>614</v>
      </c>
      <c r="D473" s="19">
        <v>33604</v>
      </c>
      <c r="E473" t="s">
        <v>44</v>
      </c>
      <c r="F473">
        <v>100</v>
      </c>
      <c r="G473" t="s">
        <v>2258</v>
      </c>
      <c r="H473" t="s">
        <v>32</v>
      </c>
      <c r="I473" t="s">
        <v>2222</v>
      </c>
      <c r="K473">
        <v>68</v>
      </c>
      <c r="N473">
        <v>75</v>
      </c>
    </row>
    <row r="474" spans="1:14" x14ac:dyDescent="0.2">
      <c r="A474">
        <f t="shared" si="23"/>
        <v>472</v>
      </c>
      <c r="B474">
        <f t="shared" si="23"/>
        <v>1472</v>
      </c>
      <c r="C474" t="s">
        <v>615</v>
      </c>
      <c r="D474" s="19">
        <v>33695</v>
      </c>
      <c r="E474" t="s">
        <v>44</v>
      </c>
      <c r="F474">
        <v>100</v>
      </c>
      <c r="G474" t="s">
        <v>2258</v>
      </c>
      <c r="H474" t="s">
        <v>32</v>
      </c>
      <c r="I474" t="s">
        <v>2222</v>
      </c>
      <c r="K474">
        <v>68</v>
      </c>
      <c r="N474">
        <v>75</v>
      </c>
    </row>
    <row r="475" spans="1:14" x14ac:dyDescent="0.2">
      <c r="A475">
        <f t="shared" si="23"/>
        <v>473</v>
      </c>
      <c r="B475">
        <f t="shared" si="23"/>
        <v>1473</v>
      </c>
      <c r="C475" t="s">
        <v>616</v>
      </c>
      <c r="D475" s="19">
        <v>33970</v>
      </c>
      <c r="E475" t="s">
        <v>44</v>
      </c>
      <c r="F475">
        <v>100</v>
      </c>
      <c r="G475" t="s">
        <v>2258</v>
      </c>
      <c r="H475" t="s">
        <v>32</v>
      </c>
      <c r="I475" t="s">
        <v>2222</v>
      </c>
      <c r="K475">
        <v>68</v>
      </c>
      <c r="N475">
        <v>75</v>
      </c>
    </row>
    <row r="476" spans="1:14" x14ac:dyDescent="0.2">
      <c r="A476">
        <f t="shared" si="23"/>
        <v>474</v>
      </c>
      <c r="B476">
        <f t="shared" si="23"/>
        <v>1474</v>
      </c>
      <c r="C476" t="s">
        <v>617</v>
      </c>
      <c r="D476" s="19">
        <v>34060</v>
      </c>
      <c r="E476" t="s">
        <v>44</v>
      </c>
      <c r="F476">
        <v>100</v>
      </c>
      <c r="G476" t="s">
        <v>2258</v>
      </c>
      <c r="H476" t="s">
        <v>32</v>
      </c>
      <c r="I476" t="s">
        <v>2222</v>
      </c>
      <c r="K476">
        <v>68</v>
      </c>
      <c r="N476">
        <v>75</v>
      </c>
    </row>
    <row r="477" spans="1:14" x14ac:dyDescent="0.2">
      <c r="A477">
        <f t="shared" si="23"/>
        <v>475</v>
      </c>
      <c r="B477">
        <f t="shared" si="23"/>
        <v>1475</v>
      </c>
      <c r="C477" t="s">
        <v>618</v>
      </c>
      <c r="D477" s="19">
        <v>34335</v>
      </c>
      <c r="E477" t="s">
        <v>44</v>
      </c>
      <c r="F477">
        <v>100</v>
      </c>
      <c r="G477" t="s">
        <v>2258</v>
      </c>
      <c r="H477" t="s">
        <v>32</v>
      </c>
      <c r="I477" t="s">
        <v>2222</v>
      </c>
      <c r="K477">
        <v>68</v>
      </c>
      <c r="N477">
        <v>75</v>
      </c>
    </row>
    <row r="478" spans="1:14" x14ac:dyDescent="0.2">
      <c r="A478">
        <f t="shared" ref="A478:B541" si="24">A477+1</f>
        <v>476</v>
      </c>
      <c r="B478">
        <f t="shared" si="24"/>
        <v>1476</v>
      </c>
      <c r="C478" t="s">
        <v>619</v>
      </c>
      <c r="D478" s="19">
        <v>34425</v>
      </c>
      <c r="E478" t="s">
        <v>44</v>
      </c>
      <c r="F478">
        <v>100</v>
      </c>
      <c r="G478" t="s">
        <v>2258</v>
      </c>
      <c r="H478" t="s">
        <v>32</v>
      </c>
      <c r="I478" t="s">
        <v>2222</v>
      </c>
      <c r="K478">
        <v>68</v>
      </c>
      <c r="N478">
        <v>75</v>
      </c>
    </row>
    <row r="479" spans="1:14" x14ac:dyDescent="0.2">
      <c r="A479">
        <f t="shared" si="24"/>
        <v>477</v>
      </c>
      <c r="B479">
        <f t="shared" si="24"/>
        <v>1477</v>
      </c>
      <c r="C479" t="s">
        <v>620</v>
      </c>
      <c r="D479" s="19">
        <v>34700</v>
      </c>
      <c r="E479" t="s">
        <v>44</v>
      </c>
      <c r="F479">
        <v>100</v>
      </c>
      <c r="G479" t="s">
        <v>2258</v>
      </c>
      <c r="H479" t="s">
        <v>32</v>
      </c>
      <c r="I479" t="s">
        <v>2222</v>
      </c>
      <c r="K479">
        <v>68</v>
      </c>
      <c r="N479">
        <v>75</v>
      </c>
    </row>
    <row r="480" spans="1:14" x14ac:dyDescent="0.2">
      <c r="A480">
        <f t="shared" si="24"/>
        <v>478</v>
      </c>
      <c r="B480">
        <f t="shared" si="24"/>
        <v>1478</v>
      </c>
      <c r="C480" t="s">
        <v>621</v>
      </c>
      <c r="D480" s="19">
        <v>34790</v>
      </c>
      <c r="E480" t="s">
        <v>44</v>
      </c>
      <c r="F480">
        <v>100</v>
      </c>
      <c r="G480" t="s">
        <v>2258</v>
      </c>
      <c r="H480" t="s">
        <v>32</v>
      </c>
      <c r="I480" t="s">
        <v>2222</v>
      </c>
      <c r="K480">
        <v>68</v>
      </c>
      <c r="N480">
        <v>75</v>
      </c>
    </row>
    <row r="481" spans="1:14" x14ac:dyDescent="0.2">
      <c r="A481">
        <f t="shared" si="24"/>
        <v>479</v>
      </c>
      <c r="B481">
        <f t="shared" si="24"/>
        <v>1479</v>
      </c>
      <c r="C481" t="s">
        <v>622</v>
      </c>
      <c r="D481" s="19">
        <v>35065</v>
      </c>
      <c r="E481" t="s">
        <v>44</v>
      </c>
      <c r="F481">
        <v>100</v>
      </c>
      <c r="G481" t="s">
        <v>2258</v>
      </c>
      <c r="H481" t="s">
        <v>32</v>
      </c>
      <c r="I481" t="s">
        <v>2222</v>
      </c>
      <c r="K481">
        <v>68</v>
      </c>
      <c r="N481">
        <v>75</v>
      </c>
    </row>
    <row r="482" spans="1:14" x14ac:dyDescent="0.2">
      <c r="A482">
        <f t="shared" si="24"/>
        <v>480</v>
      </c>
      <c r="B482">
        <f t="shared" si="24"/>
        <v>1480</v>
      </c>
      <c r="C482" t="s">
        <v>623</v>
      </c>
      <c r="D482" s="19">
        <v>35156</v>
      </c>
      <c r="E482" t="s">
        <v>44</v>
      </c>
      <c r="F482">
        <v>100</v>
      </c>
      <c r="G482" t="s">
        <v>2258</v>
      </c>
      <c r="H482" t="s">
        <v>32</v>
      </c>
      <c r="I482" t="s">
        <v>2222</v>
      </c>
      <c r="K482">
        <v>68</v>
      </c>
      <c r="N482">
        <v>75</v>
      </c>
    </row>
    <row r="483" spans="1:14" x14ac:dyDescent="0.2">
      <c r="A483">
        <f t="shared" si="24"/>
        <v>481</v>
      </c>
      <c r="B483">
        <f t="shared" si="24"/>
        <v>1481</v>
      </c>
      <c r="C483" t="s">
        <v>624</v>
      </c>
      <c r="D483" s="19">
        <v>35431</v>
      </c>
      <c r="E483" t="s">
        <v>44</v>
      </c>
      <c r="F483">
        <v>100</v>
      </c>
      <c r="G483" t="s">
        <v>2258</v>
      </c>
      <c r="H483" t="s">
        <v>32</v>
      </c>
      <c r="I483" t="s">
        <v>2222</v>
      </c>
      <c r="K483">
        <v>68</v>
      </c>
      <c r="N483">
        <v>75</v>
      </c>
    </row>
    <row r="484" spans="1:14" x14ac:dyDescent="0.2">
      <c r="A484">
        <f t="shared" si="24"/>
        <v>482</v>
      </c>
      <c r="B484">
        <f t="shared" si="24"/>
        <v>1482</v>
      </c>
      <c r="C484" t="s">
        <v>625</v>
      </c>
      <c r="D484" s="19">
        <v>35521</v>
      </c>
      <c r="E484" t="s">
        <v>44</v>
      </c>
      <c r="F484">
        <v>100</v>
      </c>
      <c r="G484" t="s">
        <v>2258</v>
      </c>
      <c r="H484" t="s">
        <v>32</v>
      </c>
      <c r="I484" t="s">
        <v>2222</v>
      </c>
      <c r="K484">
        <v>68</v>
      </c>
      <c r="N484">
        <v>75</v>
      </c>
    </row>
    <row r="485" spans="1:14" x14ac:dyDescent="0.2">
      <c r="A485">
        <f t="shared" si="24"/>
        <v>483</v>
      </c>
      <c r="B485">
        <f t="shared" si="24"/>
        <v>1483</v>
      </c>
      <c r="C485" t="s">
        <v>626</v>
      </c>
      <c r="D485" s="19">
        <v>35796</v>
      </c>
      <c r="E485" t="s">
        <v>44</v>
      </c>
      <c r="F485">
        <v>100</v>
      </c>
      <c r="G485" t="s">
        <v>2258</v>
      </c>
      <c r="H485" t="s">
        <v>32</v>
      </c>
      <c r="I485" t="s">
        <v>2222</v>
      </c>
      <c r="K485">
        <v>68</v>
      </c>
      <c r="N485">
        <v>75</v>
      </c>
    </row>
    <row r="486" spans="1:14" x14ac:dyDescent="0.2">
      <c r="A486">
        <f t="shared" si="24"/>
        <v>484</v>
      </c>
      <c r="B486">
        <f t="shared" si="24"/>
        <v>1484</v>
      </c>
      <c r="C486" t="s">
        <v>627</v>
      </c>
      <c r="D486" s="19">
        <v>35886</v>
      </c>
      <c r="E486" t="s">
        <v>44</v>
      </c>
      <c r="F486">
        <v>100</v>
      </c>
      <c r="G486" t="s">
        <v>2258</v>
      </c>
      <c r="H486" t="s">
        <v>32</v>
      </c>
      <c r="I486" t="s">
        <v>2222</v>
      </c>
      <c r="K486">
        <v>68</v>
      </c>
      <c r="N486">
        <v>75</v>
      </c>
    </row>
    <row r="487" spans="1:14" x14ac:dyDescent="0.2">
      <c r="A487">
        <f t="shared" si="24"/>
        <v>485</v>
      </c>
      <c r="B487">
        <f t="shared" si="24"/>
        <v>1485</v>
      </c>
      <c r="C487" t="s">
        <v>628</v>
      </c>
      <c r="D487" s="19">
        <v>36161</v>
      </c>
      <c r="E487" t="s">
        <v>44</v>
      </c>
      <c r="F487">
        <v>100</v>
      </c>
      <c r="G487" t="s">
        <v>2258</v>
      </c>
      <c r="H487" t="s">
        <v>32</v>
      </c>
      <c r="I487" t="s">
        <v>2222</v>
      </c>
      <c r="K487">
        <v>68</v>
      </c>
      <c r="N487">
        <v>75</v>
      </c>
    </row>
    <row r="488" spans="1:14" x14ac:dyDescent="0.2">
      <c r="A488">
        <f t="shared" si="24"/>
        <v>486</v>
      </c>
      <c r="B488">
        <f t="shared" si="24"/>
        <v>1486</v>
      </c>
      <c r="C488" t="s">
        <v>629</v>
      </c>
      <c r="D488" s="19">
        <v>36251</v>
      </c>
      <c r="E488" t="s">
        <v>44</v>
      </c>
      <c r="F488">
        <v>100</v>
      </c>
      <c r="G488" t="s">
        <v>2258</v>
      </c>
      <c r="H488" t="s">
        <v>32</v>
      </c>
      <c r="I488" t="s">
        <v>2222</v>
      </c>
      <c r="K488">
        <v>68</v>
      </c>
      <c r="N488">
        <v>75</v>
      </c>
    </row>
    <row r="489" spans="1:14" x14ac:dyDescent="0.2">
      <c r="A489">
        <f t="shared" si="24"/>
        <v>487</v>
      </c>
      <c r="B489">
        <f t="shared" si="24"/>
        <v>1487</v>
      </c>
      <c r="C489" t="s">
        <v>630</v>
      </c>
      <c r="D489" s="19">
        <v>36526</v>
      </c>
      <c r="E489" t="s">
        <v>44</v>
      </c>
      <c r="F489">
        <v>100</v>
      </c>
      <c r="G489" t="s">
        <v>2258</v>
      </c>
      <c r="H489" t="s">
        <v>32</v>
      </c>
      <c r="I489" t="s">
        <v>2222</v>
      </c>
      <c r="K489">
        <v>68</v>
      </c>
      <c r="N489">
        <v>75</v>
      </c>
    </row>
    <row r="490" spans="1:14" x14ac:dyDescent="0.2">
      <c r="A490">
        <f t="shared" si="24"/>
        <v>488</v>
      </c>
      <c r="B490">
        <f t="shared" si="24"/>
        <v>1488</v>
      </c>
      <c r="C490" t="s">
        <v>631</v>
      </c>
      <c r="D490" s="19">
        <v>36617</v>
      </c>
      <c r="E490" t="s">
        <v>44</v>
      </c>
      <c r="F490">
        <v>100</v>
      </c>
      <c r="G490" t="s">
        <v>2258</v>
      </c>
      <c r="H490" t="s">
        <v>32</v>
      </c>
      <c r="I490" t="s">
        <v>2222</v>
      </c>
      <c r="K490">
        <v>68</v>
      </c>
      <c r="N490">
        <v>75</v>
      </c>
    </row>
    <row r="491" spans="1:14" x14ac:dyDescent="0.2">
      <c r="A491">
        <f t="shared" si="24"/>
        <v>489</v>
      </c>
      <c r="B491">
        <f t="shared" si="24"/>
        <v>1489</v>
      </c>
      <c r="C491" t="s">
        <v>632</v>
      </c>
      <c r="D491" s="19">
        <v>36892</v>
      </c>
      <c r="E491" t="s">
        <v>44</v>
      </c>
      <c r="F491">
        <v>100</v>
      </c>
      <c r="G491" t="s">
        <v>2258</v>
      </c>
      <c r="H491" t="s">
        <v>32</v>
      </c>
      <c r="I491" t="s">
        <v>2222</v>
      </c>
      <c r="K491">
        <v>68</v>
      </c>
      <c r="N491">
        <v>75</v>
      </c>
    </row>
    <row r="492" spans="1:14" x14ac:dyDescent="0.2">
      <c r="A492">
        <f t="shared" si="24"/>
        <v>490</v>
      </c>
      <c r="B492">
        <f t="shared" si="24"/>
        <v>1490</v>
      </c>
      <c r="C492" t="s">
        <v>633</v>
      </c>
      <c r="D492" s="19">
        <v>36982</v>
      </c>
      <c r="E492" t="s">
        <v>44</v>
      </c>
      <c r="F492">
        <v>100</v>
      </c>
      <c r="G492" t="s">
        <v>2258</v>
      </c>
      <c r="H492" t="s">
        <v>32</v>
      </c>
      <c r="I492" t="s">
        <v>2222</v>
      </c>
      <c r="K492">
        <v>68</v>
      </c>
      <c r="N492">
        <v>75</v>
      </c>
    </row>
    <row r="493" spans="1:14" x14ac:dyDescent="0.2">
      <c r="A493">
        <f t="shared" si="24"/>
        <v>491</v>
      </c>
      <c r="B493">
        <f t="shared" si="24"/>
        <v>1491</v>
      </c>
      <c r="C493" t="s">
        <v>634</v>
      </c>
      <c r="D493" s="19">
        <v>37257</v>
      </c>
      <c r="E493" t="s">
        <v>44</v>
      </c>
      <c r="F493">
        <v>100</v>
      </c>
      <c r="G493" t="s">
        <v>2258</v>
      </c>
      <c r="H493" t="s">
        <v>32</v>
      </c>
      <c r="I493" t="s">
        <v>2222</v>
      </c>
      <c r="K493">
        <v>68</v>
      </c>
      <c r="N493">
        <v>75</v>
      </c>
    </row>
    <row r="494" spans="1:14" x14ac:dyDescent="0.2">
      <c r="A494">
        <f t="shared" si="24"/>
        <v>492</v>
      </c>
      <c r="B494">
        <f t="shared" si="24"/>
        <v>1492</v>
      </c>
      <c r="C494" t="s">
        <v>635</v>
      </c>
      <c r="D494" s="19">
        <v>37347</v>
      </c>
      <c r="E494" t="s">
        <v>44</v>
      </c>
      <c r="F494">
        <v>100</v>
      </c>
      <c r="G494" t="s">
        <v>2258</v>
      </c>
      <c r="H494" t="s">
        <v>32</v>
      </c>
      <c r="I494" t="s">
        <v>2222</v>
      </c>
      <c r="K494">
        <v>68</v>
      </c>
      <c r="N494">
        <v>75</v>
      </c>
    </row>
    <row r="495" spans="1:14" x14ac:dyDescent="0.2">
      <c r="A495">
        <f t="shared" si="24"/>
        <v>493</v>
      </c>
      <c r="B495">
        <f t="shared" si="24"/>
        <v>1493</v>
      </c>
      <c r="C495" t="s">
        <v>636</v>
      </c>
      <c r="D495" s="19">
        <v>37622</v>
      </c>
      <c r="E495" t="s">
        <v>44</v>
      </c>
      <c r="F495">
        <v>100</v>
      </c>
      <c r="G495" t="s">
        <v>2258</v>
      </c>
      <c r="H495" t="s">
        <v>32</v>
      </c>
      <c r="I495" t="s">
        <v>2222</v>
      </c>
      <c r="K495">
        <v>68</v>
      </c>
      <c r="N495">
        <v>75</v>
      </c>
    </row>
    <row r="496" spans="1:14" x14ac:dyDescent="0.2">
      <c r="A496">
        <f t="shared" si="24"/>
        <v>494</v>
      </c>
      <c r="B496">
        <f t="shared" si="24"/>
        <v>1494</v>
      </c>
      <c r="C496" t="s">
        <v>637</v>
      </c>
      <c r="D496" s="19">
        <v>37712</v>
      </c>
      <c r="E496" t="s">
        <v>44</v>
      </c>
      <c r="F496">
        <v>100</v>
      </c>
      <c r="G496" t="s">
        <v>2258</v>
      </c>
      <c r="H496" t="s">
        <v>32</v>
      </c>
      <c r="I496" t="s">
        <v>2222</v>
      </c>
      <c r="K496">
        <v>68</v>
      </c>
      <c r="N496">
        <v>75</v>
      </c>
    </row>
    <row r="497" spans="1:14" x14ac:dyDescent="0.2">
      <c r="A497">
        <f t="shared" si="24"/>
        <v>495</v>
      </c>
      <c r="B497">
        <f t="shared" si="24"/>
        <v>1495</v>
      </c>
      <c r="C497" t="s">
        <v>638</v>
      </c>
      <c r="D497" s="19">
        <v>37987</v>
      </c>
      <c r="E497" t="s">
        <v>44</v>
      </c>
      <c r="F497">
        <v>100</v>
      </c>
      <c r="G497" t="s">
        <v>2258</v>
      </c>
      <c r="H497" t="s">
        <v>32</v>
      </c>
      <c r="I497" t="s">
        <v>2222</v>
      </c>
      <c r="K497">
        <v>68</v>
      </c>
      <c r="N497">
        <v>75</v>
      </c>
    </row>
    <row r="498" spans="1:14" x14ac:dyDescent="0.2">
      <c r="A498">
        <f t="shared" si="24"/>
        <v>496</v>
      </c>
      <c r="B498">
        <f t="shared" si="24"/>
        <v>1496</v>
      </c>
      <c r="C498" t="s">
        <v>639</v>
      </c>
      <c r="D498" s="19">
        <v>38078</v>
      </c>
      <c r="E498" t="s">
        <v>44</v>
      </c>
      <c r="F498">
        <v>100</v>
      </c>
      <c r="G498" t="s">
        <v>2258</v>
      </c>
      <c r="H498" t="s">
        <v>32</v>
      </c>
      <c r="I498" t="s">
        <v>2222</v>
      </c>
      <c r="K498">
        <v>68</v>
      </c>
      <c r="N498">
        <v>75</v>
      </c>
    </row>
    <row r="499" spans="1:14" x14ac:dyDescent="0.2">
      <c r="A499">
        <f t="shared" si="24"/>
        <v>497</v>
      </c>
      <c r="B499">
        <f t="shared" si="24"/>
        <v>1497</v>
      </c>
      <c r="C499" t="s">
        <v>640</v>
      </c>
      <c r="D499" s="19">
        <v>38353</v>
      </c>
      <c r="E499" t="s">
        <v>44</v>
      </c>
      <c r="F499">
        <v>100</v>
      </c>
      <c r="G499" t="s">
        <v>2258</v>
      </c>
      <c r="H499" t="s">
        <v>32</v>
      </c>
      <c r="I499" t="s">
        <v>2222</v>
      </c>
      <c r="K499">
        <v>68</v>
      </c>
      <c r="N499">
        <v>75</v>
      </c>
    </row>
    <row r="500" spans="1:14" x14ac:dyDescent="0.2">
      <c r="A500">
        <f t="shared" si="24"/>
        <v>498</v>
      </c>
      <c r="B500">
        <f t="shared" si="24"/>
        <v>1498</v>
      </c>
      <c r="C500" t="s">
        <v>641</v>
      </c>
      <c r="D500" s="19">
        <v>21551</v>
      </c>
      <c r="E500" t="s">
        <v>44</v>
      </c>
      <c r="F500">
        <v>100</v>
      </c>
      <c r="G500" t="s">
        <v>2258</v>
      </c>
      <c r="H500" t="s">
        <v>32</v>
      </c>
      <c r="I500" t="s">
        <v>2222</v>
      </c>
      <c r="K500">
        <v>68</v>
      </c>
      <c r="L500">
        <v>4</v>
      </c>
      <c r="N500">
        <v>75</v>
      </c>
    </row>
    <row r="501" spans="1:14" x14ac:dyDescent="0.2">
      <c r="A501">
        <f t="shared" si="24"/>
        <v>499</v>
      </c>
      <c r="B501">
        <f t="shared" si="24"/>
        <v>1499</v>
      </c>
      <c r="C501" t="s">
        <v>642</v>
      </c>
      <c r="D501" s="19">
        <v>21641</v>
      </c>
      <c r="E501" t="s">
        <v>44</v>
      </c>
      <c r="F501">
        <v>100</v>
      </c>
      <c r="G501" t="s">
        <v>2258</v>
      </c>
      <c r="H501" t="s">
        <v>32</v>
      </c>
      <c r="I501" t="s">
        <v>2222</v>
      </c>
      <c r="K501">
        <v>68</v>
      </c>
      <c r="L501">
        <v>4</v>
      </c>
      <c r="N501">
        <v>75</v>
      </c>
    </row>
    <row r="502" spans="1:14" x14ac:dyDescent="0.2">
      <c r="A502">
        <f t="shared" si="24"/>
        <v>500</v>
      </c>
      <c r="B502">
        <f t="shared" si="24"/>
        <v>1500</v>
      </c>
      <c r="C502" t="s">
        <v>643</v>
      </c>
      <c r="D502" s="19">
        <v>21916</v>
      </c>
      <c r="E502" t="s">
        <v>44</v>
      </c>
      <c r="F502">
        <v>100</v>
      </c>
      <c r="G502" t="s">
        <v>2258</v>
      </c>
      <c r="H502" t="s">
        <v>32</v>
      </c>
      <c r="I502" t="s">
        <v>2222</v>
      </c>
      <c r="K502">
        <v>68</v>
      </c>
      <c r="L502">
        <v>4</v>
      </c>
      <c r="N502">
        <v>75</v>
      </c>
    </row>
    <row r="503" spans="1:14" x14ac:dyDescent="0.2">
      <c r="A503">
        <f t="shared" si="24"/>
        <v>501</v>
      </c>
      <c r="B503">
        <f t="shared" si="24"/>
        <v>1501</v>
      </c>
      <c r="C503" t="s">
        <v>644</v>
      </c>
      <c r="D503" s="19">
        <v>22007</v>
      </c>
      <c r="E503" t="s">
        <v>44</v>
      </c>
      <c r="F503">
        <v>100</v>
      </c>
      <c r="G503" t="s">
        <v>2258</v>
      </c>
      <c r="H503" t="s">
        <v>32</v>
      </c>
      <c r="I503" t="s">
        <v>2222</v>
      </c>
      <c r="K503">
        <v>68</v>
      </c>
      <c r="L503">
        <v>4</v>
      </c>
      <c r="N503">
        <v>75</v>
      </c>
    </row>
    <row r="504" spans="1:14" x14ac:dyDescent="0.2">
      <c r="A504">
        <f t="shared" si="24"/>
        <v>502</v>
      </c>
      <c r="B504">
        <f t="shared" si="24"/>
        <v>1502</v>
      </c>
      <c r="C504" t="s">
        <v>645</v>
      </c>
      <c r="D504" s="19">
        <v>22282</v>
      </c>
      <c r="E504" t="s">
        <v>44</v>
      </c>
      <c r="F504">
        <v>100</v>
      </c>
      <c r="G504" t="s">
        <v>2258</v>
      </c>
      <c r="H504" t="s">
        <v>32</v>
      </c>
      <c r="I504" t="s">
        <v>2222</v>
      </c>
      <c r="K504">
        <v>68</v>
      </c>
      <c r="L504">
        <v>4</v>
      </c>
      <c r="N504">
        <v>75</v>
      </c>
    </row>
    <row r="505" spans="1:14" x14ac:dyDescent="0.2">
      <c r="A505">
        <f t="shared" si="24"/>
        <v>503</v>
      </c>
      <c r="B505">
        <f t="shared" si="24"/>
        <v>1503</v>
      </c>
      <c r="C505" t="s">
        <v>646</v>
      </c>
      <c r="D505" s="19">
        <v>22372</v>
      </c>
      <c r="E505" t="s">
        <v>44</v>
      </c>
      <c r="F505">
        <v>100</v>
      </c>
      <c r="G505" t="s">
        <v>2258</v>
      </c>
      <c r="H505" t="s">
        <v>32</v>
      </c>
      <c r="I505" t="s">
        <v>2222</v>
      </c>
      <c r="K505">
        <v>68</v>
      </c>
      <c r="L505">
        <v>4</v>
      </c>
      <c r="N505">
        <v>75</v>
      </c>
    </row>
    <row r="506" spans="1:14" x14ac:dyDescent="0.2">
      <c r="A506">
        <f t="shared" si="24"/>
        <v>504</v>
      </c>
      <c r="B506">
        <f t="shared" si="24"/>
        <v>1504</v>
      </c>
      <c r="C506" t="s">
        <v>647</v>
      </c>
      <c r="D506" s="19">
        <v>22647</v>
      </c>
      <c r="E506" t="s">
        <v>44</v>
      </c>
      <c r="F506">
        <v>100</v>
      </c>
      <c r="G506" t="s">
        <v>2258</v>
      </c>
      <c r="H506" t="s">
        <v>32</v>
      </c>
      <c r="I506" t="s">
        <v>2222</v>
      </c>
      <c r="K506">
        <v>68</v>
      </c>
      <c r="L506">
        <v>4</v>
      </c>
      <c r="N506">
        <v>75</v>
      </c>
    </row>
    <row r="507" spans="1:14" x14ac:dyDescent="0.2">
      <c r="A507">
        <f t="shared" si="24"/>
        <v>505</v>
      </c>
      <c r="B507">
        <f t="shared" si="24"/>
        <v>1505</v>
      </c>
      <c r="C507" t="s">
        <v>648</v>
      </c>
      <c r="D507" s="19">
        <v>22737</v>
      </c>
      <c r="E507" t="s">
        <v>44</v>
      </c>
      <c r="F507">
        <v>100</v>
      </c>
      <c r="G507" t="s">
        <v>2258</v>
      </c>
      <c r="H507" t="s">
        <v>32</v>
      </c>
      <c r="I507" t="s">
        <v>2222</v>
      </c>
      <c r="K507">
        <v>68</v>
      </c>
      <c r="L507">
        <v>4</v>
      </c>
      <c r="N507">
        <v>75</v>
      </c>
    </row>
    <row r="508" spans="1:14" x14ac:dyDescent="0.2">
      <c r="A508">
        <f t="shared" si="24"/>
        <v>506</v>
      </c>
      <c r="B508">
        <f t="shared" si="24"/>
        <v>1506</v>
      </c>
      <c r="C508" t="s">
        <v>649</v>
      </c>
      <c r="D508" s="19">
        <v>23012</v>
      </c>
      <c r="E508" t="s">
        <v>44</v>
      </c>
      <c r="F508">
        <v>100</v>
      </c>
      <c r="G508" t="s">
        <v>2258</v>
      </c>
      <c r="H508" t="s">
        <v>32</v>
      </c>
      <c r="I508" t="s">
        <v>2222</v>
      </c>
      <c r="K508">
        <v>68</v>
      </c>
      <c r="L508">
        <v>4</v>
      </c>
      <c r="N508">
        <v>75</v>
      </c>
    </row>
    <row r="509" spans="1:14" x14ac:dyDescent="0.2">
      <c r="A509">
        <f t="shared" si="24"/>
        <v>507</v>
      </c>
      <c r="B509">
        <f t="shared" si="24"/>
        <v>1507</v>
      </c>
      <c r="C509" t="s">
        <v>650</v>
      </c>
      <c r="D509" s="19">
        <v>23102</v>
      </c>
      <c r="E509" t="s">
        <v>44</v>
      </c>
      <c r="F509">
        <v>100</v>
      </c>
      <c r="G509" t="s">
        <v>2258</v>
      </c>
      <c r="H509" t="s">
        <v>32</v>
      </c>
      <c r="I509" t="s">
        <v>2222</v>
      </c>
      <c r="K509">
        <v>68</v>
      </c>
      <c r="L509">
        <v>4</v>
      </c>
      <c r="N509">
        <v>75</v>
      </c>
    </row>
    <row r="510" spans="1:14" x14ac:dyDescent="0.2">
      <c r="A510">
        <f t="shared" si="24"/>
        <v>508</v>
      </c>
      <c r="B510">
        <f t="shared" si="24"/>
        <v>1508</v>
      </c>
      <c r="C510" t="s">
        <v>651</v>
      </c>
      <c r="D510" s="19">
        <v>23377</v>
      </c>
      <c r="E510" t="s">
        <v>44</v>
      </c>
      <c r="F510">
        <v>100</v>
      </c>
      <c r="G510" t="s">
        <v>2258</v>
      </c>
      <c r="H510" t="s">
        <v>32</v>
      </c>
      <c r="I510" t="s">
        <v>2222</v>
      </c>
      <c r="K510">
        <v>68</v>
      </c>
      <c r="L510">
        <v>4</v>
      </c>
      <c r="N510">
        <v>75</v>
      </c>
    </row>
    <row r="511" spans="1:14" x14ac:dyDescent="0.2">
      <c r="A511">
        <f t="shared" si="24"/>
        <v>509</v>
      </c>
      <c r="B511">
        <f t="shared" si="24"/>
        <v>1509</v>
      </c>
      <c r="C511" t="s">
        <v>652</v>
      </c>
      <c r="D511" s="19">
        <v>23468</v>
      </c>
      <c r="E511" t="s">
        <v>44</v>
      </c>
      <c r="F511">
        <v>100</v>
      </c>
      <c r="G511" t="s">
        <v>2258</v>
      </c>
      <c r="H511" t="s">
        <v>32</v>
      </c>
      <c r="I511" t="s">
        <v>2222</v>
      </c>
      <c r="K511">
        <v>68</v>
      </c>
      <c r="L511">
        <v>4</v>
      </c>
      <c r="N511">
        <v>75</v>
      </c>
    </row>
    <row r="512" spans="1:14" x14ac:dyDescent="0.2">
      <c r="A512">
        <f t="shared" si="24"/>
        <v>510</v>
      </c>
      <c r="B512">
        <f t="shared" si="24"/>
        <v>1510</v>
      </c>
      <c r="C512" t="s">
        <v>653</v>
      </c>
      <c r="D512" s="19">
        <v>23743</v>
      </c>
      <c r="E512" t="s">
        <v>44</v>
      </c>
      <c r="F512">
        <v>100</v>
      </c>
      <c r="G512" t="s">
        <v>2258</v>
      </c>
      <c r="H512" t="s">
        <v>32</v>
      </c>
      <c r="I512" t="s">
        <v>2222</v>
      </c>
      <c r="K512">
        <v>68</v>
      </c>
      <c r="L512">
        <v>4</v>
      </c>
      <c r="N512">
        <v>75</v>
      </c>
    </row>
    <row r="513" spans="1:14" x14ac:dyDescent="0.2">
      <c r="A513">
        <f t="shared" si="24"/>
        <v>511</v>
      </c>
      <c r="B513">
        <f t="shared" si="24"/>
        <v>1511</v>
      </c>
      <c r="C513" t="s">
        <v>654</v>
      </c>
      <c r="D513" s="19">
        <v>23833</v>
      </c>
      <c r="E513" t="s">
        <v>44</v>
      </c>
      <c r="F513">
        <v>100</v>
      </c>
      <c r="G513" t="s">
        <v>2258</v>
      </c>
      <c r="H513" t="s">
        <v>32</v>
      </c>
      <c r="I513" t="s">
        <v>2222</v>
      </c>
      <c r="K513">
        <v>68</v>
      </c>
      <c r="L513">
        <v>4</v>
      </c>
      <c r="N513">
        <v>75</v>
      </c>
    </row>
    <row r="514" spans="1:14" x14ac:dyDescent="0.2">
      <c r="A514">
        <f t="shared" si="24"/>
        <v>512</v>
      </c>
      <c r="B514">
        <f t="shared" si="24"/>
        <v>1512</v>
      </c>
      <c r="C514" t="s">
        <v>655</v>
      </c>
      <c r="D514" s="19">
        <v>24108</v>
      </c>
      <c r="E514" t="s">
        <v>44</v>
      </c>
      <c r="F514">
        <v>100</v>
      </c>
      <c r="G514" t="s">
        <v>2258</v>
      </c>
      <c r="H514" t="s">
        <v>32</v>
      </c>
      <c r="I514" t="s">
        <v>2222</v>
      </c>
      <c r="K514">
        <v>68</v>
      </c>
      <c r="L514">
        <v>4</v>
      </c>
      <c r="N514">
        <v>75</v>
      </c>
    </row>
    <row r="515" spans="1:14" x14ac:dyDescent="0.2">
      <c r="A515">
        <f t="shared" si="24"/>
        <v>513</v>
      </c>
      <c r="B515">
        <f t="shared" si="24"/>
        <v>1513</v>
      </c>
      <c r="C515" t="s">
        <v>656</v>
      </c>
      <c r="D515" s="19">
        <v>24198</v>
      </c>
      <c r="E515" t="s">
        <v>44</v>
      </c>
      <c r="F515">
        <v>100</v>
      </c>
      <c r="G515" t="s">
        <v>2258</v>
      </c>
      <c r="H515" t="s">
        <v>32</v>
      </c>
      <c r="I515" t="s">
        <v>2222</v>
      </c>
      <c r="K515">
        <v>68</v>
      </c>
      <c r="L515">
        <v>4</v>
      </c>
      <c r="N515">
        <v>75</v>
      </c>
    </row>
    <row r="516" spans="1:14" x14ac:dyDescent="0.2">
      <c r="A516">
        <f t="shared" si="24"/>
        <v>514</v>
      </c>
      <c r="B516">
        <f t="shared" si="24"/>
        <v>1514</v>
      </c>
      <c r="C516" t="s">
        <v>657</v>
      </c>
      <c r="D516" s="19">
        <v>24473</v>
      </c>
      <c r="E516" t="s">
        <v>44</v>
      </c>
      <c r="F516">
        <v>100</v>
      </c>
      <c r="G516" t="s">
        <v>2258</v>
      </c>
      <c r="H516" t="s">
        <v>32</v>
      </c>
      <c r="I516" t="s">
        <v>2222</v>
      </c>
      <c r="K516">
        <v>68</v>
      </c>
      <c r="L516">
        <v>4</v>
      </c>
      <c r="N516">
        <v>75</v>
      </c>
    </row>
    <row r="517" spans="1:14" x14ac:dyDescent="0.2">
      <c r="A517">
        <f t="shared" si="24"/>
        <v>515</v>
      </c>
      <c r="B517">
        <f t="shared" si="24"/>
        <v>1515</v>
      </c>
      <c r="C517" t="s">
        <v>658</v>
      </c>
      <c r="D517" s="19">
        <v>24563</v>
      </c>
      <c r="E517" t="s">
        <v>44</v>
      </c>
      <c r="F517">
        <v>100</v>
      </c>
      <c r="G517" t="s">
        <v>2258</v>
      </c>
      <c r="H517" t="s">
        <v>32</v>
      </c>
      <c r="I517" t="s">
        <v>2222</v>
      </c>
      <c r="K517">
        <v>68</v>
      </c>
      <c r="L517">
        <v>4</v>
      </c>
      <c r="N517">
        <v>75</v>
      </c>
    </row>
    <row r="518" spans="1:14" x14ac:dyDescent="0.2">
      <c r="A518">
        <f t="shared" si="24"/>
        <v>516</v>
      </c>
      <c r="B518">
        <f t="shared" si="24"/>
        <v>1516</v>
      </c>
      <c r="C518" t="s">
        <v>659</v>
      </c>
      <c r="D518" s="19">
        <v>24838</v>
      </c>
      <c r="E518" t="s">
        <v>44</v>
      </c>
      <c r="F518">
        <v>100</v>
      </c>
      <c r="G518" t="s">
        <v>2258</v>
      </c>
      <c r="H518" t="s">
        <v>32</v>
      </c>
      <c r="I518" t="s">
        <v>2222</v>
      </c>
      <c r="K518">
        <v>68</v>
      </c>
      <c r="L518">
        <v>4</v>
      </c>
      <c r="N518">
        <v>75</v>
      </c>
    </row>
    <row r="519" spans="1:14" x14ac:dyDescent="0.2">
      <c r="A519">
        <f t="shared" si="24"/>
        <v>517</v>
      </c>
      <c r="B519">
        <f t="shared" si="24"/>
        <v>1517</v>
      </c>
      <c r="C519" t="s">
        <v>660</v>
      </c>
      <c r="D519" s="19">
        <v>24929</v>
      </c>
      <c r="E519" t="s">
        <v>44</v>
      </c>
      <c r="F519">
        <v>100</v>
      </c>
      <c r="G519" t="s">
        <v>2258</v>
      </c>
      <c r="H519" t="s">
        <v>32</v>
      </c>
      <c r="I519" t="s">
        <v>2222</v>
      </c>
      <c r="K519">
        <v>68</v>
      </c>
      <c r="L519">
        <v>4</v>
      </c>
      <c r="N519">
        <v>75</v>
      </c>
    </row>
    <row r="520" spans="1:14" x14ac:dyDescent="0.2">
      <c r="A520">
        <f t="shared" si="24"/>
        <v>518</v>
      </c>
      <c r="B520">
        <f t="shared" si="24"/>
        <v>1518</v>
      </c>
      <c r="C520" t="s">
        <v>661</v>
      </c>
      <c r="D520" s="19">
        <v>25204</v>
      </c>
      <c r="E520" t="s">
        <v>44</v>
      </c>
      <c r="F520">
        <v>100</v>
      </c>
      <c r="G520" t="s">
        <v>2258</v>
      </c>
      <c r="H520" t="s">
        <v>32</v>
      </c>
      <c r="I520" t="s">
        <v>2222</v>
      </c>
      <c r="K520">
        <v>68</v>
      </c>
      <c r="L520">
        <v>4</v>
      </c>
      <c r="N520">
        <v>75</v>
      </c>
    </row>
    <row r="521" spans="1:14" x14ac:dyDescent="0.2">
      <c r="A521">
        <f t="shared" si="24"/>
        <v>519</v>
      </c>
      <c r="B521">
        <f t="shared" si="24"/>
        <v>1519</v>
      </c>
      <c r="C521" t="s">
        <v>662</v>
      </c>
      <c r="D521" s="19">
        <v>25294</v>
      </c>
      <c r="E521" t="s">
        <v>44</v>
      </c>
      <c r="F521">
        <v>100</v>
      </c>
      <c r="G521" t="s">
        <v>2258</v>
      </c>
      <c r="H521" t="s">
        <v>32</v>
      </c>
      <c r="I521" t="s">
        <v>2222</v>
      </c>
      <c r="K521">
        <v>68</v>
      </c>
      <c r="L521">
        <v>4</v>
      </c>
      <c r="N521">
        <v>75</v>
      </c>
    </row>
    <row r="522" spans="1:14" x14ac:dyDescent="0.2">
      <c r="A522">
        <f t="shared" si="24"/>
        <v>520</v>
      </c>
      <c r="B522">
        <f t="shared" si="24"/>
        <v>1520</v>
      </c>
      <c r="C522" t="s">
        <v>663</v>
      </c>
      <c r="D522" s="19">
        <v>25569</v>
      </c>
      <c r="E522" t="s">
        <v>44</v>
      </c>
      <c r="F522">
        <v>100</v>
      </c>
      <c r="G522" t="s">
        <v>2258</v>
      </c>
      <c r="H522" t="s">
        <v>32</v>
      </c>
      <c r="I522" t="s">
        <v>2222</v>
      </c>
      <c r="K522">
        <v>68</v>
      </c>
      <c r="L522">
        <v>4</v>
      </c>
      <c r="N522">
        <v>75</v>
      </c>
    </row>
    <row r="523" spans="1:14" x14ac:dyDescent="0.2">
      <c r="A523">
        <f t="shared" si="24"/>
        <v>521</v>
      </c>
      <c r="B523">
        <f t="shared" si="24"/>
        <v>1521</v>
      </c>
      <c r="C523" t="s">
        <v>664</v>
      </c>
      <c r="D523" s="19">
        <v>25659</v>
      </c>
      <c r="E523" t="s">
        <v>44</v>
      </c>
      <c r="F523">
        <v>100</v>
      </c>
      <c r="G523" t="s">
        <v>2258</v>
      </c>
      <c r="H523" t="s">
        <v>32</v>
      </c>
      <c r="I523" t="s">
        <v>2222</v>
      </c>
      <c r="K523">
        <v>68</v>
      </c>
      <c r="L523">
        <v>4</v>
      </c>
      <c r="N523">
        <v>75</v>
      </c>
    </row>
    <row r="524" spans="1:14" x14ac:dyDescent="0.2">
      <c r="A524">
        <f t="shared" si="24"/>
        <v>522</v>
      </c>
      <c r="B524">
        <f t="shared" si="24"/>
        <v>1522</v>
      </c>
      <c r="C524" t="s">
        <v>665</v>
      </c>
      <c r="D524" s="19">
        <v>25934</v>
      </c>
      <c r="E524" t="s">
        <v>44</v>
      </c>
      <c r="F524">
        <v>100</v>
      </c>
      <c r="G524" t="s">
        <v>2258</v>
      </c>
      <c r="H524" t="s">
        <v>32</v>
      </c>
      <c r="I524" t="s">
        <v>2222</v>
      </c>
      <c r="K524">
        <v>68</v>
      </c>
      <c r="L524">
        <v>4</v>
      </c>
      <c r="N524">
        <v>75</v>
      </c>
    </row>
    <row r="525" spans="1:14" x14ac:dyDescent="0.2">
      <c r="A525">
        <f t="shared" si="24"/>
        <v>523</v>
      </c>
      <c r="B525">
        <f t="shared" si="24"/>
        <v>1523</v>
      </c>
      <c r="C525" t="s">
        <v>666</v>
      </c>
      <c r="D525" s="19">
        <v>26024</v>
      </c>
      <c r="E525" t="s">
        <v>44</v>
      </c>
      <c r="F525">
        <v>100</v>
      </c>
      <c r="G525" t="s">
        <v>2258</v>
      </c>
      <c r="H525" t="s">
        <v>32</v>
      </c>
      <c r="I525" t="s">
        <v>2222</v>
      </c>
      <c r="K525">
        <v>68</v>
      </c>
      <c r="L525">
        <v>4</v>
      </c>
      <c r="N525">
        <v>75</v>
      </c>
    </row>
    <row r="526" spans="1:14" x14ac:dyDescent="0.2">
      <c r="A526">
        <f t="shared" si="24"/>
        <v>524</v>
      </c>
      <c r="B526">
        <f t="shared" si="24"/>
        <v>1524</v>
      </c>
      <c r="C526" t="s">
        <v>667</v>
      </c>
      <c r="D526" s="19">
        <v>26299</v>
      </c>
      <c r="E526" t="s">
        <v>44</v>
      </c>
      <c r="F526">
        <v>100</v>
      </c>
      <c r="G526" t="s">
        <v>2258</v>
      </c>
      <c r="H526" t="s">
        <v>32</v>
      </c>
      <c r="I526" t="s">
        <v>2222</v>
      </c>
      <c r="K526">
        <v>68</v>
      </c>
      <c r="L526">
        <v>4</v>
      </c>
      <c r="N526">
        <v>75</v>
      </c>
    </row>
    <row r="527" spans="1:14" x14ac:dyDescent="0.2">
      <c r="A527">
        <f t="shared" si="24"/>
        <v>525</v>
      </c>
      <c r="B527">
        <f t="shared" si="24"/>
        <v>1525</v>
      </c>
      <c r="C527" t="s">
        <v>668</v>
      </c>
      <c r="D527" s="19">
        <v>26390</v>
      </c>
      <c r="E527" t="s">
        <v>44</v>
      </c>
      <c r="F527">
        <v>100</v>
      </c>
      <c r="G527" t="s">
        <v>2258</v>
      </c>
      <c r="H527" t="s">
        <v>32</v>
      </c>
      <c r="I527" t="s">
        <v>2222</v>
      </c>
      <c r="K527">
        <v>68</v>
      </c>
      <c r="L527">
        <v>4</v>
      </c>
      <c r="N527">
        <v>75</v>
      </c>
    </row>
    <row r="528" spans="1:14" x14ac:dyDescent="0.2">
      <c r="A528">
        <f t="shared" si="24"/>
        <v>526</v>
      </c>
      <c r="B528">
        <f t="shared" si="24"/>
        <v>1526</v>
      </c>
      <c r="C528" t="s">
        <v>669</v>
      </c>
      <c r="D528" s="19">
        <v>26665</v>
      </c>
      <c r="E528" t="s">
        <v>44</v>
      </c>
      <c r="F528">
        <v>100</v>
      </c>
      <c r="G528" t="s">
        <v>2258</v>
      </c>
      <c r="H528" t="s">
        <v>32</v>
      </c>
      <c r="I528" t="s">
        <v>2222</v>
      </c>
      <c r="K528">
        <v>68</v>
      </c>
      <c r="L528">
        <v>4</v>
      </c>
      <c r="N528">
        <v>75</v>
      </c>
    </row>
    <row r="529" spans="1:14" x14ac:dyDescent="0.2">
      <c r="A529">
        <f t="shared" si="24"/>
        <v>527</v>
      </c>
      <c r="B529">
        <f t="shared" si="24"/>
        <v>1527</v>
      </c>
      <c r="C529" t="s">
        <v>670</v>
      </c>
      <c r="D529" s="19">
        <v>26755</v>
      </c>
      <c r="E529" t="s">
        <v>44</v>
      </c>
      <c r="F529">
        <v>100</v>
      </c>
      <c r="G529" t="s">
        <v>2258</v>
      </c>
      <c r="H529" t="s">
        <v>32</v>
      </c>
      <c r="I529" t="s">
        <v>2222</v>
      </c>
      <c r="K529">
        <v>68</v>
      </c>
      <c r="L529">
        <v>4</v>
      </c>
      <c r="N529">
        <v>75</v>
      </c>
    </row>
    <row r="530" spans="1:14" x14ac:dyDescent="0.2">
      <c r="A530">
        <f t="shared" si="24"/>
        <v>528</v>
      </c>
      <c r="B530">
        <f t="shared" si="24"/>
        <v>1528</v>
      </c>
      <c r="C530" t="s">
        <v>671</v>
      </c>
      <c r="D530" s="19">
        <v>27030</v>
      </c>
      <c r="E530" t="s">
        <v>44</v>
      </c>
      <c r="F530">
        <v>100</v>
      </c>
      <c r="G530" t="s">
        <v>2258</v>
      </c>
      <c r="H530" t="s">
        <v>32</v>
      </c>
      <c r="I530" t="s">
        <v>2222</v>
      </c>
      <c r="K530">
        <v>68</v>
      </c>
      <c r="L530">
        <v>4</v>
      </c>
      <c r="N530">
        <v>75</v>
      </c>
    </row>
    <row r="531" spans="1:14" x14ac:dyDescent="0.2">
      <c r="A531">
        <f t="shared" si="24"/>
        <v>529</v>
      </c>
      <c r="B531">
        <f t="shared" si="24"/>
        <v>1529</v>
      </c>
      <c r="C531" t="s">
        <v>672</v>
      </c>
      <c r="D531" s="19">
        <v>27120</v>
      </c>
      <c r="E531" t="s">
        <v>44</v>
      </c>
      <c r="F531">
        <v>100</v>
      </c>
      <c r="G531" t="s">
        <v>2258</v>
      </c>
      <c r="H531" t="s">
        <v>32</v>
      </c>
      <c r="I531" t="s">
        <v>2222</v>
      </c>
      <c r="K531">
        <v>68</v>
      </c>
      <c r="L531">
        <v>4</v>
      </c>
      <c r="N531">
        <v>75</v>
      </c>
    </row>
    <row r="532" spans="1:14" x14ac:dyDescent="0.2">
      <c r="A532">
        <f t="shared" si="24"/>
        <v>530</v>
      </c>
      <c r="B532">
        <f t="shared" si="24"/>
        <v>1530</v>
      </c>
      <c r="C532" t="s">
        <v>673</v>
      </c>
      <c r="D532" s="19">
        <v>27395</v>
      </c>
      <c r="E532" t="s">
        <v>44</v>
      </c>
      <c r="F532">
        <v>100</v>
      </c>
      <c r="G532" t="s">
        <v>2258</v>
      </c>
      <c r="H532" t="s">
        <v>32</v>
      </c>
      <c r="I532" t="s">
        <v>2222</v>
      </c>
      <c r="K532">
        <v>68</v>
      </c>
      <c r="L532">
        <v>4</v>
      </c>
      <c r="N532">
        <v>75</v>
      </c>
    </row>
    <row r="533" spans="1:14" x14ac:dyDescent="0.2">
      <c r="A533">
        <f t="shared" si="24"/>
        <v>531</v>
      </c>
      <c r="B533">
        <f t="shared" si="24"/>
        <v>1531</v>
      </c>
      <c r="C533" t="s">
        <v>674</v>
      </c>
      <c r="D533" s="19">
        <v>27485</v>
      </c>
      <c r="E533" t="s">
        <v>44</v>
      </c>
      <c r="F533">
        <v>100</v>
      </c>
      <c r="G533" t="s">
        <v>2258</v>
      </c>
      <c r="H533" t="s">
        <v>32</v>
      </c>
      <c r="I533" t="s">
        <v>2222</v>
      </c>
      <c r="K533">
        <v>68</v>
      </c>
      <c r="L533">
        <v>4</v>
      </c>
      <c r="N533">
        <v>75</v>
      </c>
    </row>
    <row r="534" spans="1:14" x14ac:dyDescent="0.2">
      <c r="A534">
        <f t="shared" si="24"/>
        <v>532</v>
      </c>
      <c r="B534">
        <f t="shared" si="24"/>
        <v>1532</v>
      </c>
      <c r="C534" t="s">
        <v>675</v>
      </c>
      <c r="D534" s="19">
        <v>27760</v>
      </c>
      <c r="E534" t="s">
        <v>44</v>
      </c>
      <c r="F534">
        <v>100</v>
      </c>
      <c r="G534" t="s">
        <v>2258</v>
      </c>
      <c r="H534" t="s">
        <v>32</v>
      </c>
      <c r="I534" t="s">
        <v>2222</v>
      </c>
      <c r="K534">
        <v>68</v>
      </c>
      <c r="L534">
        <v>4</v>
      </c>
      <c r="N534">
        <v>75</v>
      </c>
    </row>
    <row r="535" spans="1:14" x14ac:dyDescent="0.2">
      <c r="A535">
        <f t="shared" si="24"/>
        <v>533</v>
      </c>
      <c r="B535">
        <f t="shared" si="24"/>
        <v>1533</v>
      </c>
      <c r="C535" t="s">
        <v>676</v>
      </c>
      <c r="D535" s="19">
        <v>27851</v>
      </c>
      <c r="E535" t="s">
        <v>44</v>
      </c>
      <c r="F535">
        <v>100</v>
      </c>
      <c r="G535" t="s">
        <v>2258</v>
      </c>
      <c r="H535" t="s">
        <v>32</v>
      </c>
      <c r="I535" t="s">
        <v>2222</v>
      </c>
      <c r="K535">
        <v>68</v>
      </c>
      <c r="L535">
        <v>4</v>
      </c>
      <c r="N535">
        <v>75</v>
      </c>
    </row>
    <row r="536" spans="1:14" x14ac:dyDescent="0.2">
      <c r="A536">
        <f t="shared" si="24"/>
        <v>534</v>
      </c>
      <c r="B536">
        <f t="shared" si="24"/>
        <v>1534</v>
      </c>
      <c r="C536" t="s">
        <v>677</v>
      </c>
      <c r="D536" s="19">
        <v>28126</v>
      </c>
      <c r="E536" t="s">
        <v>44</v>
      </c>
      <c r="F536">
        <v>100</v>
      </c>
      <c r="G536" t="s">
        <v>2258</v>
      </c>
      <c r="H536" t="s">
        <v>32</v>
      </c>
      <c r="I536" t="s">
        <v>2222</v>
      </c>
      <c r="K536">
        <v>68</v>
      </c>
      <c r="L536">
        <v>4</v>
      </c>
      <c r="N536">
        <v>75</v>
      </c>
    </row>
    <row r="537" spans="1:14" x14ac:dyDescent="0.2">
      <c r="A537">
        <f t="shared" si="24"/>
        <v>535</v>
      </c>
      <c r="B537">
        <f t="shared" si="24"/>
        <v>1535</v>
      </c>
      <c r="C537" t="s">
        <v>678</v>
      </c>
      <c r="D537" s="19">
        <v>28216</v>
      </c>
      <c r="E537" t="s">
        <v>44</v>
      </c>
      <c r="F537">
        <v>100</v>
      </c>
      <c r="G537" t="s">
        <v>2258</v>
      </c>
      <c r="H537" t="s">
        <v>32</v>
      </c>
      <c r="I537" t="s">
        <v>2222</v>
      </c>
      <c r="K537">
        <v>68</v>
      </c>
      <c r="L537">
        <v>4</v>
      </c>
      <c r="N537">
        <v>75</v>
      </c>
    </row>
    <row r="538" spans="1:14" x14ac:dyDescent="0.2">
      <c r="A538">
        <f t="shared" si="24"/>
        <v>536</v>
      </c>
      <c r="B538">
        <f t="shared" si="24"/>
        <v>1536</v>
      </c>
      <c r="C538" t="s">
        <v>679</v>
      </c>
      <c r="D538" s="19">
        <v>28491</v>
      </c>
      <c r="E538" t="s">
        <v>44</v>
      </c>
      <c r="F538">
        <v>100</v>
      </c>
      <c r="G538" t="s">
        <v>2258</v>
      </c>
      <c r="H538" t="s">
        <v>32</v>
      </c>
      <c r="I538" t="s">
        <v>2222</v>
      </c>
      <c r="K538">
        <v>68</v>
      </c>
      <c r="L538">
        <v>4</v>
      </c>
      <c r="N538">
        <v>75</v>
      </c>
    </row>
    <row r="539" spans="1:14" x14ac:dyDescent="0.2">
      <c r="A539">
        <f t="shared" si="24"/>
        <v>537</v>
      </c>
      <c r="B539">
        <f t="shared" si="24"/>
        <v>1537</v>
      </c>
      <c r="C539" t="s">
        <v>680</v>
      </c>
      <c r="D539" s="19">
        <v>28581</v>
      </c>
      <c r="E539" t="s">
        <v>44</v>
      </c>
      <c r="F539">
        <v>100</v>
      </c>
      <c r="G539" t="s">
        <v>2258</v>
      </c>
      <c r="H539" t="s">
        <v>32</v>
      </c>
      <c r="I539" t="s">
        <v>2222</v>
      </c>
      <c r="K539">
        <v>68</v>
      </c>
      <c r="L539">
        <v>4</v>
      </c>
      <c r="N539">
        <v>75</v>
      </c>
    </row>
    <row r="540" spans="1:14" x14ac:dyDescent="0.2">
      <c r="A540">
        <f t="shared" si="24"/>
        <v>538</v>
      </c>
      <c r="B540">
        <f t="shared" si="24"/>
        <v>1538</v>
      </c>
      <c r="C540" t="s">
        <v>681</v>
      </c>
      <c r="D540" s="19">
        <v>28856</v>
      </c>
      <c r="E540" t="s">
        <v>44</v>
      </c>
      <c r="F540">
        <v>100</v>
      </c>
      <c r="G540" t="s">
        <v>2258</v>
      </c>
      <c r="H540" t="s">
        <v>32</v>
      </c>
      <c r="I540" t="s">
        <v>2222</v>
      </c>
      <c r="K540">
        <v>68</v>
      </c>
      <c r="L540">
        <v>4</v>
      </c>
      <c r="N540">
        <v>75</v>
      </c>
    </row>
    <row r="541" spans="1:14" x14ac:dyDescent="0.2">
      <c r="A541">
        <f t="shared" si="24"/>
        <v>539</v>
      </c>
      <c r="B541">
        <f t="shared" si="24"/>
        <v>1539</v>
      </c>
      <c r="C541" t="s">
        <v>682</v>
      </c>
      <c r="D541" s="19">
        <v>28946</v>
      </c>
      <c r="E541" t="s">
        <v>44</v>
      </c>
      <c r="F541">
        <v>100</v>
      </c>
      <c r="G541" t="s">
        <v>2258</v>
      </c>
      <c r="H541" t="s">
        <v>32</v>
      </c>
      <c r="I541" t="s">
        <v>2222</v>
      </c>
      <c r="K541">
        <v>68</v>
      </c>
      <c r="L541">
        <v>4</v>
      </c>
      <c r="N541">
        <v>75</v>
      </c>
    </row>
    <row r="542" spans="1:14" x14ac:dyDescent="0.2">
      <c r="A542">
        <f t="shared" ref="A542:B605" si="25">A541+1</f>
        <v>540</v>
      </c>
      <c r="B542">
        <f t="shared" si="25"/>
        <v>1540</v>
      </c>
      <c r="C542" t="s">
        <v>683</v>
      </c>
      <c r="D542" s="19">
        <v>29221</v>
      </c>
      <c r="E542" t="s">
        <v>44</v>
      </c>
      <c r="F542">
        <v>100</v>
      </c>
      <c r="G542" t="s">
        <v>2258</v>
      </c>
      <c r="H542" t="s">
        <v>32</v>
      </c>
      <c r="I542" t="s">
        <v>2222</v>
      </c>
      <c r="K542">
        <v>68</v>
      </c>
      <c r="L542">
        <v>4</v>
      </c>
      <c r="N542">
        <v>75</v>
      </c>
    </row>
    <row r="543" spans="1:14" x14ac:dyDescent="0.2">
      <c r="A543">
        <f t="shared" si="25"/>
        <v>541</v>
      </c>
      <c r="B543">
        <f t="shared" si="25"/>
        <v>1541</v>
      </c>
      <c r="C543" t="s">
        <v>684</v>
      </c>
      <c r="D543" s="19">
        <v>29312</v>
      </c>
      <c r="E543" t="s">
        <v>44</v>
      </c>
      <c r="F543">
        <v>100</v>
      </c>
      <c r="G543" t="s">
        <v>2258</v>
      </c>
      <c r="H543" t="s">
        <v>32</v>
      </c>
      <c r="I543" t="s">
        <v>2222</v>
      </c>
      <c r="K543">
        <v>68</v>
      </c>
      <c r="L543">
        <v>4</v>
      </c>
      <c r="N543">
        <v>75</v>
      </c>
    </row>
    <row r="544" spans="1:14" x14ac:dyDescent="0.2">
      <c r="A544">
        <f t="shared" si="25"/>
        <v>542</v>
      </c>
      <c r="B544">
        <f t="shared" si="25"/>
        <v>1542</v>
      </c>
      <c r="C544" t="s">
        <v>685</v>
      </c>
      <c r="D544" s="19">
        <v>29587</v>
      </c>
      <c r="E544" t="s">
        <v>44</v>
      </c>
      <c r="F544">
        <v>100</v>
      </c>
      <c r="G544" t="s">
        <v>2258</v>
      </c>
      <c r="H544" t="s">
        <v>32</v>
      </c>
      <c r="I544" t="s">
        <v>2222</v>
      </c>
      <c r="K544">
        <v>68</v>
      </c>
      <c r="L544">
        <v>4</v>
      </c>
      <c r="N544">
        <v>75</v>
      </c>
    </row>
    <row r="545" spans="1:14" x14ac:dyDescent="0.2">
      <c r="A545">
        <f t="shared" si="25"/>
        <v>543</v>
      </c>
      <c r="B545">
        <f t="shared" si="25"/>
        <v>1543</v>
      </c>
      <c r="C545" t="s">
        <v>686</v>
      </c>
      <c r="D545" s="19">
        <v>29677</v>
      </c>
      <c r="E545" t="s">
        <v>44</v>
      </c>
      <c r="F545">
        <v>100</v>
      </c>
      <c r="G545" t="s">
        <v>2258</v>
      </c>
      <c r="H545" t="s">
        <v>32</v>
      </c>
      <c r="I545" t="s">
        <v>2222</v>
      </c>
      <c r="K545">
        <v>68</v>
      </c>
      <c r="L545">
        <v>4</v>
      </c>
      <c r="N545">
        <v>75</v>
      </c>
    </row>
    <row r="546" spans="1:14" x14ac:dyDescent="0.2">
      <c r="A546">
        <f t="shared" si="25"/>
        <v>544</v>
      </c>
      <c r="B546">
        <f t="shared" si="25"/>
        <v>1544</v>
      </c>
      <c r="C546" t="s">
        <v>687</v>
      </c>
      <c r="D546" s="19">
        <v>29952</v>
      </c>
      <c r="E546" t="s">
        <v>44</v>
      </c>
      <c r="F546">
        <v>100</v>
      </c>
      <c r="G546" t="s">
        <v>2258</v>
      </c>
      <c r="H546" t="s">
        <v>32</v>
      </c>
      <c r="I546" t="s">
        <v>2222</v>
      </c>
      <c r="K546">
        <v>68</v>
      </c>
      <c r="L546">
        <v>4</v>
      </c>
      <c r="N546">
        <v>75</v>
      </c>
    </row>
    <row r="547" spans="1:14" x14ac:dyDescent="0.2">
      <c r="A547">
        <f t="shared" si="25"/>
        <v>545</v>
      </c>
      <c r="B547">
        <f t="shared" si="25"/>
        <v>1545</v>
      </c>
      <c r="C547" t="s">
        <v>688</v>
      </c>
      <c r="D547" s="19">
        <v>30042</v>
      </c>
      <c r="E547" t="s">
        <v>44</v>
      </c>
      <c r="F547">
        <v>100</v>
      </c>
      <c r="G547" t="s">
        <v>2258</v>
      </c>
      <c r="H547" t="s">
        <v>32</v>
      </c>
      <c r="I547" t="s">
        <v>2222</v>
      </c>
      <c r="K547">
        <v>68</v>
      </c>
      <c r="L547">
        <v>4</v>
      </c>
      <c r="N547">
        <v>75</v>
      </c>
    </row>
    <row r="548" spans="1:14" x14ac:dyDescent="0.2">
      <c r="A548">
        <f t="shared" si="25"/>
        <v>546</v>
      </c>
      <c r="B548">
        <f t="shared" si="25"/>
        <v>1546</v>
      </c>
      <c r="C548" t="s">
        <v>689</v>
      </c>
      <c r="D548" s="19">
        <v>30317</v>
      </c>
      <c r="E548" t="s">
        <v>44</v>
      </c>
      <c r="F548">
        <v>100</v>
      </c>
      <c r="G548" t="s">
        <v>2258</v>
      </c>
      <c r="H548" t="s">
        <v>32</v>
      </c>
      <c r="I548" t="s">
        <v>2222</v>
      </c>
      <c r="K548">
        <v>68</v>
      </c>
      <c r="L548">
        <v>4</v>
      </c>
      <c r="N548">
        <v>75</v>
      </c>
    </row>
    <row r="549" spans="1:14" x14ac:dyDescent="0.2">
      <c r="A549">
        <f t="shared" si="25"/>
        <v>547</v>
      </c>
      <c r="B549">
        <f t="shared" si="25"/>
        <v>1547</v>
      </c>
      <c r="C549" t="s">
        <v>690</v>
      </c>
      <c r="D549" s="19">
        <v>30407</v>
      </c>
      <c r="E549" t="s">
        <v>44</v>
      </c>
      <c r="F549">
        <v>100</v>
      </c>
      <c r="G549" t="s">
        <v>2258</v>
      </c>
      <c r="H549" t="s">
        <v>32</v>
      </c>
      <c r="I549" t="s">
        <v>2222</v>
      </c>
      <c r="K549">
        <v>68</v>
      </c>
      <c r="L549">
        <v>4</v>
      </c>
      <c r="N549">
        <v>75</v>
      </c>
    </row>
    <row r="550" spans="1:14" x14ac:dyDescent="0.2">
      <c r="A550">
        <f t="shared" si="25"/>
        <v>548</v>
      </c>
      <c r="B550">
        <f t="shared" si="25"/>
        <v>1548</v>
      </c>
      <c r="C550" t="s">
        <v>691</v>
      </c>
      <c r="D550" s="19">
        <v>30682</v>
      </c>
      <c r="E550" t="s">
        <v>44</v>
      </c>
      <c r="F550">
        <v>100</v>
      </c>
      <c r="G550" t="s">
        <v>2258</v>
      </c>
      <c r="H550" t="s">
        <v>32</v>
      </c>
      <c r="I550" t="s">
        <v>2222</v>
      </c>
      <c r="K550">
        <v>68</v>
      </c>
      <c r="L550">
        <v>4</v>
      </c>
      <c r="N550">
        <v>75</v>
      </c>
    </row>
    <row r="551" spans="1:14" x14ac:dyDescent="0.2">
      <c r="A551">
        <f t="shared" si="25"/>
        <v>549</v>
      </c>
      <c r="B551">
        <f t="shared" si="25"/>
        <v>1549</v>
      </c>
      <c r="C551" t="s">
        <v>692</v>
      </c>
      <c r="D551" s="19">
        <v>30773</v>
      </c>
      <c r="E551" t="s">
        <v>44</v>
      </c>
      <c r="F551">
        <v>100</v>
      </c>
      <c r="G551" t="s">
        <v>2258</v>
      </c>
      <c r="H551" t="s">
        <v>32</v>
      </c>
      <c r="I551" t="s">
        <v>2222</v>
      </c>
      <c r="K551">
        <v>68</v>
      </c>
      <c r="L551">
        <v>4</v>
      </c>
      <c r="N551">
        <v>75</v>
      </c>
    </row>
    <row r="552" spans="1:14" x14ac:dyDescent="0.2">
      <c r="A552">
        <f t="shared" si="25"/>
        <v>550</v>
      </c>
      <c r="B552">
        <f t="shared" si="25"/>
        <v>1550</v>
      </c>
      <c r="C552" t="s">
        <v>693</v>
      </c>
      <c r="D552" s="19">
        <v>31048</v>
      </c>
      <c r="E552" t="s">
        <v>44</v>
      </c>
      <c r="F552">
        <v>100</v>
      </c>
      <c r="G552" t="s">
        <v>2258</v>
      </c>
      <c r="H552" t="s">
        <v>32</v>
      </c>
      <c r="I552" t="s">
        <v>2222</v>
      </c>
      <c r="K552">
        <v>68</v>
      </c>
      <c r="L552">
        <v>4</v>
      </c>
      <c r="N552">
        <v>75</v>
      </c>
    </row>
    <row r="553" spans="1:14" x14ac:dyDescent="0.2">
      <c r="A553">
        <f t="shared" si="25"/>
        <v>551</v>
      </c>
      <c r="B553">
        <f t="shared" si="25"/>
        <v>1551</v>
      </c>
      <c r="C553" t="s">
        <v>694</v>
      </c>
      <c r="D553" s="19">
        <v>31138</v>
      </c>
      <c r="E553" t="s">
        <v>44</v>
      </c>
      <c r="F553">
        <v>100</v>
      </c>
      <c r="G553" t="s">
        <v>2258</v>
      </c>
      <c r="H553" t="s">
        <v>32</v>
      </c>
      <c r="I553" t="s">
        <v>2222</v>
      </c>
      <c r="K553">
        <v>68</v>
      </c>
      <c r="L553">
        <v>4</v>
      </c>
      <c r="N553">
        <v>75</v>
      </c>
    </row>
    <row r="554" spans="1:14" x14ac:dyDescent="0.2">
      <c r="A554">
        <f t="shared" si="25"/>
        <v>552</v>
      </c>
      <c r="B554">
        <f t="shared" si="25"/>
        <v>1552</v>
      </c>
      <c r="C554" t="s">
        <v>695</v>
      </c>
      <c r="D554" s="19">
        <v>31413</v>
      </c>
      <c r="E554" t="s">
        <v>44</v>
      </c>
      <c r="F554">
        <v>100</v>
      </c>
      <c r="G554" t="s">
        <v>2258</v>
      </c>
      <c r="H554" t="s">
        <v>32</v>
      </c>
      <c r="I554" t="s">
        <v>2222</v>
      </c>
      <c r="K554">
        <v>68</v>
      </c>
      <c r="L554">
        <v>4</v>
      </c>
      <c r="N554">
        <v>75</v>
      </c>
    </row>
    <row r="555" spans="1:14" x14ac:dyDescent="0.2">
      <c r="A555">
        <f t="shared" si="25"/>
        <v>553</v>
      </c>
      <c r="B555">
        <f t="shared" si="25"/>
        <v>1553</v>
      </c>
      <c r="C555" t="s">
        <v>696</v>
      </c>
      <c r="D555" s="19">
        <v>31503</v>
      </c>
      <c r="E555" t="s">
        <v>44</v>
      </c>
      <c r="F555">
        <v>100</v>
      </c>
      <c r="G555" t="s">
        <v>2258</v>
      </c>
      <c r="H555" t="s">
        <v>32</v>
      </c>
      <c r="I555" t="s">
        <v>2222</v>
      </c>
      <c r="K555">
        <v>68</v>
      </c>
      <c r="L555">
        <v>4</v>
      </c>
      <c r="N555">
        <v>75</v>
      </c>
    </row>
    <row r="556" spans="1:14" x14ac:dyDescent="0.2">
      <c r="A556">
        <f t="shared" si="25"/>
        <v>554</v>
      </c>
      <c r="B556">
        <f t="shared" si="25"/>
        <v>1554</v>
      </c>
      <c r="C556" t="s">
        <v>697</v>
      </c>
      <c r="D556" s="19">
        <v>31778</v>
      </c>
      <c r="E556" t="s">
        <v>44</v>
      </c>
      <c r="F556">
        <v>100</v>
      </c>
      <c r="G556" t="s">
        <v>2258</v>
      </c>
      <c r="H556" t="s">
        <v>32</v>
      </c>
      <c r="I556" t="s">
        <v>2222</v>
      </c>
      <c r="K556">
        <v>68</v>
      </c>
      <c r="L556">
        <v>4</v>
      </c>
      <c r="N556">
        <v>75</v>
      </c>
    </row>
    <row r="557" spans="1:14" x14ac:dyDescent="0.2">
      <c r="A557">
        <f t="shared" si="25"/>
        <v>555</v>
      </c>
      <c r="B557">
        <f t="shared" si="25"/>
        <v>1555</v>
      </c>
      <c r="C557" t="s">
        <v>698</v>
      </c>
      <c r="D557" s="19">
        <v>31868</v>
      </c>
      <c r="E557" t="s">
        <v>44</v>
      </c>
      <c r="F557">
        <v>100</v>
      </c>
      <c r="G557" t="s">
        <v>2258</v>
      </c>
      <c r="H557" t="s">
        <v>32</v>
      </c>
      <c r="I557" t="s">
        <v>2222</v>
      </c>
      <c r="K557">
        <v>68</v>
      </c>
      <c r="L557">
        <v>4</v>
      </c>
      <c r="N557">
        <v>75</v>
      </c>
    </row>
    <row r="558" spans="1:14" x14ac:dyDescent="0.2">
      <c r="A558">
        <f t="shared" si="25"/>
        <v>556</v>
      </c>
      <c r="B558">
        <f t="shared" si="25"/>
        <v>1556</v>
      </c>
      <c r="C558" t="s">
        <v>699</v>
      </c>
      <c r="D558" s="19">
        <v>32143</v>
      </c>
      <c r="E558" t="s">
        <v>44</v>
      </c>
      <c r="F558">
        <v>100</v>
      </c>
      <c r="G558" t="s">
        <v>2258</v>
      </c>
      <c r="H558" t="s">
        <v>32</v>
      </c>
      <c r="I558" t="s">
        <v>2222</v>
      </c>
      <c r="K558">
        <v>68</v>
      </c>
      <c r="L558">
        <v>4</v>
      </c>
      <c r="N558">
        <v>75</v>
      </c>
    </row>
    <row r="559" spans="1:14" x14ac:dyDescent="0.2">
      <c r="A559">
        <f t="shared" si="25"/>
        <v>557</v>
      </c>
      <c r="B559">
        <f t="shared" si="25"/>
        <v>1557</v>
      </c>
      <c r="C559" t="s">
        <v>700</v>
      </c>
      <c r="D559" s="19">
        <v>32234</v>
      </c>
      <c r="E559" t="s">
        <v>44</v>
      </c>
      <c r="F559">
        <v>100</v>
      </c>
      <c r="G559" t="s">
        <v>2258</v>
      </c>
      <c r="H559" t="s">
        <v>32</v>
      </c>
      <c r="I559" t="s">
        <v>2222</v>
      </c>
      <c r="K559">
        <v>68</v>
      </c>
      <c r="L559">
        <v>4</v>
      </c>
      <c r="N559">
        <v>75</v>
      </c>
    </row>
    <row r="560" spans="1:14" x14ac:dyDescent="0.2">
      <c r="A560">
        <f t="shared" si="25"/>
        <v>558</v>
      </c>
      <c r="B560">
        <f t="shared" si="25"/>
        <v>1558</v>
      </c>
      <c r="C560" t="s">
        <v>701</v>
      </c>
      <c r="D560" s="19">
        <v>32509</v>
      </c>
      <c r="E560" t="s">
        <v>44</v>
      </c>
      <c r="F560">
        <v>100</v>
      </c>
      <c r="G560" t="s">
        <v>2258</v>
      </c>
      <c r="H560" t="s">
        <v>32</v>
      </c>
      <c r="I560" t="s">
        <v>2222</v>
      </c>
      <c r="K560">
        <v>68</v>
      </c>
      <c r="L560">
        <v>4</v>
      </c>
      <c r="N560">
        <v>75</v>
      </c>
    </row>
    <row r="561" spans="1:14" x14ac:dyDescent="0.2">
      <c r="A561">
        <f t="shared" si="25"/>
        <v>559</v>
      </c>
      <c r="B561">
        <f t="shared" si="25"/>
        <v>1559</v>
      </c>
      <c r="C561" t="s">
        <v>702</v>
      </c>
      <c r="D561" s="19">
        <v>32599</v>
      </c>
      <c r="E561" t="s">
        <v>44</v>
      </c>
      <c r="F561">
        <v>100</v>
      </c>
      <c r="G561" t="s">
        <v>2258</v>
      </c>
      <c r="H561" t="s">
        <v>32</v>
      </c>
      <c r="I561" t="s">
        <v>2222</v>
      </c>
      <c r="K561">
        <v>68</v>
      </c>
      <c r="L561">
        <v>4</v>
      </c>
      <c r="N561">
        <v>75</v>
      </c>
    </row>
    <row r="562" spans="1:14" x14ac:dyDescent="0.2">
      <c r="A562">
        <f t="shared" si="25"/>
        <v>560</v>
      </c>
      <c r="B562">
        <f t="shared" si="25"/>
        <v>1560</v>
      </c>
      <c r="C562" t="s">
        <v>703</v>
      </c>
      <c r="D562" s="19">
        <v>32874</v>
      </c>
      <c r="E562" t="s">
        <v>44</v>
      </c>
      <c r="F562">
        <v>100</v>
      </c>
      <c r="G562" t="s">
        <v>2258</v>
      </c>
      <c r="H562" t="s">
        <v>32</v>
      </c>
      <c r="I562" t="s">
        <v>2222</v>
      </c>
      <c r="K562">
        <v>68</v>
      </c>
      <c r="L562">
        <v>4</v>
      </c>
      <c r="N562">
        <v>75</v>
      </c>
    </row>
    <row r="563" spans="1:14" x14ac:dyDescent="0.2">
      <c r="A563">
        <f t="shared" si="25"/>
        <v>561</v>
      </c>
      <c r="B563">
        <f t="shared" si="25"/>
        <v>1561</v>
      </c>
      <c r="C563" t="s">
        <v>704</v>
      </c>
      <c r="D563" s="19">
        <v>32964</v>
      </c>
      <c r="E563" t="s">
        <v>44</v>
      </c>
      <c r="F563">
        <v>100</v>
      </c>
      <c r="G563" t="s">
        <v>2258</v>
      </c>
      <c r="H563" t="s">
        <v>32</v>
      </c>
      <c r="I563" t="s">
        <v>2222</v>
      </c>
      <c r="K563">
        <v>68</v>
      </c>
      <c r="L563">
        <v>4</v>
      </c>
      <c r="N563">
        <v>75</v>
      </c>
    </row>
    <row r="564" spans="1:14" x14ac:dyDescent="0.2">
      <c r="A564">
        <f t="shared" si="25"/>
        <v>562</v>
      </c>
      <c r="B564">
        <f t="shared" si="25"/>
        <v>1562</v>
      </c>
      <c r="C564" t="s">
        <v>705</v>
      </c>
      <c r="D564" s="19">
        <v>33239</v>
      </c>
      <c r="E564" t="s">
        <v>44</v>
      </c>
      <c r="F564">
        <v>100</v>
      </c>
      <c r="G564" t="s">
        <v>2258</v>
      </c>
      <c r="H564" t="s">
        <v>32</v>
      </c>
      <c r="I564" t="s">
        <v>2222</v>
      </c>
      <c r="K564">
        <v>68</v>
      </c>
      <c r="L564">
        <v>4</v>
      </c>
      <c r="N564">
        <v>75</v>
      </c>
    </row>
    <row r="565" spans="1:14" x14ac:dyDescent="0.2">
      <c r="A565">
        <f t="shared" si="25"/>
        <v>563</v>
      </c>
      <c r="B565">
        <f t="shared" si="25"/>
        <v>1563</v>
      </c>
      <c r="C565" t="s">
        <v>706</v>
      </c>
      <c r="D565" s="19">
        <v>33329</v>
      </c>
      <c r="E565" t="s">
        <v>44</v>
      </c>
      <c r="F565">
        <v>100</v>
      </c>
      <c r="G565" t="s">
        <v>2258</v>
      </c>
      <c r="H565" t="s">
        <v>32</v>
      </c>
      <c r="I565" t="s">
        <v>2222</v>
      </c>
      <c r="K565">
        <v>68</v>
      </c>
      <c r="L565">
        <v>4</v>
      </c>
      <c r="N565">
        <v>75</v>
      </c>
    </row>
    <row r="566" spans="1:14" x14ac:dyDescent="0.2">
      <c r="A566">
        <f t="shared" si="25"/>
        <v>564</v>
      </c>
      <c r="B566">
        <f t="shared" si="25"/>
        <v>1564</v>
      </c>
      <c r="C566" t="s">
        <v>707</v>
      </c>
      <c r="D566" s="19">
        <v>33604</v>
      </c>
      <c r="E566" t="s">
        <v>44</v>
      </c>
      <c r="F566">
        <v>100</v>
      </c>
      <c r="G566" t="s">
        <v>2258</v>
      </c>
      <c r="H566" t="s">
        <v>32</v>
      </c>
      <c r="I566" t="s">
        <v>2222</v>
      </c>
      <c r="K566">
        <v>68</v>
      </c>
      <c r="L566">
        <v>4</v>
      </c>
      <c r="N566">
        <v>75</v>
      </c>
    </row>
    <row r="567" spans="1:14" x14ac:dyDescent="0.2">
      <c r="A567">
        <f t="shared" si="25"/>
        <v>565</v>
      </c>
      <c r="B567">
        <f t="shared" si="25"/>
        <v>1565</v>
      </c>
      <c r="C567" t="s">
        <v>708</v>
      </c>
      <c r="D567" s="19">
        <v>33695</v>
      </c>
      <c r="E567" t="s">
        <v>44</v>
      </c>
      <c r="F567">
        <v>100</v>
      </c>
      <c r="G567" t="s">
        <v>2258</v>
      </c>
      <c r="H567" t="s">
        <v>32</v>
      </c>
      <c r="I567" t="s">
        <v>2222</v>
      </c>
      <c r="K567">
        <v>68</v>
      </c>
      <c r="L567">
        <v>4</v>
      </c>
      <c r="N567">
        <v>75</v>
      </c>
    </row>
    <row r="568" spans="1:14" x14ac:dyDescent="0.2">
      <c r="A568">
        <f t="shared" si="25"/>
        <v>566</v>
      </c>
      <c r="B568">
        <f t="shared" si="25"/>
        <v>1566</v>
      </c>
      <c r="C568" t="s">
        <v>709</v>
      </c>
      <c r="D568" s="19">
        <v>33970</v>
      </c>
      <c r="E568" t="s">
        <v>44</v>
      </c>
      <c r="F568">
        <v>100</v>
      </c>
      <c r="G568" t="s">
        <v>2258</v>
      </c>
      <c r="H568" t="s">
        <v>32</v>
      </c>
      <c r="I568" t="s">
        <v>2222</v>
      </c>
      <c r="K568">
        <v>68</v>
      </c>
      <c r="L568">
        <v>4</v>
      </c>
      <c r="N568">
        <v>75</v>
      </c>
    </row>
    <row r="569" spans="1:14" x14ac:dyDescent="0.2">
      <c r="A569">
        <f t="shared" si="25"/>
        <v>567</v>
      </c>
      <c r="B569">
        <f t="shared" si="25"/>
        <v>1567</v>
      </c>
      <c r="C569" t="s">
        <v>710</v>
      </c>
      <c r="D569" s="19">
        <v>34060</v>
      </c>
      <c r="E569" t="s">
        <v>44</v>
      </c>
      <c r="F569">
        <v>100</v>
      </c>
      <c r="G569" t="s">
        <v>2258</v>
      </c>
      <c r="H569" t="s">
        <v>32</v>
      </c>
      <c r="I569" t="s">
        <v>2222</v>
      </c>
      <c r="K569">
        <v>68</v>
      </c>
      <c r="L569">
        <v>4</v>
      </c>
      <c r="N569">
        <v>75</v>
      </c>
    </row>
    <row r="570" spans="1:14" x14ac:dyDescent="0.2">
      <c r="A570">
        <f t="shared" si="25"/>
        <v>568</v>
      </c>
      <c r="B570">
        <f t="shared" si="25"/>
        <v>1568</v>
      </c>
      <c r="C570" t="s">
        <v>711</v>
      </c>
      <c r="D570" s="19">
        <v>34335</v>
      </c>
      <c r="E570" t="s">
        <v>44</v>
      </c>
      <c r="F570">
        <v>100</v>
      </c>
      <c r="G570" t="s">
        <v>2258</v>
      </c>
      <c r="H570" t="s">
        <v>32</v>
      </c>
      <c r="I570" t="s">
        <v>2222</v>
      </c>
      <c r="K570">
        <v>68</v>
      </c>
      <c r="L570">
        <v>4</v>
      </c>
      <c r="N570">
        <v>75</v>
      </c>
    </row>
    <row r="571" spans="1:14" x14ac:dyDescent="0.2">
      <c r="A571">
        <f t="shared" si="25"/>
        <v>569</v>
      </c>
      <c r="B571">
        <f t="shared" si="25"/>
        <v>1569</v>
      </c>
      <c r="C571" t="s">
        <v>712</v>
      </c>
      <c r="D571" s="19">
        <v>34425</v>
      </c>
      <c r="E571" t="s">
        <v>44</v>
      </c>
      <c r="F571">
        <v>100</v>
      </c>
      <c r="G571" t="s">
        <v>2258</v>
      </c>
      <c r="H571" t="s">
        <v>32</v>
      </c>
      <c r="I571" t="s">
        <v>2222</v>
      </c>
      <c r="K571">
        <v>68</v>
      </c>
      <c r="L571">
        <v>4</v>
      </c>
      <c r="N571">
        <v>75</v>
      </c>
    </row>
    <row r="572" spans="1:14" x14ac:dyDescent="0.2">
      <c r="A572">
        <f t="shared" si="25"/>
        <v>570</v>
      </c>
      <c r="B572">
        <f t="shared" si="25"/>
        <v>1570</v>
      </c>
      <c r="C572" t="s">
        <v>713</v>
      </c>
      <c r="D572" s="19">
        <v>34700</v>
      </c>
      <c r="E572" t="s">
        <v>44</v>
      </c>
      <c r="F572">
        <v>100</v>
      </c>
      <c r="G572" t="s">
        <v>2258</v>
      </c>
      <c r="H572" t="s">
        <v>32</v>
      </c>
      <c r="I572" t="s">
        <v>2222</v>
      </c>
      <c r="K572">
        <v>68</v>
      </c>
      <c r="L572">
        <v>4</v>
      </c>
      <c r="N572">
        <v>75</v>
      </c>
    </row>
    <row r="573" spans="1:14" x14ac:dyDescent="0.2">
      <c r="A573">
        <f t="shared" si="25"/>
        <v>571</v>
      </c>
      <c r="B573">
        <f t="shared" si="25"/>
        <v>1571</v>
      </c>
      <c r="C573" t="s">
        <v>714</v>
      </c>
      <c r="D573" s="19">
        <v>34790</v>
      </c>
      <c r="E573" t="s">
        <v>44</v>
      </c>
      <c r="F573">
        <v>100</v>
      </c>
      <c r="G573" t="s">
        <v>2258</v>
      </c>
      <c r="H573" t="s">
        <v>32</v>
      </c>
      <c r="I573" t="s">
        <v>2222</v>
      </c>
      <c r="K573">
        <v>68</v>
      </c>
      <c r="L573">
        <v>4</v>
      </c>
      <c r="N573">
        <v>75</v>
      </c>
    </row>
    <row r="574" spans="1:14" x14ac:dyDescent="0.2">
      <c r="A574">
        <f t="shared" si="25"/>
        <v>572</v>
      </c>
      <c r="B574">
        <f t="shared" si="25"/>
        <v>1572</v>
      </c>
      <c r="C574" t="s">
        <v>715</v>
      </c>
      <c r="D574" s="19">
        <v>35065</v>
      </c>
      <c r="E574" t="s">
        <v>44</v>
      </c>
      <c r="F574">
        <v>100</v>
      </c>
      <c r="G574" t="s">
        <v>2258</v>
      </c>
      <c r="H574" t="s">
        <v>32</v>
      </c>
      <c r="I574" t="s">
        <v>2222</v>
      </c>
      <c r="K574">
        <v>68</v>
      </c>
      <c r="L574">
        <v>4</v>
      </c>
      <c r="N574">
        <v>75</v>
      </c>
    </row>
    <row r="575" spans="1:14" x14ac:dyDescent="0.2">
      <c r="A575">
        <f t="shared" si="25"/>
        <v>573</v>
      </c>
      <c r="B575">
        <f t="shared" si="25"/>
        <v>1573</v>
      </c>
      <c r="C575" t="s">
        <v>716</v>
      </c>
      <c r="D575" s="19">
        <v>35156</v>
      </c>
      <c r="E575" t="s">
        <v>44</v>
      </c>
      <c r="F575">
        <v>100</v>
      </c>
      <c r="G575" t="s">
        <v>2258</v>
      </c>
      <c r="H575" t="s">
        <v>32</v>
      </c>
      <c r="I575" t="s">
        <v>2222</v>
      </c>
      <c r="K575">
        <v>68</v>
      </c>
      <c r="L575">
        <v>4</v>
      </c>
      <c r="N575">
        <v>75</v>
      </c>
    </row>
    <row r="576" spans="1:14" x14ac:dyDescent="0.2">
      <c r="A576">
        <f t="shared" si="25"/>
        <v>574</v>
      </c>
      <c r="B576">
        <f t="shared" si="25"/>
        <v>1574</v>
      </c>
      <c r="C576" t="s">
        <v>717</v>
      </c>
      <c r="D576" s="19">
        <v>35431</v>
      </c>
      <c r="E576" t="s">
        <v>44</v>
      </c>
      <c r="F576">
        <v>100</v>
      </c>
      <c r="G576" t="s">
        <v>2258</v>
      </c>
      <c r="H576" t="s">
        <v>32</v>
      </c>
      <c r="I576" t="s">
        <v>2222</v>
      </c>
      <c r="K576">
        <v>68</v>
      </c>
      <c r="L576">
        <v>4</v>
      </c>
      <c r="N576">
        <v>75</v>
      </c>
    </row>
    <row r="577" spans="1:14" x14ac:dyDescent="0.2">
      <c r="A577">
        <f t="shared" si="25"/>
        <v>575</v>
      </c>
      <c r="B577">
        <f t="shared" si="25"/>
        <v>1575</v>
      </c>
      <c r="C577" t="s">
        <v>718</v>
      </c>
      <c r="D577" s="19">
        <v>35521</v>
      </c>
      <c r="E577" t="s">
        <v>44</v>
      </c>
      <c r="F577">
        <v>100</v>
      </c>
      <c r="G577" t="s">
        <v>2258</v>
      </c>
      <c r="H577" t="s">
        <v>32</v>
      </c>
      <c r="I577" t="s">
        <v>2222</v>
      </c>
      <c r="K577">
        <v>68</v>
      </c>
      <c r="L577">
        <v>4</v>
      </c>
      <c r="N577">
        <v>75</v>
      </c>
    </row>
    <row r="578" spans="1:14" x14ac:dyDescent="0.2">
      <c r="A578">
        <f t="shared" si="25"/>
        <v>576</v>
      </c>
      <c r="B578">
        <f t="shared" si="25"/>
        <v>1576</v>
      </c>
      <c r="C578" t="s">
        <v>719</v>
      </c>
      <c r="D578" s="19">
        <v>35796</v>
      </c>
      <c r="E578" t="s">
        <v>44</v>
      </c>
      <c r="F578">
        <v>100</v>
      </c>
      <c r="G578" t="s">
        <v>2258</v>
      </c>
      <c r="H578" t="s">
        <v>32</v>
      </c>
      <c r="I578" t="s">
        <v>2222</v>
      </c>
      <c r="K578">
        <v>68</v>
      </c>
      <c r="L578">
        <v>4</v>
      </c>
      <c r="N578">
        <v>75</v>
      </c>
    </row>
    <row r="579" spans="1:14" x14ac:dyDescent="0.2">
      <c r="A579">
        <f t="shared" si="25"/>
        <v>577</v>
      </c>
      <c r="B579">
        <f t="shared" si="25"/>
        <v>1577</v>
      </c>
      <c r="C579" t="s">
        <v>720</v>
      </c>
      <c r="D579" s="19">
        <v>35886</v>
      </c>
      <c r="E579" t="s">
        <v>44</v>
      </c>
      <c r="F579">
        <v>100</v>
      </c>
      <c r="G579" t="s">
        <v>2258</v>
      </c>
      <c r="H579" t="s">
        <v>32</v>
      </c>
      <c r="I579" t="s">
        <v>2222</v>
      </c>
      <c r="K579">
        <v>68</v>
      </c>
      <c r="L579">
        <v>4</v>
      </c>
      <c r="N579">
        <v>75</v>
      </c>
    </row>
    <row r="580" spans="1:14" x14ac:dyDescent="0.2">
      <c r="A580">
        <f t="shared" si="25"/>
        <v>578</v>
      </c>
      <c r="B580">
        <f t="shared" si="25"/>
        <v>1578</v>
      </c>
      <c r="C580" t="s">
        <v>721</v>
      </c>
      <c r="D580" s="19">
        <v>36161</v>
      </c>
      <c r="E580" t="s">
        <v>44</v>
      </c>
      <c r="F580">
        <v>100</v>
      </c>
      <c r="G580" t="s">
        <v>2258</v>
      </c>
      <c r="H580" t="s">
        <v>32</v>
      </c>
      <c r="I580" t="s">
        <v>2222</v>
      </c>
      <c r="K580">
        <v>68</v>
      </c>
      <c r="L580">
        <v>4</v>
      </c>
      <c r="N580">
        <v>75</v>
      </c>
    </row>
    <row r="581" spans="1:14" x14ac:dyDescent="0.2">
      <c r="A581">
        <f t="shared" si="25"/>
        <v>579</v>
      </c>
      <c r="B581">
        <f t="shared" si="25"/>
        <v>1579</v>
      </c>
      <c r="C581" t="s">
        <v>722</v>
      </c>
      <c r="D581" s="19">
        <v>36251</v>
      </c>
      <c r="E581" t="s">
        <v>44</v>
      </c>
      <c r="F581">
        <v>100</v>
      </c>
      <c r="G581" t="s">
        <v>2258</v>
      </c>
      <c r="H581" t="s">
        <v>32</v>
      </c>
      <c r="I581" t="s">
        <v>2222</v>
      </c>
      <c r="K581">
        <v>68</v>
      </c>
      <c r="L581">
        <v>4</v>
      </c>
      <c r="N581">
        <v>75</v>
      </c>
    </row>
    <row r="582" spans="1:14" x14ac:dyDescent="0.2">
      <c r="A582">
        <f t="shared" si="25"/>
        <v>580</v>
      </c>
      <c r="B582">
        <f t="shared" si="25"/>
        <v>1580</v>
      </c>
      <c r="C582" t="s">
        <v>723</v>
      </c>
      <c r="D582" s="19">
        <v>36526</v>
      </c>
      <c r="E582" t="s">
        <v>44</v>
      </c>
      <c r="F582">
        <v>100</v>
      </c>
      <c r="G582" t="s">
        <v>2258</v>
      </c>
      <c r="H582" t="s">
        <v>32</v>
      </c>
      <c r="I582" t="s">
        <v>2222</v>
      </c>
      <c r="K582">
        <v>68</v>
      </c>
      <c r="L582">
        <v>4</v>
      </c>
      <c r="N582">
        <v>75</v>
      </c>
    </row>
    <row r="583" spans="1:14" x14ac:dyDescent="0.2">
      <c r="A583">
        <f t="shared" si="25"/>
        <v>581</v>
      </c>
      <c r="B583">
        <f t="shared" si="25"/>
        <v>1581</v>
      </c>
      <c r="C583" t="s">
        <v>724</v>
      </c>
      <c r="D583" s="19">
        <v>36617</v>
      </c>
      <c r="E583" t="s">
        <v>44</v>
      </c>
      <c r="F583">
        <v>100</v>
      </c>
      <c r="G583" t="s">
        <v>2258</v>
      </c>
      <c r="H583" t="s">
        <v>32</v>
      </c>
      <c r="I583" t="s">
        <v>2222</v>
      </c>
      <c r="K583">
        <v>68</v>
      </c>
      <c r="L583">
        <v>4</v>
      </c>
      <c r="N583">
        <v>75</v>
      </c>
    </row>
    <row r="584" spans="1:14" x14ac:dyDescent="0.2">
      <c r="A584">
        <f t="shared" si="25"/>
        <v>582</v>
      </c>
      <c r="B584">
        <f t="shared" si="25"/>
        <v>1582</v>
      </c>
      <c r="C584" t="s">
        <v>725</v>
      </c>
      <c r="D584" s="19">
        <v>36892</v>
      </c>
      <c r="E584" t="s">
        <v>44</v>
      </c>
      <c r="F584">
        <v>100</v>
      </c>
      <c r="G584" t="s">
        <v>2258</v>
      </c>
      <c r="H584" t="s">
        <v>32</v>
      </c>
      <c r="I584" t="s">
        <v>2222</v>
      </c>
      <c r="K584">
        <v>68</v>
      </c>
      <c r="L584">
        <v>4</v>
      </c>
      <c r="N584">
        <v>75</v>
      </c>
    </row>
    <row r="585" spans="1:14" x14ac:dyDescent="0.2">
      <c r="A585">
        <f t="shared" si="25"/>
        <v>583</v>
      </c>
      <c r="B585">
        <f t="shared" si="25"/>
        <v>1583</v>
      </c>
      <c r="C585" t="s">
        <v>726</v>
      </c>
      <c r="D585" s="19">
        <v>36982</v>
      </c>
      <c r="E585" t="s">
        <v>44</v>
      </c>
      <c r="F585">
        <v>100</v>
      </c>
      <c r="G585" t="s">
        <v>2258</v>
      </c>
      <c r="H585" t="s">
        <v>32</v>
      </c>
      <c r="I585" t="s">
        <v>2222</v>
      </c>
      <c r="K585">
        <v>68</v>
      </c>
      <c r="L585">
        <v>4</v>
      </c>
      <c r="N585">
        <v>75</v>
      </c>
    </row>
    <row r="586" spans="1:14" x14ac:dyDescent="0.2">
      <c r="A586">
        <f t="shared" si="25"/>
        <v>584</v>
      </c>
      <c r="B586">
        <f t="shared" si="25"/>
        <v>1584</v>
      </c>
      <c r="C586" t="s">
        <v>727</v>
      </c>
      <c r="D586" s="19">
        <v>37257</v>
      </c>
      <c r="E586" t="s">
        <v>44</v>
      </c>
      <c r="F586">
        <v>100</v>
      </c>
      <c r="G586" t="s">
        <v>2258</v>
      </c>
      <c r="H586" t="s">
        <v>32</v>
      </c>
      <c r="I586" t="s">
        <v>2222</v>
      </c>
      <c r="K586">
        <v>68</v>
      </c>
      <c r="L586">
        <v>4</v>
      </c>
      <c r="N586">
        <v>75</v>
      </c>
    </row>
    <row r="587" spans="1:14" x14ac:dyDescent="0.2">
      <c r="A587">
        <f t="shared" si="25"/>
        <v>585</v>
      </c>
      <c r="B587">
        <f t="shared" si="25"/>
        <v>1585</v>
      </c>
      <c r="C587" t="s">
        <v>728</v>
      </c>
      <c r="D587" s="19">
        <v>37347</v>
      </c>
      <c r="E587" t="s">
        <v>44</v>
      </c>
      <c r="F587">
        <v>100</v>
      </c>
      <c r="G587" t="s">
        <v>2258</v>
      </c>
      <c r="H587" t="s">
        <v>32</v>
      </c>
      <c r="I587" t="s">
        <v>2222</v>
      </c>
      <c r="K587">
        <v>68</v>
      </c>
      <c r="L587">
        <v>4</v>
      </c>
      <c r="N587">
        <v>75</v>
      </c>
    </row>
    <row r="588" spans="1:14" x14ac:dyDescent="0.2">
      <c r="A588">
        <f t="shared" si="25"/>
        <v>586</v>
      </c>
      <c r="B588">
        <f t="shared" si="25"/>
        <v>1586</v>
      </c>
      <c r="C588" t="s">
        <v>729</v>
      </c>
      <c r="D588" s="19">
        <v>37622</v>
      </c>
      <c r="E588" t="s">
        <v>44</v>
      </c>
      <c r="F588">
        <v>100</v>
      </c>
      <c r="G588" t="s">
        <v>2258</v>
      </c>
      <c r="H588" t="s">
        <v>32</v>
      </c>
      <c r="I588" t="s">
        <v>2222</v>
      </c>
      <c r="K588">
        <v>68</v>
      </c>
      <c r="L588">
        <v>4</v>
      </c>
      <c r="N588">
        <v>75</v>
      </c>
    </row>
    <row r="589" spans="1:14" x14ac:dyDescent="0.2">
      <c r="A589">
        <f t="shared" si="25"/>
        <v>587</v>
      </c>
      <c r="B589">
        <f t="shared" si="25"/>
        <v>1587</v>
      </c>
      <c r="C589" t="s">
        <v>730</v>
      </c>
      <c r="D589" s="19">
        <v>37712</v>
      </c>
      <c r="E589" t="s">
        <v>44</v>
      </c>
      <c r="F589">
        <v>100</v>
      </c>
      <c r="G589" t="s">
        <v>2258</v>
      </c>
      <c r="H589" t="s">
        <v>32</v>
      </c>
      <c r="I589" t="s">
        <v>2222</v>
      </c>
      <c r="K589">
        <v>68</v>
      </c>
      <c r="L589">
        <v>4</v>
      </c>
      <c r="N589">
        <v>75</v>
      </c>
    </row>
    <row r="590" spans="1:14" x14ac:dyDescent="0.2">
      <c r="A590">
        <f t="shared" si="25"/>
        <v>588</v>
      </c>
      <c r="B590">
        <f t="shared" si="25"/>
        <v>1588</v>
      </c>
      <c r="C590" t="s">
        <v>731</v>
      </c>
      <c r="D590" s="19">
        <v>37987</v>
      </c>
      <c r="E590" t="s">
        <v>44</v>
      </c>
      <c r="F590">
        <v>100</v>
      </c>
      <c r="G590" t="s">
        <v>2258</v>
      </c>
      <c r="H590" t="s">
        <v>32</v>
      </c>
      <c r="I590" t="s">
        <v>2222</v>
      </c>
      <c r="K590">
        <v>68</v>
      </c>
      <c r="L590">
        <v>4</v>
      </c>
      <c r="N590">
        <v>75</v>
      </c>
    </row>
    <row r="591" spans="1:14" x14ac:dyDescent="0.2">
      <c r="A591">
        <f t="shared" si="25"/>
        <v>589</v>
      </c>
      <c r="B591">
        <f t="shared" si="25"/>
        <v>1589</v>
      </c>
      <c r="C591" t="s">
        <v>732</v>
      </c>
      <c r="D591" s="19">
        <v>38078</v>
      </c>
      <c r="E591" t="s">
        <v>44</v>
      </c>
      <c r="F591">
        <v>100</v>
      </c>
      <c r="G591" t="s">
        <v>2258</v>
      </c>
      <c r="H591" t="s">
        <v>32</v>
      </c>
      <c r="I591" t="s">
        <v>2222</v>
      </c>
      <c r="K591">
        <v>68</v>
      </c>
      <c r="L591">
        <v>4</v>
      </c>
      <c r="N591">
        <v>75</v>
      </c>
    </row>
    <row r="592" spans="1:14" x14ac:dyDescent="0.2">
      <c r="A592">
        <f t="shared" si="25"/>
        <v>590</v>
      </c>
      <c r="B592">
        <f t="shared" si="25"/>
        <v>1590</v>
      </c>
      <c r="C592" t="s">
        <v>733</v>
      </c>
      <c r="D592" s="19">
        <v>38353</v>
      </c>
      <c r="E592" t="s">
        <v>44</v>
      </c>
      <c r="F592">
        <v>100</v>
      </c>
      <c r="G592" t="s">
        <v>2258</v>
      </c>
      <c r="H592" t="s">
        <v>32</v>
      </c>
      <c r="I592" t="s">
        <v>2222</v>
      </c>
      <c r="K592">
        <v>68</v>
      </c>
      <c r="L592">
        <v>4</v>
      </c>
      <c r="N592">
        <v>75</v>
      </c>
    </row>
    <row r="593" spans="1:15" x14ac:dyDescent="0.2">
      <c r="A593">
        <f t="shared" si="25"/>
        <v>591</v>
      </c>
      <c r="B593">
        <f t="shared" si="25"/>
        <v>1591</v>
      </c>
      <c r="C593" t="s">
        <v>734</v>
      </c>
      <c r="D593" s="19">
        <v>21551</v>
      </c>
      <c r="E593" t="s">
        <v>44</v>
      </c>
      <c r="F593">
        <v>100</v>
      </c>
      <c r="G593" t="s">
        <v>2258</v>
      </c>
      <c r="H593" t="s">
        <v>32</v>
      </c>
      <c r="I593" t="s">
        <v>2222</v>
      </c>
      <c r="K593">
        <v>68</v>
      </c>
      <c r="N593">
        <v>75</v>
      </c>
      <c r="O593">
        <v>7</v>
      </c>
    </row>
    <row r="594" spans="1:15" x14ac:dyDescent="0.2">
      <c r="A594">
        <f t="shared" si="25"/>
        <v>592</v>
      </c>
      <c r="B594">
        <f t="shared" si="25"/>
        <v>1592</v>
      </c>
      <c r="C594" t="s">
        <v>735</v>
      </c>
      <c r="D594" s="19">
        <v>21641</v>
      </c>
      <c r="E594" t="s">
        <v>44</v>
      </c>
      <c r="F594">
        <v>100</v>
      </c>
      <c r="G594" t="s">
        <v>2258</v>
      </c>
      <c r="H594" t="s">
        <v>32</v>
      </c>
      <c r="I594" t="s">
        <v>2222</v>
      </c>
      <c r="K594">
        <v>68</v>
      </c>
      <c r="N594">
        <v>75</v>
      </c>
      <c r="O594">
        <v>7</v>
      </c>
    </row>
    <row r="595" spans="1:15" x14ac:dyDescent="0.2">
      <c r="A595">
        <f t="shared" si="25"/>
        <v>593</v>
      </c>
      <c r="B595">
        <f t="shared" si="25"/>
        <v>1593</v>
      </c>
      <c r="C595" t="s">
        <v>736</v>
      </c>
      <c r="D595" s="19">
        <v>21916</v>
      </c>
      <c r="E595" t="s">
        <v>44</v>
      </c>
      <c r="F595">
        <v>100</v>
      </c>
      <c r="G595" t="s">
        <v>2258</v>
      </c>
      <c r="H595" t="s">
        <v>32</v>
      </c>
      <c r="I595" t="s">
        <v>2222</v>
      </c>
      <c r="K595">
        <v>68</v>
      </c>
      <c r="N595">
        <v>75</v>
      </c>
      <c r="O595">
        <v>7</v>
      </c>
    </row>
    <row r="596" spans="1:15" x14ac:dyDescent="0.2">
      <c r="A596">
        <f t="shared" si="25"/>
        <v>594</v>
      </c>
      <c r="B596">
        <f t="shared" si="25"/>
        <v>1594</v>
      </c>
      <c r="C596" t="s">
        <v>737</v>
      </c>
      <c r="D596" s="19">
        <v>22007</v>
      </c>
      <c r="E596" t="s">
        <v>44</v>
      </c>
      <c r="F596">
        <v>100</v>
      </c>
      <c r="G596" t="s">
        <v>2258</v>
      </c>
      <c r="H596" t="s">
        <v>32</v>
      </c>
      <c r="I596" t="s">
        <v>2222</v>
      </c>
      <c r="K596">
        <v>68</v>
      </c>
      <c r="N596">
        <v>75</v>
      </c>
      <c r="O596">
        <v>7</v>
      </c>
    </row>
    <row r="597" spans="1:15" x14ac:dyDescent="0.2">
      <c r="A597">
        <f t="shared" si="25"/>
        <v>595</v>
      </c>
      <c r="B597">
        <f t="shared" si="25"/>
        <v>1595</v>
      </c>
      <c r="C597" t="s">
        <v>738</v>
      </c>
      <c r="D597" s="19">
        <v>22282</v>
      </c>
      <c r="E597" t="s">
        <v>44</v>
      </c>
      <c r="F597">
        <v>100</v>
      </c>
      <c r="G597" t="s">
        <v>2258</v>
      </c>
      <c r="H597" t="s">
        <v>32</v>
      </c>
      <c r="I597" t="s">
        <v>2222</v>
      </c>
      <c r="K597">
        <v>68</v>
      </c>
      <c r="N597">
        <v>75</v>
      </c>
      <c r="O597">
        <v>7</v>
      </c>
    </row>
    <row r="598" spans="1:15" x14ac:dyDescent="0.2">
      <c r="A598">
        <f t="shared" si="25"/>
        <v>596</v>
      </c>
      <c r="B598">
        <f t="shared" si="25"/>
        <v>1596</v>
      </c>
      <c r="C598" t="s">
        <v>739</v>
      </c>
      <c r="D598" s="19">
        <v>22372</v>
      </c>
      <c r="E598" t="s">
        <v>44</v>
      </c>
      <c r="F598">
        <v>100</v>
      </c>
      <c r="G598" t="s">
        <v>2258</v>
      </c>
      <c r="H598" t="s">
        <v>32</v>
      </c>
      <c r="I598" t="s">
        <v>2222</v>
      </c>
      <c r="K598">
        <v>68</v>
      </c>
      <c r="N598">
        <v>75</v>
      </c>
      <c r="O598">
        <v>7</v>
      </c>
    </row>
    <row r="599" spans="1:15" x14ac:dyDescent="0.2">
      <c r="A599">
        <f t="shared" si="25"/>
        <v>597</v>
      </c>
      <c r="B599">
        <f t="shared" si="25"/>
        <v>1597</v>
      </c>
      <c r="C599" t="s">
        <v>740</v>
      </c>
      <c r="D599" s="19">
        <v>22647</v>
      </c>
      <c r="E599" t="s">
        <v>44</v>
      </c>
      <c r="F599">
        <v>100</v>
      </c>
      <c r="G599" t="s">
        <v>2258</v>
      </c>
      <c r="H599" t="s">
        <v>32</v>
      </c>
      <c r="I599" t="s">
        <v>2222</v>
      </c>
      <c r="K599">
        <v>68</v>
      </c>
      <c r="N599">
        <v>75</v>
      </c>
      <c r="O599">
        <v>7</v>
      </c>
    </row>
    <row r="600" spans="1:15" x14ac:dyDescent="0.2">
      <c r="A600">
        <f t="shared" si="25"/>
        <v>598</v>
      </c>
      <c r="B600">
        <f t="shared" si="25"/>
        <v>1598</v>
      </c>
      <c r="C600" t="s">
        <v>741</v>
      </c>
      <c r="D600" s="19">
        <v>22737</v>
      </c>
      <c r="E600" t="s">
        <v>44</v>
      </c>
      <c r="F600">
        <v>100</v>
      </c>
      <c r="G600" t="s">
        <v>2258</v>
      </c>
      <c r="H600" t="s">
        <v>32</v>
      </c>
      <c r="I600" t="s">
        <v>2222</v>
      </c>
      <c r="K600">
        <v>68</v>
      </c>
      <c r="N600">
        <v>75</v>
      </c>
      <c r="O600">
        <v>7</v>
      </c>
    </row>
    <row r="601" spans="1:15" x14ac:dyDescent="0.2">
      <c r="A601">
        <f t="shared" si="25"/>
        <v>599</v>
      </c>
      <c r="B601">
        <f t="shared" si="25"/>
        <v>1599</v>
      </c>
      <c r="C601" t="s">
        <v>742</v>
      </c>
      <c r="D601" s="19">
        <v>23012</v>
      </c>
      <c r="E601" t="s">
        <v>44</v>
      </c>
      <c r="F601">
        <v>100</v>
      </c>
      <c r="G601" t="s">
        <v>2258</v>
      </c>
      <c r="H601" t="s">
        <v>32</v>
      </c>
      <c r="I601" t="s">
        <v>2222</v>
      </c>
      <c r="K601">
        <v>68</v>
      </c>
      <c r="N601">
        <v>75</v>
      </c>
      <c r="O601">
        <v>7</v>
      </c>
    </row>
    <row r="602" spans="1:15" x14ac:dyDescent="0.2">
      <c r="A602">
        <f t="shared" si="25"/>
        <v>600</v>
      </c>
      <c r="B602">
        <f t="shared" si="25"/>
        <v>1600</v>
      </c>
      <c r="C602" t="s">
        <v>743</v>
      </c>
      <c r="D602" s="19">
        <v>23102</v>
      </c>
      <c r="E602" t="s">
        <v>44</v>
      </c>
      <c r="F602">
        <v>100</v>
      </c>
      <c r="G602" t="s">
        <v>2258</v>
      </c>
      <c r="H602" t="s">
        <v>32</v>
      </c>
      <c r="I602" t="s">
        <v>2222</v>
      </c>
      <c r="K602">
        <v>68</v>
      </c>
      <c r="N602">
        <v>75</v>
      </c>
      <c r="O602">
        <v>7</v>
      </c>
    </row>
    <row r="603" spans="1:15" x14ac:dyDescent="0.2">
      <c r="A603">
        <f t="shared" si="25"/>
        <v>601</v>
      </c>
      <c r="B603">
        <f t="shared" si="25"/>
        <v>1601</v>
      </c>
      <c r="C603" t="s">
        <v>744</v>
      </c>
      <c r="D603" s="19">
        <v>23377</v>
      </c>
      <c r="E603" t="s">
        <v>44</v>
      </c>
      <c r="F603">
        <v>100</v>
      </c>
      <c r="G603" t="s">
        <v>2258</v>
      </c>
      <c r="H603" t="s">
        <v>32</v>
      </c>
      <c r="I603" t="s">
        <v>2222</v>
      </c>
      <c r="K603">
        <v>68</v>
      </c>
      <c r="N603">
        <v>75</v>
      </c>
      <c r="O603">
        <v>7</v>
      </c>
    </row>
    <row r="604" spans="1:15" x14ac:dyDescent="0.2">
      <c r="A604">
        <f t="shared" si="25"/>
        <v>602</v>
      </c>
      <c r="B604">
        <f t="shared" si="25"/>
        <v>1602</v>
      </c>
      <c r="C604" t="s">
        <v>745</v>
      </c>
      <c r="D604" s="19">
        <v>23468</v>
      </c>
      <c r="E604" t="s">
        <v>44</v>
      </c>
      <c r="F604">
        <v>100</v>
      </c>
      <c r="G604" t="s">
        <v>2258</v>
      </c>
      <c r="H604" t="s">
        <v>32</v>
      </c>
      <c r="I604" t="s">
        <v>2222</v>
      </c>
      <c r="K604">
        <v>68</v>
      </c>
      <c r="N604">
        <v>75</v>
      </c>
      <c r="O604">
        <v>7</v>
      </c>
    </row>
    <row r="605" spans="1:15" x14ac:dyDescent="0.2">
      <c r="A605">
        <f t="shared" si="25"/>
        <v>603</v>
      </c>
      <c r="B605">
        <f t="shared" si="25"/>
        <v>1603</v>
      </c>
      <c r="C605" t="s">
        <v>746</v>
      </c>
      <c r="D605" s="19">
        <v>23743</v>
      </c>
      <c r="E605" t="s">
        <v>44</v>
      </c>
      <c r="F605">
        <v>100</v>
      </c>
      <c r="G605" t="s">
        <v>2258</v>
      </c>
      <c r="H605" t="s">
        <v>32</v>
      </c>
      <c r="I605" t="s">
        <v>2222</v>
      </c>
      <c r="K605">
        <v>68</v>
      </c>
      <c r="N605">
        <v>75</v>
      </c>
      <c r="O605">
        <v>7</v>
      </c>
    </row>
    <row r="606" spans="1:15" x14ac:dyDescent="0.2">
      <c r="A606">
        <f t="shared" ref="A606:B669" si="26">A605+1</f>
        <v>604</v>
      </c>
      <c r="B606">
        <f t="shared" si="26"/>
        <v>1604</v>
      </c>
      <c r="C606" t="s">
        <v>747</v>
      </c>
      <c r="D606" s="19">
        <v>23833</v>
      </c>
      <c r="E606" t="s">
        <v>44</v>
      </c>
      <c r="F606">
        <v>100</v>
      </c>
      <c r="G606" t="s">
        <v>2258</v>
      </c>
      <c r="H606" t="s">
        <v>32</v>
      </c>
      <c r="I606" t="s">
        <v>2222</v>
      </c>
      <c r="K606">
        <v>68</v>
      </c>
      <c r="N606">
        <v>75</v>
      </c>
      <c r="O606">
        <v>7</v>
      </c>
    </row>
    <row r="607" spans="1:15" x14ac:dyDescent="0.2">
      <c r="A607">
        <f t="shared" si="26"/>
        <v>605</v>
      </c>
      <c r="B607">
        <f t="shared" si="26"/>
        <v>1605</v>
      </c>
      <c r="C607" t="s">
        <v>748</v>
      </c>
      <c r="D607" s="19">
        <v>24108</v>
      </c>
      <c r="E607" t="s">
        <v>44</v>
      </c>
      <c r="F607">
        <v>100</v>
      </c>
      <c r="G607" t="s">
        <v>2258</v>
      </c>
      <c r="H607" t="s">
        <v>32</v>
      </c>
      <c r="I607" t="s">
        <v>2222</v>
      </c>
      <c r="K607">
        <v>68</v>
      </c>
      <c r="N607">
        <v>75</v>
      </c>
      <c r="O607">
        <v>7</v>
      </c>
    </row>
    <row r="608" spans="1:15" x14ac:dyDescent="0.2">
      <c r="A608">
        <f t="shared" si="26"/>
        <v>606</v>
      </c>
      <c r="B608">
        <f t="shared" si="26"/>
        <v>1606</v>
      </c>
      <c r="C608" t="s">
        <v>749</v>
      </c>
      <c r="D608" s="19">
        <v>24198</v>
      </c>
      <c r="E608" t="s">
        <v>44</v>
      </c>
      <c r="F608">
        <v>100</v>
      </c>
      <c r="G608" t="s">
        <v>2258</v>
      </c>
      <c r="H608" t="s">
        <v>32</v>
      </c>
      <c r="I608" t="s">
        <v>2222</v>
      </c>
      <c r="K608">
        <v>68</v>
      </c>
      <c r="N608">
        <v>75</v>
      </c>
      <c r="O608">
        <v>7</v>
      </c>
    </row>
    <row r="609" spans="1:15" x14ac:dyDescent="0.2">
      <c r="A609">
        <f t="shared" si="26"/>
        <v>607</v>
      </c>
      <c r="B609">
        <f t="shared" si="26"/>
        <v>1607</v>
      </c>
      <c r="C609" t="s">
        <v>750</v>
      </c>
      <c r="D609" s="19">
        <v>24473</v>
      </c>
      <c r="E609" t="s">
        <v>44</v>
      </c>
      <c r="F609">
        <v>100</v>
      </c>
      <c r="G609" t="s">
        <v>2258</v>
      </c>
      <c r="H609" t="s">
        <v>32</v>
      </c>
      <c r="I609" t="s">
        <v>2222</v>
      </c>
      <c r="K609">
        <v>68</v>
      </c>
      <c r="N609">
        <v>75</v>
      </c>
      <c r="O609">
        <v>7</v>
      </c>
    </row>
    <row r="610" spans="1:15" x14ac:dyDescent="0.2">
      <c r="A610">
        <f t="shared" si="26"/>
        <v>608</v>
      </c>
      <c r="B610">
        <f t="shared" si="26"/>
        <v>1608</v>
      </c>
      <c r="C610" t="s">
        <v>751</v>
      </c>
      <c r="D610" s="19">
        <v>24563</v>
      </c>
      <c r="E610" t="s">
        <v>44</v>
      </c>
      <c r="F610">
        <v>100</v>
      </c>
      <c r="G610" t="s">
        <v>2258</v>
      </c>
      <c r="H610" t="s">
        <v>32</v>
      </c>
      <c r="I610" t="s">
        <v>2222</v>
      </c>
      <c r="K610">
        <v>68</v>
      </c>
      <c r="N610">
        <v>75</v>
      </c>
      <c r="O610">
        <v>7</v>
      </c>
    </row>
    <row r="611" spans="1:15" x14ac:dyDescent="0.2">
      <c r="A611">
        <f t="shared" si="26"/>
        <v>609</v>
      </c>
      <c r="B611">
        <f t="shared" si="26"/>
        <v>1609</v>
      </c>
      <c r="C611" t="s">
        <v>752</v>
      </c>
      <c r="D611" s="19">
        <v>24838</v>
      </c>
      <c r="E611" t="s">
        <v>44</v>
      </c>
      <c r="F611">
        <v>100</v>
      </c>
      <c r="G611" t="s">
        <v>2258</v>
      </c>
      <c r="H611" t="s">
        <v>32</v>
      </c>
      <c r="I611" t="s">
        <v>2222</v>
      </c>
      <c r="K611">
        <v>68</v>
      </c>
      <c r="N611">
        <v>75</v>
      </c>
      <c r="O611">
        <v>7</v>
      </c>
    </row>
    <row r="612" spans="1:15" x14ac:dyDescent="0.2">
      <c r="A612">
        <f t="shared" si="26"/>
        <v>610</v>
      </c>
      <c r="B612">
        <f t="shared" si="26"/>
        <v>1610</v>
      </c>
      <c r="C612" t="s">
        <v>753</v>
      </c>
      <c r="D612" s="19">
        <v>24929</v>
      </c>
      <c r="E612" t="s">
        <v>44</v>
      </c>
      <c r="F612">
        <v>100</v>
      </c>
      <c r="G612" t="s">
        <v>2258</v>
      </c>
      <c r="H612" t="s">
        <v>32</v>
      </c>
      <c r="I612" t="s">
        <v>2222</v>
      </c>
      <c r="K612">
        <v>68</v>
      </c>
      <c r="N612">
        <v>75</v>
      </c>
      <c r="O612">
        <v>7</v>
      </c>
    </row>
    <row r="613" spans="1:15" x14ac:dyDescent="0.2">
      <c r="A613">
        <f t="shared" si="26"/>
        <v>611</v>
      </c>
      <c r="B613">
        <f t="shared" si="26"/>
        <v>1611</v>
      </c>
      <c r="C613" t="s">
        <v>754</v>
      </c>
      <c r="D613" s="19">
        <v>25204</v>
      </c>
      <c r="E613" t="s">
        <v>44</v>
      </c>
      <c r="F613">
        <v>100</v>
      </c>
      <c r="G613" t="s">
        <v>2258</v>
      </c>
      <c r="H613" t="s">
        <v>32</v>
      </c>
      <c r="I613" t="s">
        <v>2222</v>
      </c>
      <c r="K613">
        <v>68</v>
      </c>
      <c r="N613">
        <v>75</v>
      </c>
      <c r="O613">
        <v>7</v>
      </c>
    </row>
    <row r="614" spans="1:15" x14ac:dyDescent="0.2">
      <c r="A614">
        <f t="shared" si="26"/>
        <v>612</v>
      </c>
      <c r="B614">
        <f t="shared" si="26"/>
        <v>1612</v>
      </c>
      <c r="C614" t="s">
        <v>755</v>
      </c>
      <c r="D614" s="19">
        <v>25294</v>
      </c>
      <c r="E614" t="s">
        <v>44</v>
      </c>
      <c r="F614">
        <v>100</v>
      </c>
      <c r="G614" t="s">
        <v>2258</v>
      </c>
      <c r="H614" t="s">
        <v>32</v>
      </c>
      <c r="I614" t="s">
        <v>2222</v>
      </c>
      <c r="K614">
        <v>68</v>
      </c>
      <c r="N614">
        <v>75</v>
      </c>
      <c r="O614">
        <v>7</v>
      </c>
    </row>
    <row r="615" spans="1:15" x14ac:dyDescent="0.2">
      <c r="A615">
        <f t="shared" si="26"/>
        <v>613</v>
      </c>
      <c r="B615">
        <f t="shared" si="26"/>
        <v>1613</v>
      </c>
      <c r="C615" t="s">
        <v>756</v>
      </c>
      <c r="D615" s="19">
        <v>25569</v>
      </c>
      <c r="E615" t="s">
        <v>44</v>
      </c>
      <c r="F615">
        <v>100</v>
      </c>
      <c r="G615" t="s">
        <v>2258</v>
      </c>
      <c r="H615" t="s">
        <v>32</v>
      </c>
      <c r="I615" t="s">
        <v>2222</v>
      </c>
      <c r="K615">
        <v>68</v>
      </c>
      <c r="N615">
        <v>75</v>
      </c>
      <c r="O615">
        <v>7</v>
      </c>
    </row>
    <row r="616" spans="1:15" x14ac:dyDescent="0.2">
      <c r="A616">
        <f t="shared" si="26"/>
        <v>614</v>
      </c>
      <c r="B616">
        <f t="shared" si="26"/>
        <v>1614</v>
      </c>
      <c r="C616" t="s">
        <v>757</v>
      </c>
      <c r="D616" s="19">
        <v>25659</v>
      </c>
      <c r="E616" t="s">
        <v>44</v>
      </c>
      <c r="F616">
        <v>100</v>
      </c>
      <c r="G616" t="s">
        <v>2258</v>
      </c>
      <c r="H616" t="s">
        <v>32</v>
      </c>
      <c r="I616" t="s">
        <v>2222</v>
      </c>
      <c r="K616">
        <v>68</v>
      </c>
      <c r="N616">
        <v>75</v>
      </c>
      <c r="O616">
        <v>7</v>
      </c>
    </row>
    <row r="617" spans="1:15" x14ac:dyDescent="0.2">
      <c r="A617">
        <f t="shared" si="26"/>
        <v>615</v>
      </c>
      <c r="B617">
        <f t="shared" si="26"/>
        <v>1615</v>
      </c>
      <c r="C617" t="s">
        <v>758</v>
      </c>
      <c r="D617" s="19">
        <v>25934</v>
      </c>
      <c r="E617" t="s">
        <v>44</v>
      </c>
      <c r="F617">
        <v>100</v>
      </c>
      <c r="G617" t="s">
        <v>2258</v>
      </c>
      <c r="H617" t="s">
        <v>32</v>
      </c>
      <c r="I617" t="s">
        <v>2222</v>
      </c>
      <c r="K617">
        <v>68</v>
      </c>
      <c r="N617">
        <v>75</v>
      </c>
      <c r="O617">
        <v>7</v>
      </c>
    </row>
    <row r="618" spans="1:15" x14ac:dyDescent="0.2">
      <c r="A618">
        <f t="shared" si="26"/>
        <v>616</v>
      </c>
      <c r="B618">
        <f t="shared" si="26"/>
        <v>1616</v>
      </c>
      <c r="C618" t="s">
        <v>759</v>
      </c>
      <c r="D618" s="19">
        <v>26024</v>
      </c>
      <c r="E618" t="s">
        <v>44</v>
      </c>
      <c r="F618">
        <v>100</v>
      </c>
      <c r="G618" t="s">
        <v>2258</v>
      </c>
      <c r="H618" t="s">
        <v>32</v>
      </c>
      <c r="I618" t="s">
        <v>2222</v>
      </c>
      <c r="K618">
        <v>68</v>
      </c>
      <c r="N618">
        <v>75</v>
      </c>
      <c r="O618">
        <v>7</v>
      </c>
    </row>
    <row r="619" spans="1:15" x14ac:dyDescent="0.2">
      <c r="A619">
        <f t="shared" si="26"/>
        <v>617</v>
      </c>
      <c r="B619">
        <f t="shared" si="26"/>
        <v>1617</v>
      </c>
      <c r="C619" t="s">
        <v>760</v>
      </c>
      <c r="D619" s="19">
        <v>26299</v>
      </c>
      <c r="E619" t="s">
        <v>44</v>
      </c>
      <c r="F619">
        <v>100</v>
      </c>
      <c r="G619" t="s">
        <v>2258</v>
      </c>
      <c r="H619" t="s">
        <v>32</v>
      </c>
      <c r="I619" t="s">
        <v>2222</v>
      </c>
      <c r="K619">
        <v>68</v>
      </c>
      <c r="N619">
        <v>75</v>
      </c>
      <c r="O619">
        <v>7</v>
      </c>
    </row>
    <row r="620" spans="1:15" x14ac:dyDescent="0.2">
      <c r="A620">
        <f t="shared" si="26"/>
        <v>618</v>
      </c>
      <c r="B620">
        <f t="shared" si="26"/>
        <v>1618</v>
      </c>
      <c r="C620" t="s">
        <v>761</v>
      </c>
      <c r="D620" s="19">
        <v>26390</v>
      </c>
      <c r="E620" t="s">
        <v>44</v>
      </c>
      <c r="F620">
        <v>100</v>
      </c>
      <c r="G620" t="s">
        <v>2258</v>
      </c>
      <c r="H620" t="s">
        <v>32</v>
      </c>
      <c r="I620" t="s">
        <v>2222</v>
      </c>
      <c r="K620">
        <v>68</v>
      </c>
      <c r="N620">
        <v>75</v>
      </c>
      <c r="O620">
        <v>7</v>
      </c>
    </row>
    <row r="621" spans="1:15" x14ac:dyDescent="0.2">
      <c r="A621">
        <f t="shared" si="26"/>
        <v>619</v>
      </c>
      <c r="B621">
        <f t="shared" si="26"/>
        <v>1619</v>
      </c>
      <c r="C621" t="s">
        <v>762</v>
      </c>
      <c r="D621" s="19">
        <v>26665</v>
      </c>
      <c r="E621" t="s">
        <v>44</v>
      </c>
      <c r="F621">
        <v>100</v>
      </c>
      <c r="G621" t="s">
        <v>2258</v>
      </c>
      <c r="H621" t="s">
        <v>32</v>
      </c>
      <c r="I621" t="s">
        <v>2222</v>
      </c>
      <c r="K621">
        <v>68</v>
      </c>
      <c r="N621">
        <v>75</v>
      </c>
      <c r="O621">
        <v>7</v>
      </c>
    </row>
    <row r="622" spans="1:15" x14ac:dyDescent="0.2">
      <c r="A622">
        <f t="shared" si="26"/>
        <v>620</v>
      </c>
      <c r="B622">
        <f t="shared" si="26"/>
        <v>1620</v>
      </c>
      <c r="C622" t="s">
        <v>763</v>
      </c>
      <c r="D622" s="19">
        <v>26755</v>
      </c>
      <c r="E622" t="s">
        <v>44</v>
      </c>
      <c r="F622">
        <v>100</v>
      </c>
      <c r="G622" t="s">
        <v>2258</v>
      </c>
      <c r="H622" t="s">
        <v>32</v>
      </c>
      <c r="I622" t="s">
        <v>2222</v>
      </c>
      <c r="K622">
        <v>68</v>
      </c>
      <c r="N622">
        <v>75</v>
      </c>
      <c r="O622">
        <v>7</v>
      </c>
    </row>
    <row r="623" spans="1:15" x14ac:dyDescent="0.2">
      <c r="A623">
        <f t="shared" si="26"/>
        <v>621</v>
      </c>
      <c r="B623">
        <f t="shared" si="26"/>
        <v>1621</v>
      </c>
      <c r="C623" t="s">
        <v>764</v>
      </c>
      <c r="D623" s="19">
        <v>27030</v>
      </c>
      <c r="E623" t="s">
        <v>44</v>
      </c>
      <c r="F623">
        <v>100</v>
      </c>
      <c r="G623" t="s">
        <v>2258</v>
      </c>
      <c r="H623" t="s">
        <v>32</v>
      </c>
      <c r="I623" t="s">
        <v>2222</v>
      </c>
      <c r="K623">
        <v>68</v>
      </c>
      <c r="N623">
        <v>75</v>
      </c>
      <c r="O623">
        <v>7</v>
      </c>
    </row>
    <row r="624" spans="1:15" x14ac:dyDescent="0.2">
      <c r="A624">
        <f t="shared" si="26"/>
        <v>622</v>
      </c>
      <c r="B624">
        <f t="shared" si="26"/>
        <v>1622</v>
      </c>
      <c r="C624" t="s">
        <v>765</v>
      </c>
      <c r="D624" s="19">
        <v>27120</v>
      </c>
      <c r="E624" t="s">
        <v>44</v>
      </c>
      <c r="F624">
        <v>100</v>
      </c>
      <c r="G624" t="s">
        <v>2258</v>
      </c>
      <c r="H624" t="s">
        <v>32</v>
      </c>
      <c r="I624" t="s">
        <v>2222</v>
      </c>
      <c r="K624">
        <v>68</v>
      </c>
      <c r="N624">
        <v>75</v>
      </c>
      <c r="O624">
        <v>7</v>
      </c>
    </row>
    <row r="625" spans="1:15" x14ac:dyDescent="0.2">
      <c r="A625">
        <f t="shared" si="26"/>
        <v>623</v>
      </c>
      <c r="B625">
        <f t="shared" si="26"/>
        <v>1623</v>
      </c>
      <c r="C625" t="s">
        <v>766</v>
      </c>
      <c r="D625" s="19">
        <v>27395</v>
      </c>
      <c r="E625" t="s">
        <v>44</v>
      </c>
      <c r="F625">
        <v>100</v>
      </c>
      <c r="G625" t="s">
        <v>2258</v>
      </c>
      <c r="H625" t="s">
        <v>32</v>
      </c>
      <c r="I625" t="s">
        <v>2222</v>
      </c>
      <c r="K625">
        <v>68</v>
      </c>
      <c r="N625">
        <v>75</v>
      </c>
      <c r="O625">
        <v>7</v>
      </c>
    </row>
    <row r="626" spans="1:15" x14ac:dyDescent="0.2">
      <c r="A626">
        <f t="shared" si="26"/>
        <v>624</v>
      </c>
      <c r="B626">
        <f t="shared" si="26"/>
        <v>1624</v>
      </c>
      <c r="C626" t="s">
        <v>767</v>
      </c>
      <c r="D626" s="19">
        <v>27485</v>
      </c>
      <c r="E626" t="s">
        <v>44</v>
      </c>
      <c r="F626">
        <v>100</v>
      </c>
      <c r="G626" t="s">
        <v>2258</v>
      </c>
      <c r="H626" t="s">
        <v>32</v>
      </c>
      <c r="I626" t="s">
        <v>2222</v>
      </c>
      <c r="K626">
        <v>68</v>
      </c>
      <c r="N626">
        <v>75</v>
      </c>
      <c r="O626">
        <v>7</v>
      </c>
    </row>
    <row r="627" spans="1:15" x14ac:dyDescent="0.2">
      <c r="A627">
        <f t="shared" si="26"/>
        <v>625</v>
      </c>
      <c r="B627">
        <f t="shared" si="26"/>
        <v>1625</v>
      </c>
      <c r="C627" t="s">
        <v>768</v>
      </c>
      <c r="D627" s="19">
        <v>27760</v>
      </c>
      <c r="E627" t="s">
        <v>44</v>
      </c>
      <c r="F627">
        <v>100</v>
      </c>
      <c r="G627" t="s">
        <v>2258</v>
      </c>
      <c r="H627" t="s">
        <v>32</v>
      </c>
      <c r="I627" t="s">
        <v>2222</v>
      </c>
      <c r="K627">
        <v>68</v>
      </c>
      <c r="N627">
        <v>75</v>
      </c>
      <c r="O627">
        <v>7</v>
      </c>
    </row>
    <row r="628" spans="1:15" x14ac:dyDescent="0.2">
      <c r="A628">
        <f t="shared" si="26"/>
        <v>626</v>
      </c>
      <c r="B628">
        <f t="shared" si="26"/>
        <v>1626</v>
      </c>
      <c r="C628" t="s">
        <v>769</v>
      </c>
      <c r="D628" s="19">
        <v>27851</v>
      </c>
      <c r="E628" t="s">
        <v>44</v>
      </c>
      <c r="F628">
        <v>100</v>
      </c>
      <c r="G628" t="s">
        <v>2258</v>
      </c>
      <c r="H628" t="s">
        <v>32</v>
      </c>
      <c r="I628" t="s">
        <v>2222</v>
      </c>
      <c r="K628">
        <v>68</v>
      </c>
      <c r="N628">
        <v>75</v>
      </c>
      <c r="O628">
        <v>7</v>
      </c>
    </row>
    <row r="629" spans="1:15" x14ac:dyDescent="0.2">
      <c r="A629">
        <f t="shared" si="26"/>
        <v>627</v>
      </c>
      <c r="B629">
        <f t="shared" si="26"/>
        <v>1627</v>
      </c>
      <c r="C629" t="s">
        <v>770</v>
      </c>
      <c r="D629" s="19">
        <v>28126</v>
      </c>
      <c r="E629" t="s">
        <v>44</v>
      </c>
      <c r="F629">
        <v>100</v>
      </c>
      <c r="G629" t="s">
        <v>2258</v>
      </c>
      <c r="H629" t="s">
        <v>32</v>
      </c>
      <c r="I629" t="s">
        <v>2222</v>
      </c>
      <c r="K629">
        <v>68</v>
      </c>
      <c r="N629">
        <v>75</v>
      </c>
      <c r="O629">
        <v>7</v>
      </c>
    </row>
    <row r="630" spans="1:15" x14ac:dyDescent="0.2">
      <c r="A630">
        <f t="shared" si="26"/>
        <v>628</v>
      </c>
      <c r="B630">
        <f t="shared" si="26"/>
        <v>1628</v>
      </c>
      <c r="C630" t="s">
        <v>771</v>
      </c>
      <c r="D630" s="19">
        <v>28216</v>
      </c>
      <c r="E630" t="s">
        <v>44</v>
      </c>
      <c r="F630">
        <v>100</v>
      </c>
      <c r="G630" t="s">
        <v>2258</v>
      </c>
      <c r="H630" t="s">
        <v>32</v>
      </c>
      <c r="I630" t="s">
        <v>2222</v>
      </c>
      <c r="K630">
        <v>68</v>
      </c>
      <c r="N630">
        <v>75</v>
      </c>
      <c r="O630">
        <v>7</v>
      </c>
    </row>
    <row r="631" spans="1:15" x14ac:dyDescent="0.2">
      <c r="A631">
        <f t="shared" si="26"/>
        <v>629</v>
      </c>
      <c r="B631">
        <f t="shared" si="26"/>
        <v>1629</v>
      </c>
      <c r="C631" t="s">
        <v>772</v>
      </c>
      <c r="D631" s="19">
        <v>28491</v>
      </c>
      <c r="E631" t="s">
        <v>44</v>
      </c>
      <c r="F631">
        <v>100</v>
      </c>
      <c r="G631" t="s">
        <v>2258</v>
      </c>
      <c r="H631" t="s">
        <v>32</v>
      </c>
      <c r="I631" t="s">
        <v>2222</v>
      </c>
      <c r="K631">
        <v>68</v>
      </c>
      <c r="N631">
        <v>75</v>
      </c>
      <c r="O631">
        <v>7</v>
      </c>
    </row>
    <row r="632" spans="1:15" x14ac:dyDescent="0.2">
      <c r="A632">
        <f t="shared" si="26"/>
        <v>630</v>
      </c>
      <c r="B632">
        <f t="shared" si="26"/>
        <v>1630</v>
      </c>
      <c r="C632" t="s">
        <v>773</v>
      </c>
      <c r="D632" s="19">
        <v>28581</v>
      </c>
      <c r="E632" t="s">
        <v>44</v>
      </c>
      <c r="F632">
        <v>100</v>
      </c>
      <c r="G632" t="s">
        <v>2258</v>
      </c>
      <c r="H632" t="s">
        <v>32</v>
      </c>
      <c r="I632" t="s">
        <v>2222</v>
      </c>
      <c r="K632">
        <v>68</v>
      </c>
      <c r="N632">
        <v>75</v>
      </c>
      <c r="O632">
        <v>7</v>
      </c>
    </row>
    <row r="633" spans="1:15" x14ac:dyDescent="0.2">
      <c r="A633">
        <f t="shared" si="26"/>
        <v>631</v>
      </c>
      <c r="B633">
        <f t="shared" si="26"/>
        <v>1631</v>
      </c>
      <c r="C633" t="s">
        <v>774</v>
      </c>
      <c r="D633" s="19">
        <v>28856</v>
      </c>
      <c r="E633" t="s">
        <v>44</v>
      </c>
      <c r="F633">
        <v>100</v>
      </c>
      <c r="G633" t="s">
        <v>2258</v>
      </c>
      <c r="H633" t="s">
        <v>32</v>
      </c>
      <c r="I633" t="s">
        <v>2222</v>
      </c>
      <c r="K633">
        <v>68</v>
      </c>
      <c r="N633">
        <v>75</v>
      </c>
      <c r="O633">
        <v>7</v>
      </c>
    </row>
    <row r="634" spans="1:15" x14ac:dyDescent="0.2">
      <c r="A634">
        <f t="shared" si="26"/>
        <v>632</v>
      </c>
      <c r="B634">
        <f t="shared" si="26"/>
        <v>1632</v>
      </c>
      <c r="C634" t="s">
        <v>775</v>
      </c>
      <c r="D634" s="19">
        <v>28946</v>
      </c>
      <c r="E634" t="s">
        <v>44</v>
      </c>
      <c r="F634">
        <v>100</v>
      </c>
      <c r="G634" t="s">
        <v>2258</v>
      </c>
      <c r="H634" t="s">
        <v>32</v>
      </c>
      <c r="I634" t="s">
        <v>2222</v>
      </c>
      <c r="K634">
        <v>68</v>
      </c>
      <c r="N634">
        <v>75</v>
      </c>
      <c r="O634">
        <v>7</v>
      </c>
    </row>
    <row r="635" spans="1:15" x14ac:dyDescent="0.2">
      <c r="A635">
        <f t="shared" si="26"/>
        <v>633</v>
      </c>
      <c r="B635">
        <f t="shared" si="26"/>
        <v>1633</v>
      </c>
      <c r="C635" t="s">
        <v>776</v>
      </c>
      <c r="D635" s="19">
        <v>29221</v>
      </c>
      <c r="E635" t="s">
        <v>44</v>
      </c>
      <c r="F635">
        <v>100</v>
      </c>
      <c r="G635" t="s">
        <v>2258</v>
      </c>
      <c r="H635" t="s">
        <v>32</v>
      </c>
      <c r="I635" t="s">
        <v>2222</v>
      </c>
      <c r="K635">
        <v>68</v>
      </c>
      <c r="N635">
        <v>75</v>
      </c>
      <c r="O635">
        <v>7</v>
      </c>
    </row>
    <row r="636" spans="1:15" x14ac:dyDescent="0.2">
      <c r="A636">
        <f t="shared" si="26"/>
        <v>634</v>
      </c>
      <c r="B636">
        <f t="shared" si="26"/>
        <v>1634</v>
      </c>
      <c r="C636" t="s">
        <v>777</v>
      </c>
      <c r="D636" s="19">
        <v>29312</v>
      </c>
      <c r="E636" t="s">
        <v>44</v>
      </c>
      <c r="F636">
        <v>100</v>
      </c>
      <c r="G636" t="s">
        <v>2258</v>
      </c>
      <c r="H636" t="s">
        <v>32</v>
      </c>
      <c r="I636" t="s">
        <v>2222</v>
      </c>
      <c r="K636">
        <v>68</v>
      </c>
      <c r="N636">
        <v>75</v>
      </c>
      <c r="O636">
        <v>7</v>
      </c>
    </row>
    <row r="637" spans="1:15" x14ac:dyDescent="0.2">
      <c r="A637">
        <f t="shared" si="26"/>
        <v>635</v>
      </c>
      <c r="B637">
        <f t="shared" si="26"/>
        <v>1635</v>
      </c>
      <c r="C637" t="s">
        <v>778</v>
      </c>
      <c r="D637" s="19">
        <v>29587</v>
      </c>
      <c r="E637" t="s">
        <v>44</v>
      </c>
      <c r="F637">
        <v>100</v>
      </c>
      <c r="G637" t="s">
        <v>2258</v>
      </c>
      <c r="H637" t="s">
        <v>32</v>
      </c>
      <c r="I637" t="s">
        <v>2222</v>
      </c>
      <c r="K637">
        <v>68</v>
      </c>
      <c r="N637">
        <v>75</v>
      </c>
      <c r="O637">
        <v>7</v>
      </c>
    </row>
    <row r="638" spans="1:15" x14ac:dyDescent="0.2">
      <c r="A638">
        <f t="shared" si="26"/>
        <v>636</v>
      </c>
      <c r="B638">
        <f t="shared" si="26"/>
        <v>1636</v>
      </c>
      <c r="C638" t="s">
        <v>779</v>
      </c>
      <c r="D638" s="19">
        <v>29677</v>
      </c>
      <c r="E638" t="s">
        <v>44</v>
      </c>
      <c r="F638">
        <v>100</v>
      </c>
      <c r="G638" t="s">
        <v>2258</v>
      </c>
      <c r="H638" t="s">
        <v>32</v>
      </c>
      <c r="I638" t="s">
        <v>2222</v>
      </c>
      <c r="K638">
        <v>68</v>
      </c>
      <c r="N638">
        <v>75</v>
      </c>
      <c r="O638">
        <v>7</v>
      </c>
    </row>
    <row r="639" spans="1:15" x14ac:dyDescent="0.2">
      <c r="A639">
        <f t="shared" si="26"/>
        <v>637</v>
      </c>
      <c r="B639">
        <f t="shared" si="26"/>
        <v>1637</v>
      </c>
      <c r="C639" t="s">
        <v>780</v>
      </c>
      <c r="D639" s="19">
        <v>29952</v>
      </c>
      <c r="E639" t="s">
        <v>44</v>
      </c>
      <c r="F639">
        <v>100</v>
      </c>
      <c r="G639" t="s">
        <v>2258</v>
      </c>
      <c r="H639" t="s">
        <v>32</v>
      </c>
      <c r="I639" t="s">
        <v>2222</v>
      </c>
      <c r="K639">
        <v>68</v>
      </c>
      <c r="N639">
        <v>75</v>
      </c>
      <c r="O639">
        <v>7</v>
      </c>
    </row>
    <row r="640" spans="1:15" x14ac:dyDescent="0.2">
      <c r="A640">
        <f t="shared" si="26"/>
        <v>638</v>
      </c>
      <c r="B640">
        <f t="shared" si="26"/>
        <v>1638</v>
      </c>
      <c r="C640" t="s">
        <v>781</v>
      </c>
      <c r="D640" s="19">
        <v>30042</v>
      </c>
      <c r="E640" t="s">
        <v>44</v>
      </c>
      <c r="F640">
        <v>100</v>
      </c>
      <c r="G640" t="s">
        <v>2258</v>
      </c>
      <c r="H640" t="s">
        <v>32</v>
      </c>
      <c r="I640" t="s">
        <v>2222</v>
      </c>
      <c r="K640">
        <v>68</v>
      </c>
      <c r="N640">
        <v>75</v>
      </c>
      <c r="O640">
        <v>7</v>
      </c>
    </row>
    <row r="641" spans="1:15" x14ac:dyDescent="0.2">
      <c r="A641">
        <f t="shared" si="26"/>
        <v>639</v>
      </c>
      <c r="B641">
        <f t="shared" si="26"/>
        <v>1639</v>
      </c>
      <c r="C641" t="s">
        <v>782</v>
      </c>
      <c r="D641" s="19">
        <v>30317</v>
      </c>
      <c r="E641" t="s">
        <v>44</v>
      </c>
      <c r="F641">
        <v>100</v>
      </c>
      <c r="G641" t="s">
        <v>2258</v>
      </c>
      <c r="H641" t="s">
        <v>32</v>
      </c>
      <c r="I641" t="s">
        <v>2222</v>
      </c>
      <c r="K641">
        <v>68</v>
      </c>
      <c r="N641">
        <v>75</v>
      </c>
      <c r="O641">
        <v>7</v>
      </c>
    </row>
    <row r="642" spans="1:15" x14ac:dyDescent="0.2">
      <c r="A642">
        <f t="shared" si="26"/>
        <v>640</v>
      </c>
      <c r="B642">
        <f t="shared" si="26"/>
        <v>1640</v>
      </c>
      <c r="C642" t="s">
        <v>783</v>
      </c>
      <c r="D642" s="19">
        <v>30407</v>
      </c>
      <c r="E642" t="s">
        <v>44</v>
      </c>
      <c r="F642">
        <v>100</v>
      </c>
      <c r="G642" t="s">
        <v>2258</v>
      </c>
      <c r="H642" t="s">
        <v>32</v>
      </c>
      <c r="I642" t="s">
        <v>2222</v>
      </c>
      <c r="K642">
        <v>68</v>
      </c>
      <c r="N642">
        <v>75</v>
      </c>
      <c r="O642">
        <v>7</v>
      </c>
    </row>
    <row r="643" spans="1:15" x14ac:dyDescent="0.2">
      <c r="A643">
        <f t="shared" si="26"/>
        <v>641</v>
      </c>
      <c r="B643">
        <f t="shared" si="26"/>
        <v>1641</v>
      </c>
      <c r="C643" t="s">
        <v>784</v>
      </c>
      <c r="D643" s="19">
        <v>30682</v>
      </c>
      <c r="E643" t="s">
        <v>44</v>
      </c>
      <c r="F643">
        <v>100</v>
      </c>
      <c r="G643" t="s">
        <v>2258</v>
      </c>
      <c r="H643" t="s">
        <v>32</v>
      </c>
      <c r="I643" t="s">
        <v>2222</v>
      </c>
      <c r="K643">
        <v>68</v>
      </c>
      <c r="N643">
        <v>75</v>
      </c>
      <c r="O643">
        <v>7</v>
      </c>
    </row>
    <row r="644" spans="1:15" x14ac:dyDescent="0.2">
      <c r="A644">
        <f t="shared" si="26"/>
        <v>642</v>
      </c>
      <c r="B644">
        <f t="shared" si="26"/>
        <v>1642</v>
      </c>
      <c r="C644" t="s">
        <v>785</v>
      </c>
      <c r="D644" s="19">
        <v>30773</v>
      </c>
      <c r="E644" t="s">
        <v>44</v>
      </c>
      <c r="F644">
        <v>100</v>
      </c>
      <c r="G644" t="s">
        <v>2258</v>
      </c>
      <c r="H644" t="s">
        <v>32</v>
      </c>
      <c r="I644" t="s">
        <v>2222</v>
      </c>
      <c r="K644">
        <v>68</v>
      </c>
      <c r="N644">
        <v>75</v>
      </c>
      <c r="O644">
        <v>7</v>
      </c>
    </row>
    <row r="645" spans="1:15" x14ac:dyDescent="0.2">
      <c r="A645">
        <f t="shared" si="26"/>
        <v>643</v>
      </c>
      <c r="B645">
        <f t="shared" si="26"/>
        <v>1643</v>
      </c>
      <c r="C645" t="s">
        <v>786</v>
      </c>
      <c r="D645" s="19">
        <v>31048</v>
      </c>
      <c r="E645" t="s">
        <v>44</v>
      </c>
      <c r="F645">
        <v>100</v>
      </c>
      <c r="G645" t="s">
        <v>2258</v>
      </c>
      <c r="H645" t="s">
        <v>32</v>
      </c>
      <c r="I645" t="s">
        <v>2222</v>
      </c>
      <c r="K645">
        <v>68</v>
      </c>
      <c r="N645">
        <v>75</v>
      </c>
      <c r="O645">
        <v>7</v>
      </c>
    </row>
    <row r="646" spans="1:15" x14ac:dyDescent="0.2">
      <c r="A646">
        <f t="shared" si="26"/>
        <v>644</v>
      </c>
      <c r="B646">
        <f t="shared" si="26"/>
        <v>1644</v>
      </c>
      <c r="C646" t="s">
        <v>787</v>
      </c>
      <c r="D646" s="19">
        <v>31138</v>
      </c>
      <c r="E646" t="s">
        <v>44</v>
      </c>
      <c r="F646">
        <v>100</v>
      </c>
      <c r="G646" t="s">
        <v>2258</v>
      </c>
      <c r="H646" t="s">
        <v>32</v>
      </c>
      <c r="I646" t="s">
        <v>2222</v>
      </c>
      <c r="K646">
        <v>68</v>
      </c>
      <c r="N646">
        <v>75</v>
      </c>
      <c r="O646">
        <v>7</v>
      </c>
    </row>
    <row r="647" spans="1:15" x14ac:dyDescent="0.2">
      <c r="A647">
        <f t="shared" si="26"/>
        <v>645</v>
      </c>
      <c r="B647">
        <f t="shared" si="26"/>
        <v>1645</v>
      </c>
      <c r="C647" t="s">
        <v>788</v>
      </c>
      <c r="D647" s="19">
        <v>31413</v>
      </c>
      <c r="E647" t="s">
        <v>44</v>
      </c>
      <c r="F647">
        <v>100</v>
      </c>
      <c r="G647" t="s">
        <v>2258</v>
      </c>
      <c r="H647" t="s">
        <v>32</v>
      </c>
      <c r="I647" t="s">
        <v>2222</v>
      </c>
      <c r="K647">
        <v>68</v>
      </c>
      <c r="N647">
        <v>75</v>
      </c>
      <c r="O647">
        <v>7</v>
      </c>
    </row>
    <row r="648" spans="1:15" x14ac:dyDescent="0.2">
      <c r="A648">
        <f t="shared" si="26"/>
        <v>646</v>
      </c>
      <c r="B648">
        <f t="shared" si="26"/>
        <v>1646</v>
      </c>
      <c r="C648" t="s">
        <v>789</v>
      </c>
      <c r="D648" s="19">
        <v>31503</v>
      </c>
      <c r="E648" t="s">
        <v>44</v>
      </c>
      <c r="F648">
        <v>100</v>
      </c>
      <c r="G648" t="s">
        <v>2258</v>
      </c>
      <c r="H648" t="s">
        <v>32</v>
      </c>
      <c r="I648" t="s">
        <v>2222</v>
      </c>
      <c r="K648">
        <v>68</v>
      </c>
      <c r="N648">
        <v>75</v>
      </c>
      <c r="O648">
        <v>7</v>
      </c>
    </row>
    <row r="649" spans="1:15" x14ac:dyDescent="0.2">
      <c r="A649">
        <f t="shared" si="26"/>
        <v>647</v>
      </c>
      <c r="B649">
        <f t="shared" si="26"/>
        <v>1647</v>
      </c>
      <c r="C649" t="s">
        <v>790</v>
      </c>
      <c r="D649" s="19">
        <v>31778</v>
      </c>
      <c r="E649" t="s">
        <v>44</v>
      </c>
      <c r="F649">
        <v>100</v>
      </c>
      <c r="G649" t="s">
        <v>2258</v>
      </c>
      <c r="H649" t="s">
        <v>32</v>
      </c>
      <c r="I649" t="s">
        <v>2222</v>
      </c>
      <c r="K649">
        <v>68</v>
      </c>
      <c r="N649">
        <v>75</v>
      </c>
      <c r="O649">
        <v>7</v>
      </c>
    </row>
    <row r="650" spans="1:15" x14ac:dyDescent="0.2">
      <c r="A650">
        <f t="shared" si="26"/>
        <v>648</v>
      </c>
      <c r="B650">
        <f t="shared" si="26"/>
        <v>1648</v>
      </c>
      <c r="C650" t="s">
        <v>791</v>
      </c>
      <c r="D650" s="19">
        <v>31868</v>
      </c>
      <c r="E650" t="s">
        <v>44</v>
      </c>
      <c r="F650">
        <v>100</v>
      </c>
      <c r="G650" t="s">
        <v>2258</v>
      </c>
      <c r="H650" t="s">
        <v>32</v>
      </c>
      <c r="I650" t="s">
        <v>2222</v>
      </c>
      <c r="K650">
        <v>68</v>
      </c>
      <c r="N650">
        <v>75</v>
      </c>
      <c r="O650">
        <v>7</v>
      </c>
    </row>
    <row r="651" spans="1:15" x14ac:dyDescent="0.2">
      <c r="A651">
        <f t="shared" si="26"/>
        <v>649</v>
      </c>
      <c r="B651">
        <f t="shared" si="26"/>
        <v>1649</v>
      </c>
      <c r="C651" t="s">
        <v>792</v>
      </c>
      <c r="D651" s="19">
        <v>32143</v>
      </c>
      <c r="E651" t="s">
        <v>44</v>
      </c>
      <c r="F651">
        <v>100</v>
      </c>
      <c r="G651" t="s">
        <v>2258</v>
      </c>
      <c r="H651" t="s">
        <v>32</v>
      </c>
      <c r="I651" t="s">
        <v>2222</v>
      </c>
      <c r="K651">
        <v>68</v>
      </c>
      <c r="N651">
        <v>75</v>
      </c>
      <c r="O651">
        <v>7</v>
      </c>
    </row>
    <row r="652" spans="1:15" x14ac:dyDescent="0.2">
      <c r="A652">
        <f t="shared" si="26"/>
        <v>650</v>
      </c>
      <c r="B652">
        <f t="shared" si="26"/>
        <v>1650</v>
      </c>
      <c r="C652" t="s">
        <v>793</v>
      </c>
      <c r="D652" s="19">
        <v>32234</v>
      </c>
      <c r="E652" t="s">
        <v>44</v>
      </c>
      <c r="F652">
        <v>100</v>
      </c>
      <c r="G652" t="s">
        <v>2258</v>
      </c>
      <c r="H652" t="s">
        <v>32</v>
      </c>
      <c r="I652" t="s">
        <v>2222</v>
      </c>
      <c r="K652">
        <v>68</v>
      </c>
      <c r="N652">
        <v>75</v>
      </c>
      <c r="O652">
        <v>7</v>
      </c>
    </row>
    <row r="653" spans="1:15" x14ac:dyDescent="0.2">
      <c r="A653">
        <f t="shared" si="26"/>
        <v>651</v>
      </c>
      <c r="B653">
        <f t="shared" si="26"/>
        <v>1651</v>
      </c>
      <c r="C653" t="s">
        <v>794</v>
      </c>
      <c r="D653" s="19">
        <v>32509</v>
      </c>
      <c r="E653" t="s">
        <v>44</v>
      </c>
      <c r="F653">
        <v>100</v>
      </c>
      <c r="G653" t="s">
        <v>2258</v>
      </c>
      <c r="H653" t="s">
        <v>32</v>
      </c>
      <c r="I653" t="s">
        <v>2222</v>
      </c>
      <c r="K653">
        <v>68</v>
      </c>
      <c r="N653">
        <v>75</v>
      </c>
      <c r="O653">
        <v>7</v>
      </c>
    </row>
    <row r="654" spans="1:15" x14ac:dyDescent="0.2">
      <c r="A654">
        <f t="shared" si="26"/>
        <v>652</v>
      </c>
      <c r="B654">
        <f t="shared" si="26"/>
        <v>1652</v>
      </c>
      <c r="C654" t="s">
        <v>795</v>
      </c>
      <c r="D654" s="19">
        <v>32599</v>
      </c>
      <c r="E654" t="s">
        <v>44</v>
      </c>
      <c r="F654">
        <v>100</v>
      </c>
      <c r="G654" t="s">
        <v>2258</v>
      </c>
      <c r="H654" t="s">
        <v>32</v>
      </c>
      <c r="I654" t="s">
        <v>2222</v>
      </c>
      <c r="K654">
        <v>68</v>
      </c>
      <c r="N654">
        <v>75</v>
      </c>
      <c r="O654">
        <v>7</v>
      </c>
    </row>
    <row r="655" spans="1:15" x14ac:dyDescent="0.2">
      <c r="A655">
        <f t="shared" si="26"/>
        <v>653</v>
      </c>
      <c r="B655">
        <f t="shared" si="26"/>
        <v>1653</v>
      </c>
      <c r="C655" t="s">
        <v>796</v>
      </c>
      <c r="D655" s="19">
        <v>32874</v>
      </c>
      <c r="E655" t="s">
        <v>44</v>
      </c>
      <c r="F655">
        <v>100</v>
      </c>
      <c r="G655" t="s">
        <v>2258</v>
      </c>
      <c r="H655" t="s">
        <v>32</v>
      </c>
      <c r="I655" t="s">
        <v>2222</v>
      </c>
      <c r="K655">
        <v>68</v>
      </c>
      <c r="N655">
        <v>75</v>
      </c>
      <c r="O655">
        <v>7</v>
      </c>
    </row>
    <row r="656" spans="1:15" x14ac:dyDescent="0.2">
      <c r="A656">
        <f t="shared" si="26"/>
        <v>654</v>
      </c>
      <c r="B656">
        <f t="shared" si="26"/>
        <v>1654</v>
      </c>
      <c r="C656" t="s">
        <v>797</v>
      </c>
      <c r="D656" s="19">
        <v>32964</v>
      </c>
      <c r="E656" t="s">
        <v>44</v>
      </c>
      <c r="F656">
        <v>100</v>
      </c>
      <c r="G656" t="s">
        <v>2258</v>
      </c>
      <c r="H656" t="s">
        <v>32</v>
      </c>
      <c r="I656" t="s">
        <v>2222</v>
      </c>
      <c r="K656">
        <v>68</v>
      </c>
      <c r="N656">
        <v>75</v>
      </c>
      <c r="O656">
        <v>7</v>
      </c>
    </row>
    <row r="657" spans="1:15" x14ac:dyDescent="0.2">
      <c r="A657">
        <f t="shared" si="26"/>
        <v>655</v>
      </c>
      <c r="B657">
        <f t="shared" si="26"/>
        <v>1655</v>
      </c>
      <c r="C657" t="s">
        <v>798</v>
      </c>
      <c r="D657" s="19">
        <v>33239</v>
      </c>
      <c r="E657" t="s">
        <v>44</v>
      </c>
      <c r="F657">
        <v>100</v>
      </c>
      <c r="G657" t="s">
        <v>2258</v>
      </c>
      <c r="H657" t="s">
        <v>32</v>
      </c>
      <c r="I657" t="s">
        <v>2222</v>
      </c>
      <c r="K657">
        <v>68</v>
      </c>
      <c r="N657">
        <v>75</v>
      </c>
      <c r="O657">
        <v>7</v>
      </c>
    </row>
    <row r="658" spans="1:15" x14ac:dyDescent="0.2">
      <c r="A658">
        <f t="shared" si="26"/>
        <v>656</v>
      </c>
      <c r="B658">
        <f t="shared" si="26"/>
        <v>1656</v>
      </c>
      <c r="C658" t="s">
        <v>799</v>
      </c>
      <c r="D658" s="19">
        <v>33329</v>
      </c>
      <c r="E658" t="s">
        <v>44</v>
      </c>
      <c r="F658">
        <v>100</v>
      </c>
      <c r="G658" t="s">
        <v>2258</v>
      </c>
      <c r="H658" t="s">
        <v>32</v>
      </c>
      <c r="I658" t="s">
        <v>2222</v>
      </c>
      <c r="K658">
        <v>68</v>
      </c>
      <c r="N658">
        <v>75</v>
      </c>
      <c r="O658">
        <v>7</v>
      </c>
    </row>
    <row r="659" spans="1:15" x14ac:dyDescent="0.2">
      <c r="A659">
        <f t="shared" si="26"/>
        <v>657</v>
      </c>
      <c r="B659">
        <f t="shared" si="26"/>
        <v>1657</v>
      </c>
      <c r="C659" t="s">
        <v>800</v>
      </c>
      <c r="D659" s="19">
        <v>33604</v>
      </c>
      <c r="E659" t="s">
        <v>44</v>
      </c>
      <c r="F659">
        <v>100</v>
      </c>
      <c r="G659" t="s">
        <v>2258</v>
      </c>
      <c r="H659" t="s">
        <v>32</v>
      </c>
      <c r="I659" t="s">
        <v>2222</v>
      </c>
      <c r="K659">
        <v>68</v>
      </c>
      <c r="N659">
        <v>75</v>
      </c>
      <c r="O659">
        <v>7</v>
      </c>
    </row>
    <row r="660" spans="1:15" x14ac:dyDescent="0.2">
      <c r="A660">
        <f t="shared" si="26"/>
        <v>658</v>
      </c>
      <c r="B660">
        <f t="shared" si="26"/>
        <v>1658</v>
      </c>
      <c r="C660" t="s">
        <v>801</v>
      </c>
      <c r="D660" s="19">
        <v>33695</v>
      </c>
      <c r="E660" t="s">
        <v>44</v>
      </c>
      <c r="F660">
        <v>100</v>
      </c>
      <c r="G660" t="s">
        <v>2258</v>
      </c>
      <c r="H660" t="s">
        <v>32</v>
      </c>
      <c r="I660" t="s">
        <v>2222</v>
      </c>
      <c r="K660">
        <v>68</v>
      </c>
      <c r="N660">
        <v>75</v>
      </c>
      <c r="O660">
        <v>7</v>
      </c>
    </row>
    <row r="661" spans="1:15" x14ac:dyDescent="0.2">
      <c r="A661">
        <f t="shared" si="26"/>
        <v>659</v>
      </c>
      <c r="B661">
        <f t="shared" si="26"/>
        <v>1659</v>
      </c>
      <c r="C661" t="s">
        <v>802</v>
      </c>
      <c r="D661" s="19">
        <v>33970</v>
      </c>
      <c r="E661" t="s">
        <v>44</v>
      </c>
      <c r="F661">
        <v>100</v>
      </c>
      <c r="G661" t="s">
        <v>2258</v>
      </c>
      <c r="H661" t="s">
        <v>32</v>
      </c>
      <c r="I661" t="s">
        <v>2222</v>
      </c>
      <c r="K661">
        <v>68</v>
      </c>
      <c r="N661">
        <v>75</v>
      </c>
      <c r="O661">
        <v>7</v>
      </c>
    </row>
    <row r="662" spans="1:15" x14ac:dyDescent="0.2">
      <c r="A662">
        <f t="shared" si="26"/>
        <v>660</v>
      </c>
      <c r="B662">
        <f t="shared" si="26"/>
        <v>1660</v>
      </c>
      <c r="C662" t="s">
        <v>803</v>
      </c>
      <c r="D662" s="19">
        <v>34060</v>
      </c>
      <c r="E662" t="s">
        <v>44</v>
      </c>
      <c r="F662">
        <v>100</v>
      </c>
      <c r="G662" t="s">
        <v>2258</v>
      </c>
      <c r="H662" t="s">
        <v>32</v>
      </c>
      <c r="I662" t="s">
        <v>2222</v>
      </c>
      <c r="K662">
        <v>68</v>
      </c>
      <c r="N662">
        <v>75</v>
      </c>
      <c r="O662">
        <v>7</v>
      </c>
    </row>
    <row r="663" spans="1:15" x14ac:dyDescent="0.2">
      <c r="A663">
        <f t="shared" si="26"/>
        <v>661</v>
      </c>
      <c r="B663">
        <f t="shared" si="26"/>
        <v>1661</v>
      </c>
      <c r="C663" t="s">
        <v>804</v>
      </c>
      <c r="D663" s="19">
        <v>34335</v>
      </c>
      <c r="E663" t="s">
        <v>44</v>
      </c>
      <c r="F663">
        <v>100</v>
      </c>
      <c r="G663" t="s">
        <v>2258</v>
      </c>
      <c r="H663" t="s">
        <v>32</v>
      </c>
      <c r="I663" t="s">
        <v>2222</v>
      </c>
      <c r="K663">
        <v>68</v>
      </c>
      <c r="N663">
        <v>75</v>
      </c>
      <c r="O663">
        <v>7</v>
      </c>
    </row>
    <row r="664" spans="1:15" x14ac:dyDescent="0.2">
      <c r="A664">
        <f t="shared" si="26"/>
        <v>662</v>
      </c>
      <c r="B664">
        <f t="shared" si="26"/>
        <v>1662</v>
      </c>
      <c r="C664" t="s">
        <v>805</v>
      </c>
      <c r="D664" s="19">
        <v>34425</v>
      </c>
      <c r="E664" t="s">
        <v>44</v>
      </c>
      <c r="F664">
        <v>100</v>
      </c>
      <c r="G664" t="s">
        <v>2258</v>
      </c>
      <c r="H664" t="s">
        <v>32</v>
      </c>
      <c r="I664" t="s">
        <v>2222</v>
      </c>
      <c r="K664">
        <v>68</v>
      </c>
      <c r="N664">
        <v>75</v>
      </c>
      <c r="O664">
        <v>7</v>
      </c>
    </row>
    <row r="665" spans="1:15" x14ac:dyDescent="0.2">
      <c r="A665">
        <f t="shared" si="26"/>
        <v>663</v>
      </c>
      <c r="B665">
        <f t="shared" si="26"/>
        <v>1663</v>
      </c>
      <c r="C665" t="s">
        <v>806</v>
      </c>
      <c r="D665" s="19">
        <v>34700</v>
      </c>
      <c r="E665" t="s">
        <v>44</v>
      </c>
      <c r="F665">
        <v>100</v>
      </c>
      <c r="G665" t="s">
        <v>2258</v>
      </c>
      <c r="H665" t="s">
        <v>32</v>
      </c>
      <c r="I665" t="s">
        <v>2222</v>
      </c>
      <c r="K665">
        <v>68</v>
      </c>
      <c r="N665">
        <v>75</v>
      </c>
      <c r="O665">
        <v>7</v>
      </c>
    </row>
    <row r="666" spans="1:15" x14ac:dyDescent="0.2">
      <c r="A666">
        <f t="shared" si="26"/>
        <v>664</v>
      </c>
      <c r="B666">
        <f t="shared" si="26"/>
        <v>1664</v>
      </c>
      <c r="C666" t="s">
        <v>807</v>
      </c>
      <c r="D666" s="19">
        <v>34790</v>
      </c>
      <c r="E666" t="s">
        <v>44</v>
      </c>
      <c r="F666">
        <v>100</v>
      </c>
      <c r="G666" t="s">
        <v>2258</v>
      </c>
      <c r="H666" t="s">
        <v>32</v>
      </c>
      <c r="I666" t="s">
        <v>2222</v>
      </c>
      <c r="K666">
        <v>68</v>
      </c>
      <c r="N666">
        <v>75</v>
      </c>
      <c r="O666">
        <v>7</v>
      </c>
    </row>
    <row r="667" spans="1:15" x14ac:dyDescent="0.2">
      <c r="A667">
        <f t="shared" si="26"/>
        <v>665</v>
      </c>
      <c r="B667">
        <f t="shared" si="26"/>
        <v>1665</v>
      </c>
      <c r="C667" t="s">
        <v>808</v>
      </c>
      <c r="D667" s="19">
        <v>35065</v>
      </c>
      <c r="E667" t="s">
        <v>44</v>
      </c>
      <c r="F667">
        <v>100</v>
      </c>
      <c r="G667" t="s">
        <v>2258</v>
      </c>
      <c r="H667" t="s">
        <v>32</v>
      </c>
      <c r="I667" t="s">
        <v>2222</v>
      </c>
      <c r="K667">
        <v>68</v>
      </c>
      <c r="N667">
        <v>75</v>
      </c>
      <c r="O667">
        <v>7</v>
      </c>
    </row>
    <row r="668" spans="1:15" x14ac:dyDescent="0.2">
      <c r="A668">
        <f t="shared" si="26"/>
        <v>666</v>
      </c>
      <c r="B668">
        <f t="shared" si="26"/>
        <v>1666</v>
      </c>
      <c r="C668" t="s">
        <v>809</v>
      </c>
      <c r="D668" s="19">
        <v>35156</v>
      </c>
      <c r="E668" t="s">
        <v>44</v>
      </c>
      <c r="F668">
        <v>100</v>
      </c>
      <c r="G668" t="s">
        <v>2258</v>
      </c>
      <c r="H668" t="s">
        <v>32</v>
      </c>
      <c r="I668" t="s">
        <v>2222</v>
      </c>
      <c r="K668">
        <v>68</v>
      </c>
      <c r="N668">
        <v>75</v>
      </c>
      <c r="O668">
        <v>7</v>
      </c>
    </row>
    <row r="669" spans="1:15" x14ac:dyDescent="0.2">
      <c r="A669">
        <f t="shared" si="26"/>
        <v>667</v>
      </c>
      <c r="B669">
        <f t="shared" si="26"/>
        <v>1667</v>
      </c>
      <c r="C669" t="s">
        <v>810</v>
      </c>
      <c r="D669" s="19">
        <v>35431</v>
      </c>
      <c r="E669" t="s">
        <v>44</v>
      </c>
      <c r="F669">
        <v>100</v>
      </c>
      <c r="G669" t="s">
        <v>2258</v>
      </c>
      <c r="H669" t="s">
        <v>32</v>
      </c>
      <c r="I669" t="s">
        <v>2222</v>
      </c>
      <c r="K669">
        <v>68</v>
      </c>
      <c r="N669">
        <v>75</v>
      </c>
      <c r="O669">
        <v>7</v>
      </c>
    </row>
    <row r="670" spans="1:15" x14ac:dyDescent="0.2">
      <c r="A670">
        <f t="shared" ref="A670:B733" si="27">A669+1</f>
        <v>668</v>
      </c>
      <c r="B670">
        <f t="shared" si="27"/>
        <v>1668</v>
      </c>
      <c r="C670" t="s">
        <v>811</v>
      </c>
      <c r="D670" s="19">
        <v>35521</v>
      </c>
      <c r="E670" t="s">
        <v>44</v>
      </c>
      <c r="F670">
        <v>100</v>
      </c>
      <c r="G670" t="s">
        <v>2258</v>
      </c>
      <c r="H670" t="s">
        <v>32</v>
      </c>
      <c r="I670" t="s">
        <v>2222</v>
      </c>
      <c r="K670">
        <v>68</v>
      </c>
      <c r="N670">
        <v>75</v>
      </c>
      <c r="O670">
        <v>7</v>
      </c>
    </row>
    <row r="671" spans="1:15" x14ac:dyDescent="0.2">
      <c r="A671">
        <f t="shared" si="27"/>
        <v>669</v>
      </c>
      <c r="B671">
        <f t="shared" si="27"/>
        <v>1669</v>
      </c>
      <c r="C671" t="s">
        <v>812</v>
      </c>
      <c r="D671" s="19">
        <v>35796</v>
      </c>
      <c r="E671" t="s">
        <v>44</v>
      </c>
      <c r="F671">
        <v>100</v>
      </c>
      <c r="G671" t="s">
        <v>2258</v>
      </c>
      <c r="H671" t="s">
        <v>32</v>
      </c>
      <c r="I671" t="s">
        <v>2222</v>
      </c>
      <c r="K671">
        <v>68</v>
      </c>
      <c r="N671">
        <v>75</v>
      </c>
      <c r="O671">
        <v>7</v>
      </c>
    </row>
    <row r="672" spans="1:15" x14ac:dyDescent="0.2">
      <c r="A672">
        <f t="shared" si="27"/>
        <v>670</v>
      </c>
      <c r="B672">
        <f t="shared" si="27"/>
        <v>1670</v>
      </c>
      <c r="C672" t="s">
        <v>813</v>
      </c>
      <c r="D672" s="19">
        <v>35886</v>
      </c>
      <c r="E672" t="s">
        <v>44</v>
      </c>
      <c r="F672">
        <v>100</v>
      </c>
      <c r="G672" t="s">
        <v>2258</v>
      </c>
      <c r="H672" t="s">
        <v>32</v>
      </c>
      <c r="I672" t="s">
        <v>2222</v>
      </c>
      <c r="K672">
        <v>68</v>
      </c>
      <c r="N672">
        <v>75</v>
      </c>
      <c r="O672">
        <v>7</v>
      </c>
    </row>
    <row r="673" spans="1:15" x14ac:dyDescent="0.2">
      <c r="A673">
        <f t="shared" si="27"/>
        <v>671</v>
      </c>
      <c r="B673">
        <f t="shared" si="27"/>
        <v>1671</v>
      </c>
      <c r="C673" t="s">
        <v>814</v>
      </c>
      <c r="D673" s="19">
        <v>36161</v>
      </c>
      <c r="E673" t="s">
        <v>44</v>
      </c>
      <c r="F673">
        <v>100</v>
      </c>
      <c r="G673" t="s">
        <v>2258</v>
      </c>
      <c r="H673" t="s">
        <v>32</v>
      </c>
      <c r="I673" t="s">
        <v>2222</v>
      </c>
      <c r="K673">
        <v>68</v>
      </c>
      <c r="N673">
        <v>75</v>
      </c>
      <c r="O673">
        <v>7</v>
      </c>
    </row>
    <row r="674" spans="1:15" x14ac:dyDescent="0.2">
      <c r="A674">
        <f t="shared" si="27"/>
        <v>672</v>
      </c>
      <c r="B674">
        <f t="shared" si="27"/>
        <v>1672</v>
      </c>
      <c r="C674" t="s">
        <v>815</v>
      </c>
      <c r="D674" s="19">
        <v>36251</v>
      </c>
      <c r="E674" t="s">
        <v>44</v>
      </c>
      <c r="F674">
        <v>100</v>
      </c>
      <c r="G674" t="s">
        <v>2258</v>
      </c>
      <c r="H674" t="s">
        <v>32</v>
      </c>
      <c r="I674" t="s">
        <v>2222</v>
      </c>
      <c r="K674">
        <v>68</v>
      </c>
      <c r="N674">
        <v>75</v>
      </c>
      <c r="O674">
        <v>7</v>
      </c>
    </row>
    <row r="675" spans="1:15" x14ac:dyDescent="0.2">
      <c r="A675">
        <f t="shared" si="27"/>
        <v>673</v>
      </c>
      <c r="B675">
        <f t="shared" si="27"/>
        <v>1673</v>
      </c>
      <c r="C675" t="s">
        <v>816</v>
      </c>
      <c r="D675" s="19">
        <v>36526</v>
      </c>
      <c r="E675" t="s">
        <v>44</v>
      </c>
      <c r="F675">
        <v>100</v>
      </c>
      <c r="G675" t="s">
        <v>2258</v>
      </c>
      <c r="H675" t="s">
        <v>32</v>
      </c>
      <c r="I675" t="s">
        <v>2222</v>
      </c>
      <c r="K675">
        <v>68</v>
      </c>
      <c r="N675">
        <v>75</v>
      </c>
      <c r="O675">
        <v>7</v>
      </c>
    </row>
    <row r="676" spans="1:15" x14ac:dyDescent="0.2">
      <c r="A676">
        <f t="shared" si="27"/>
        <v>674</v>
      </c>
      <c r="B676">
        <f t="shared" si="27"/>
        <v>1674</v>
      </c>
      <c r="C676" t="s">
        <v>817</v>
      </c>
      <c r="D676" s="19">
        <v>36617</v>
      </c>
      <c r="E676" t="s">
        <v>44</v>
      </c>
      <c r="F676">
        <v>100</v>
      </c>
      <c r="G676" t="s">
        <v>2258</v>
      </c>
      <c r="H676" t="s">
        <v>32</v>
      </c>
      <c r="I676" t="s">
        <v>2222</v>
      </c>
      <c r="K676">
        <v>68</v>
      </c>
      <c r="N676">
        <v>75</v>
      </c>
      <c r="O676">
        <v>7</v>
      </c>
    </row>
    <row r="677" spans="1:15" x14ac:dyDescent="0.2">
      <c r="A677">
        <f t="shared" si="27"/>
        <v>675</v>
      </c>
      <c r="B677">
        <f t="shared" si="27"/>
        <v>1675</v>
      </c>
      <c r="C677" t="s">
        <v>818</v>
      </c>
      <c r="D677" s="19">
        <v>36892</v>
      </c>
      <c r="E677" t="s">
        <v>44</v>
      </c>
      <c r="F677">
        <v>100</v>
      </c>
      <c r="G677" t="s">
        <v>2258</v>
      </c>
      <c r="H677" t="s">
        <v>32</v>
      </c>
      <c r="I677" t="s">
        <v>2222</v>
      </c>
      <c r="K677">
        <v>68</v>
      </c>
      <c r="N677">
        <v>75</v>
      </c>
      <c r="O677">
        <v>7</v>
      </c>
    </row>
    <row r="678" spans="1:15" x14ac:dyDescent="0.2">
      <c r="A678">
        <f t="shared" si="27"/>
        <v>676</v>
      </c>
      <c r="B678">
        <f t="shared" si="27"/>
        <v>1676</v>
      </c>
      <c r="C678" t="s">
        <v>819</v>
      </c>
      <c r="D678" s="19">
        <v>36982</v>
      </c>
      <c r="E678" t="s">
        <v>44</v>
      </c>
      <c r="F678">
        <v>100</v>
      </c>
      <c r="G678" t="s">
        <v>2258</v>
      </c>
      <c r="H678" t="s">
        <v>32</v>
      </c>
      <c r="I678" t="s">
        <v>2222</v>
      </c>
      <c r="K678">
        <v>68</v>
      </c>
      <c r="N678">
        <v>75</v>
      </c>
      <c r="O678">
        <v>7</v>
      </c>
    </row>
    <row r="679" spans="1:15" x14ac:dyDescent="0.2">
      <c r="A679">
        <f t="shared" si="27"/>
        <v>677</v>
      </c>
      <c r="B679">
        <f t="shared" si="27"/>
        <v>1677</v>
      </c>
      <c r="C679" t="s">
        <v>820</v>
      </c>
      <c r="D679" s="19">
        <v>37257</v>
      </c>
      <c r="E679" t="s">
        <v>44</v>
      </c>
      <c r="F679">
        <v>100</v>
      </c>
      <c r="G679" t="s">
        <v>2258</v>
      </c>
      <c r="H679" t="s">
        <v>32</v>
      </c>
      <c r="I679" t="s">
        <v>2222</v>
      </c>
      <c r="K679">
        <v>68</v>
      </c>
      <c r="N679">
        <v>75</v>
      </c>
      <c r="O679">
        <v>7</v>
      </c>
    </row>
    <row r="680" spans="1:15" x14ac:dyDescent="0.2">
      <c r="A680">
        <f t="shared" si="27"/>
        <v>678</v>
      </c>
      <c r="B680">
        <f t="shared" si="27"/>
        <v>1678</v>
      </c>
      <c r="C680" t="s">
        <v>821</v>
      </c>
      <c r="D680" s="19">
        <v>37347</v>
      </c>
      <c r="E680" t="s">
        <v>44</v>
      </c>
      <c r="F680">
        <v>100</v>
      </c>
      <c r="G680" t="s">
        <v>2258</v>
      </c>
      <c r="H680" t="s">
        <v>32</v>
      </c>
      <c r="I680" t="s">
        <v>2222</v>
      </c>
      <c r="K680">
        <v>68</v>
      </c>
      <c r="N680">
        <v>75</v>
      </c>
      <c r="O680">
        <v>7</v>
      </c>
    </row>
    <row r="681" spans="1:15" x14ac:dyDescent="0.2">
      <c r="A681">
        <f t="shared" si="27"/>
        <v>679</v>
      </c>
      <c r="B681">
        <f t="shared" si="27"/>
        <v>1679</v>
      </c>
      <c r="C681" t="s">
        <v>822</v>
      </c>
      <c r="D681" s="19">
        <v>37622</v>
      </c>
      <c r="E681" t="s">
        <v>44</v>
      </c>
      <c r="F681">
        <v>100</v>
      </c>
      <c r="G681" t="s">
        <v>2258</v>
      </c>
      <c r="H681" t="s">
        <v>32</v>
      </c>
      <c r="I681" t="s">
        <v>2222</v>
      </c>
      <c r="K681">
        <v>68</v>
      </c>
      <c r="N681">
        <v>75</v>
      </c>
      <c r="O681">
        <v>7</v>
      </c>
    </row>
    <row r="682" spans="1:15" x14ac:dyDescent="0.2">
      <c r="A682">
        <f t="shared" si="27"/>
        <v>680</v>
      </c>
      <c r="B682">
        <f t="shared" si="27"/>
        <v>1680</v>
      </c>
      <c r="C682" t="s">
        <v>823</v>
      </c>
      <c r="D682" s="19">
        <v>37712</v>
      </c>
      <c r="E682" t="s">
        <v>44</v>
      </c>
      <c r="F682">
        <v>100</v>
      </c>
      <c r="G682" t="s">
        <v>2258</v>
      </c>
      <c r="H682" t="s">
        <v>32</v>
      </c>
      <c r="I682" t="s">
        <v>2222</v>
      </c>
      <c r="K682">
        <v>68</v>
      </c>
      <c r="N682">
        <v>75</v>
      </c>
      <c r="O682">
        <v>7</v>
      </c>
    </row>
    <row r="683" spans="1:15" x14ac:dyDescent="0.2">
      <c r="A683">
        <f t="shared" si="27"/>
        <v>681</v>
      </c>
      <c r="B683">
        <f t="shared" si="27"/>
        <v>1681</v>
      </c>
      <c r="C683" t="s">
        <v>824</v>
      </c>
      <c r="D683" s="19">
        <v>37987</v>
      </c>
      <c r="E683" t="s">
        <v>44</v>
      </c>
      <c r="F683">
        <v>100</v>
      </c>
      <c r="G683" t="s">
        <v>2258</v>
      </c>
      <c r="H683" t="s">
        <v>32</v>
      </c>
      <c r="I683" t="s">
        <v>2222</v>
      </c>
      <c r="K683">
        <v>68</v>
      </c>
      <c r="N683">
        <v>75</v>
      </c>
      <c r="O683">
        <v>7</v>
      </c>
    </row>
    <row r="684" spans="1:15" x14ac:dyDescent="0.2">
      <c r="A684">
        <f t="shared" si="27"/>
        <v>682</v>
      </c>
      <c r="B684">
        <f t="shared" si="27"/>
        <v>1682</v>
      </c>
      <c r="C684" t="s">
        <v>825</v>
      </c>
      <c r="D684" s="19">
        <v>38078</v>
      </c>
      <c r="E684" t="s">
        <v>44</v>
      </c>
      <c r="F684">
        <v>100</v>
      </c>
      <c r="G684" t="s">
        <v>2258</v>
      </c>
      <c r="H684" t="s">
        <v>32</v>
      </c>
      <c r="I684" t="s">
        <v>2222</v>
      </c>
      <c r="K684">
        <v>68</v>
      </c>
      <c r="N684">
        <v>75</v>
      </c>
      <c r="O684">
        <v>7</v>
      </c>
    </row>
    <row r="685" spans="1:15" x14ac:dyDescent="0.2">
      <c r="A685">
        <f t="shared" si="27"/>
        <v>683</v>
      </c>
      <c r="B685">
        <f t="shared" si="27"/>
        <v>1683</v>
      </c>
      <c r="C685" t="s">
        <v>826</v>
      </c>
      <c r="D685" s="19">
        <v>38353</v>
      </c>
      <c r="E685" t="s">
        <v>44</v>
      </c>
      <c r="F685">
        <v>100</v>
      </c>
      <c r="G685" t="s">
        <v>2258</v>
      </c>
      <c r="H685" t="s">
        <v>32</v>
      </c>
      <c r="I685" t="s">
        <v>2222</v>
      </c>
      <c r="K685">
        <v>68</v>
      </c>
      <c r="N685">
        <v>75</v>
      </c>
      <c r="O685">
        <v>7</v>
      </c>
    </row>
    <row r="686" spans="1:15" x14ac:dyDescent="0.2">
      <c r="A686">
        <f t="shared" si="27"/>
        <v>684</v>
      </c>
      <c r="B686">
        <f t="shared" si="27"/>
        <v>1684</v>
      </c>
      <c r="C686" t="s">
        <v>827</v>
      </c>
      <c r="D686" s="19">
        <v>21551</v>
      </c>
      <c r="E686" t="s">
        <v>44</v>
      </c>
      <c r="F686">
        <v>100</v>
      </c>
      <c r="G686" t="s">
        <v>2258</v>
      </c>
      <c r="H686" t="s">
        <v>32</v>
      </c>
      <c r="I686" t="s">
        <v>2222</v>
      </c>
      <c r="K686">
        <v>68</v>
      </c>
      <c r="L686">
        <v>4</v>
      </c>
      <c r="N686">
        <v>75</v>
      </c>
      <c r="O686">
        <v>7</v>
      </c>
    </row>
    <row r="687" spans="1:15" x14ac:dyDescent="0.2">
      <c r="A687">
        <f t="shared" si="27"/>
        <v>685</v>
      </c>
      <c r="B687">
        <f t="shared" si="27"/>
        <v>1685</v>
      </c>
      <c r="C687" t="s">
        <v>828</v>
      </c>
      <c r="D687" s="19">
        <v>21641</v>
      </c>
      <c r="E687" t="s">
        <v>44</v>
      </c>
      <c r="F687">
        <v>100</v>
      </c>
      <c r="G687" t="s">
        <v>2258</v>
      </c>
      <c r="H687" t="s">
        <v>32</v>
      </c>
      <c r="I687" t="s">
        <v>2222</v>
      </c>
      <c r="K687">
        <v>68</v>
      </c>
      <c r="L687">
        <v>4</v>
      </c>
      <c r="N687">
        <v>75</v>
      </c>
      <c r="O687">
        <v>7</v>
      </c>
    </row>
    <row r="688" spans="1:15" x14ac:dyDescent="0.2">
      <c r="A688">
        <f t="shared" si="27"/>
        <v>686</v>
      </c>
      <c r="B688">
        <f t="shared" si="27"/>
        <v>1686</v>
      </c>
      <c r="C688" t="s">
        <v>829</v>
      </c>
      <c r="D688" s="19">
        <v>21916</v>
      </c>
      <c r="E688" t="s">
        <v>44</v>
      </c>
      <c r="F688">
        <v>100</v>
      </c>
      <c r="G688" t="s">
        <v>2258</v>
      </c>
      <c r="H688" t="s">
        <v>32</v>
      </c>
      <c r="I688" t="s">
        <v>2222</v>
      </c>
      <c r="K688">
        <v>68</v>
      </c>
      <c r="L688">
        <v>4</v>
      </c>
      <c r="N688">
        <v>75</v>
      </c>
      <c r="O688">
        <v>7</v>
      </c>
    </row>
    <row r="689" spans="1:15" x14ac:dyDescent="0.2">
      <c r="A689">
        <f t="shared" si="27"/>
        <v>687</v>
      </c>
      <c r="B689">
        <f t="shared" si="27"/>
        <v>1687</v>
      </c>
      <c r="C689" t="s">
        <v>830</v>
      </c>
      <c r="D689" s="19">
        <v>22007</v>
      </c>
      <c r="E689" t="s">
        <v>44</v>
      </c>
      <c r="F689">
        <v>100</v>
      </c>
      <c r="G689" t="s">
        <v>2258</v>
      </c>
      <c r="H689" t="s">
        <v>32</v>
      </c>
      <c r="I689" t="s">
        <v>2222</v>
      </c>
      <c r="K689">
        <v>68</v>
      </c>
      <c r="L689">
        <v>4</v>
      </c>
      <c r="N689">
        <v>75</v>
      </c>
      <c r="O689">
        <v>7</v>
      </c>
    </row>
    <row r="690" spans="1:15" x14ac:dyDescent="0.2">
      <c r="A690">
        <f t="shared" si="27"/>
        <v>688</v>
      </c>
      <c r="B690">
        <f t="shared" si="27"/>
        <v>1688</v>
      </c>
      <c r="C690" t="s">
        <v>831</v>
      </c>
      <c r="D690" s="19">
        <v>22282</v>
      </c>
      <c r="E690" t="s">
        <v>44</v>
      </c>
      <c r="F690">
        <v>100</v>
      </c>
      <c r="G690" t="s">
        <v>2258</v>
      </c>
      <c r="H690" t="s">
        <v>32</v>
      </c>
      <c r="I690" t="s">
        <v>2222</v>
      </c>
      <c r="K690">
        <v>68</v>
      </c>
      <c r="L690">
        <v>4</v>
      </c>
      <c r="N690">
        <v>75</v>
      </c>
      <c r="O690">
        <v>7</v>
      </c>
    </row>
    <row r="691" spans="1:15" x14ac:dyDescent="0.2">
      <c r="A691">
        <f t="shared" si="27"/>
        <v>689</v>
      </c>
      <c r="B691">
        <f t="shared" si="27"/>
        <v>1689</v>
      </c>
      <c r="C691" t="s">
        <v>832</v>
      </c>
      <c r="D691" s="19">
        <v>22372</v>
      </c>
      <c r="E691" t="s">
        <v>44</v>
      </c>
      <c r="F691">
        <v>100</v>
      </c>
      <c r="G691" t="s">
        <v>2258</v>
      </c>
      <c r="H691" t="s">
        <v>32</v>
      </c>
      <c r="I691" t="s">
        <v>2222</v>
      </c>
      <c r="K691">
        <v>68</v>
      </c>
      <c r="L691">
        <v>4</v>
      </c>
      <c r="N691">
        <v>75</v>
      </c>
      <c r="O691">
        <v>7</v>
      </c>
    </row>
    <row r="692" spans="1:15" x14ac:dyDescent="0.2">
      <c r="A692">
        <f t="shared" si="27"/>
        <v>690</v>
      </c>
      <c r="B692">
        <f t="shared" si="27"/>
        <v>1690</v>
      </c>
      <c r="C692" t="s">
        <v>833</v>
      </c>
      <c r="D692" s="19">
        <v>22647</v>
      </c>
      <c r="E692" t="s">
        <v>44</v>
      </c>
      <c r="F692">
        <v>100</v>
      </c>
      <c r="G692" t="s">
        <v>2258</v>
      </c>
      <c r="H692" t="s">
        <v>32</v>
      </c>
      <c r="I692" t="s">
        <v>2222</v>
      </c>
      <c r="K692">
        <v>68</v>
      </c>
      <c r="L692">
        <v>4</v>
      </c>
      <c r="N692">
        <v>75</v>
      </c>
      <c r="O692">
        <v>7</v>
      </c>
    </row>
    <row r="693" spans="1:15" x14ac:dyDescent="0.2">
      <c r="A693">
        <f t="shared" si="27"/>
        <v>691</v>
      </c>
      <c r="B693">
        <f t="shared" si="27"/>
        <v>1691</v>
      </c>
      <c r="C693" t="s">
        <v>834</v>
      </c>
      <c r="D693" s="19">
        <v>22737</v>
      </c>
      <c r="E693" t="s">
        <v>44</v>
      </c>
      <c r="F693">
        <v>100</v>
      </c>
      <c r="G693" t="s">
        <v>2258</v>
      </c>
      <c r="H693" t="s">
        <v>32</v>
      </c>
      <c r="I693" t="s">
        <v>2222</v>
      </c>
      <c r="K693">
        <v>68</v>
      </c>
      <c r="L693">
        <v>4</v>
      </c>
      <c r="N693">
        <v>75</v>
      </c>
      <c r="O693">
        <v>7</v>
      </c>
    </row>
    <row r="694" spans="1:15" x14ac:dyDescent="0.2">
      <c r="A694">
        <f t="shared" si="27"/>
        <v>692</v>
      </c>
      <c r="B694">
        <f t="shared" si="27"/>
        <v>1692</v>
      </c>
      <c r="C694" t="s">
        <v>835</v>
      </c>
      <c r="D694" s="19">
        <v>23012</v>
      </c>
      <c r="E694" t="s">
        <v>44</v>
      </c>
      <c r="F694">
        <v>100</v>
      </c>
      <c r="G694" t="s">
        <v>2258</v>
      </c>
      <c r="H694" t="s">
        <v>32</v>
      </c>
      <c r="I694" t="s">
        <v>2222</v>
      </c>
      <c r="K694">
        <v>68</v>
      </c>
      <c r="L694">
        <v>4</v>
      </c>
      <c r="N694">
        <v>75</v>
      </c>
      <c r="O694">
        <v>7</v>
      </c>
    </row>
    <row r="695" spans="1:15" x14ac:dyDescent="0.2">
      <c r="A695">
        <f t="shared" si="27"/>
        <v>693</v>
      </c>
      <c r="B695">
        <f t="shared" si="27"/>
        <v>1693</v>
      </c>
      <c r="C695" t="s">
        <v>836</v>
      </c>
      <c r="D695" s="19">
        <v>23102</v>
      </c>
      <c r="E695" t="s">
        <v>44</v>
      </c>
      <c r="F695">
        <v>100</v>
      </c>
      <c r="G695" t="s">
        <v>2258</v>
      </c>
      <c r="H695" t="s">
        <v>32</v>
      </c>
      <c r="I695" t="s">
        <v>2222</v>
      </c>
      <c r="K695">
        <v>68</v>
      </c>
      <c r="L695">
        <v>4</v>
      </c>
      <c r="N695">
        <v>75</v>
      </c>
      <c r="O695">
        <v>7</v>
      </c>
    </row>
    <row r="696" spans="1:15" x14ac:dyDescent="0.2">
      <c r="A696">
        <f t="shared" si="27"/>
        <v>694</v>
      </c>
      <c r="B696">
        <f t="shared" si="27"/>
        <v>1694</v>
      </c>
      <c r="C696" t="s">
        <v>837</v>
      </c>
      <c r="D696" s="19">
        <v>23377</v>
      </c>
      <c r="E696" t="s">
        <v>44</v>
      </c>
      <c r="F696">
        <v>100</v>
      </c>
      <c r="G696" t="s">
        <v>2258</v>
      </c>
      <c r="H696" t="s">
        <v>32</v>
      </c>
      <c r="I696" t="s">
        <v>2222</v>
      </c>
      <c r="K696">
        <v>68</v>
      </c>
      <c r="L696">
        <v>4</v>
      </c>
      <c r="N696">
        <v>75</v>
      </c>
      <c r="O696">
        <v>7</v>
      </c>
    </row>
    <row r="697" spans="1:15" x14ac:dyDescent="0.2">
      <c r="A697">
        <f t="shared" si="27"/>
        <v>695</v>
      </c>
      <c r="B697">
        <f t="shared" si="27"/>
        <v>1695</v>
      </c>
      <c r="C697" t="s">
        <v>838</v>
      </c>
      <c r="D697" s="19">
        <v>23468</v>
      </c>
      <c r="E697" t="s">
        <v>44</v>
      </c>
      <c r="F697">
        <v>100</v>
      </c>
      <c r="G697" t="s">
        <v>2258</v>
      </c>
      <c r="H697" t="s">
        <v>32</v>
      </c>
      <c r="I697" t="s">
        <v>2222</v>
      </c>
      <c r="K697">
        <v>68</v>
      </c>
      <c r="L697">
        <v>4</v>
      </c>
      <c r="N697">
        <v>75</v>
      </c>
      <c r="O697">
        <v>7</v>
      </c>
    </row>
    <row r="698" spans="1:15" x14ac:dyDescent="0.2">
      <c r="A698">
        <f t="shared" si="27"/>
        <v>696</v>
      </c>
      <c r="B698">
        <f t="shared" si="27"/>
        <v>1696</v>
      </c>
      <c r="C698" t="s">
        <v>839</v>
      </c>
      <c r="D698" s="19">
        <v>23743</v>
      </c>
      <c r="E698" t="s">
        <v>44</v>
      </c>
      <c r="F698">
        <v>100</v>
      </c>
      <c r="G698" t="s">
        <v>2258</v>
      </c>
      <c r="H698" t="s">
        <v>32</v>
      </c>
      <c r="I698" t="s">
        <v>2222</v>
      </c>
      <c r="K698">
        <v>68</v>
      </c>
      <c r="L698">
        <v>4</v>
      </c>
      <c r="N698">
        <v>75</v>
      </c>
      <c r="O698">
        <v>7</v>
      </c>
    </row>
    <row r="699" spans="1:15" x14ac:dyDescent="0.2">
      <c r="A699">
        <f t="shared" si="27"/>
        <v>697</v>
      </c>
      <c r="B699">
        <f t="shared" si="27"/>
        <v>1697</v>
      </c>
      <c r="C699" t="s">
        <v>840</v>
      </c>
      <c r="D699" s="19">
        <v>23833</v>
      </c>
      <c r="E699" t="s">
        <v>44</v>
      </c>
      <c r="F699">
        <v>100</v>
      </c>
      <c r="G699" t="s">
        <v>2258</v>
      </c>
      <c r="H699" t="s">
        <v>32</v>
      </c>
      <c r="I699" t="s">
        <v>2222</v>
      </c>
      <c r="K699">
        <v>68</v>
      </c>
      <c r="L699">
        <v>4</v>
      </c>
      <c r="N699">
        <v>75</v>
      </c>
      <c r="O699">
        <v>7</v>
      </c>
    </row>
    <row r="700" spans="1:15" x14ac:dyDescent="0.2">
      <c r="A700">
        <f t="shared" si="27"/>
        <v>698</v>
      </c>
      <c r="B700">
        <f t="shared" si="27"/>
        <v>1698</v>
      </c>
      <c r="C700" t="s">
        <v>841</v>
      </c>
      <c r="D700" s="19">
        <v>24108</v>
      </c>
      <c r="E700" t="s">
        <v>44</v>
      </c>
      <c r="F700">
        <v>100</v>
      </c>
      <c r="G700" t="s">
        <v>2258</v>
      </c>
      <c r="H700" t="s">
        <v>32</v>
      </c>
      <c r="I700" t="s">
        <v>2222</v>
      </c>
      <c r="K700">
        <v>68</v>
      </c>
      <c r="L700">
        <v>4</v>
      </c>
      <c r="N700">
        <v>75</v>
      </c>
      <c r="O700">
        <v>7</v>
      </c>
    </row>
    <row r="701" spans="1:15" x14ac:dyDescent="0.2">
      <c r="A701">
        <f t="shared" si="27"/>
        <v>699</v>
      </c>
      <c r="B701">
        <f t="shared" si="27"/>
        <v>1699</v>
      </c>
      <c r="C701" t="s">
        <v>842</v>
      </c>
      <c r="D701" s="19">
        <v>24198</v>
      </c>
      <c r="E701" t="s">
        <v>44</v>
      </c>
      <c r="F701">
        <v>100</v>
      </c>
      <c r="G701" t="s">
        <v>2258</v>
      </c>
      <c r="H701" t="s">
        <v>32</v>
      </c>
      <c r="I701" t="s">
        <v>2222</v>
      </c>
      <c r="K701">
        <v>68</v>
      </c>
      <c r="L701">
        <v>4</v>
      </c>
      <c r="N701">
        <v>75</v>
      </c>
      <c r="O701">
        <v>7</v>
      </c>
    </row>
    <row r="702" spans="1:15" x14ac:dyDescent="0.2">
      <c r="A702">
        <f t="shared" si="27"/>
        <v>700</v>
      </c>
      <c r="B702">
        <f t="shared" si="27"/>
        <v>1700</v>
      </c>
      <c r="C702" t="s">
        <v>843</v>
      </c>
      <c r="D702" s="19">
        <v>24473</v>
      </c>
      <c r="E702" t="s">
        <v>44</v>
      </c>
      <c r="F702">
        <v>100</v>
      </c>
      <c r="G702" t="s">
        <v>2258</v>
      </c>
      <c r="H702" t="s">
        <v>32</v>
      </c>
      <c r="I702" t="s">
        <v>2222</v>
      </c>
      <c r="K702">
        <v>68</v>
      </c>
      <c r="L702">
        <v>4</v>
      </c>
      <c r="N702">
        <v>75</v>
      </c>
      <c r="O702">
        <v>7</v>
      </c>
    </row>
    <row r="703" spans="1:15" x14ac:dyDescent="0.2">
      <c r="A703">
        <f t="shared" si="27"/>
        <v>701</v>
      </c>
      <c r="B703">
        <f t="shared" si="27"/>
        <v>1701</v>
      </c>
      <c r="C703" t="s">
        <v>844</v>
      </c>
      <c r="D703" s="19">
        <v>24563</v>
      </c>
      <c r="E703" t="s">
        <v>44</v>
      </c>
      <c r="F703">
        <v>100</v>
      </c>
      <c r="G703" t="s">
        <v>2258</v>
      </c>
      <c r="H703" t="s">
        <v>32</v>
      </c>
      <c r="I703" t="s">
        <v>2222</v>
      </c>
      <c r="K703">
        <v>68</v>
      </c>
      <c r="L703">
        <v>4</v>
      </c>
      <c r="N703">
        <v>75</v>
      </c>
      <c r="O703">
        <v>7</v>
      </c>
    </row>
    <row r="704" spans="1:15" x14ac:dyDescent="0.2">
      <c r="A704">
        <f t="shared" si="27"/>
        <v>702</v>
      </c>
      <c r="B704">
        <f t="shared" si="27"/>
        <v>1702</v>
      </c>
      <c r="C704" t="s">
        <v>845</v>
      </c>
      <c r="D704" s="19">
        <v>24838</v>
      </c>
      <c r="E704" t="s">
        <v>44</v>
      </c>
      <c r="F704">
        <v>100</v>
      </c>
      <c r="G704" t="s">
        <v>2258</v>
      </c>
      <c r="H704" t="s">
        <v>32</v>
      </c>
      <c r="I704" t="s">
        <v>2222</v>
      </c>
      <c r="K704">
        <v>68</v>
      </c>
      <c r="L704">
        <v>4</v>
      </c>
      <c r="N704">
        <v>75</v>
      </c>
      <c r="O704">
        <v>7</v>
      </c>
    </row>
    <row r="705" spans="1:15" x14ac:dyDescent="0.2">
      <c r="A705">
        <f t="shared" si="27"/>
        <v>703</v>
      </c>
      <c r="B705">
        <f t="shared" si="27"/>
        <v>1703</v>
      </c>
      <c r="C705" t="s">
        <v>846</v>
      </c>
      <c r="D705" s="19">
        <v>24929</v>
      </c>
      <c r="E705" t="s">
        <v>44</v>
      </c>
      <c r="F705">
        <v>100</v>
      </c>
      <c r="G705" t="s">
        <v>2258</v>
      </c>
      <c r="H705" t="s">
        <v>32</v>
      </c>
      <c r="I705" t="s">
        <v>2222</v>
      </c>
      <c r="K705">
        <v>68</v>
      </c>
      <c r="L705">
        <v>4</v>
      </c>
      <c r="N705">
        <v>75</v>
      </c>
      <c r="O705">
        <v>7</v>
      </c>
    </row>
    <row r="706" spans="1:15" x14ac:dyDescent="0.2">
      <c r="A706">
        <f t="shared" si="27"/>
        <v>704</v>
      </c>
      <c r="B706">
        <f t="shared" si="27"/>
        <v>1704</v>
      </c>
      <c r="C706" t="s">
        <v>847</v>
      </c>
      <c r="D706" s="19">
        <v>25204</v>
      </c>
      <c r="E706" t="s">
        <v>44</v>
      </c>
      <c r="F706">
        <v>100</v>
      </c>
      <c r="G706" t="s">
        <v>2258</v>
      </c>
      <c r="H706" t="s">
        <v>32</v>
      </c>
      <c r="I706" t="s">
        <v>2222</v>
      </c>
      <c r="K706">
        <v>68</v>
      </c>
      <c r="L706">
        <v>4</v>
      </c>
      <c r="N706">
        <v>75</v>
      </c>
      <c r="O706">
        <v>7</v>
      </c>
    </row>
    <row r="707" spans="1:15" x14ac:dyDescent="0.2">
      <c r="A707">
        <f t="shared" si="27"/>
        <v>705</v>
      </c>
      <c r="B707">
        <f t="shared" si="27"/>
        <v>1705</v>
      </c>
      <c r="C707" t="s">
        <v>848</v>
      </c>
      <c r="D707" s="19">
        <v>25294</v>
      </c>
      <c r="E707" t="s">
        <v>44</v>
      </c>
      <c r="F707">
        <v>100</v>
      </c>
      <c r="G707" t="s">
        <v>2258</v>
      </c>
      <c r="H707" t="s">
        <v>32</v>
      </c>
      <c r="I707" t="s">
        <v>2222</v>
      </c>
      <c r="K707">
        <v>68</v>
      </c>
      <c r="L707">
        <v>4</v>
      </c>
      <c r="N707">
        <v>75</v>
      </c>
      <c r="O707">
        <v>7</v>
      </c>
    </row>
    <row r="708" spans="1:15" x14ac:dyDescent="0.2">
      <c r="A708">
        <f t="shared" si="27"/>
        <v>706</v>
      </c>
      <c r="B708">
        <f t="shared" si="27"/>
        <v>1706</v>
      </c>
      <c r="C708" t="s">
        <v>849</v>
      </c>
      <c r="D708" s="19">
        <v>25569</v>
      </c>
      <c r="E708" t="s">
        <v>44</v>
      </c>
      <c r="F708">
        <v>100</v>
      </c>
      <c r="G708" t="s">
        <v>2258</v>
      </c>
      <c r="H708" t="s">
        <v>32</v>
      </c>
      <c r="I708" t="s">
        <v>2222</v>
      </c>
      <c r="K708">
        <v>68</v>
      </c>
      <c r="L708">
        <v>4</v>
      </c>
      <c r="N708">
        <v>75</v>
      </c>
      <c r="O708">
        <v>7</v>
      </c>
    </row>
    <row r="709" spans="1:15" x14ac:dyDescent="0.2">
      <c r="A709">
        <f t="shared" si="27"/>
        <v>707</v>
      </c>
      <c r="B709">
        <f t="shared" si="27"/>
        <v>1707</v>
      </c>
      <c r="C709" t="s">
        <v>850</v>
      </c>
      <c r="D709" s="19">
        <v>25659</v>
      </c>
      <c r="E709" t="s">
        <v>44</v>
      </c>
      <c r="F709">
        <v>100</v>
      </c>
      <c r="G709" t="s">
        <v>2258</v>
      </c>
      <c r="H709" t="s">
        <v>32</v>
      </c>
      <c r="I709" t="s">
        <v>2222</v>
      </c>
      <c r="K709">
        <v>68</v>
      </c>
      <c r="L709">
        <v>4</v>
      </c>
      <c r="N709">
        <v>75</v>
      </c>
      <c r="O709">
        <v>7</v>
      </c>
    </row>
    <row r="710" spans="1:15" x14ac:dyDescent="0.2">
      <c r="A710">
        <f t="shared" si="27"/>
        <v>708</v>
      </c>
      <c r="B710">
        <f t="shared" si="27"/>
        <v>1708</v>
      </c>
      <c r="C710" t="s">
        <v>851</v>
      </c>
      <c r="D710" s="19">
        <v>25934</v>
      </c>
      <c r="E710" t="s">
        <v>44</v>
      </c>
      <c r="F710">
        <v>100</v>
      </c>
      <c r="G710" t="s">
        <v>2258</v>
      </c>
      <c r="H710" t="s">
        <v>32</v>
      </c>
      <c r="I710" t="s">
        <v>2222</v>
      </c>
      <c r="K710">
        <v>68</v>
      </c>
      <c r="L710">
        <v>4</v>
      </c>
      <c r="N710">
        <v>75</v>
      </c>
      <c r="O710">
        <v>7</v>
      </c>
    </row>
    <row r="711" spans="1:15" x14ac:dyDescent="0.2">
      <c r="A711">
        <f t="shared" si="27"/>
        <v>709</v>
      </c>
      <c r="B711">
        <f t="shared" si="27"/>
        <v>1709</v>
      </c>
      <c r="C711" t="s">
        <v>852</v>
      </c>
      <c r="D711" s="19">
        <v>26024</v>
      </c>
      <c r="E711" t="s">
        <v>44</v>
      </c>
      <c r="F711">
        <v>100</v>
      </c>
      <c r="G711" t="s">
        <v>2258</v>
      </c>
      <c r="H711" t="s">
        <v>32</v>
      </c>
      <c r="I711" t="s">
        <v>2222</v>
      </c>
      <c r="K711">
        <v>68</v>
      </c>
      <c r="L711">
        <v>4</v>
      </c>
      <c r="N711">
        <v>75</v>
      </c>
      <c r="O711">
        <v>7</v>
      </c>
    </row>
    <row r="712" spans="1:15" x14ac:dyDescent="0.2">
      <c r="A712">
        <f t="shared" si="27"/>
        <v>710</v>
      </c>
      <c r="B712">
        <f t="shared" si="27"/>
        <v>1710</v>
      </c>
      <c r="C712" t="s">
        <v>853</v>
      </c>
      <c r="D712" s="19">
        <v>26299</v>
      </c>
      <c r="E712" t="s">
        <v>44</v>
      </c>
      <c r="F712">
        <v>100</v>
      </c>
      <c r="G712" t="s">
        <v>2258</v>
      </c>
      <c r="H712" t="s">
        <v>32</v>
      </c>
      <c r="I712" t="s">
        <v>2222</v>
      </c>
      <c r="K712">
        <v>68</v>
      </c>
      <c r="L712">
        <v>4</v>
      </c>
      <c r="N712">
        <v>75</v>
      </c>
      <c r="O712">
        <v>7</v>
      </c>
    </row>
    <row r="713" spans="1:15" x14ac:dyDescent="0.2">
      <c r="A713">
        <f t="shared" si="27"/>
        <v>711</v>
      </c>
      <c r="B713">
        <f t="shared" si="27"/>
        <v>1711</v>
      </c>
      <c r="C713" t="s">
        <v>854</v>
      </c>
      <c r="D713" s="19">
        <v>26390</v>
      </c>
      <c r="E713" t="s">
        <v>44</v>
      </c>
      <c r="F713">
        <v>100</v>
      </c>
      <c r="G713" t="s">
        <v>2258</v>
      </c>
      <c r="H713" t="s">
        <v>32</v>
      </c>
      <c r="I713" t="s">
        <v>2222</v>
      </c>
      <c r="K713">
        <v>68</v>
      </c>
      <c r="L713">
        <v>4</v>
      </c>
      <c r="N713">
        <v>75</v>
      </c>
      <c r="O713">
        <v>7</v>
      </c>
    </row>
    <row r="714" spans="1:15" x14ac:dyDescent="0.2">
      <c r="A714">
        <f t="shared" si="27"/>
        <v>712</v>
      </c>
      <c r="B714">
        <f t="shared" si="27"/>
        <v>1712</v>
      </c>
      <c r="C714" t="s">
        <v>855</v>
      </c>
      <c r="D714" s="19">
        <v>26665</v>
      </c>
      <c r="E714" t="s">
        <v>44</v>
      </c>
      <c r="F714">
        <v>100</v>
      </c>
      <c r="G714" t="s">
        <v>2258</v>
      </c>
      <c r="H714" t="s">
        <v>32</v>
      </c>
      <c r="I714" t="s">
        <v>2222</v>
      </c>
      <c r="K714">
        <v>68</v>
      </c>
      <c r="L714">
        <v>4</v>
      </c>
      <c r="N714">
        <v>75</v>
      </c>
      <c r="O714">
        <v>7</v>
      </c>
    </row>
    <row r="715" spans="1:15" x14ac:dyDescent="0.2">
      <c r="A715">
        <f t="shared" si="27"/>
        <v>713</v>
      </c>
      <c r="B715">
        <f t="shared" si="27"/>
        <v>1713</v>
      </c>
      <c r="C715" t="s">
        <v>856</v>
      </c>
      <c r="D715" s="19">
        <v>26755</v>
      </c>
      <c r="E715" t="s">
        <v>44</v>
      </c>
      <c r="F715">
        <v>100</v>
      </c>
      <c r="G715" t="s">
        <v>2258</v>
      </c>
      <c r="H715" t="s">
        <v>32</v>
      </c>
      <c r="I715" t="s">
        <v>2222</v>
      </c>
      <c r="K715">
        <v>68</v>
      </c>
      <c r="L715">
        <v>4</v>
      </c>
      <c r="N715">
        <v>75</v>
      </c>
      <c r="O715">
        <v>7</v>
      </c>
    </row>
    <row r="716" spans="1:15" x14ac:dyDescent="0.2">
      <c r="A716">
        <f t="shared" si="27"/>
        <v>714</v>
      </c>
      <c r="B716">
        <f t="shared" si="27"/>
        <v>1714</v>
      </c>
      <c r="C716" t="s">
        <v>857</v>
      </c>
      <c r="D716" s="19">
        <v>27030</v>
      </c>
      <c r="E716" t="s">
        <v>44</v>
      </c>
      <c r="F716">
        <v>100</v>
      </c>
      <c r="G716" t="s">
        <v>2258</v>
      </c>
      <c r="H716" t="s">
        <v>32</v>
      </c>
      <c r="I716" t="s">
        <v>2222</v>
      </c>
      <c r="K716">
        <v>68</v>
      </c>
      <c r="L716">
        <v>4</v>
      </c>
      <c r="N716">
        <v>75</v>
      </c>
      <c r="O716">
        <v>7</v>
      </c>
    </row>
    <row r="717" spans="1:15" x14ac:dyDescent="0.2">
      <c r="A717">
        <f t="shared" si="27"/>
        <v>715</v>
      </c>
      <c r="B717">
        <f t="shared" si="27"/>
        <v>1715</v>
      </c>
      <c r="C717" t="s">
        <v>858</v>
      </c>
      <c r="D717" s="19">
        <v>27120</v>
      </c>
      <c r="E717" t="s">
        <v>44</v>
      </c>
      <c r="F717">
        <v>100</v>
      </c>
      <c r="G717" t="s">
        <v>2258</v>
      </c>
      <c r="H717" t="s">
        <v>32</v>
      </c>
      <c r="I717" t="s">
        <v>2222</v>
      </c>
      <c r="K717">
        <v>68</v>
      </c>
      <c r="L717">
        <v>4</v>
      </c>
      <c r="N717">
        <v>75</v>
      </c>
      <c r="O717">
        <v>7</v>
      </c>
    </row>
    <row r="718" spans="1:15" x14ac:dyDescent="0.2">
      <c r="A718">
        <f t="shared" si="27"/>
        <v>716</v>
      </c>
      <c r="B718">
        <f t="shared" si="27"/>
        <v>1716</v>
      </c>
      <c r="C718" t="s">
        <v>859</v>
      </c>
      <c r="D718" s="19">
        <v>27395</v>
      </c>
      <c r="E718" t="s">
        <v>44</v>
      </c>
      <c r="F718">
        <v>100</v>
      </c>
      <c r="G718" t="s">
        <v>2258</v>
      </c>
      <c r="H718" t="s">
        <v>32</v>
      </c>
      <c r="I718" t="s">
        <v>2222</v>
      </c>
      <c r="K718">
        <v>68</v>
      </c>
      <c r="L718">
        <v>4</v>
      </c>
      <c r="N718">
        <v>75</v>
      </c>
      <c r="O718">
        <v>7</v>
      </c>
    </row>
    <row r="719" spans="1:15" x14ac:dyDescent="0.2">
      <c r="A719">
        <f t="shared" si="27"/>
        <v>717</v>
      </c>
      <c r="B719">
        <f t="shared" si="27"/>
        <v>1717</v>
      </c>
      <c r="C719" t="s">
        <v>860</v>
      </c>
      <c r="D719" s="19">
        <v>27485</v>
      </c>
      <c r="E719" t="s">
        <v>44</v>
      </c>
      <c r="F719">
        <v>100</v>
      </c>
      <c r="G719" t="s">
        <v>2258</v>
      </c>
      <c r="H719" t="s">
        <v>32</v>
      </c>
      <c r="I719" t="s">
        <v>2222</v>
      </c>
      <c r="K719">
        <v>68</v>
      </c>
      <c r="L719">
        <v>4</v>
      </c>
      <c r="N719">
        <v>75</v>
      </c>
      <c r="O719">
        <v>7</v>
      </c>
    </row>
    <row r="720" spans="1:15" x14ac:dyDescent="0.2">
      <c r="A720">
        <f t="shared" si="27"/>
        <v>718</v>
      </c>
      <c r="B720">
        <f t="shared" si="27"/>
        <v>1718</v>
      </c>
      <c r="C720" t="s">
        <v>861</v>
      </c>
      <c r="D720" s="19">
        <v>27760</v>
      </c>
      <c r="E720" t="s">
        <v>44</v>
      </c>
      <c r="F720">
        <v>100</v>
      </c>
      <c r="G720" t="s">
        <v>2258</v>
      </c>
      <c r="H720" t="s">
        <v>32</v>
      </c>
      <c r="I720" t="s">
        <v>2222</v>
      </c>
      <c r="K720">
        <v>68</v>
      </c>
      <c r="L720">
        <v>4</v>
      </c>
      <c r="N720">
        <v>75</v>
      </c>
      <c r="O720">
        <v>7</v>
      </c>
    </row>
    <row r="721" spans="1:15" x14ac:dyDescent="0.2">
      <c r="A721">
        <f t="shared" si="27"/>
        <v>719</v>
      </c>
      <c r="B721">
        <f t="shared" si="27"/>
        <v>1719</v>
      </c>
      <c r="C721" t="s">
        <v>862</v>
      </c>
      <c r="D721" s="19">
        <v>27851</v>
      </c>
      <c r="E721" t="s">
        <v>44</v>
      </c>
      <c r="F721">
        <v>100</v>
      </c>
      <c r="G721" t="s">
        <v>2258</v>
      </c>
      <c r="H721" t="s">
        <v>32</v>
      </c>
      <c r="I721" t="s">
        <v>2222</v>
      </c>
      <c r="K721">
        <v>68</v>
      </c>
      <c r="L721">
        <v>4</v>
      </c>
      <c r="N721">
        <v>75</v>
      </c>
      <c r="O721">
        <v>7</v>
      </c>
    </row>
    <row r="722" spans="1:15" x14ac:dyDescent="0.2">
      <c r="A722">
        <f t="shared" si="27"/>
        <v>720</v>
      </c>
      <c r="B722">
        <f t="shared" si="27"/>
        <v>1720</v>
      </c>
      <c r="C722" t="s">
        <v>863</v>
      </c>
      <c r="D722" s="19">
        <v>28126</v>
      </c>
      <c r="E722" t="s">
        <v>44</v>
      </c>
      <c r="F722">
        <v>100</v>
      </c>
      <c r="G722" t="s">
        <v>2258</v>
      </c>
      <c r="H722" t="s">
        <v>32</v>
      </c>
      <c r="I722" t="s">
        <v>2222</v>
      </c>
      <c r="K722">
        <v>68</v>
      </c>
      <c r="L722">
        <v>4</v>
      </c>
      <c r="N722">
        <v>75</v>
      </c>
      <c r="O722">
        <v>7</v>
      </c>
    </row>
    <row r="723" spans="1:15" x14ac:dyDescent="0.2">
      <c r="A723">
        <f t="shared" si="27"/>
        <v>721</v>
      </c>
      <c r="B723">
        <f t="shared" si="27"/>
        <v>1721</v>
      </c>
      <c r="C723" t="s">
        <v>864</v>
      </c>
      <c r="D723" s="19">
        <v>28216</v>
      </c>
      <c r="E723" t="s">
        <v>44</v>
      </c>
      <c r="F723">
        <v>100</v>
      </c>
      <c r="G723" t="s">
        <v>2258</v>
      </c>
      <c r="H723" t="s">
        <v>32</v>
      </c>
      <c r="I723" t="s">
        <v>2222</v>
      </c>
      <c r="K723">
        <v>68</v>
      </c>
      <c r="L723">
        <v>4</v>
      </c>
      <c r="N723">
        <v>75</v>
      </c>
      <c r="O723">
        <v>7</v>
      </c>
    </row>
    <row r="724" spans="1:15" x14ac:dyDescent="0.2">
      <c r="A724">
        <f t="shared" si="27"/>
        <v>722</v>
      </c>
      <c r="B724">
        <f t="shared" si="27"/>
        <v>1722</v>
      </c>
      <c r="C724" t="s">
        <v>865</v>
      </c>
      <c r="D724" s="19">
        <v>28491</v>
      </c>
      <c r="E724" t="s">
        <v>44</v>
      </c>
      <c r="F724">
        <v>100</v>
      </c>
      <c r="G724" t="s">
        <v>2258</v>
      </c>
      <c r="H724" t="s">
        <v>32</v>
      </c>
      <c r="I724" t="s">
        <v>2222</v>
      </c>
      <c r="K724">
        <v>68</v>
      </c>
      <c r="L724">
        <v>4</v>
      </c>
      <c r="N724">
        <v>75</v>
      </c>
      <c r="O724">
        <v>7</v>
      </c>
    </row>
    <row r="725" spans="1:15" x14ac:dyDescent="0.2">
      <c r="A725">
        <f t="shared" si="27"/>
        <v>723</v>
      </c>
      <c r="B725">
        <f t="shared" si="27"/>
        <v>1723</v>
      </c>
      <c r="C725" t="s">
        <v>866</v>
      </c>
      <c r="D725" s="19">
        <v>28581</v>
      </c>
      <c r="E725" t="s">
        <v>44</v>
      </c>
      <c r="F725">
        <v>100</v>
      </c>
      <c r="G725" t="s">
        <v>2258</v>
      </c>
      <c r="H725" t="s">
        <v>32</v>
      </c>
      <c r="I725" t="s">
        <v>2222</v>
      </c>
      <c r="K725">
        <v>68</v>
      </c>
      <c r="L725">
        <v>4</v>
      </c>
      <c r="N725">
        <v>75</v>
      </c>
      <c r="O725">
        <v>7</v>
      </c>
    </row>
    <row r="726" spans="1:15" x14ac:dyDescent="0.2">
      <c r="A726">
        <f t="shared" si="27"/>
        <v>724</v>
      </c>
      <c r="B726">
        <f t="shared" si="27"/>
        <v>1724</v>
      </c>
      <c r="C726" t="s">
        <v>867</v>
      </c>
      <c r="D726" s="19">
        <v>28856</v>
      </c>
      <c r="E726" t="s">
        <v>44</v>
      </c>
      <c r="F726">
        <v>100</v>
      </c>
      <c r="G726" t="s">
        <v>2258</v>
      </c>
      <c r="H726" t="s">
        <v>32</v>
      </c>
      <c r="I726" t="s">
        <v>2222</v>
      </c>
      <c r="K726">
        <v>68</v>
      </c>
      <c r="L726">
        <v>4</v>
      </c>
      <c r="N726">
        <v>75</v>
      </c>
      <c r="O726">
        <v>7</v>
      </c>
    </row>
    <row r="727" spans="1:15" x14ac:dyDescent="0.2">
      <c r="A727">
        <f t="shared" si="27"/>
        <v>725</v>
      </c>
      <c r="B727">
        <f t="shared" si="27"/>
        <v>1725</v>
      </c>
      <c r="C727" t="s">
        <v>868</v>
      </c>
      <c r="D727" s="19">
        <v>28946</v>
      </c>
      <c r="E727" t="s">
        <v>44</v>
      </c>
      <c r="F727">
        <v>100</v>
      </c>
      <c r="G727" t="s">
        <v>2258</v>
      </c>
      <c r="H727" t="s">
        <v>32</v>
      </c>
      <c r="I727" t="s">
        <v>2222</v>
      </c>
      <c r="K727">
        <v>68</v>
      </c>
      <c r="L727">
        <v>4</v>
      </c>
      <c r="N727">
        <v>75</v>
      </c>
      <c r="O727">
        <v>7</v>
      </c>
    </row>
    <row r="728" spans="1:15" x14ac:dyDescent="0.2">
      <c r="A728">
        <f t="shared" si="27"/>
        <v>726</v>
      </c>
      <c r="B728">
        <f t="shared" si="27"/>
        <v>1726</v>
      </c>
      <c r="C728" t="s">
        <v>869</v>
      </c>
      <c r="D728" s="19">
        <v>29221</v>
      </c>
      <c r="E728" t="s">
        <v>44</v>
      </c>
      <c r="F728">
        <v>100</v>
      </c>
      <c r="G728" t="s">
        <v>2258</v>
      </c>
      <c r="H728" t="s">
        <v>32</v>
      </c>
      <c r="I728" t="s">
        <v>2222</v>
      </c>
      <c r="K728">
        <v>68</v>
      </c>
      <c r="L728">
        <v>4</v>
      </c>
      <c r="N728">
        <v>75</v>
      </c>
      <c r="O728">
        <v>7</v>
      </c>
    </row>
    <row r="729" spans="1:15" x14ac:dyDescent="0.2">
      <c r="A729">
        <f t="shared" si="27"/>
        <v>727</v>
      </c>
      <c r="B729">
        <f t="shared" si="27"/>
        <v>1727</v>
      </c>
      <c r="C729" t="s">
        <v>870</v>
      </c>
      <c r="D729" s="19">
        <v>29312</v>
      </c>
      <c r="E729" t="s">
        <v>44</v>
      </c>
      <c r="F729">
        <v>100</v>
      </c>
      <c r="G729" t="s">
        <v>2258</v>
      </c>
      <c r="H729" t="s">
        <v>32</v>
      </c>
      <c r="I729" t="s">
        <v>2222</v>
      </c>
      <c r="K729">
        <v>68</v>
      </c>
      <c r="L729">
        <v>4</v>
      </c>
      <c r="N729">
        <v>75</v>
      </c>
      <c r="O729">
        <v>7</v>
      </c>
    </row>
    <row r="730" spans="1:15" x14ac:dyDescent="0.2">
      <c r="A730">
        <f t="shared" si="27"/>
        <v>728</v>
      </c>
      <c r="B730">
        <f t="shared" si="27"/>
        <v>1728</v>
      </c>
      <c r="C730" t="s">
        <v>871</v>
      </c>
      <c r="D730" s="19">
        <v>29587</v>
      </c>
      <c r="E730" t="s">
        <v>44</v>
      </c>
      <c r="F730">
        <v>100</v>
      </c>
      <c r="G730" t="s">
        <v>2258</v>
      </c>
      <c r="H730" t="s">
        <v>32</v>
      </c>
      <c r="I730" t="s">
        <v>2222</v>
      </c>
      <c r="K730">
        <v>68</v>
      </c>
      <c r="L730">
        <v>4</v>
      </c>
      <c r="N730">
        <v>75</v>
      </c>
      <c r="O730">
        <v>7</v>
      </c>
    </row>
    <row r="731" spans="1:15" x14ac:dyDescent="0.2">
      <c r="A731">
        <f t="shared" si="27"/>
        <v>729</v>
      </c>
      <c r="B731">
        <f t="shared" si="27"/>
        <v>1729</v>
      </c>
      <c r="C731" t="s">
        <v>872</v>
      </c>
      <c r="D731" s="19">
        <v>29677</v>
      </c>
      <c r="E731" t="s">
        <v>44</v>
      </c>
      <c r="F731">
        <v>100</v>
      </c>
      <c r="G731" t="s">
        <v>2258</v>
      </c>
      <c r="H731" t="s">
        <v>32</v>
      </c>
      <c r="I731" t="s">
        <v>2222</v>
      </c>
      <c r="K731">
        <v>68</v>
      </c>
      <c r="L731">
        <v>4</v>
      </c>
      <c r="N731">
        <v>75</v>
      </c>
      <c r="O731">
        <v>7</v>
      </c>
    </row>
    <row r="732" spans="1:15" x14ac:dyDescent="0.2">
      <c r="A732">
        <f t="shared" si="27"/>
        <v>730</v>
      </c>
      <c r="B732">
        <f t="shared" si="27"/>
        <v>1730</v>
      </c>
      <c r="C732" t="s">
        <v>873</v>
      </c>
      <c r="D732" s="19">
        <v>29952</v>
      </c>
      <c r="E732" t="s">
        <v>44</v>
      </c>
      <c r="F732">
        <v>100</v>
      </c>
      <c r="G732" t="s">
        <v>2258</v>
      </c>
      <c r="H732" t="s">
        <v>32</v>
      </c>
      <c r="I732" t="s">
        <v>2222</v>
      </c>
      <c r="K732">
        <v>68</v>
      </c>
      <c r="L732">
        <v>4</v>
      </c>
      <c r="N732">
        <v>75</v>
      </c>
      <c r="O732">
        <v>7</v>
      </c>
    </row>
    <row r="733" spans="1:15" x14ac:dyDescent="0.2">
      <c r="A733">
        <f t="shared" si="27"/>
        <v>731</v>
      </c>
      <c r="B733">
        <f t="shared" si="27"/>
        <v>1731</v>
      </c>
      <c r="C733" t="s">
        <v>874</v>
      </c>
      <c r="D733" s="19">
        <v>30042</v>
      </c>
      <c r="E733" t="s">
        <v>44</v>
      </c>
      <c r="F733">
        <v>100</v>
      </c>
      <c r="G733" t="s">
        <v>2258</v>
      </c>
      <c r="H733" t="s">
        <v>32</v>
      </c>
      <c r="I733" t="s">
        <v>2222</v>
      </c>
      <c r="K733">
        <v>68</v>
      </c>
      <c r="L733">
        <v>4</v>
      </c>
      <c r="N733">
        <v>75</v>
      </c>
      <c r="O733">
        <v>7</v>
      </c>
    </row>
    <row r="734" spans="1:15" x14ac:dyDescent="0.2">
      <c r="A734">
        <f t="shared" ref="A734:B797" si="28">A733+1</f>
        <v>732</v>
      </c>
      <c r="B734">
        <f t="shared" si="28"/>
        <v>1732</v>
      </c>
      <c r="C734" t="s">
        <v>875</v>
      </c>
      <c r="D734" s="19">
        <v>30317</v>
      </c>
      <c r="E734" t="s">
        <v>44</v>
      </c>
      <c r="F734">
        <v>100</v>
      </c>
      <c r="G734" t="s">
        <v>2258</v>
      </c>
      <c r="H734" t="s">
        <v>32</v>
      </c>
      <c r="I734" t="s">
        <v>2222</v>
      </c>
      <c r="K734">
        <v>68</v>
      </c>
      <c r="L734">
        <v>4</v>
      </c>
      <c r="N734">
        <v>75</v>
      </c>
      <c r="O734">
        <v>7</v>
      </c>
    </row>
    <row r="735" spans="1:15" x14ac:dyDescent="0.2">
      <c r="A735">
        <f t="shared" si="28"/>
        <v>733</v>
      </c>
      <c r="B735">
        <f t="shared" si="28"/>
        <v>1733</v>
      </c>
      <c r="C735" t="s">
        <v>876</v>
      </c>
      <c r="D735" s="19">
        <v>30407</v>
      </c>
      <c r="E735" t="s">
        <v>44</v>
      </c>
      <c r="F735">
        <v>100</v>
      </c>
      <c r="G735" t="s">
        <v>2258</v>
      </c>
      <c r="H735" t="s">
        <v>32</v>
      </c>
      <c r="I735" t="s">
        <v>2222</v>
      </c>
      <c r="K735">
        <v>68</v>
      </c>
      <c r="L735">
        <v>4</v>
      </c>
      <c r="N735">
        <v>75</v>
      </c>
      <c r="O735">
        <v>7</v>
      </c>
    </row>
    <row r="736" spans="1:15" x14ac:dyDescent="0.2">
      <c r="A736">
        <f t="shared" si="28"/>
        <v>734</v>
      </c>
      <c r="B736">
        <f t="shared" si="28"/>
        <v>1734</v>
      </c>
      <c r="C736" t="s">
        <v>877</v>
      </c>
      <c r="D736" s="19">
        <v>30682</v>
      </c>
      <c r="E736" t="s">
        <v>44</v>
      </c>
      <c r="F736">
        <v>100</v>
      </c>
      <c r="G736" t="s">
        <v>2258</v>
      </c>
      <c r="H736" t="s">
        <v>32</v>
      </c>
      <c r="I736" t="s">
        <v>2222</v>
      </c>
      <c r="K736">
        <v>68</v>
      </c>
      <c r="L736">
        <v>4</v>
      </c>
      <c r="N736">
        <v>75</v>
      </c>
      <c r="O736">
        <v>7</v>
      </c>
    </row>
    <row r="737" spans="1:15" x14ac:dyDescent="0.2">
      <c r="A737">
        <f t="shared" si="28"/>
        <v>735</v>
      </c>
      <c r="B737">
        <f t="shared" si="28"/>
        <v>1735</v>
      </c>
      <c r="C737" t="s">
        <v>878</v>
      </c>
      <c r="D737" s="19">
        <v>30773</v>
      </c>
      <c r="E737" t="s">
        <v>44</v>
      </c>
      <c r="F737">
        <v>100</v>
      </c>
      <c r="G737" t="s">
        <v>2258</v>
      </c>
      <c r="H737" t="s">
        <v>32</v>
      </c>
      <c r="I737" t="s">
        <v>2222</v>
      </c>
      <c r="K737">
        <v>68</v>
      </c>
      <c r="L737">
        <v>4</v>
      </c>
      <c r="N737">
        <v>75</v>
      </c>
      <c r="O737">
        <v>7</v>
      </c>
    </row>
    <row r="738" spans="1:15" x14ac:dyDescent="0.2">
      <c r="A738">
        <f t="shared" si="28"/>
        <v>736</v>
      </c>
      <c r="B738">
        <f t="shared" si="28"/>
        <v>1736</v>
      </c>
      <c r="C738" t="s">
        <v>879</v>
      </c>
      <c r="D738" s="19">
        <v>31048</v>
      </c>
      <c r="E738" t="s">
        <v>44</v>
      </c>
      <c r="F738">
        <v>100</v>
      </c>
      <c r="G738" t="s">
        <v>2258</v>
      </c>
      <c r="H738" t="s">
        <v>32</v>
      </c>
      <c r="I738" t="s">
        <v>2222</v>
      </c>
      <c r="K738">
        <v>68</v>
      </c>
      <c r="L738">
        <v>4</v>
      </c>
      <c r="N738">
        <v>75</v>
      </c>
      <c r="O738">
        <v>7</v>
      </c>
    </row>
    <row r="739" spans="1:15" x14ac:dyDescent="0.2">
      <c r="A739">
        <f t="shared" si="28"/>
        <v>737</v>
      </c>
      <c r="B739">
        <f t="shared" si="28"/>
        <v>1737</v>
      </c>
      <c r="C739" t="s">
        <v>880</v>
      </c>
      <c r="D739" s="19">
        <v>31138</v>
      </c>
      <c r="E739" t="s">
        <v>44</v>
      </c>
      <c r="F739">
        <v>100</v>
      </c>
      <c r="G739" t="s">
        <v>2258</v>
      </c>
      <c r="H739" t="s">
        <v>32</v>
      </c>
      <c r="I739" t="s">
        <v>2222</v>
      </c>
      <c r="K739">
        <v>68</v>
      </c>
      <c r="L739">
        <v>4</v>
      </c>
      <c r="N739">
        <v>75</v>
      </c>
      <c r="O739">
        <v>7</v>
      </c>
    </row>
    <row r="740" spans="1:15" x14ac:dyDescent="0.2">
      <c r="A740">
        <f t="shared" si="28"/>
        <v>738</v>
      </c>
      <c r="B740">
        <f t="shared" si="28"/>
        <v>1738</v>
      </c>
      <c r="C740" t="s">
        <v>881</v>
      </c>
      <c r="D740" s="19">
        <v>31413</v>
      </c>
      <c r="E740" t="s">
        <v>44</v>
      </c>
      <c r="F740">
        <v>100</v>
      </c>
      <c r="G740" t="s">
        <v>2258</v>
      </c>
      <c r="H740" t="s">
        <v>32</v>
      </c>
      <c r="I740" t="s">
        <v>2222</v>
      </c>
      <c r="K740">
        <v>68</v>
      </c>
      <c r="L740">
        <v>4</v>
      </c>
      <c r="N740">
        <v>75</v>
      </c>
      <c r="O740">
        <v>7</v>
      </c>
    </row>
    <row r="741" spans="1:15" x14ac:dyDescent="0.2">
      <c r="A741">
        <f t="shared" si="28"/>
        <v>739</v>
      </c>
      <c r="B741">
        <f t="shared" si="28"/>
        <v>1739</v>
      </c>
      <c r="C741" t="s">
        <v>882</v>
      </c>
      <c r="D741" s="19">
        <v>31503</v>
      </c>
      <c r="E741" t="s">
        <v>44</v>
      </c>
      <c r="F741">
        <v>100</v>
      </c>
      <c r="G741" t="s">
        <v>2258</v>
      </c>
      <c r="H741" t="s">
        <v>32</v>
      </c>
      <c r="I741" t="s">
        <v>2222</v>
      </c>
      <c r="K741">
        <v>68</v>
      </c>
      <c r="L741">
        <v>4</v>
      </c>
      <c r="N741">
        <v>75</v>
      </c>
      <c r="O741">
        <v>7</v>
      </c>
    </row>
    <row r="742" spans="1:15" x14ac:dyDescent="0.2">
      <c r="A742">
        <f t="shared" si="28"/>
        <v>740</v>
      </c>
      <c r="B742">
        <f t="shared" si="28"/>
        <v>1740</v>
      </c>
      <c r="C742" t="s">
        <v>883</v>
      </c>
      <c r="D742" s="19">
        <v>31778</v>
      </c>
      <c r="E742" t="s">
        <v>44</v>
      </c>
      <c r="F742">
        <v>100</v>
      </c>
      <c r="G742" t="s">
        <v>2258</v>
      </c>
      <c r="H742" t="s">
        <v>32</v>
      </c>
      <c r="I742" t="s">
        <v>2222</v>
      </c>
      <c r="K742">
        <v>68</v>
      </c>
      <c r="L742">
        <v>4</v>
      </c>
      <c r="N742">
        <v>75</v>
      </c>
      <c r="O742">
        <v>7</v>
      </c>
    </row>
    <row r="743" spans="1:15" x14ac:dyDescent="0.2">
      <c r="A743">
        <f t="shared" si="28"/>
        <v>741</v>
      </c>
      <c r="B743">
        <f t="shared" si="28"/>
        <v>1741</v>
      </c>
      <c r="C743" t="s">
        <v>884</v>
      </c>
      <c r="D743" s="19">
        <v>31868</v>
      </c>
      <c r="E743" t="s">
        <v>44</v>
      </c>
      <c r="F743">
        <v>100</v>
      </c>
      <c r="G743" t="s">
        <v>2258</v>
      </c>
      <c r="H743" t="s">
        <v>32</v>
      </c>
      <c r="I743" t="s">
        <v>2222</v>
      </c>
      <c r="K743">
        <v>68</v>
      </c>
      <c r="L743">
        <v>4</v>
      </c>
      <c r="N743">
        <v>75</v>
      </c>
      <c r="O743">
        <v>7</v>
      </c>
    </row>
    <row r="744" spans="1:15" x14ac:dyDescent="0.2">
      <c r="A744">
        <f t="shared" si="28"/>
        <v>742</v>
      </c>
      <c r="B744">
        <f t="shared" si="28"/>
        <v>1742</v>
      </c>
      <c r="C744" t="s">
        <v>885</v>
      </c>
      <c r="D744" s="19">
        <v>32143</v>
      </c>
      <c r="E744" t="s">
        <v>44</v>
      </c>
      <c r="F744">
        <v>100</v>
      </c>
      <c r="G744" t="s">
        <v>2258</v>
      </c>
      <c r="H744" t="s">
        <v>32</v>
      </c>
      <c r="I744" t="s">
        <v>2222</v>
      </c>
      <c r="K744">
        <v>68</v>
      </c>
      <c r="L744">
        <v>4</v>
      </c>
      <c r="N744">
        <v>75</v>
      </c>
      <c r="O744">
        <v>7</v>
      </c>
    </row>
    <row r="745" spans="1:15" x14ac:dyDescent="0.2">
      <c r="A745">
        <f t="shared" si="28"/>
        <v>743</v>
      </c>
      <c r="B745">
        <f t="shared" si="28"/>
        <v>1743</v>
      </c>
      <c r="C745" t="s">
        <v>886</v>
      </c>
      <c r="D745" s="19">
        <v>32234</v>
      </c>
      <c r="E745" t="s">
        <v>44</v>
      </c>
      <c r="F745">
        <v>100</v>
      </c>
      <c r="G745" t="s">
        <v>2258</v>
      </c>
      <c r="H745" t="s">
        <v>32</v>
      </c>
      <c r="I745" t="s">
        <v>2222</v>
      </c>
      <c r="K745">
        <v>68</v>
      </c>
      <c r="L745">
        <v>4</v>
      </c>
      <c r="N745">
        <v>75</v>
      </c>
      <c r="O745">
        <v>7</v>
      </c>
    </row>
    <row r="746" spans="1:15" x14ac:dyDescent="0.2">
      <c r="A746">
        <f t="shared" si="28"/>
        <v>744</v>
      </c>
      <c r="B746">
        <f t="shared" si="28"/>
        <v>1744</v>
      </c>
      <c r="C746" t="s">
        <v>887</v>
      </c>
      <c r="D746" s="19">
        <v>32509</v>
      </c>
      <c r="E746" t="s">
        <v>44</v>
      </c>
      <c r="F746">
        <v>100</v>
      </c>
      <c r="G746" t="s">
        <v>2258</v>
      </c>
      <c r="H746" t="s">
        <v>32</v>
      </c>
      <c r="I746" t="s">
        <v>2222</v>
      </c>
      <c r="K746">
        <v>68</v>
      </c>
      <c r="L746">
        <v>4</v>
      </c>
      <c r="N746">
        <v>75</v>
      </c>
      <c r="O746">
        <v>7</v>
      </c>
    </row>
    <row r="747" spans="1:15" x14ac:dyDescent="0.2">
      <c r="A747">
        <f t="shared" si="28"/>
        <v>745</v>
      </c>
      <c r="B747">
        <f t="shared" si="28"/>
        <v>1745</v>
      </c>
      <c r="C747" t="s">
        <v>888</v>
      </c>
      <c r="D747" s="19">
        <v>32599</v>
      </c>
      <c r="E747" t="s">
        <v>44</v>
      </c>
      <c r="F747">
        <v>100</v>
      </c>
      <c r="G747" t="s">
        <v>2258</v>
      </c>
      <c r="H747" t="s">
        <v>32</v>
      </c>
      <c r="I747" t="s">
        <v>2222</v>
      </c>
      <c r="K747">
        <v>68</v>
      </c>
      <c r="L747">
        <v>4</v>
      </c>
      <c r="N747">
        <v>75</v>
      </c>
      <c r="O747">
        <v>7</v>
      </c>
    </row>
    <row r="748" spans="1:15" x14ac:dyDescent="0.2">
      <c r="A748">
        <f t="shared" si="28"/>
        <v>746</v>
      </c>
      <c r="B748">
        <f t="shared" si="28"/>
        <v>1746</v>
      </c>
      <c r="C748" t="s">
        <v>889</v>
      </c>
      <c r="D748" s="19">
        <v>32874</v>
      </c>
      <c r="E748" t="s">
        <v>44</v>
      </c>
      <c r="F748">
        <v>100</v>
      </c>
      <c r="G748" t="s">
        <v>2258</v>
      </c>
      <c r="H748" t="s">
        <v>32</v>
      </c>
      <c r="I748" t="s">
        <v>2222</v>
      </c>
      <c r="K748">
        <v>68</v>
      </c>
      <c r="L748">
        <v>4</v>
      </c>
      <c r="N748">
        <v>75</v>
      </c>
      <c r="O748">
        <v>7</v>
      </c>
    </row>
    <row r="749" spans="1:15" x14ac:dyDescent="0.2">
      <c r="A749">
        <f t="shared" si="28"/>
        <v>747</v>
      </c>
      <c r="B749">
        <f t="shared" si="28"/>
        <v>1747</v>
      </c>
      <c r="C749" t="s">
        <v>890</v>
      </c>
      <c r="D749" s="19">
        <v>32964</v>
      </c>
      <c r="E749" t="s">
        <v>44</v>
      </c>
      <c r="F749">
        <v>100</v>
      </c>
      <c r="G749" t="s">
        <v>2258</v>
      </c>
      <c r="H749" t="s">
        <v>32</v>
      </c>
      <c r="I749" t="s">
        <v>2222</v>
      </c>
      <c r="K749">
        <v>68</v>
      </c>
      <c r="L749">
        <v>4</v>
      </c>
      <c r="N749">
        <v>75</v>
      </c>
      <c r="O749">
        <v>7</v>
      </c>
    </row>
    <row r="750" spans="1:15" x14ac:dyDescent="0.2">
      <c r="A750">
        <f t="shared" si="28"/>
        <v>748</v>
      </c>
      <c r="B750">
        <f t="shared" si="28"/>
        <v>1748</v>
      </c>
      <c r="C750" t="s">
        <v>891</v>
      </c>
      <c r="D750" s="19">
        <v>33239</v>
      </c>
      <c r="E750" t="s">
        <v>44</v>
      </c>
      <c r="F750">
        <v>100</v>
      </c>
      <c r="G750" t="s">
        <v>2258</v>
      </c>
      <c r="H750" t="s">
        <v>32</v>
      </c>
      <c r="I750" t="s">
        <v>2222</v>
      </c>
      <c r="K750">
        <v>68</v>
      </c>
      <c r="L750">
        <v>4</v>
      </c>
      <c r="N750">
        <v>75</v>
      </c>
      <c r="O750">
        <v>7</v>
      </c>
    </row>
    <row r="751" spans="1:15" x14ac:dyDescent="0.2">
      <c r="A751">
        <f t="shared" si="28"/>
        <v>749</v>
      </c>
      <c r="B751">
        <f t="shared" si="28"/>
        <v>1749</v>
      </c>
      <c r="C751" t="s">
        <v>892</v>
      </c>
      <c r="D751" s="19">
        <v>33329</v>
      </c>
      <c r="E751" t="s">
        <v>44</v>
      </c>
      <c r="F751">
        <v>100</v>
      </c>
      <c r="G751" t="s">
        <v>2258</v>
      </c>
      <c r="H751" t="s">
        <v>32</v>
      </c>
      <c r="I751" t="s">
        <v>2222</v>
      </c>
      <c r="K751">
        <v>68</v>
      </c>
      <c r="L751">
        <v>4</v>
      </c>
      <c r="N751">
        <v>75</v>
      </c>
      <c r="O751">
        <v>7</v>
      </c>
    </row>
    <row r="752" spans="1:15" x14ac:dyDescent="0.2">
      <c r="A752">
        <f t="shared" si="28"/>
        <v>750</v>
      </c>
      <c r="B752">
        <f t="shared" si="28"/>
        <v>1750</v>
      </c>
      <c r="C752" t="s">
        <v>893</v>
      </c>
      <c r="D752" s="19">
        <v>33604</v>
      </c>
      <c r="E752" t="s">
        <v>44</v>
      </c>
      <c r="F752">
        <v>100</v>
      </c>
      <c r="G752" t="s">
        <v>2258</v>
      </c>
      <c r="H752" t="s">
        <v>32</v>
      </c>
      <c r="I752" t="s">
        <v>2222</v>
      </c>
      <c r="K752">
        <v>68</v>
      </c>
      <c r="L752">
        <v>4</v>
      </c>
      <c r="N752">
        <v>75</v>
      </c>
      <c r="O752">
        <v>7</v>
      </c>
    </row>
    <row r="753" spans="1:15" x14ac:dyDescent="0.2">
      <c r="A753">
        <f t="shared" si="28"/>
        <v>751</v>
      </c>
      <c r="B753">
        <f t="shared" si="28"/>
        <v>1751</v>
      </c>
      <c r="C753" t="s">
        <v>894</v>
      </c>
      <c r="D753" s="19">
        <v>33695</v>
      </c>
      <c r="E753" t="s">
        <v>44</v>
      </c>
      <c r="F753">
        <v>100</v>
      </c>
      <c r="G753" t="s">
        <v>2258</v>
      </c>
      <c r="H753" t="s">
        <v>32</v>
      </c>
      <c r="I753" t="s">
        <v>2222</v>
      </c>
      <c r="K753">
        <v>68</v>
      </c>
      <c r="L753">
        <v>4</v>
      </c>
      <c r="N753">
        <v>75</v>
      </c>
      <c r="O753">
        <v>7</v>
      </c>
    </row>
    <row r="754" spans="1:15" x14ac:dyDescent="0.2">
      <c r="A754">
        <f t="shared" si="28"/>
        <v>752</v>
      </c>
      <c r="B754">
        <f t="shared" si="28"/>
        <v>1752</v>
      </c>
      <c r="C754" t="s">
        <v>895</v>
      </c>
      <c r="D754" s="19">
        <v>33970</v>
      </c>
      <c r="E754" t="s">
        <v>44</v>
      </c>
      <c r="F754">
        <v>100</v>
      </c>
      <c r="G754" t="s">
        <v>2258</v>
      </c>
      <c r="H754" t="s">
        <v>32</v>
      </c>
      <c r="I754" t="s">
        <v>2222</v>
      </c>
      <c r="K754">
        <v>68</v>
      </c>
      <c r="L754">
        <v>4</v>
      </c>
      <c r="N754">
        <v>75</v>
      </c>
      <c r="O754">
        <v>7</v>
      </c>
    </row>
    <row r="755" spans="1:15" x14ac:dyDescent="0.2">
      <c r="A755">
        <f t="shared" si="28"/>
        <v>753</v>
      </c>
      <c r="B755">
        <f t="shared" si="28"/>
        <v>1753</v>
      </c>
      <c r="C755" t="s">
        <v>896</v>
      </c>
      <c r="D755" s="19">
        <v>34060</v>
      </c>
      <c r="E755" t="s">
        <v>44</v>
      </c>
      <c r="F755">
        <v>100</v>
      </c>
      <c r="G755" t="s">
        <v>2258</v>
      </c>
      <c r="H755" t="s">
        <v>32</v>
      </c>
      <c r="I755" t="s">
        <v>2222</v>
      </c>
      <c r="K755">
        <v>68</v>
      </c>
      <c r="L755">
        <v>4</v>
      </c>
      <c r="N755">
        <v>75</v>
      </c>
      <c r="O755">
        <v>7</v>
      </c>
    </row>
    <row r="756" spans="1:15" x14ac:dyDescent="0.2">
      <c r="A756">
        <f t="shared" si="28"/>
        <v>754</v>
      </c>
      <c r="B756">
        <f t="shared" si="28"/>
        <v>1754</v>
      </c>
      <c r="C756" t="s">
        <v>897</v>
      </c>
      <c r="D756" s="19">
        <v>34335</v>
      </c>
      <c r="E756" t="s">
        <v>44</v>
      </c>
      <c r="F756">
        <v>100</v>
      </c>
      <c r="G756" t="s">
        <v>2258</v>
      </c>
      <c r="H756" t="s">
        <v>32</v>
      </c>
      <c r="I756" t="s">
        <v>2222</v>
      </c>
      <c r="K756">
        <v>68</v>
      </c>
      <c r="L756">
        <v>4</v>
      </c>
      <c r="N756">
        <v>75</v>
      </c>
      <c r="O756">
        <v>7</v>
      </c>
    </row>
    <row r="757" spans="1:15" x14ac:dyDescent="0.2">
      <c r="A757">
        <f t="shared" si="28"/>
        <v>755</v>
      </c>
      <c r="B757">
        <f t="shared" si="28"/>
        <v>1755</v>
      </c>
      <c r="C757" t="s">
        <v>898</v>
      </c>
      <c r="D757" s="19">
        <v>34425</v>
      </c>
      <c r="E757" t="s">
        <v>44</v>
      </c>
      <c r="F757">
        <v>100</v>
      </c>
      <c r="G757" t="s">
        <v>2258</v>
      </c>
      <c r="H757" t="s">
        <v>32</v>
      </c>
      <c r="I757" t="s">
        <v>2222</v>
      </c>
      <c r="K757">
        <v>68</v>
      </c>
      <c r="L757">
        <v>4</v>
      </c>
      <c r="N757">
        <v>75</v>
      </c>
      <c r="O757">
        <v>7</v>
      </c>
    </row>
    <row r="758" spans="1:15" x14ac:dyDescent="0.2">
      <c r="A758">
        <f t="shared" si="28"/>
        <v>756</v>
      </c>
      <c r="B758">
        <f t="shared" si="28"/>
        <v>1756</v>
      </c>
      <c r="C758" t="s">
        <v>899</v>
      </c>
      <c r="D758" s="19">
        <v>34700</v>
      </c>
      <c r="E758" t="s">
        <v>44</v>
      </c>
      <c r="F758">
        <v>100</v>
      </c>
      <c r="G758" t="s">
        <v>2258</v>
      </c>
      <c r="H758" t="s">
        <v>32</v>
      </c>
      <c r="I758" t="s">
        <v>2222</v>
      </c>
      <c r="K758">
        <v>68</v>
      </c>
      <c r="L758">
        <v>4</v>
      </c>
      <c r="N758">
        <v>75</v>
      </c>
      <c r="O758">
        <v>7</v>
      </c>
    </row>
    <row r="759" spans="1:15" x14ac:dyDescent="0.2">
      <c r="A759">
        <f t="shared" si="28"/>
        <v>757</v>
      </c>
      <c r="B759">
        <f t="shared" si="28"/>
        <v>1757</v>
      </c>
      <c r="C759" t="s">
        <v>900</v>
      </c>
      <c r="D759" s="19">
        <v>34790</v>
      </c>
      <c r="E759" t="s">
        <v>44</v>
      </c>
      <c r="F759">
        <v>100</v>
      </c>
      <c r="G759" t="s">
        <v>2258</v>
      </c>
      <c r="H759" t="s">
        <v>32</v>
      </c>
      <c r="I759" t="s">
        <v>2222</v>
      </c>
      <c r="K759">
        <v>68</v>
      </c>
      <c r="L759">
        <v>4</v>
      </c>
      <c r="N759">
        <v>75</v>
      </c>
      <c r="O759">
        <v>7</v>
      </c>
    </row>
    <row r="760" spans="1:15" x14ac:dyDescent="0.2">
      <c r="A760">
        <f t="shared" si="28"/>
        <v>758</v>
      </c>
      <c r="B760">
        <f t="shared" si="28"/>
        <v>1758</v>
      </c>
      <c r="C760" t="s">
        <v>901</v>
      </c>
      <c r="D760" s="19">
        <v>35065</v>
      </c>
      <c r="E760" t="s">
        <v>44</v>
      </c>
      <c r="F760">
        <v>100</v>
      </c>
      <c r="G760" t="s">
        <v>2258</v>
      </c>
      <c r="H760" t="s">
        <v>32</v>
      </c>
      <c r="I760" t="s">
        <v>2222</v>
      </c>
      <c r="K760">
        <v>68</v>
      </c>
      <c r="L760">
        <v>4</v>
      </c>
      <c r="N760">
        <v>75</v>
      </c>
      <c r="O760">
        <v>7</v>
      </c>
    </row>
    <row r="761" spans="1:15" x14ac:dyDescent="0.2">
      <c r="A761">
        <f t="shared" si="28"/>
        <v>759</v>
      </c>
      <c r="B761">
        <f t="shared" si="28"/>
        <v>1759</v>
      </c>
      <c r="C761" t="s">
        <v>902</v>
      </c>
      <c r="D761" s="19">
        <v>35156</v>
      </c>
      <c r="E761" t="s">
        <v>44</v>
      </c>
      <c r="F761">
        <v>100</v>
      </c>
      <c r="G761" t="s">
        <v>2258</v>
      </c>
      <c r="H761" t="s">
        <v>32</v>
      </c>
      <c r="I761" t="s">
        <v>2222</v>
      </c>
      <c r="K761">
        <v>68</v>
      </c>
      <c r="L761">
        <v>4</v>
      </c>
      <c r="N761">
        <v>75</v>
      </c>
      <c r="O761">
        <v>7</v>
      </c>
    </row>
    <row r="762" spans="1:15" x14ac:dyDescent="0.2">
      <c r="A762">
        <f t="shared" si="28"/>
        <v>760</v>
      </c>
      <c r="B762">
        <f t="shared" si="28"/>
        <v>1760</v>
      </c>
      <c r="C762" t="s">
        <v>903</v>
      </c>
      <c r="D762" s="19">
        <v>35431</v>
      </c>
      <c r="E762" t="s">
        <v>44</v>
      </c>
      <c r="F762">
        <v>100</v>
      </c>
      <c r="G762" t="s">
        <v>2258</v>
      </c>
      <c r="H762" t="s">
        <v>32</v>
      </c>
      <c r="I762" t="s">
        <v>2222</v>
      </c>
      <c r="K762">
        <v>68</v>
      </c>
      <c r="L762">
        <v>4</v>
      </c>
      <c r="N762">
        <v>75</v>
      </c>
      <c r="O762">
        <v>7</v>
      </c>
    </row>
    <row r="763" spans="1:15" x14ac:dyDescent="0.2">
      <c r="A763">
        <f t="shared" si="28"/>
        <v>761</v>
      </c>
      <c r="B763">
        <f t="shared" si="28"/>
        <v>1761</v>
      </c>
      <c r="C763" t="s">
        <v>904</v>
      </c>
      <c r="D763" s="19">
        <v>35521</v>
      </c>
      <c r="E763" t="s">
        <v>44</v>
      </c>
      <c r="F763">
        <v>100</v>
      </c>
      <c r="G763" t="s">
        <v>2258</v>
      </c>
      <c r="H763" t="s">
        <v>32</v>
      </c>
      <c r="I763" t="s">
        <v>2222</v>
      </c>
      <c r="K763">
        <v>68</v>
      </c>
      <c r="L763">
        <v>4</v>
      </c>
      <c r="N763">
        <v>75</v>
      </c>
      <c r="O763">
        <v>7</v>
      </c>
    </row>
    <row r="764" spans="1:15" x14ac:dyDescent="0.2">
      <c r="A764">
        <f t="shared" si="28"/>
        <v>762</v>
      </c>
      <c r="B764">
        <f t="shared" si="28"/>
        <v>1762</v>
      </c>
      <c r="C764" t="s">
        <v>905</v>
      </c>
      <c r="D764" s="19">
        <v>35796</v>
      </c>
      <c r="E764" t="s">
        <v>44</v>
      </c>
      <c r="F764">
        <v>100</v>
      </c>
      <c r="G764" t="s">
        <v>2258</v>
      </c>
      <c r="H764" t="s">
        <v>32</v>
      </c>
      <c r="I764" t="s">
        <v>2222</v>
      </c>
      <c r="K764">
        <v>68</v>
      </c>
      <c r="L764">
        <v>4</v>
      </c>
      <c r="N764">
        <v>75</v>
      </c>
      <c r="O764">
        <v>7</v>
      </c>
    </row>
    <row r="765" spans="1:15" x14ac:dyDescent="0.2">
      <c r="A765">
        <f t="shared" si="28"/>
        <v>763</v>
      </c>
      <c r="B765">
        <f t="shared" si="28"/>
        <v>1763</v>
      </c>
      <c r="C765" t="s">
        <v>906</v>
      </c>
      <c r="D765" s="19">
        <v>35886</v>
      </c>
      <c r="E765" t="s">
        <v>44</v>
      </c>
      <c r="F765">
        <v>100</v>
      </c>
      <c r="G765" t="s">
        <v>2258</v>
      </c>
      <c r="H765" t="s">
        <v>32</v>
      </c>
      <c r="I765" t="s">
        <v>2222</v>
      </c>
      <c r="K765">
        <v>68</v>
      </c>
      <c r="L765">
        <v>4</v>
      </c>
      <c r="N765">
        <v>75</v>
      </c>
      <c r="O765">
        <v>7</v>
      </c>
    </row>
    <row r="766" spans="1:15" x14ac:dyDescent="0.2">
      <c r="A766">
        <f t="shared" si="28"/>
        <v>764</v>
      </c>
      <c r="B766">
        <f t="shared" si="28"/>
        <v>1764</v>
      </c>
      <c r="C766" t="s">
        <v>907</v>
      </c>
      <c r="D766" s="19">
        <v>36161</v>
      </c>
      <c r="E766" t="s">
        <v>44</v>
      </c>
      <c r="F766">
        <v>100</v>
      </c>
      <c r="G766" t="s">
        <v>2258</v>
      </c>
      <c r="H766" t="s">
        <v>32</v>
      </c>
      <c r="I766" t="s">
        <v>2222</v>
      </c>
      <c r="K766">
        <v>68</v>
      </c>
      <c r="L766">
        <v>4</v>
      </c>
      <c r="N766">
        <v>75</v>
      </c>
      <c r="O766">
        <v>7</v>
      </c>
    </row>
    <row r="767" spans="1:15" x14ac:dyDescent="0.2">
      <c r="A767">
        <f t="shared" si="28"/>
        <v>765</v>
      </c>
      <c r="B767">
        <f t="shared" si="28"/>
        <v>1765</v>
      </c>
      <c r="C767" t="s">
        <v>908</v>
      </c>
      <c r="D767" s="19">
        <v>36251</v>
      </c>
      <c r="E767" t="s">
        <v>44</v>
      </c>
      <c r="F767">
        <v>100</v>
      </c>
      <c r="G767" t="s">
        <v>2258</v>
      </c>
      <c r="H767" t="s">
        <v>32</v>
      </c>
      <c r="I767" t="s">
        <v>2222</v>
      </c>
      <c r="K767">
        <v>68</v>
      </c>
      <c r="L767">
        <v>4</v>
      </c>
      <c r="N767">
        <v>75</v>
      </c>
      <c r="O767">
        <v>7</v>
      </c>
    </row>
    <row r="768" spans="1:15" x14ac:dyDescent="0.2">
      <c r="A768">
        <f t="shared" si="28"/>
        <v>766</v>
      </c>
      <c r="B768">
        <f t="shared" si="28"/>
        <v>1766</v>
      </c>
      <c r="C768" t="s">
        <v>909</v>
      </c>
      <c r="D768" s="19">
        <v>36526</v>
      </c>
      <c r="E768" t="s">
        <v>44</v>
      </c>
      <c r="F768">
        <v>100</v>
      </c>
      <c r="G768" t="s">
        <v>2258</v>
      </c>
      <c r="H768" t="s">
        <v>32</v>
      </c>
      <c r="I768" t="s">
        <v>2222</v>
      </c>
      <c r="K768">
        <v>68</v>
      </c>
      <c r="L768">
        <v>4</v>
      </c>
      <c r="N768">
        <v>75</v>
      </c>
      <c r="O768">
        <v>7</v>
      </c>
    </row>
    <row r="769" spans="1:15" x14ac:dyDescent="0.2">
      <c r="A769">
        <f t="shared" si="28"/>
        <v>767</v>
      </c>
      <c r="B769">
        <f t="shared" si="28"/>
        <v>1767</v>
      </c>
      <c r="C769" t="s">
        <v>910</v>
      </c>
      <c r="D769" s="19">
        <v>36617</v>
      </c>
      <c r="E769" t="s">
        <v>44</v>
      </c>
      <c r="F769">
        <v>100</v>
      </c>
      <c r="G769" t="s">
        <v>2258</v>
      </c>
      <c r="H769" t="s">
        <v>32</v>
      </c>
      <c r="I769" t="s">
        <v>2222</v>
      </c>
      <c r="K769">
        <v>68</v>
      </c>
      <c r="L769">
        <v>4</v>
      </c>
      <c r="N769">
        <v>75</v>
      </c>
      <c r="O769">
        <v>7</v>
      </c>
    </row>
    <row r="770" spans="1:15" x14ac:dyDescent="0.2">
      <c r="A770">
        <f t="shared" si="28"/>
        <v>768</v>
      </c>
      <c r="B770">
        <f t="shared" si="28"/>
        <v>1768</v>
      </c>
      <c r="C770" t="s">
        <v>911</v>
      </c>
      <c r="D770" s="19">
        <v>36892</v>
      </c>
      <c r="E770" t="s">
        <v>44</v>
      </c>
      <c r="F770">
        <v>100</v>
      </c>
      <c r="G770" t="s">
        <v>2258</v>
      </c>
      <c r="H770" t="s">
        <v>32</v>
      </c>
      <c r="I770" t="s">
        <v>2222</v>
      </c>
      <c r="K770">
        <v>68</v>
      </c>
      <c r="L770">
        <v>4</v>
      </c>
      <c r="N770">
        <v>75</v>
      </c>
      <c r="O770">
        <v>7</v>
      </c>
    </row>
    <row r="771" spans="1:15" x14ac:dyDescent="0.2">
      <c r="A771">
        <f t="shared" si="28"/>
        <v>769</v>
      </c>
      <c r="B771">
        <f t="shared" si="28"/>
        <v>1769</v>
      </c>
      <c r="C771" t="s">
        <v>912</v>
      </c>
      <c r="D771" s="19">
        <v>36982</v>
      </c>
      <c r="E771" t="s">
        <v>44</v>
      </c>
      <c r="F771">
        <v>100</v>
      </c>
      <c r="G771" t="s">
        <v>2258</v>
      </c>
      <c r="H771" t="s">
        <v>32</v>
      </c>
      <c r="I771" t="s">
        <v>2222</v>
      </c>
      <c r="K771">
        <v>68</v>
      </c>
      <c r="L771">
        <v>4</v>
      </c>
      <c r="N771">
        <v>75</v>
      </c>
      <c r="O771">
        <v>7</v>
      </c>
    </row>
    <row r="772" spans="1:15" x14ac:dyDescent="0.2">
      <c r="A772">
        <f t="shared" si="28"/>
        <v>770</v>
      </c>
      <c r="B772">
        <f t="shared" si="28"/>
        <v>1770</v>
      </c>
      <c r="C772" t="s">
        <v>913</v>
      </c>
      <c r="D772" s="19">
        <v>37257</v>
      </c>
      <c r="E772" t="s">
        <v>44</v>
      </c>
      <c r="F772">
        <v>100</v>
      </c>
      <c r="G772" t="s">
        <v>2258</v>
      </c>
      <c r="H772" t="s">
        <v>32</v>
      </c>
      <c r="I772" t="s">
        <v>2222</v>
      </c>
      <c r="K772">
        <v>68</v>
      </c>
      <c r="L772">
        <v>4</v>
      </c>
      <c r="N772">
        <v>75</v>
      </c>
      <c r="O772">
        <v>7</v>
      </c>
    </row>
    <row r="773" spans="1:15" x14ac:dyDescent="0.2">
      <c r="A773">
        <f t="shared" si="28"/>
        <v>771</v>
      </c>
      <c r="B773">
        <f t="shared" si="28"/>
        <v>1771</v>
      </c>
      <c r="C773" t="s">
        <v>914</v>
      </c>
      <c r="D773" s="19">
        <v>37347</v>
      </c>
      <c r="E773" t="s">
        <v>44</v>
      </c>
      <c r="F773">
        <v>100</v>
      </c>
      <c r="G773" t="s">
        <v>2258</v>
      </c>
      <c r="H773" t="s">
        <v>32</v>
      </c>
      <c r="I773" t="s">
        <v>2222</v>
      </c>
      <c r="K773">
        <v>68</v>
      </c>
      <c r="L773">
        <v>4</v>
      </c>
      <c r="N773">
        <v>75</v>
      </c>
      <c r="O773">
        <v>7</v>
      </c>
    </row>
    <row r="774" spans="1:15" x14ac:dyDescent="0.2">
      <c r="A774">
        <f t="shared" si="28"/>
        <v>772</v>
      </c>
      <c r="B774">
        <f t="shared" si="28"/>
        <v>1772</v>
      </c>
      <c r="C774" t="s">
        <v>915</v>
      </c>
      <c r="D774" s="19">
        <v>37622</v>
      </c>
      <c r="E774" t="s">
        <v>44</v>
      </c>
      <c r="F774">
        <v>100</v>
      </c>
      <c r="G774" t="s">
        <v>2258</v>
      </c>
      <c r="H774" t="s">
        <v>32</v>
      </c>
      <c r="I774" t="s">
        <v>2222</v>
      </c>
      <c r="K774">
        <v>68</v>
      </c>
      <c r="L774">
        <v>4</v>
      </c>
      <c r="N774">
        <v>75</v>
      </c>
      <c r="O774">
        <v>7</v>
      </c>
    </row>
    <row r="775" spans="1:15" x14ac:dyDescent="0.2">
      <c r="A775">
        <f t="shared" si="28"/>
        <v>773</v>
      </c>
      <c r="B775">
        <f t="shared" si="28"/>
        <v>1773</v>
      </c>
      <c r="C775" t="s">
        <v>916</v>
      </c>
      <c r="D775" s="19">
        <v>37712</v>
      </c>
      <c r="E775" t="s">
        <v>44</v>
      </c>
      <c r="F775">
        <v>100</v>
      </c>
      <c r="G775" t="s">
        <v>2258</v>
      </c>
      <c r="H775" t="s">
        <v>32</v>
      </c>
      <c r="I775" t="s">
        <v>2222</v>
      </c>
      <c r="K775">
        <v>68</v>
      </c>
      <c r="L775">
        <v>4</v>
      </c>
      <c r="N775">
        <v>75</v>
      </c>
      <c r="O775">
        <v>7</v>
      </c>
    </row>
    <row r="776" spans="1:15" x14ac:dyDescent="0.2">
      <c r="A776">
        <f t="shared" si="28"/>
        <v>774</v>
      </c>
      <c r="B776">
        <f t="shared" si="28"/>
        <v>1774</v>
      </c>
      <c r="C776" t="s">
        <v>917</v>
      </c>
      <c r="D776" s="19">
        <v>37987</v>
      </c>
      <c r="E776" t="s">
        <v>44</v>
      </c>
      <c r="F776">
        <v>100</v>
      </c>
      <c r="G776" t="s">
        <v>2258</v>
      </c>
      <c r="H776" t="s">
        <v>32</v>
      </c>
      <c r="I776" t="s">
        <v>2222</v>
      </c>
      <c r="K776">
        <v>68</v>
      </c>
      <c r="L776">
        <v>4</v>
      </c>
      <c r="N776">
        <v>75</v>
      </c>
      <c r="O776">
        <v>7</v>
      </c>
    </row>
    <row r="777" spans="1:15" x14ac:dyDescent="0.2">
      <c r="A777">
        <f t="shared" si="28"/>
        <v>775</v>
      </c>
      <c r="B777">
        <f t="shared" si="28"/>
        <v>1775</v>
      </c>
      <c r="C777" t="s">
        <v>918</v>
      </c>
      <c r="D777" s="19">
        <v>38078</v>
      </c>
      <c r="E777" t="s">
        <v>44</v>
      </c>
      <c r="F777">
        <v>100</v>
      </c>
      <c r="G777" t="s">
        <v>2258</v>
      </c>
      <c r="H777" t="s">
        <v>32</v>
      </c>
      <c r="I777" t="s">
        <v>2222</v>
      </c>
      <c r="K777">
        <v>68</v>
      </c>
      <c r="L777">
        <v>4</v>
      </c>
      <c r="N777">
        <v>75</v>
      </c>
      <c r="O777">
        <v>7</v>
      </c>
    </row>
    <row r="778" spans="1:15" x14ac:dyDescent="0.2">
      <c r="A778">
        <f t="shared" si="28"/>
        <v>776</v>
      </c>
      <c r="B778">
        <f t="shared" si="28"/>
        <v>1776</v>
      </c>
      <c r="C778" t="s">
        <v>919</v>
      </c>
      <c r="D778" s="19">
        <v>38353</v>
      </c>
      <c r="E778" t="s">
        <v>44</v>
      </c>
      <c r="F778">
        <v>100</v>
      </c>
      <c r="G778" t="s">
        <v>2258</v>
      </c>
      <c r="H778" t="s">
        <v>32</v>
      </c>
      <c r="I778" t="s">
        <v>2222</v>
      </c>
      <c r="K778">
        <v>68</v>
      </c>
      <c r="L778">
        <v>4</v>
      </c>
      <c r="N778">
        <v>75</v>
      </c>
      <c r="O778">
        <v>7</v>
      </c>
    </row>
    <row r="779" spans="1:15" x14ac:dyDescent="0.2">
      <c r="A779">
        <f t="shared" si="28"/>
        <v>777</v>
      </c>
      <c r="B779">
        <f t="shared" si="28"/>
        <v>1777</v>
      </c>
      <c r="C779" t="s">
        <v>920</v>
      </c>
      <c r="D779" s="19">
        <v>9133</v>
      </c>
      <c r="E779" t="s">
        <v>46</v>
      </c>
      <c r="F779">
        <v>80</v>
      </c>
      <c r="G779" t="s">
        <v>2257</v>
      </c>
      <c r="H779" t="s">
        <v>49</v>
      </c>
      <c r="I779" t="s">
        <v>2222</v>
      </c>
    </row>
    <row r="780" spans="1:15" x14ac:dyDescent="0.2">
      <c r="A780">
        <f t="shared" si="28"/>
        <v>778</v>
      </c>
      <c r="B780">
        <f t="shared" si="28"/>
        <v>1778</v>
      </c>
      <c r="C780" t="s">
        <v>921</v>
      </c>
      <c r="D780" s="19">
        <v>9223</v>
      </c>
      <c r="E780" t="s">
        <v>46</v>
      </c>
      <c r="F780">
        <v>80</v>
      </c>
      <c r="G780" t="s">
        <v>2257</v>
      </c>
      <c r="H780" t="s">
        <v>49</v>
      </c>
      <c r="I780" t="s">
        <v>2222</v>
      </c>
    </row>
    <row r="781" spans="1:15" x14ac:dyDescent="0.2">
      <c r="A781">
        <f t="shared" si="28"/>
        <v>779</v>
      </c>
      <c r="B781">
        <f t="shared" si="28"/>
        <v>1779</v>
      </c>
      <c r="C781" t="s">
        <v>922</v>
      </c>
      <c r="D781" s="19">
        <v>9498</v>
      </c>
      <c r="E781" t="s">
        <v>46</v>
      </c>
      <c r="F781">
        <v>80</v>
      </c>
      <c r="G781" t="s">
        <v>2257</v>
      </c>
      <c r="H781" t="s">
        <v>49</v>
      </c>
      <c r="I781" t="s">
        <v>2222</v>
      </c>
    </row>
    <row r="782" spans="1:15" x14ac:dyDescent="0.2">
      <c r="A782">
        <f t="shared" si="28"/>
        <v>780</v>
      </c>
      <c r="B782">
        <f t="shared" si="28"/>
        <v>1780</v>
      </c>
      <c r="C782" t="s">
        <v>923</v>
      </c>
      <c r="D782" s="19">
        <v>9588</v>
      </c>
      <c r="E782" t="s">
        <v>46</v>
      </c>
      <c r="F782">
        <v>80</v>
      </c>
      <c r="G782" t="s">
        <v>2257</v>
      </c>
      <c r="H782" t="s">
        <v>49</v>
      </c>
      <c r="I782" t="s">
        <v>2222</v>
      </c>
    </row>
    <row r="783" spans="1:15" x14ac:dyDescent="0.2">
      <c r="A783">
        <f t="shared" si="28"/>
        <v>781</v>
      </c>
      <c r="B783">
        <f t="shared" si="28"/>
        <v>1781</v>
      </c>
      <c r="C783" t="s">
        <v>924</v>
      </c>
      <c r="D783" s="19">
        <v>9863</v>
      </c>
      <c r="E783" t="s">
        <v>46</v>
      </c>
      <c r="F783">
        <v>80</v>
      </c>
      <c r="G783" t="s">
        <v>2257</v>
      </c>
      <c r="H783" t="s">
        <v>49</v>
      </c>
      <c r="I783" t="s">
        <v>2222</v>
      </c>
    </row>
    <row r="784" spans="1:15" x14ac:dyDescent="0.2">
      <c r="A784">
        <f t="shared" si="28"/>
        <v>782</v>
      </c>
      <c r="B784">
        <f t="shared" si="28"/>
        <v>1782</v>
      </c>
      <c r="C784" t="s">
        <v>925</v>
      </c>
      <c r="D784" s="19">
        <v>9953</v>
      </c>
      <c r="E784" t="s">
        <v>46</v>
      </c>
      <c r="F784">
        <v>80</v>
      </c>
      <c r="G784" t="s">
        <v>2257</v>
      </c>
      <c r="H784" t="s">
        <v>49</v>
      </c>
      <c r="I784" t="s">
        <v>2222</v>
      </c>
    </row>
    <row r="785" spans="1:9" x14ac:dyDescent="0.2">
      <c r="A785">
        <f t="shared" si="28"/>
        <v>783</v>
      </c>
      <c r="B785">
        <f t="shared" si="28"/>
        <v>1783</v>
      </c>
      <c r="C785" t="s">
        <v>926</v>
      </c>
      <c r="D785" s="19">
        <v>10228</v>
      </c>
      <c r="E785" t="s">
        <v>46</v>
      </c>
      <c r="F785">
        <v>80</v>
      </c>
      <c r="G785" t="s">
        <v>2257</v>
      </c>
      <c r="H785" t="s">
        <v>49</v>
      </c>
      <c r="I785" t="s">
        <v>2222</v>
      </c>
    </row>
    <row r="786" spans="1:9" x14ac:dyDescent="0.2">
      <c r="A786">
        <f t="shared" si="28"/>
        <v>784</v>
      </c>
      <c r="B786">
        <f t="shared" si="28"/>
        <v>1784</v>
      </c>
      <c r="C786" t="s">
        <v>927</v>
      </c>
      <c r="D786" s="19">
        <v>10319</v>
      </c>
      <c r="E786" t="s">
        <v>46</v>
      </c>
      <c r="F786">
        <v>80</v>
      </c>
      <c r="G786" t="s">
        <v>2257</v>
      </c>
      <c r="H786" t="s">
        <v>49</v>
      </c>
      <c r="I786" t="s">
        <v>2222</v>
      </c>
    </row>
    <row r="787" spans="1:9" x14ac:dyDescent="0.2">
      <c r="A787">
        <f t="shared" si="28"/>
        <v>785</v>
      </c>
      <c r="B787">
        <f t="shared" si="28"/>
        <v>1785</v>
      </c>
      <c r="C787" t="s">
        <v>928</v>
      </c>
      <c r="D787" s="19">
        <v>10594</v>
      </c>
      <c r="E787" t="s">
        <v>46</v>
      </c>
      <c r="F787">
        <v>80</v>
      </c>
      <c r="G787" t="s">
        <v>2257</v>
      </c>
      <c r="H787" t="s">
        <v>49</v>
      </c>
      <c r="I787" t="s">
        <v>2222</v>
      </c>
    </row>
    <row r="788" spans="1:9" x14ac:dyDescent="0.2">
      <c r="A788">
        <f t="shared" si="28"/>
        <v>786</v>
      </c>
      <c r="B788">
        <f t="shared" si="28"/>
        <v>1786</v>
      </c>
      <c r="C788" t="s">
        <v>929</v>
      </c>
      <c r="D788" s="19">
        <v>10684</v>
      </c>
      <c r="E788" t="s">
        <v>46</v>
      </c>
      <c r="F788">
        <v>80</v>
      </c>
      <c r="G788" t="s">
        <v>2257</v>
      </c>
      <c r="H788" t="s">
        <v>49</v>
      </c>
      <c r="I788" t="s">
        <v>2222</v>
      </c>
    </row>
    <row r="789" spans="1:9" x14ac:dyDescent="0.2">
      <c r="A789">
        <f t="shared" si="28"/>
        <v>787</v>
      </c>
      <c r="B789">
        <f t="shared" si="28"/>
        <v>1787</v>
      </c>
      <c r="C789" t="s">
        <v>930</v>
      </c>
      <c r="D789" s="19">
        <v>10959</v>
      </c>
      <c r="E789" t="s">
        <v>46</v>
      </c>
      <c r="F789">
        <v>80</v>
      </c>
      <c r="G789" t="s">
        <v>2257</v>
      </c>
      <c r="H789" t="s">
        <v>49</v>
      </c>
      <c r="I789" t="s">
        <v>2222</v>
      </c>
    </row>
    <row r="790" spans="1:9" x14ac:dyDescent="0.2">
      <c r="A790">
        <f t="shared" si="28"/>
        <v>788</v>
      </c>
      <c r="B790">
        <f t="shared" si="28"/>
        <v>1788</v>
      </c>
      <c r="C790" t="s">
        <v>931</v>
      </c>
      <c r="D790" s="19">
        <v>11049</v>
      </c>
      <c r="E790" t="s">
        <v>46</v>
      </c>
      <c r="F790">
        <v>80</v>
      </c>
      <c r="G790" t="s">
        <v>2257</v>
      </c>
      <c r="H790" t="s">
        <v>49</v>
      </c>
      <c r="I790" t="s">
        <v>2222</v>
      </c>
    </row>
    <row r="791" spans="1:9" x14ac:dyDescent="0.2">
      <c r="A791">
        <f t="shared" si="28"/>
        <v>789</v>
      </c>
      <c r="B791">
        <f t="shared" si="28"/>
        <v>1789</v>
      </c>
      <c r="C791" t="s">
        <v>932</v>
      </c>
      <c r="D791" s="19">
        <v>11324</v>
      </c>
      <c r="E791" t="s">
        <v>46</v>
      </c>
      <c r="F791">
        <v>80</v>
      </c>
      <c r="G791" t="s">
        <v>2257</v>
      </c>
      <c r="H791" t="s">
        <v>49</v>
      </c>
      <c r="I791" t="s">
        <v>2222</v>
      </c>
    </row>
    <row r="792" spans="1:9" x14ac:dyDescent="0.2">
      <c r="A792">
        <f t="shared" si="28"/>
        <v>790</v>
      </c>
      <c r="B792">
        <f t="shared" si="28"/>
        <v>1790</v>
      </c>
      <c r="C792" t="s">
        <v>933</v>
      </c>
      <c r="D792" s="19">
        <v>11414</v>
      </c>
      <c r="E792" t="s">
        <v>46</v>
      </c>
      <c r="F792">
        <v>80</v>
      </c>
      <c r="G792" t="s">
        <v>2257</v>
      </c>
      <c r="H792" t="s">
        <v>49</v>
      </c>
      <c r="I792" t="s">
        <v>2222</v>
      </c>
    </row>
    <row r="793" spans="1:9" x14ac:dyDescent="0.2">
      <c r="A793">
        <f t="shared" si="28"/>
        <v>791</v>
      </c>
      <c r="B793">
        <f t="shared" si="28"/>
        <v>1791</v>
      </c>
      <c r="C793" t="s">
        <v>934</v>
      </c>
      <c r="D793" s="19">
        <v>11689</v>
      </c>
      <c r="E793" t="s">
        <v>46</v>
      </c>
      <c r="F793">
        <v>80</v>
      </c>
      <c r="G793" t="s">
        <v>2257</v>
      </c>
      <c r="H793" t="s">
        <v>49</v>
      </c>
      <c r="I793" t="s">
        <v>2222</v>
      </c>
    </row>
    <row r="794" spans="1:9" x14ac:dyDescent="0.2">
      <c r="A794">
        <f t="shared" si="28"/>
        <v>792</v>
      </c>
      <c r="B794">
        <f t="shared" si="28"/>
        <v>1792</v>
      </c>
      <c r="C794" t="s">
        <v>935</v>
      </c>
      <c r="D794" s="19">
        <v>11780</v>
      </c>
      <c r="E794" t="s">
        <v>46</v>
      </c>
      <c r="F794">
        <v>80</v>
      </c>
      <c r="G794" t="s">
        <v>2257</v>
      </c>
      <c r="H794" t="s">
        <v>49</v>
      </c>
      <c r="I794" t="s">
        <v>2222</v>
      </c>
    </row>
    <row r="795" spans="1:9" x14ac:dyDescent="0.2">
      <c r="A795">
        <f t="shared" si="28"/>
        <v>793</v>
      </c>
      <c r="B795">
        <f t="shared" si="28"/>
        <v>1793</v>
      </c>
      <c r="C795" t="s">
        <v>936</v>
      </c>
      <c r="D795" s="19">
        <v>12055</v>
      </c>
      <c r="E795" t="s">
        <v>46</v>
      </c>
      <c r="F795">
        <v>80</v>
      </c>
      <c r="G795" t="s">
        <v>2257</v>
      </c>
      <c r="H795" t="s">
        <v>49</v>
      </c>
      <c r="I795" t="s">
        <v>2222</v>
      </c>
    </row>
    <row r="796" spans="1:9" x14ac:dyDescent="0.2">
      <c r="A796">
        <f t="shared" si="28"/>
        <v>794</v>
      </c>
      <c r="B796">
        <f t="shared" si="28"/>
        <v>1794</v>
      </c>
      <c r="C796" t="s">
        <v>937</v>
      </c>
      <c r="D796" s="19">
        <v>12145</v>
      </c>
      <c r="E796" t="s">
        <v>46</v>
      </c>
      <c r="F796">
        <v>80</v>
      </c>
      <c r="G796" t="s">
        <v>2257</v>
      </c>
      <c r="H796" t="s">
        <v>49</v>
      </c>
      <c r="I796" t="s">
        <v>2222</v>
      </c>
    </row>
    <row r="797" spans="1:9" x14ac:dyDescent="0.2">
      <c r="A797">
        <f t="shared" si="28"/>
        <v>795</v>
      </c>
      <c r="B797">
        <f t="shared" si="28"/>
        <v>1795</v>
      </c>
      <c r="C797" t="s">
        <v>938</v>
      </c>
      <c r="D797" s="19">
        <v>12420</v>
      </c>
      <c r="E797" t="s">
        <v>46</v>
      </c>
      <c r="F797">
        <v>80</v>
      </c>
      <c r="G797" t="s">
        <v>2257</v>
      </c>
      <c r="H797" t="s">
        <v>49</v>
      </c>
      <c r="I797" t="s">
        <v>2222</v>
      </c>
    </row>
    <row r="798" spans="1:9" x14ac:dyDescent="0.2">
      <c r="A798">
        <f t="shared" ref="A798:B861" si="29">A797+1</f>
        <v>796</v>
      </c>
      <c r="B798">
        <f t="shared" si="29"/>
        <v>1796</v>
      </c>
      <c r="C798" t="s">
        <v>939</v>
      </c>
      <c r="D798" s="19">
        <v>12510</v>
      </c>
      <c r="E798" t="s">
        <v>46</v>
      </c>
      <c r="F798">
        <v>80</v>
      </c>
      <c r="G798" t="s">
        <v>2257</v>
      </c>
      <c r="H798" t="s">
        <v>49</v>
      </c>
      <c r="I798" t="s">
        <v>2222</v>
      </c>
    </row>
    <row r="799" spans="1:9" x14ac:dyDescent="0.2">
      <c r="A799">
        <f t="shared" si="29"/>
        <v>797</v>
      </c>
      <c r="B799">
        <f t="shared" si="29"/>
        <v>1797</v>
      </c>
      <c r="C799" t="s">
        <v>940</v>
      </c>
      <c r="D799" s="19">
        <v>12785</v>
      </c>
      <c r="E799" t="s">
        <v>46</v>
      </c>
      <c r="F799">
        <v>80</v>
      </c>
      <c r="G799" t="s">
        <v>2257</v>
      </c>
      <c r="H799" t="s">
        <v>49</v>
      </c>
      <c r="I799" t="s">
        <v>2222</v>
      </c>
    </row>
    <row r="800" spans="1:9" x14ac:dyDescent="0.2">
      <c r="A800">
        <f t="shared" si="29"/>
        <v>798</v>
      </c>
      <c r="B800">
        <f t="shared" si="29"/>
        <v>1798</v>
      </c>
      <c r="C800" t="s">
        <v>941</v>
      </c>
      <c r="D800" s="19">
        <v>12875</v>
      </c>
      <c r="E800" t="s">
        <v>46</v>
      </c>
      <c r="F800">
        <v>80</v>
      </c>
      <c r="G800" t="s">
        <v>2257</v>
      </c>
      <c r="H800" t="s">
        <v>49</v>
      </c>
      <c r="I800" t="s">
        <v>2222</v>
      </c>
    </row>
    <row r="801" spans="1:9" x14ac:dyDescent="0.2">
      <c r="A801">
        <f t="shared" si="29"/>
        <v>799</v>
      </c>
      <c r="B801">
        <f t="shared" si="29"/>
        <v>1799</v>
      </c>
      <c r="C801" t="s">
        <v>942</v>
      </c>
      <c r="D801" s="19">
        <v>13150</v>
      </c>
      <c r="E801" t="s">
        <v>46</v>
      </c>
      <c r="F801">
        <v>80</v>
      </c>
      <c r="G801" t="s">
        <v>2257</v>
      </c>
      <c r="H801" t="s">
        <v>49</v>
      </c>
      <c r="I801" t="s">
        <v>2222</v>
      </c>
    </row>
    <row r="802" spans="1:9" x14ac:dyDescent="0.2">
      <c r="A802">
        <f t="shared" si="29"/>
        <v>800</v>
      </c>
      <c r="B802">
        <f t="shared" si="29"/>
        <v>1800</v>
      </c>
      <c r="C802" t="s">
        <v>943</v>
      </c>
      <c r="D802" s="19">
        <v>13241</v>
      </c>
      <c r="E802" t="s">
        <v>46</v>
      </c>
      <c r="F802">
        <v>80</v>
      </c>
      <c r="G802" t="s">
        <v>2257</v>
      </c>
      <c r="H802" t="s">
        <v>49</v>
      </c>
      <c r="I802" t="s">
        <v>2222</v>
      </c>
    </row>
    <row r="803" spans="1:9" x14ac:dyDescent="0.2">
      <c r="A803">
        <f t="shared" si="29"/>
        <v>801</v>
      </c>
      <c r="B803">
        <f t="shared" si="29"/>
        <v>1801</v>
      </c>
      <c r="C803" t="s">
        <v>944</v>
      </c>
      <c r="D803" s="19">
        <v>13516</v>
      </c>
      <c r="E803" t="s">
        <v>46</v>
      </c>
      <c r="F803">
        <v>80</v>
      </c>
      <c r="G803" t="s">
        <v>2257</v>
      </c>
      <c r="H803" t="s">
        <v>49</v>
      </c>
      <c r="I803" t="s">
        <v>2222</v>
      </c>
    </row>
    <row r="804" spans="1:9" x14ac:dyDescent="0.2">
      <c r="A804">
        <f t="shared" si="29"/>
        <v>802</v>
      </c>
      <c r="B804">
        <f t="shared" si="29"/>
        <v>1802</v>
      </c>
      <c r="C804" t="s">
        <v>945</v>
      </c>
      <c r="D804" s="19">
        <v>13606</v>
      </c>
      <c r="E804" t="s">
        <v>46</v>
      </c>
      <c r="F804">
        <v>80</v>
      </c>
      <c r="G804" t="s">
        <v>2257</v>
      </c>
      <c r="H804" t="s">
        <v>49</v>
      </c>
      <c r="I804" t="s">
        <v>2222</v>
      </c>
    </row>
    <row r="805" spans="1:9" x14ac:dyDescent="0.2">
      <c r="A805">
        <f t="shared" si="29"/>
        <v>803</v>
      </c>
      <c r="B805">
        <f t="shared" si="29"/>
        <v>1803</v>
      </c>
      <c r="C805" t="s">
        <v>946</v>
      </c>
      <c r="D805" s="19">
        <v>13881</v>
      </c>
      <c r="E805" t="s">
        <v>46</v>
      </c>
      <c r="F805">
        <v>80</v>
      </c>
      <c r="G805" t="s">
        <v>2257</v>
      </c>
      <c r="H805" t="s">
        <v>49</v>
      </c>
      <c r="I805" t="s">
        <v>2222</v>
      </c>
    </row>
    <row r="806" spans="1:9" x14ac:dyDescent="0.2">
      <c r="A806">
        <f t="shared" si="29"/>
        <v>804</v>
      </c>
      <c r="B806">
        <f t="shared" si="29"/>
        <v>1804</v>
      </c>
      <c r="C806" t="s">
        <v>947</v>
      </c>
      <c r="D806" s="19">
        <v>13971</v>
      </c>
      <c r="E806" t="s">
        <v>46</v>
      </c>
      <c r="F806">
        <v>80</v>
      </c>
      <c r="G806" t="s">
        <v>2257</v>
      </c>
      <c r="H806" t="s">
        <v>49</v>
      </c>
      <c r="I806" t="s">
        <v>2222</v>
      </c>
    </row>
    <row r="807" spans="1:9" x14ac:dyDescent="0.2">
      <c r="A807">
        <f t="shared" si="29"/>
        <v>805</v>
      </c>
      <c r="B807">
        <f t="shared" si="29"/>
        <v>1805</v>
      </c>
      <c r="C807" t="s">
        <v>948</v>
      </c>
      <c r="D807" s="19">
        <v>14246</v>
      </c>
      <c r="E807" t="s">
        <v>46</v>
      </c>
      <c r="F807">
        <v>80</v>
      </c>
      <c r="G807" t="s">
        <v>2257</v>
      </c>
      <c r="H807" t="s">
        <v>49</v>
      </c>
      <c r="I807" t="s">
        <v>2222</v>
      </c>
    </row>
    <row r="808" spans="1:9" x14ac:dyDescent="0.2">
      <c r="A808">
        <f t="shared" si="29"/>
        <v>806</v>
      </c>
      <c r="B808">
        <f t="shared" si="29"/>
        <v>1806</v>
      </c>
      <c r="C808" t="s">
        <v>949</v>
      </c>
      <c r="D808" s="19">
        <v>14336</v>
      </c>
      <c r="E808" t="s">
        <v>46</v>
      </c>
      <c r="F808">
        <v>80</v>
      </c>
      <c r="G808" t="s">
        <v>2257</v>
      </c>
      <c r="H808" t="s">
        <v>49</v>
      </c>
      <c r="I808" t="s">
        <v>2222</v>
      </c>
    </row>
    <row r="809" spans="1:9" x14ac:dyDescent="0.2">
      <c r="A809">
        <f t="shared" si="29"/>
        <v>807</v>
      </c>
      <c r="B809">
        <f t="shared" si="29"/>
        <v>1807</v>
      </c>
      <c r="C809" t="s">
        <v>950</v>
      </c>
      <c r="D809" s="19">
        <v>14611</v>
      </c>
      <c r="E809" t="s">
        <v>46</v>
      </c>
      <c r="F809">
        <v>80</v>
      </c>
      <c r="G809" t="s">
        <v>2257</v>
      </c>
      <c r="H809" t="s">
        <v>49</v>
      </c>
      <c r="I809" t="s">
        <v>2222</v>
      </c>
    </row>
    <row r="810" spans="1:9" x14ac:dyDescent="0.2">
      <c r="A810">
        <f t="shared" si="29"/>
        <v>808</v>
      </c>
      <c r="B810">
        <f t="shared" si="29"/>
        <v>1808</v>
      </c>
      <c r="C810" t="s">
        <v>951</v>
      </c>
      <c r="D810" s="19">
        <v>14702</v>
      </c>
      <c r="E810" t="s">
        <v>46</v>
      </c>
      <c r="F810">
        <v>80</v>
      </c>
      <c r="G810" t="s">
        <v>2257</v>
      </c>
      <c r="H810" t="s">
        <v>49</v>
      </c>
      <c r="I810" t="s">
        <v>2222</v>
      </c>
    </row>
    <row r="811" spans="1:9" x14ac:dyDescent="0.2">
      <c r="A811">
        <f t="shared" si="29"/>
        <v>809</v>
      </c>
      <c r="B811">
        <f t="shared" si="29"/>
        <v>1809</v>
      </c>
      <c r="C811" t="s">
        <v>952</v>
      </c>
      <c r="D811" s="19">
        <v>14977</v>
      </c>
      <c r="E811" t="s">
        <v>46</v>
      </c>
      <c r="F811">
        <v>80</v>
      </c>
      <c r="G811" t="s">
        <v>2257</v>
      </c>
      <c r="H811" t="s">
        <v>49</v>
      </c>
      <c r="I811" t="s">
        <v>2222</v>
      </c>
    </row>
    <row r="812" spans="1:9" x14ac:dyDescent="0.2">
      <c r="A812">
        <f t="shared" si="29"/>
        <v>810</v>
      </c>
      <c r="B812">
        <f t="shared" si="29"/>
        <v>1810</v>
      </c>
      <c r="C812" t="s">
        <v>953</v>
      </c>
      <c r="D812" s="19">
        <v>15067</v>
      </c>
      <c r="E812" t="s">
        <v>46</v>
      </c>
      <c r="F812">
        <v>80</v>
      </c>
      <c r="G812" t="s">
        <v>2257</v>
      </c>
      <c r="H812" t="s">
        <v>49</v>
      </c>
      <c r="I812" t="s">
        <v>2222</v>
      </c>
    </row>
    <row r="813" spans="1:9" x14ac:dyDescent="0.2">
      <c r="A813">
        <f t="shared" si="29"/>
        <v>811</v>
      </c>
      <c r="B813">
        <f t="shared" si="29"/>
        <v>1811</v>
      </c>
      <c r="C813" t="s">
        <v>954</v>
      </c>
      <c r="D813" s="19">
        <v>15342</v>
      </c>
      <c r="E813" t="s">
        <v>46</v>
      </c>
      <c r="F813">
        <v>80</v>
      </c>
      <c r="G813" t="s">
        <v>2257</v>
      </c>
      <c r="H813" t="s">
        <v>49</v>
      </c>
      <c r="I813" t="s">
        <v>2222</v>
      </c>
    </row>
    <row r="814" spans="1:9" x14ac:dyDescent="0.2">
      <c r="A814">
        <f t="shared" si="29"/>
        <v>812</v>
      </c>
      <c r="B814">
        <f t="shared" si="29"/>
        <v>1812</v>
      </c>
      <c r="C814" t="s">
        <v>955</v>
      </c>
      <c r="D814" s="19">
        <v>15432</v>
      </c>
      <c r="E814" t="s">
        <v>46</v>
      </c>
      <c r="F814">
        <v>80</v>
      </c>
      <c r="G814" t="s">
        <v>2257</v>
      </c>
      <c r="H814" t="s">
        <v>49</v>
      </c>
      <c r="I814" t="s">
        <v>2222</v>
      </c>
    </row>
    <row r="815" spans="1:9" x14ac:dyDescent="0.2">
      <c r="A815">
        <f t="shared" si="29"/>
        <v>813</v>
      </c>
      <c r="B815">
        <f t="shared" si="29"/>
        <v>1813</v>
      </c>
      <c r="C815" t="s">
        <v>956</v>
      </c>
      <c r="D815" s="19">
        <v>15707</v>
      </c>
      <c r="E815" t="s">
        <v>46</v>
      </c>
      <c r="F815">
        <v>80</v>
      </c>
      <c r="G815" t="s">
        <v>2257</v>
      </c>
      <c r="H815" t="s">
        <v>49</v>
      </c>
      <c r="I815" t="s">
        <v>2222</v>
      </c>
    </row>
    <row r="816" spans="1:9" x14ac:dyDescent="0.2">
      <c r="A816">
        <f t="shared" si="29"/>
        <v>814</v>
      </c>
      <c r="B816">
        <f t="shared" si="29"/>
        <v>1814</v>
      </c>
      <c r="C816" t="s">
        <v>957</v>
      </c>
      <c r="D816" s="19">
        <v>15797</v>
      </c>
      <c r="E816" t="s">
        <v>46</v>
      </c>
      <c r="F816">
        <v>80</v>
      </c>
      <c r="G816" t="s">
        <v>2257</v>
      </c>
      <c r="H816" t="s">
        <v>49</v>
      </c>
      <c r="I816" t="s">
        <v>2222</v>
      </c>
    </row>
    <row r="817" spans="1:9" x14ac:dyDescent="0.2">
      <c r="A817">
        <f t="shared" si="29"/>
        <v>815</v>
      </c>
      <c r="B817">
        <f t="shared" si="29"/>
        <v>1815</v>
      </c>
      <c r="C817" t="s">
        <v>958</v>
      </c>
      <c r="D817" s="19">
        <v>16072</v>
      </c>
      <c r="E817" t="s">
        <v>46</v>
      </c>
      <c r="F817">
        <v>80</v>
      </c>
      <c r="G817" t="s">
        <v>2257</v>
      </c>
      <c r="H817" t="s">
        <v>49</v>
      </c>
      <c r="I817" t="s">
        <v>2222</v>
      </c>
    </row>
    <row r="818" spans="1:9" x14ac:dyDescent="0.2">
      <c r="A818">
        <f t="shared" si="29"/>
        <v>816</v>
      </c>
      <c r="B818">
        <f t="shared" si="29"/>
        <v>1816</v>
      </c>
      <c r="C818" t="s">
        <v>959</v>
      </c>
      <c r="D818" s="19">
        <v>16163</v>
      </c>
      <c r="E818" t="s">
        <v>46</v>
      </c>
      <c r="F818">
        <v>80</v>
      </c>
      <c r="G818" t="s">
        <v>2257</v>
      </c>
      <c r="H818" t="s">
        <v>49</v>
      </c>
      <c r="I818" t="s">
        <v>2222</v>
      </c>
    </row>
    <row r="819" spans="1:9" x14ac:dyDescent="0.2">
      <c r="A819">
        <f t="shared" si="29"/>
        <v>817</v>
      </c>
      <c r="B819">
        <f t="shared" si="29"/>
        <v>1817</v>
      </c>
      <c r="C819" t="s">
        <v>960</v>
      </c>
      <c r="D819" s="19">
        <v>16438</v>
      </c>
      <c r="E819" t="s">
        <v>46</v>
      </c>
      <c r="F819">
        <v>80</v>
      </c>
      <c r="G819" t="s">
        <v>2257</v>
      </c>
      <c r="H819" t="s">
        <v>49</v>
      </c>
      <c r="I819" t="s">
        <v>2222</v>
      </c>
    </row>
    <row r="820" spans="1:9" x14ac:dyDescent="0.2">
      <c r="A820">
        <f t="shared" si="29"/>
        <v>818</v>
      </c>
      <c r="B820">
        <f t="shared" si="29"/>
        <v>1818</v>
      </c>
      <c r="C820" t="s">
        <v>961</v>
      </c>
      <c r="D820" s="19">
        <v>16528</v>
      </c>
      <c r="E820" t="s">
        <v>46</v>
      </c>
      <c r="F820">
        <v>80</v>
      </c>
      <c r="G820" t="s">
        <v>2257</v>
      </c>
      <c r="H820" t="s">
        <v>49</v>
      </c>
      <c r="I820" t="s">
        <v>2222</v>
      </c>
    </row>
    <row r="821" spans="1:9" x14ac:dyDescent="0.2">
      <c r="A821">
        <f t="shared" si="29"/>
        <v>819</v>
      </c>
      <c r="B821">
        <f t="shared" si="29"/>
        <v>1819</v>
      </c>
      <c r="C821" t="s">
        <v>962</v>
      </c>
      <c r="D821" s="19">
        <v>16803</v>
      </c>
      <c r="E821" t="s">
        <v>46</v>
      </c>
      <c r="F821">
        <v>80</v>
      </c>
      <c r="G821" t="s">
        <v>2257</v>
      </c>
      <c r="H821" t="s">
        <v>49</v>
      </c>
      <c r="I821" t="s">
        <v>2222</v>
      </c>
    </row>
    <row r="822" spans="1:9" x14ac:dyDescent="0.2">
      <c r="A822">
        <f t="shared" si="29"/>
        <v>820</v>
      </c>
      <c r="B822">
        <f t="shared" si="29"/>
        <v>1820</v>
      </c>
      <c r="C822" t="s">
        <v>963</v>
      </c>
      <c r="D822" s="19">
        <v>16893</v>
      </c>
      <c r="E822" t="s">
        <v>46</v>
      </c>
      <c r="F822">
        <v>80</v>
      </c>
      <c r="G822" t="s">
        <v>2257</v>
      </c>
      <c r="H822" t="s">
        <v>49</v>
      </c>
      <c r="I822" t="s">
        <v>2222</v>
      </c>
    </row>
    <row r="823" spans="1:9" x14ac:dyDescent="0.2">
      <c r="A823">
        <f t="shared" si="29"/>
        <v>821</v>
      </c>
      <c r="B823">
        <f t="shared" si="29"/>
        <v>1821</v>
      </c>
      <c r="C823" t="s">
        <v>964</v>
      </c>
      <c r="D823" s="19">
        <v>17168</v>
      </c>
      <c r="E823" t="s">
        <v>46</v>
      </c>
      <c r="F823">
        <v>80</v>
      </c>
      <c r="G823" t="s">
        <v>2257</v>
      </c>
      <c r="H823" t="s">
        <v>49</v>
      </c>
      <c r="I823" t="s">
        <v>2222</v>
      </c>
    </row>
    <row r="824" spans="1:9" x14ac:dyDescent="0.2">
      <c r="A824">
        <f t="shared" si="29"/>
        <v>822</v>
      </c>
      <c r="B824">
        <f t="shared" si="29"/>
        <v>1822</v>
      </c>
      <c r="C824" t="s">
        <v>965</v>
      </c>
      <c r="D824" s="19">
        <v>17258</v>
      </c>
      <c r="E824" t="s">
        <v>46</v>
      </c>
      <c r="F824">
        <v>80</v>
      </c>
      <c r="G824" t="s">
        <v>2257</v>
      </c>
      <c r="H824" t="s">
        <v>49</v>
      </c>
      <c r="I824" t="s">
        <v>2222</v>
      </c>
    </row>
    <row r="825" spans="1:9" x14ac:dyDescent="0.2">
      <c r="A825">
        <f t="shared" si="29"/>
        <v>823</v>
      </c>
      <c r="B825">
        <f t="shared" si="29"/>
        <v>1823</v>
      </c>
      <c r="C825" t="s">
        <v>966</v>
      </c>
      <c r="D825" s="19">
        <v>17533</v>
      </c>
      <c r="E825" t="s">
        <v>46</v>
      </c>
      <c r="F825">
        <v>80</v>
      </c>
      <c r="G825" t="s">
        <v>2257</v>
      </c>
      <c r="H825" t="s">
        <v>49</v>
      </c>
      <c r="I825" t="s">
        <v>2222</v>
      </c>
    </row>
    <row r="826" spans="1:9" x14ac:dyDescent="0.2">
      <c r="A826">
        <f t="shared" si="29"/>
        <v>824</v>
      </c>
      <c r="B826">
        <f t="shared" si="29"/>
        <v>1824</v>
      </c>
      <c r="C826" t="s">
        <v>967</v>
      </c>
      <c r="D826" s="19">
        <v>17624</v>
      </c>
      <c r="E826" t="s">
        <v>46</v>
      </c>
      <c r="F826">
        <v>80</v>
      </c>
      <c r="G826" t="s">
        <v>2257</v>
      </c>
      <c r="H826" t="s">
        <v>49</v>
      </c>
      <c r="I826" t="s">
        <v>2222</v>
      </c>
    </row>
    <row r="827" spans="1:9" x14ac:dyDescent="0.2">
      <c r="A827">
        <f t="shared" si="29"/>
        <v>825</v>
      </c>
      <c r="B827">
        <f t="shared" si="29"/>
        <v>1825</v>
      </c>
      <c r="C827" t="s">
        <v>968</v>
      </c>
      <c r="D827" s="19">
        <v>17899</v>
      </c>
      <c r="E827" t="s">
        <v>46</v>
      </c>
      <c r="F827">
        <v>80</v>
      </c>
      <c r="G827" t="s">
        <v>2257</v>
      </c>
      <c r="H827" t="s">
        <v>49</v>
      </c>
      <c r="I827" t="s">
        <v>2222</v>
      </c>
    </row>
    <row r="828" spans="1:9" x14ac:dyDescent="0.2">
      <c r="A828">
        <f t="shared" si="29"/>
        <v>826</v>
      </c>
      <c r="B828">
        <f t="shared" si="29"/>
        <v>1826</v>
      </c>
      <c r="C828" t="s">
        <v>969</v>
      </c>
      <c r="D828" s="19">
        <v>17989</v>
      </c>
      <c r="E828" t="s">
        <v>46</v>
      </c>
      <c r="F828">
        <v>80</v>
      </c>
      <c r="G828" t="s">
        <v>2257</v>
      </c>
      <c r="H828" t="s">
        <v>49</v>
      </c>
      <c r="I828" t="s">
        <v>2222</v>
      </c>
    </row>
    <row r="829" spans="1:9" x14ac:dyDescent="0.2">
      <c r="A829">
        <f t="shared" si="29"/>
        <v>827</v>
      </c>
      <c r="B829">
        <f t="shared" si="29"/>
        <v>1827</v>
      </c>
      <c r="C829" t="s">
        <v>970</v>
      </c>
      <c r="D829" s="19">
        <v>18264</v>
      </c>
      <c r="E829" t="s">
        <v>46</v>
      </c>
      <c r="F829">
        <v>80</v>
      </c>
      <c r="G829" t="s">
        <v>2257</v>
      </c>
      <c r="H829" t="s">
        <v>49</v>
      </c>
      <c r="I829" t="s">
        <v>2222</v>
      </c>
    </row>
    <row r="830" spans="1:9" x14ac:dyDescent="0.2">
      <c r="A830">
        <f t="shared" si="29"/>
        <v>828</v>
      </c>
      <c r="B830">
        <f t="shared" si="29"/>
        <v>1828</v>
      </c>
      <c r="C830" t="s">
        <v>971</v>
      </c>
      <c r="D830" s="19">
        <v>18354</v>
      </c>
      <c r="E830" t="s">
        <v>46</v>
      </c>
      <c r="F830">
        <v>80</v>
      </c>
      <c r="G830" t="s">
        <v>2257</v>
      </c>
      <c r="H830" t="s">
        <v>49</v>
      </c>
      <c r="I830" t="s">
        <v>2222</v>
      </c>
    </row>
    <row r="831" spans="1:9" x14ac:dyDescent="0.2">
      <c r="A831">
        <f t="shared" si="29"/>
        <v>829</v>
      </c>
      <c r="B831">
        <f t="shared" si="29"/>
        <v>1829</v>
      </c>
      <c r="C831" t="s">
        <v>972</v>
      </c>
      <c r="D831" s="19">
        <v>18629</v>
      </c>
      <c r="E831" t="s">
        <v>46</v>
      </c>
      <c r="F831">
        <v>80</v>
      </c>
      <c r="G831" t="s">
        <v>2257</v>
      </c>
      <c r="H831" t="s">
        <v>49</v>
      </c>
      <c r="I831" t="s">
        <v>2222</v>
      </c>
    </row>
    <row r="832" spans="1:9" x14ac:dyDescent="0.2">
      <c r="A832">
        <f t="shared" si="29"/>
        <v>830</v>
      </c>
      <c r="B832">
        <f t="shared" si="29"/>
        <v>1830</v>
      </c>
      <c r="C832" t="s">
        <v>973</v>
      </c>
      <c r="D832" s="19">
        <v>18719</v>
      </c>
      <c r="E832" t="s">
        <v>46</v>
      </c>
      <c r="F832">
        <v>80</v>
      </c>
      <c r="G832" t="s">
        <v>2257</v>
      </c>
      <c r="H832" t="s">
        <v>49</v>
      </c>
      <c r="I832" t="s">
        <v>2222</v>
      </c>
    </row>
    <row r="833" spans="1:9" x14ac:dyDescent="0.2">
      <c r="A833">
        <f t="shared" si="29"/>
        <v>831</v>
      </c>
      <c r="B833">
        <f t="shared" si="29"/>
        <v>1831</v>
      </c>
      <c r="C833" t="s">
        <v>974</v>
      </c>
      <c r="D833" s="19">
        <v>18994</v>
      </c>
      <c r="E833" t="s">
        <v>46</v>
      </c>
      <c r="F833">
        <v>80</v>
      </c>
      <c r="G833" t="s">
        <v>2257</v>
      </c>
      <c r="H833" t="s">
        <v>49</v>
      </c>
      <c r="I833" t="s">
        <v>2222</v>
      </c>
    </row>
    <row r="834" spans="1:9" x14ac:dyDescent="0.2">
      <c r="A834">
        <f t="shared" si="29"/>
        <v>832</v>
      </c>
      <c r="B834">
        <f t="shared" si="29"/>
        <v>1832</v>
      </c>
      <c r="C834" t="s">
        <v>975</v>
      </c>
      <c r="D834" s="19">
        <v>19085</v>
      </c>
      <c r="E834" t="s">
        <v>46</v>
      </c>
      <c r="F834">
        <v>80</v>
      </c>
      <c r="G834" t="s">
        <v>2257</v>
      </c>
      <c r="H834" t="s">
        <v>49</v>
      </c>
      <c r="I834" t="s">
        <v>2222</v>
      </c>
    </row>
    <row r="835" spans="1:9" x14ac:dyDescent="0.2">
      <c r="A835">
        <f t="shared" si="29"/>
        <v>833</v>
      </c>
      <c r="B835">
        <f t="shared" si="29"/>
        <v>1833</v>
      </c>
      <c r="C835" t="s">
        <v>976</v>
      </c>
      <c r="D835" s="19">
        <v>19360</v>
      </c>
      <c r="E835" t="s">
        <v>46</v>
      </c>
      <c r="F835">
        <v>80</v>
      </c>
      <c r="G835" t="s">
        <v>2257</v>
      </c>
      <c r="H835" t="s">
        <v>49</v>
      </c>
      <c r="I835" t="s">
        <v>2222</v>
      </c>
    </row>
    <row r="836" spans="1:9" x14ac:dyDescent="0.2">
      <c r="A836">
        <f t="shared" si="29"/>
        <v>834</v>
      </c>
      <c r="B836">
        <f t="shared" si="29"/>
        <v>1834</v>
      </c>
      <c r="C836" t="s">
        <v>977</v>
      </c>
      <c r="D836" s="19">
        <v>19450</v>
      </c>
      <c r="E836" t="s">
        <v>46</v>
      </c>
      <c r="F836">
        <v>80</v>
      </c>
      <c r="G836" t="s">
        <v>2257</v>
      </c>
      <c r="H836" t="s">
        <v>49</v>
      </c>
      <c r="I836" t="s">
        <v>2222</v>
      </c>
    </row>
    <row r="837" spans="1:9" x14ac:dyDescent="0.2">
      <c r="A837">
        <f t="shared" si="29"/>
        <v>835</v>
      </c>
      <c r="B837">
        <f t="shared" si="29"/>
        <v>1835</v>
      </c>
      <c r="C837" t="s">
        <v>978</v>
      </c>
      <c r="D837" s="19">
        <v>19725</v>
      </c>
      <c r="E837" t="s">
        <v>46</v>
      </c>
      <c r="F837">
        <v>80</v>
      </c>
      <c r="G837" t="s">
        <v>2257</v>
      </c>
      <c r="H837" t="s">
        <v>49</v>
      </c>
      <c r="I837" t="s">
        <v>2222</v>
      </c>
    </row>
    <row r="838" spans="1:9" x14ac:dyDescent="0.2">
      <c r="A838">
        <f t="shared" si="29"/>
        <v>836</v>
      </c>
      <c r="B838">
        <f t="shared" si="29"/>
        <v>1836</v>
      </c>
      <c r="C838" t="s">
        <v>979</v>
      </c>
      <c r="D838" s="19">
        <v>19815</v>
      </c>
      <c r="E838" t="s">
        <v>46</v>
      </c>
      <c r="F838">
        <v>80</v>
      </c>
      <c r="G838" t="s">
        <v>2257</v>
      </c>
      <c r="H838" t="s">
        <v>49</v>
      </c>
      <c r="I838" t="s">
        <v>2222</v>
      </c>
    </row>
    <row r="839" spans="1:9" x14ac:dyDescent="0.2">
      <c r="A839">
        <f t="shared" si="29"/>
        <v>837</v>
      </c>
      <c r="B839">
        <f t="shared" si="29"/>
        <v>1837</v>
      </c>
      <c r="C839" t="s">
        <v>980</v>
      </c>
      <c r="D839" s="19">
        <v>20090</v>
      </c>
      <c r="E839" t="s">
        <v>46</v>
      </c>
      <c r="F839">
        <v>80</v>
      </c>
      <c r="G839" t="s">
        <v>2257</v>
      </c>
      <c r="H839" t="s">
        <v>49</v>
      </c>
      <c r="I839" t="s">
        <v>2222</v>
      </c>
    </row>
    <row r="840" spans="1:9" x14ac:dyDescent="0.2">
      <c r="A840">
        <f t="shared" si="29"/>
        <v>838</v>
      </c>
      <c r="B840">
        <f t="shared" si="29"/>
        <v>1838</v>
      </c>
      <c r="C840" t="s">
        <v>981</v>
      </c>
      <c r="D840" s="19">
        <v>20180</v>
      </c>
      <c r="E840" t="s">
        <v>46</v>
      </c>
      <c r="F840">
        <v>80</v>
      </c>
      <c r="G840" t="s">
        <v>2257</v>
      </c>
      <c r="H840" t="s">
        <v>49</v>
      </c>
      <c r="I840" t="s">
        <v>2222</v>
      </c>
    </row>
    <row r="841" spans="1:9" x14ac:dyDescent="0.2">
      <c r="A841">
        <f t="shared" si="29"/>
        <v>839</v>
      </c>
      <c r="B841">
        <f t="shared" si="29"/>
        <v>1839</v>
      </c>
      <c r="C841" t="s">
        <v>982</v>
      </c>
      <c r="D841" s="19">
        <v>20455</v>
      </c>
      <c r="E841" t="s">
        <v>46</v>
      </c>
      <c r="F841">
        <v>80</v>
      </c>
      <c r="G841" t="s">
        <v>2257</v>
      </c>
      <c r="H841" t="s">
        <v>49</v>
      </c>
      <c r="I841" t="s">
        <v>2222</v>
      </c>
    </row>
    <row r="842" spans="1:9" x14ac:dyDescent="0.2">
      <c r="A842">
        <f t="shared" si="29"/>
        <v>840</v>
      </c>
      <c r="B842">
        <f t="shared" si="29"/>
        <v>1840</v>
      </c>
      <c r="C842" t="s">
        <v>983</v>
      </c>
      <c r="D842" s="19">
        <v>20546</v>
      </c>
      <c r="E842" t="s">
        <v>46</v>
      </c>
      <c r="F842">
        <v>80</v>
      </c>
      <c r="G842" t="s">
        <v>2257</v>
      </c>
      <c r="H842" t="s">
        <v>49</v>
      </c>
      <c r="I842" t="s">
        <v>2222</v>
      </c>
    </row>
    <row r="843" spans="1:9" x14ac:dyDescent="0.2">
      <c r="A843">
        <f t="shared" si="29"/>
        <v>841</v>
      </c>
      <c r="B843">
        <f t="shared" si="29"/>
        <v>1841</v>
      </c>
      <c r="C843" t="s">
        <v>984</v>
      </c>
      <c r="D843" s="19">
        <v>20821</v>
      </c>
      <c r="E843" t="s">
        <v>46</v>
      </c>
      <c r="F843">
        <v>80</v>
      </c>
      <c r="G843" t="s">
        <v>2257</v>
      </c>
      <c r="H843" t="s">
        <v>49</v>
      </c>
      <c r="I843" t="s">
        <v>2222</v>
      </c>
    </row>
    <row r="844" spans="1:9" x14ac:dyDescent="0.2">
      <c r="A844">
        <f t="shared" si="29"/>
        <v>842</v>
      </c>
      <c r="B844">
        <f t="shared" si="29"/>
        <v>1842</v>
      </c>
      <c r="C844" t="s">
        <v>985</v>
      </c>
      <c r="D844" s="19">
        <v>20911</v>
      </c>
      <c r="E844" t="s">
        <v>46</v>
      </c>
      <c r="F844">
        <v>80</v>
      </c>
      <c r="G844" t="s">
        <v>2257</v>
      </c>
      <c r="H844" t="s">
        <v>49</v>
      </c>
      <c r="I844" t="s">
        <v>2222</v>
      </c>
    </row>
    <row r="845" spans="1:9" x14ac:dyDescent="0.2">
      <c r="A845">
        <f t="shared" si="29"/>
        <v>843</v>
      </c>
      <c r="B845">
        <f t="shared" si="29"/>
        <v>1843</v>
      </c>
      <c r="C845" t="s">
        <v>986</v>
      </c>
      <c r="D845" s="19">
        <v>21186</v>
      </c>
      <c r="E845" t="s">
        <v>46</v>
      </c>
      <c r="F845">
        <v>80</v>
      </c>
      <c r="G845" t="s">
        <v>2257</v>
      </c>
      <c r="H845" t="s">
        <v>49</v>
      </c>
      <c r="I845" t="s">
        <v>2222</v>
      </c>
    </row>
    <row r="846" spans="1:9" x14ac:dyDescent="0.2">
      <c r="A846">
        <f t="shared" si="29"/>
        <v>844</v>
      </c>
      <c r="B846">
        <f t="shared" si="29"/>
        <v>1844</v>
      </c>
      <c r="C846" t="s">
        <v>987</v>
      </c>
      <c r="D846" s="19">
        <v>21276</v>
      </c>
      <c r="E846" t="s">
        <v>46</v>
      </c>
      <c r="F846">
        <v>80</v>
      </c>
      <c r="G846" t="s">
        <v>2257</v>
      </c>
      <c r="H846" t="s">
        <v>49</v>
      </c>
      <c r="I846" t="s">
        <v>2222</v>
      </c>
    </row>
    <row r="847" spans="1:9" x14ac:dyDescent="0.2">
      <c r="A847">
        <f t="shared" si="29"/>
        <v>845</v>
      </c>
      <c r="B847">
        <f t="shared" si="29"/>
        <v>1845</v>
      </c>
      <c r="C847" t="s">
        <v>988</v>
      </c>
      <c r="D847" s="19">
        <v>21551</v>
      </c>
      <c r="E847" t="s">
        <v>46</v>
      </c>
      <c r="F847">
        <v>80</v>
      </c>
      <c r="G847" t="s">
        <v>2257</v>
      </c>
      <c r="H847" t="s">
        <v>49</v>
      </c>
      <c r="I847" t="s">
        <v>2222</v>
      </c>
    </row>
    <row r="848" spans="1:9" x14ac:dyDescent="0.2">
      <c r="A848">
        <f t="shared" si="29"/>
        <v>846</v>
      </c>
      <c r="B848">
        <f t="shared" si="29"/>
        <v>1846</v>
      </c>
      <c r="C848" t="s">
        <v>989</v>
      </c>
      <c r="D848" s="19">
        <v>21641</v>
      </c>
      <c r="E848" t="s">
        <v>46</v>
      </c>
      <c r="F848">
        <v>80</v>
      </c>
      <c r="G848" t="s">
        <v>2257</v>
      </c>
      <c r="H848" t="s">
        <v>49</v>
      </c>
      <c r="I848" t="s">
        <v>2222</v>
      </c>
    </row>
    <row r="849" spans="1:9" x14ac:dyDescent="0.2">
      <c r="A849">
        <f t="shared" si="29"/>
        <v>847</v>
      </c>
      <c r="B849">
        <f t="shared" si="29"/>
        <v>1847</v>
      </c>
      <c r="C849" t="s">
        <v>990</v>
      </c>
      <c r="D849" s="19">
        <v>21916</v>
      </c>
      <c r="E849" t="s">
        <v>46</v>
      </c>
      <c r="F849">
        <v>80</v>
      </c>
      <c r="G849" t="s">
        <v>2257</v>
      </c>
      <c r="H849" t="s">
        <v>49</v>
      </c>
      <c r="I849" t="s">
        <v>2222</v>
      </c>
    </row>
    <row r="850" spans="1:9" x14ac:dyDescent="0.2">
      <c r="A850">
        <f t="shared" si="29"/>
        <v>848</v>
      </c>
      <c r="B850">
        <f t="shared" si="29"/>
        <v>1848</v>
      </c>
      <c r="C850" t="s">
        <v>991</v>
      </c>
      <c r="D850" s="19">
        <v>22007</v>
      </c>
      <c r="E850" t="s">
        <v>46</v>
      </c>
      <c r="F850">
        <v>80</v>
      </c>
      <c r="G850" t="s">
        <v>2257</v>
      </c>
      <c r="H850" t="s">
        <v>49</v>
      </c>
      <c r="I850" t="s">
        <v>2222</v>
      </c>
    </row>
    <row r="851" spans="1:9" x14ac:dyDescent="0.2">
      <c r="A851">
        <f t="shared" si="29"/>
        <v>849</v>
      </c>
      <c r="B851">
        <f t="shared" si="29"/>
        <v>1849</v>
      </c>
      <c r="C851" t="s">
        <v>992</v>
      </c>
      <c r="D851" s="19">
        <v>22282</v>
      </c>
      <c r="E851" t="s">
        <v>46</v>
      </c>
      <c r="F851">
        <v>80</v>
      </c>
      <c r="G851" t="s">
        <v>2257</v>
      </c>
      <c r="H851" t="s">
        <v>49</v>
      </c>
      <c r="I851" t="s">
        <v>2222</v>
      </c>
    </row>
    <row r="852" spans="1:9" x14ac:dyDescent="0.2">
      <c r="A852">
        <f t="shared" si="29"/>
        <v>850</v>
      </c>
      <c r="B852">
        <f t="shared" si="29"/>
        <v>1850</v>
      </c>
      <c r="C852" t="s">
        <v>993</v>
      </c>
      <c r="D852" s="19">
        <v>22372</v>
      </c>
      <c r="E852" t="s">
        <v>46</v>
      </c>
      <c r="F852">
        <v>80</v>
      </c>
      <c r="G852" t="s">
        <v>2257</v>
      </c>
      <c r="H852" t="s">
        <v>49</v>
      </c>
      <c r="I852" t="s">
        <v>2222</v>
      </c>
    </row>
    <row r="853" spans="1:9" x14ac:dyDescent="0.2">
      <c r="A853">
        <f t="shared" si="29"/>
        <v>851</v>
      </c>
      <c r="B853">
        <f t="shared" si="29"/>
        <v>1851</v>
      </c>
      <c r="C853" t="s">
        <v>994</v>
      </c>
      <c r="D853" s="19">
        <v>22647</v>
      </c>
      <c r="E853" t="s">
        <v>46</v>
      </c>
      <c r="F853">
        <v>80</v>
      </c>
      <c r="G853" t="s">
        <v>2257</v>
      </c>
      <c r="H853" t="s">
        <v>49</v>
      </c>
      <c r="I853" t="s">
        <v>2222</v>
      </c>
    </row>
    <row r="854" spans="1:9" x14ac:dyDescent="0.2">
      <c r="A854">
        <f t="shared" si="29"/>
        <v>852</v>
      </c>
      <c r="B854">
        <f t="shared" si="29"/>
        <v>1852</v>
      </c>
      <c r="C854" t="s">
        <v>995</v>
      </c>
      <c r="D854" s="19">
        <v>22737</v>
      </c>
      <c r="E854" t="s">
        <v>46</v>
      </c>
      <c r="F854">
        <v>80</v>
      </c>
      <c r="G854" t="s">
        <v>2257</v>
      </c>
      <c r="H854" t="s">
        <v>49</v>
      </c>
      <c r="I854" t="s">
        <v>2222</v>
      </c>
    </row>
    <row r="855" spans="1:9" x14ac:dyDescent="0.2">
      <c r="A855">
        <f t="shared" si="29"/>
        <v>853</v>
      </c>
      <c r="B855">
        <f t="shared" si="29"/>
        <v>1853</v>
      </c>
      <c r="C855" t="s">
        <v>996</v>
      </c>
      <c r="D855" s="19">
        <v>23012</v>
      </c>
      <c r="E855" t="s">
        <v>46</v>
      </c>
      <c r="F855">
        <v>80</v>
      </c>
      <c r="G855" t="s">
        <v>2257</v>
      </c>
      <c r="H855" t="s">
        <v>49</v>
      </c>
      <c r="I855" t="s">
        <v>2222</v>
      </c>
    </row>
    <row r="856" spans="1:9" x14ac:dyDescent="0.2">
      <c r="A856">
        <f t="shared" si="29"/>
        <v>854</v>
      </c>
      <c r="B856">
        <f t="shared" si="29"/>
        <v>1854</v>
      </c>
      <c r="C856" t="s">
        <v>997</v>
      </c>
      <c r="D856" s="19">
        <v>23102</v>
      </c>
      <c r="E856" t="s">
        <v>46</v>
      </c>
      <c r="F856">
        <v>80</v>
      </c>
      <c r="G856" t="s">
        <v>2257</v>
      </c>
      <c r="H856" t="s">
        <v>49</v>
      </c>
      <c r="I856" t="s">
        <v>2222</v>
      </c>
    </row>
    <row r="857" spans="1:9" x14ac:dyDescent="0.2">
      <c r="A857">
        <f t="shared" si="29"/>
        <v>855</v>
      </c>
      <c r="B857">
        <f t="shared" si="29"/>
        <v>1855</v>
      </c>
      <c r="C857" t="s">
        <v>998</v>
      </c>
      <c r="D857" s="19">
        <v>23377</v>
      </c>
      <c r="E857" t="s">
        <v>46</v>
      </c>
      <c r="F857">
        <v>80</v>
      </c>
      <c r="G857" t="s">
        <v>2257</v>
      </c>
      <c r="H857" t="s">
        <v>49</v>
      </c>
      <c r="I857" t="s">
        <v>2222</v>
      </c>
    </row>
    <row r="858" spans="1:9" x14ac:dyDescent="0.2">
      <c r="A858">
        <f t="shared" si="29"/>
        <v>856</v>
      </c>
      <c r="B858">
        <f t="shared" si="29"/>
        <v>1856</v>
      </c>
      <c r="C858" t="s">
        <v>999</v>
      </c>
      <c r="D858" s="19">
        <v>23468</v>
      </c>
      <c r="E858" t="s">
        <v>46</v>
      </c>
      <c r="F858">
        <v>80</v>
      </c>
      <c r="G858" t="s">
        <v>2257</v>
      </c>
      <c r="H858" t="s">
        <v>49</v>
      </c>
      <c r="I858" t="s">
        <v>2222</v>
      </c>
    </row>
    <row r="859" spans="1:9" x14ac:dyDescent="0.2">
      <c r="A859">
        <f t="shared" si="29"/>
        <v>857</v>
      </c>
      <c r="B859">
        <f t="shared" si="29"/>
        <v>1857</v>
      </c>
      <c r="C859" t="s">
        <v>1000</v>
      </c>
      <c r="D859" s="19">
        <v>23743</v>
      </c>
      <c r="E859" t="s">
        <v>46</v>
      </c>
      <c r="F859">
        <v>80</v>
      </c>
      <c r="G859" t="s">
        <v>2257</v>
      </c>
      <c r="H859" t="s">
        <v>49</v>
      </c>
      <c r="I859" t="s">
        <v>2222</v>
      </c>
    </row>
    <row r="860" spans="1:9" x14ac:dyDescent="0.2">
      <c r="A860">
        <f t="shared" si="29"/>
        <v>858</v>
      </c>
      <c r="B860">
        <f t="shared" si="29"/>
        <v>1858</v>
      </c>
      <c r="C860" t="s">
        <v>1001</v>
      </c>
      <c r="D860" s="19">
        <v>23833</v>
      </c>
      <c r="E860" t="s">
        <v>46</v>
      </c>
      <c r="F860">
        <v>80</v>
      </c>
      <c r="G860" t="s">
        <v>2257</v>
      </c>
      <c r="H860" t="s">
        <v>49</v>
      </c>
      <c r="I860" t="s">
        <v>2222</v>
      </c>
    </row>
    <row r="861" spans="1:9" x14ac:dyDescent="0.2">
      <c r="A861">
        <f t="shared" si="29"/>
        <v>859</v>
      </c>
      <c r="B861">
        <f t="shared" si="29"/>
        <v>1859</v>
      </c>
      <c r="C861" t="s">
        <v>1002</v>
      </c>
      <c r="D861" s="19">
        <v>24108</v>
      </c>
      <c r="E861" t="s">
        <v>46</v>
      </c>
      <c r="F861">
        <v>80</v>
      </c>
      <c r="G861" t="s">
        <v>2257</v>
      </c>
      <c r="H861" t="s">
        <v>49</v>
      </c>
      <c r="I861" t="s">
        <v>2222</v>
      </c>
    </row>
    <row r="862" spans="1:9" x14ac:dyDescent="0.2">
      <c r="A862">
        <f t="shared" ref="A862:B925" si="30">A861+1</f>
        <v>860</v>
      </c>
      <c r="B862">
        <f t="shared" si="30"/>
        <v>1860</v>
      </c>
      <c r="C862" t="s">
        <v>1003</v>
      </c>
      <c r="D862" s="19">
        <v>24198</v>
      </c>
      <c r="E862" t="s">
        <v>46</v>
      </c>
      <c r="F862">
        <v>80</v>
      </c>
      <c r="G862" t="s">
        <v>2257</v>
      </c>
      <c r="H862" t="s">
        <v>49</v>
      </c>
      <c r="I862" t="s">
        <v>2222</v>
      </c>
    </row>
    <row r="863" spans="1:9" x14ac:dyDescent="0.2">
      <c r="A863">
        <f t="shared" si="30"/>
        <v>861</v>
      </c>
      <c r="B863">
        <f t="shared" si="30"/>
        <v>1861</v>
      </c>
      <c r="C863" t="s">
        <v>1004</v>
      </c>
      <c r="D863" s="19">
        <v>24473</v>
      </c>
      <c r="E863" t="s">
        <v>46</v>
      </c>
      <c r="F863">
        <v>80</v>
      </c>
      <c r="G863" t="s">
        <v>2257</v>
      </c>
      <c r="H863" t="s">
        <v>49</v>
      </c>
      <c r="I863" t="s">
        <v>2222</v>
      </c>
    </row>
    <row r="864" spans="1:9" x14ac:dyDescent="0.2">
      <c r="A864">
        <f t="shared" si="30"/>
        <v>862</v>
      </c>
      <c r="B864">
        <f t="shared" si="30"/>
        <v>1862</v>
      </c>
      <c r="C864" t="s">
        <v>1005</v>
      </c>
      <c r="D864" s="19">
        <v>24563</v>
      </c>
      <c r="E864" t="s">
        <v>46</v>
      </c>
      <c r="F864">
        <v>80</v>
      </c>
      <c r="G864" t="s">
        <v>2257</v>
      </c>
      <c r="H864" t="s">
        <v>49</v>
      </c>
      <c r="I864" t="s">
        <v>2222</v>
      </c>
    </row>
    <row r="865" spans="1:9" x14ac:dyDescent="0.2">
      <c r="A865">
        <f t="shared" si="30"/>
        <v>863</v>
      </c>
      <c r="B865">
        <f t="shared" si="30"/>
        <v>1863</v>
      </c>
      <c r="C865" t="s">
        <v>1006</v>
      </c>
      <c r="D865" s="19">
        <v>24838</v>
      </c>
      <c r="E865" t="s">
        <v>46</v>
      </c>
      <c r="F865">
        <v>80</v>
      </c>
      <c r="G865" t="s">
        <v>2257</v>
      </c>
      <c r="H865" t="s">
        <v>49</v>
      </c>
      <c r="I865" t="s">
        <v>2222</v>
      </c>
    </row>
    <row r="866" spans="1:9" x14ac:dyDescent="0.2">
      <c r="A866">
        <f t="shared" si="30"/>
        <v>864</v>
      </c>
      <c r="B866">
        <f t="shared" si="30"/>
        <v>1864</v>
      </c>
      <c r="C866" t="s">
        <v>1007</v>
      </c>
      <c r="D866" s="19">
        <v>24929</v>
      </c>
      <c r="E866" t="s">
        <v>46</v>
      </c>
      <c r="F866">
        <v>80</v>
      </c>
      <c r="G866" t="s">
        <v>2257</v>
      </c>
      <c r="H866" t="s">
        <v>49</v>
      </c>
      <c r="I866" t="s">
        <v>2222</v>
      </c>
    </row>
    <row r="867" spans="1:9" x14ac:dyDescent="0.2">
      <c r="A867">
        <f t="shared" si="30"/>
        <v>865</v>
      </c>
      <c r="B867">
        <f t="shared" si="30"/>
        <v>1865</v>
      </c>
      <c r="C867" t="s">
        <v>1008</v>
      </c>
      <c r="D867" s="19">
        <v>25204</v>
      </c>
      <c r="E867" t="s">
        <v>46</v>
      </c>
      <c r="F867">
        <v>80</v>
      </c>
      <c r="G867" t="s">
        <v>2257</v>
      </c>
      <c r="H867" t="s">
        <v>49</v>
      </c>
      <c r="I867" t="s">
        <v>2222</v>
      </c>
    </row>
    <row r="868" spans="1:9" x14ac:dyDescent="0.2">
      <c r="A868">
        <f t="shared" si="30"/>
        <v>866</v>
      </c>
      <c r="B868">
        <f t="shared" si="30"/>
        <v>1866</v>
      </c>
      <c r="C868" t="s">
        <v>1009</v>
      </c>
      <c r="D868" s="19">
        <v>25294</v>
      </c>
      <c r="E868" t="s">
        <v>46</v>
      </c>
      <c r="F868">
        <v>80</v>
      </c>
      <c r="G868" t="s">
        <v>2257</v>
      </c>
      <c r="H868" t="s">
        <v>49</v>
      </c>
      <c r="I868" t="s">
        <v>2222</v>
      </c>
    </row>
    <row r="869" spans="1:9" x14ac:dyDescent="0.2">
      <c r="A869">
        <f t="shared" si="30"/>
        <v>867</v>
      </c>
      <c r="B869">
        <f t="shared" si="30"/>
        <v>1867</v>
      </c>
      <c r="C869" t="s">
        <v>1010</v>
      </c>
      <c r="D869" s="19">
        <v>25569</v>
      </c>
      <c r="E869" t="s">
        <v>46</v>
      </c>
      <c r="F869">
        <v>80</v>
      </c>
      <c r="G869" t="s">
        <v>2257</v>
      </c>
      <c r="H869" t="s">
        <v>49</v>
      </c>
      <c r="I869" t="s">
        <v>2222</v>
      </c>
    </row>
    <row r="870" spans="1:9" x14ac:dyDescent="0.2">
      <c r="A870">
        <f t="shared" si="30"/>
        <v>868</v>
      </c>
      <c r="B870">
        <f t="shared" si="30"/>
        <v>1868</v>
      </c>
      <c r="C870" t="s">
        <v>1011</v>
      </c>
      <c r="D870" s="19">
        <v>25659</v>
      </c>
      <c r="E870" t="s">
        <v>46</v>
      </c>
      <c r="F870">
        <v>80</v>
      </c>
      <c r="G870" t="s">
        <v>2257</v>
      </c>
      <c r="H870" t="s">
        <v>49</v>
      </c>
      <c r="I870" t="s">
        <v>2222</v>
      </c>
    </row>
    <row r="871" spans="1:9" x14ac:dyDescent="0.2">
      <c r="A871">
        <f t="shared" si="30"/>
        <v>869</v>
      </c>
      <c r="B871">
        <f t="shared" si="30"/>
        <v>1869</v>
      </c>
      <c r="C871" t="s">
        <v>1012</v>
      </c>
      <c r="D871" s="19">
        <v>25934</v>
      </c>
      <c r="E871" t="s">
        <v>46</v>
      </c>
      <c r="F871">
        <v>80</v>
      </c>
      <c r="G871" t="s">
        <v>2257</v>
      </c>
      <c r="H871" t="s">
        <v>49</v>
      </c>
      <c r="I871" t="s">
        <v>2222</v>
      </c>
    </row>
    <row r="872" spans="1:9" x14ac:dyDescent="0.2">
      <c r="A872">
        <f t="shared" si="30"/>
        <v>870</v>
      </c>
      <c r="B872">
        <f t="shared" si="30"/>
        <v>1870</v>
      </c>
      <c r="C872" t="s">
        <v>1013</v>
      </c>
      <c r="D872" s="19">
        <v>26024</v>
      </c>
      <c r="E872" t="s">
        <v>46</v>
      </c>
      <c r="F872">
        <v>80</v>
      </c>
      <c r="G872" t="s">
        <v>2257</v>
      </c>
      <c r="H872" t="s">
        <v>49</v>
      </c>
      <c r="I872" t="s">
        <v>2222</v>
      </c>
    </row>
    <row r="873" spans="1:9" x14ac:dyDescent="0.2">
      <c r="A873">
        <f t="shared" si="30"/>
        <v>871</v>
      </c>
      <c r="B873">
        <f t="shared" si="30"/>
        <v>1871</v>
      </c>
      <c r="C873" t="s">
        <v>1014</v>
      </c>
      <c r="D873" s="19">
        <v>26299</v>
      </c>
      <c r="E873" t="s">
        <v>46</v>
      </c>
      <c r="F873">
        <v>80</v>
      </c>
      <c r="G873" t="s">
        <v>2257</v>
      </c>
      <c r="H873" t="s">
        <v>49</v>
      </c>
      <c r="I873" t="s">
        <v>2222</v>
      </c>
    </row>
    <row r="874" spans="1:9" x14ac:dyDescent="0.2">
      <c r="A874">
        <f t="shared" si="30"/>
        <v>872</v>
      </c>
      <c r="B874">
        <f t="shared" si="30"/>
        <v>1872</v>
      </c>
      <c r="C874" t="s">
        <v>1015</v>
      </c>
      <c r="D874" s="19">
        <v>26390</v>
      </c>
      <c r="E874" t="s">
        <v>46</v>
      </c>
      <c r="F874">
        <v>80</v>
      </c>
      <c r="G874" t="s">
        <v>2257</v>
      </c>
      <c r="H874" t="s">
        <v>49</v>
      </c>
      <c r="I874" t="s">
        <v>2222</v>
      </c>
    </row>
    <row r="875" spans="1:9" x14ac:dyDescent="0.2">
      <c r="A875">
        <f t="shared" si="30"/>
        <v>873</v>
      </c>
      <c r="B875">
        <f t="shared" si="30"/>
        <v>1873</v>
      </c>
      <c r="C875" t="s">
        <v>1016</v>
      </c>
      <c r="D875" s="19">
        <v>26665</v>
      </c>
      <c r="E875" t="s">
        <v>46</v>
      </c>
      <c r="F875">
        <v>80</v>
      </c>
      <c r="G875" t="s">
        <v>2257</v>
      </c>
      <c r="H875" t="s">
        <v>49</v>
      </c>
      <c r="I875" t="s">
        <v>2222</v>
      </c>
    </row>
    <row r="876" spans="1:9" x14ac:dyDescent="0.2">
      <c r="A876">
        <f t="shared" si="30"/>
        <v>874</v>
      </c>
      <c r="B876">
        <f t="shared" si="30"/>
        <v>1874</v>
      </c>
      <c r="C876" t="s">
        <v>1017</v>
      </c>
      <c r="D876" s="19">
        <v>26755</v>
      </c>
      <c r="E876" t="s">
        <v>46</v>
      </c>
      <c r="F876">
        <v>80</v>
      </c>
      <c r="G876" t="s">
        <v>2257</v>
      </c>
      <c r="H876" t="s">
        <v>49</v>
      </c>
      <c r="I876" t="s">
        <v>2222</v>
      </c>
    </row>
    <row r="877" spans="1:9" x14ac:dyDescent="0.2">
      <c r="A877">
        <f t="shared" si="30"/>
        <v>875</v>
      </c>
      <c r="B877">
        <f t="shared" si="30"/>
        <v>1875</v>
      </c>
      <c r="C877" t="s">
        <v>1018</v>
      </c>
      <c r="D877" s="19">
        <v>27030</v>
      </c>
      <c r="E877" t="s">
        <v>46</v>
      </c>
      <c r="F877">
        <v>80</v>
      </c>
      <c r="G877" t="s">
        <v>2257</v>
      </c>
      <c r="H877" t="s">
        <v>49</v>
      </c>
      <c r="I877" t="s">
        <v>2222</v>
      </c>
    </row>
    <row r="878" spans="1:9" x14ac:dyDescent="0.2">
      <c r="A878">
        <f t="shared" si="30"/>
        <v>876</v>
      </c>
      <c r="B878">
        <f t="shared" si="30"/>
        <v>1876</v>
      </c>
      <c r="C878" t="s">
        <v>1019</v>
      </c>
      <c r="D878" s="19">
        <v>27120</v>
      </c>
      <c r="E878" t="s">
        <v>46</v>
      </c>
      <c r="F878">
        <v>80</v>
      </c>
      <c r="G878" t="s">
        <v>2257</v>
      </c>
      <c r="H878" t="s">
        <v>49</v>
      </c>
      <c r="I878" t="s">
        <v>2222</v>
      </c>
    </row>
    <row r="879" spans="1:9" x14ac:dyDescent="0.2">
      <c r="A879">
        <f t="shared" si="30"/>
        <v>877</v>
      </c>
      <c r="B879">
        <f t="shared" si="30"/>
        <v>1877</v>
      </c>
      <c r="C879" t="s">
        <v>1020</v>
      </c>
      <c r="D879" s="19">
        <v>27395</v>
      </c>
      <c r="E879" t="s">
        <v>46</v>
      </c>
      <c r="F879">
        <v>80</v>
      </c>
      <c r="G879" t="s">
        <v>2257</v>
      </c>
      <c r="H879" t="s">
        <v>49</v>
      </c>
      <c r="I879" t="s">
        <v>2222</v>
      </c>
    </row>
    <row r="880" spans="1:9" x14ac:dyDescent="0.2">
      <c r="A880">
        <f t="shared" si="30"/>
        <v>878</v>
      </c>
      <c r="B880">
        <f t="shared" si="30"/>
        <v>1878</v>
      </c>
      <c r="C880" t="s">
        <v>1021</v>
      </c>
      <c r="D880" s="19">
        <v>27485</v>
      </c>
      <c r="E880" t="s">
        <v>46</v>
      </c>
      <c r="F880">
        <v>80</v>
      </c>
      <c r="G880" t="s">
        <v>2257</v>
      </c>
      <c r="H880" t="s">
        <v>49</v>
      </c>
      <c r="I880" t="s">
        <v>2222</v>
      </c>
    </row>
    <row r="881" spans="1:9" x14ac:dyDescent="0.2">
      <c r="A881">
        <f t="shared" si="30"/>
        <v>879</v>
      </c>
      <c r="B881">
        <f t="shared" si="30"/>
        <v>1879</v>
      </c>
      <c r="C881" t="s">
        <v>1022</v>
      </c>
      <c r="D881" s="19">
        <v>27760</v>
      </c>
      <c r="E881" t="s">
        <v>46</v>
      </c>
      <c r="F881">
        <v>80</v>
      </c>
      <c r="G881" t="s">
        <v>2257</v>
      </c>
      <c r="H881" t="s">
        <v>49</v>
      </c>
      <c r="I881" t="s">
        <v>2222</v>
      </c>
    </row>
    <row r="882" spans="1:9" x14ac:dyDescent="0.2">
      <c r="A882">
        <f t="shared" si="30"/>
        <v>880</v>
      </c>
      <c r="B882">
        <f t="shared" si="30"/>
        <v>1880</v>
      </c>
      <c r="C882" t="s">
        <v>1023</v>
      </c>
      <c r="D882" s="19">
        <v>27851</v>
      </c>
      <c r="E882" t="s">
        <v>46</v>
      </c>
      <c r="F882">
        <v>80</v>
      </c>
      <c r="G882" t="s">
        <v>2257</v>
      </c>
      <c r="H882" t="s">
        <v>49</v>
      </c>
      <c r="I882" t="s">
        <v>2222</v>
      </c>
    </row>
    <row r="883" spans="1:9" x14ac:dyDescent="0.2">
      <c r="A883">
        <f t="shared" si="30"/>
        <v>881</v>
      </c>
      <c r="B883">
        <f t="shared" si="30"/>
        <v>1881</v>
      </c>
      <c r="C883" t="s">
        <v>1024</v>
      </c>
      <c r="D883" s="19">
        <v>28126</v>
      </c>
      <c r="E883" t="s">
        <v>46</v>
      </c>
      <c r="F883">
        <v>80</v>
      </c>
      <c r="G883" t="s">
        <v>2257</v>
      </c>
      <c r="H883" t="s">
        <v>49</v>
      </c>
      <c r="I883" t="s">
        <v>2222</v>
      </c>
    </row>
    <row r="884" spans="1:9" x14ac:dyDescent="0.2">
      <c r="A884">
        <f t="shared" si="30"/>
        <v>882</v>
      </c>
      <c r="B884">
        <f t="shared" si="30"/>
        <v>1882</v>
      </c>
      <c r="C884" t="s">
        <v>1025</v>
      </c>
      <c r="D884" s="19">
        <v>28216</v>
      </c>
      <c r="E884" t="s">
        <v>46</v>
      </c>
      <c r="F884">
        <v>80</v>
      </c>
      <c r="G884" t="s">
        <v>2257</v>
      </c>
      <c r="H884" t="s">
        <v>49</v>
      </c>
      <c r="I884" t="s">
        <v>2222</v>
      </c>
    </row>
    <row r="885" spans="1:9" x14ac:dyDescent="0.2">
      <c r="A885">
        <f t="shared" si="30"/>
        <v>883</v>
      </c>
      <c r="B885">
        <f t="shared" si="30"/>
        <v>1883</v>
      </c>
      <c r="C885" t="s">
        <v>1026</v>
      </c>
      <c r="D885" s="19">
        <v>28491</v>
      </c>
      <c r="E885" t="s">
        <v>46</v>
      </c>
      <c r="F885">
        <v>80</v>
      </c>
      <c r="G885" t="s">
        <v>2257</v>
      </c>
      <c r="H885" t="s">
        <v>49</v>
      </c>
      <c r="I885" t="s">
        <v>2222</v>
      </c>
    </row>
    <row r="886" spans="1:9" x14ac:dyDescent="0.2">
      <c r="A886">
        <f t="shared" si="30"/>
        <v>884</v>
      </c>
      <c r="B886">
        <f t="shared" si="30"/>
        <v>1884</v>
      </c>
      <c r="C886" t="s">
        <v>1027</v>
      </c>
      <c r="D886" s="19">
        <v>28581</v>
      </c>
      <c r="E886" t="s">
        <v>46</v>
      </c>
      <c r="F886">
        <v>80</v>
      </c>
      <c r="G886" t="s">
        <v>2257</v>
      </c>
      <c r="H886" t="s">
        <v>49</v>
      </c>
      <c r="I886" t="s">
        <v>2222</v>
      </c>
    </row>
    <row r="887" spans="1:9" x14ac:dyDescent="0.2">
      <c r="A887">
        <f t="shared" si="30"/>
        <v>885</v>
      </c>
      <c r="B887">
        <f t="shared" si="30"/>
        <v>1885</v>
      </c>
      <c r="C887" t="s">
        <v>1028</v>
      </c>
      <c r="D887" s="19">
        <v>28856</v>
      </c>
      <c r="E887" t="s">
        <v>46</v>
      </c>
      <c r="F887">
        <v>80</v>
      </c>
      <c r="G887" t="s">
        <v>2257</v>
      </c>
      <c r="H887" t="s">
        <v>49</v>
      </c>
      <c r="I887" t="s">
        <v>2222</v>
      </c>
    </row>
    <row r="888" spans="1:9" x14ac:dyDescent="0.2">
      <c r="A888">
        <f t="shared" si="30"/>
        <v>886</v>
      </c>
      <c r="B888">
        <f t="shared" si="30"/>
        <v>1886</v>
      </c>
      <c r="C888" t="s">
        <v>1029</v>
      </c>
      <c r="D888" s="19">
        <v>28946</v>
      </c>
      <c r="E888" t="s">
        <v>46</v>
      </c>
      <c r="F888">
        <v>80</v>
      </c>
      <c r="G888" t="s">
        <v>2257</v>
      </c>
      <c r="H888" t="s">
        <v>49</v>
      </c>
      <c r="I888" t="s">
        <v>2222</v>
      </c>
    </row>
    <row r="889" spans="1:9" x14ac:dyDescent="0.2">
      <c r="A889">
        <f t="shared" si="30"/>
        <v>887</v>
      </c>
      <c r="B889">
        <f t="shared" si="30"/>
        <v>1887</v>
      </c>
      <c r="C889" t="s">
        <v>1030</v>
      </c>
      <c r="D889" s="19">
        <v>29221</v>
      </c>
      <c r="E889" t="s">
        <v>46</v>
      </c>
      <c r="F889">
        <v>80</v>
      </c>
      <c r="G889" t="s">
        <v>2257</v>
      </c>
      <c r="H889" t="s">
        <v>49</v>
      </c>
      <c r="I889" t="s">
        <v>2222</v>
      </c>
    </row>
    <row r="890" spans="1:9" x14ac:dyDescent="0.2">
      <c r="A890">
        <f t="shared" si="30"/>
        <v>888</v>
      </c>
      <c r="B890">
        <f t="shared" si="30"/>
        <v>1888</v>
      </c>
      <c r="C890" t="s">
        <v>1031</v>
      </c>
      <c r="D890" s="19">
        <v>29312</v>
      </c>
      <c r="E890" t="s">
        <v>46</v>
      </c>
      <c r="F890">
        <v>80</v>
      </c>
      <c r="G890" t="s">
        <v>2257</v>
      </c>
      <c r="H890" t="s">
        <v>49</v>
      </c>
      <c r="I890" t="s">
        <v>2222</v>
      </c>
    </row>
    <row r="891" spans="1:9" x14ac:dyDescent="0.2">
      <c r="A891">
        <f t="shared" si="30"/>
        <v>889</v>
      </c>
      <c r="B891">
        <f t="shared" si="30"/>
        <v>1889</v>
      </c>
      <c r="C891" t="s">
        <v>1032</v>
      </c>
      <c r="D891" s="19">
        <v>29587</v>
      </c>
      <c r="E891" t="s">
        <v>46</v>
      </c>
      <c r="F891">
        <v>80</v>
      </c>
      <c r="G891" t="s">
        <v>2257</v>
      </c>
      <c r="H891" t="s">
        <v>49</v>
      </c>
      <c r="I891" t="s">
        <v>2222</v>
      </c>
    </row>
    <row r="892" spans="1:9" x14ac:dyDescent="0.2">
      <c r="A892">
        <f t="shared" si="30"/>
        <v>890</v>
      </c>
      <c r="B892">
        <f t="shared" si="30"/>
        <v>1890</v>
      </c>
      <c r="C892" t="s">
        <v>1033</v>
      </c>
      <c r="D892" s="19">
        <v>29677</v>
      </c>
      <c r="E892" t="s">
        <v>46</v>
      </c>
      <c r="F892">
        <v>80</v>
      </c>
      <c r="G892" t="s">
        <v>2257</v>
      </c>
      <c r="H892" t="s">
        <v>49</v>
      </c>
      <c r="I892" t="s">
        <v>2222</v>
      </c>
    </row>
    <row r="893" spans="1:9" x14ac:dyDescent="0.2">
      <c r="A893">
        <f t="shared" si="30"/>
        <v>891</v>
      </c>
      <c r="B893">
        <f t="shared" si="30"/>
        <v>1891</v>
      </c>
      <c r="C893" t="s">
        <v>1034</v>
      </c>
      <c r="D893" s="19">
        <v>29952</v>
      </c>
      <c r="E893" t="s">
        <v>46</v>
      </c>
      <c r="F893">
        <v>80</v>
      </c>
      <c r="G893" t="s">
        <v>2257</v>
      </c>
      <c r="H893" t="s">
        <v>49</v>
      </c>
      <c r="I893" t="s">
        <v>2222</v>
      </c>
    </row>
    <row r="894" spans="1:9" x14ac:dyDescent="0.2">
      <c r="A894">
        <f t="shared" si="30"/>
        <v>892</v>
      </c>
      <c r="B894">
        <f t="shared" si="30"/>
        <v>1892</v>
      </c>
      <c r="C894" t="s">
        <v>1035</v>
      </c>
      <c r="D894" s="19">
        <v>30042</v>
      </c>
      <c r="E894" t="s">
        <v>46</v>
      </c>
      <c r="F894">
        <v>80</v>
      </c>
      <c r="G894" t="s">
        <v>2257</v>
      </c>
      <c r="H894" t="s">
        <v>49</v>
      </c>
      <c r="I894" t="s">
        <v>2222</v>
      </c>
    </row>
    <row r="895" spans="1:9" x14ac:dyDescent="0.2">
      <c r="A895">
        <f t="shared" si="30"/>
        <v>893</v>
      </c>
      <c r="B895">
        <f t="shared" si="30"/>
        <v>1893</v>
      </c>
      <c r="C895" t="s">
        <v>1036</v>
      </c>
      <c r="D895" s="19">
        <v>30317</v>
      </c>
      <c r="E895" t="s">
        <v>46</v>
      </c>
      <c r="F895">
        <v>80</v>
      </c>
      <c r="G895" t="s">
        <v>2257</v>
      </c>
      <c r="H895" t="s">
        <v>49</v>
      </c>
      <c r="I895" t="s">
        <v>2222</v>
      </c>
    </row>
    <row r="896" spans="1:9" x14ac:dyDescent="0.2">
      <c r="A896">
        <f t="shared" si="30"/>
        <v>894</v>
      </c>
      <c r="B896">
        <f t="shared" si="30"/>
        <v>1894</v>
      </c>
      <c r="C896" t="s">
        <v>1037</v>
      </c>
      <c r="D896" s="19">
        <v>30407</v>
      </c>
      <c r="E896" t="s">
        <v>46</v>
      </c>
      <c r="F896">
        <v>80</v>
      </c>
      <c r="G896" t="s">
        <v>2257</v>
      </c>
      <c r="H896" t="s">
        <v>49</v>
      </c>
      <c r="I896" t="s">
        <v>2222</v>
      </c>
    </row>
    <row r="897" spans="1:9" x14ac:dyDescent="0.2">
      <c r="A897">
        <f t="shared" si="30"/>
        <v>895</v>
      </c>
      <c r="B897">
        <f t="shared" si="30"/>
        <v>1895</v>
      </c>
      <c r="C897" t="s">
        <v>1038</v>
      </c>
      <c r="D897" s="19">
        <v>30682</v>
      </c>
      <c r="E897" t="s">
        <v>46</v>
      </c>
      <c r="F897">
        <v>80</v>
      </c>
      <c r="G897" t="s">
        <v>2257</v>
      </c>
      <c r="H897" t="s">
        <v>49</v>
      </c>
      <c r="I897" t="s">
        <v>2222</v>
      </c>
    </row>
    <row r="898" spans="1:9" x14ac:dyDescent="0.2">
      <c r="A898">
        <f t="shared" si="30"/>
        <v>896</v>
      </c>
      <c r="B898">
        <f t="shared" si="30"/>
        <v>1896</v>
      </c>
      <c r="C898" t="s">
        <v>1039</v>
      </c>
      <c r="D898" s="19">
        <v>30773</v>
      </c>
      <c r="E898" t="s">
        <v>46</v>
      </c>
      <c r="F898">
        <v>80</v>
      </c>
      <c r="G898" t="s">
        <v>2257</v>
      </c>
      <c r="H898" t="s">
        <v>49</v>
      </c>
      <c r="I898" t="s">
        <v>2222</v>
      </c>
    </row>
    <row r="899" spans="1:9" x14ac:dyDescent="0.2">
      <c r="A899">
        <f t="shared" si="30"/>
        <v>897</v>
      </c>
      <c r="B899">
        <f t="shared" si="30"/>
        <v>1897</v>
      </c>
      <c r="C899" t="s">
        <v>1040</v>
      </c>
      <c r="D899" s="19">
        <v>31048</v>
      </c>
      <c r="E899" t="s">
        <v>46</v>
      </c>
      <c r="F899">
        <v>80</v>
      </c>
      <c r="G899" t="s">
        <v>2257</v>
      </c>
      <c r="H899" t="s">
        <v>49</v>
      </c>
      <c r="I899" t="s">
        <v>2222</v>
      </c>
    </row>
    <row r="900" spans="1:9" x14ac:dyDescent="0.2">
      <c r="A900">
        <f t="shared" si="30"/>
        <v>898</v>
      </c>
      <c r="B900">
        <f t="shared" si="30"/>
        <v>1898</v>
      </c>
      <c r="C900" t="s">
        <v>1041</v>
      </c>
      <c r="D900" s="19">
        <v>31138</v>
      </c>
      <c r="E900" t="s">
        <v>46</v>
      </c>
      <c r="F900">
        <v>80</v>
      </c>
      <c r="G900" t="s">
        <v>2257</v>
      </c>
      <c r="H900" t="s">
        <v>49</v>
      </c>
      <c r="I900" t="s">
        <v>2222</v>
      </c>
    </row>
    <row r="901" spans="1:9" x14ac:dyDescent="0.2">
      <c r="A901">
        <f t="shared" si="30"/>
        <v>899</v>
      </c>
      <c r="B901">
        <f t="shared" si="30"/>
        <v>1899</v>
      </c>
      <c r="C901" t="s">
        <v>1042</v>
      </c>
      <c r="D901" s="19">
        <v>31413</v>
      </c>
      <c r="E901" t="s">
        <v>46</v>
      </c>
      <c r="F901">
        <v>80</v>
      </c>
      <c r="G901" t="s">
        <v>2257</v>
      </c>
      <c r="H901" t="s">
        <v>49</v>
      </c>
      <c r="I901" t="s">
        <v>2222</v>
      </c>
    </row>
    <row r="902" spans="1:9" x14ac:dyDescent="0.2">
      <c r="A902">
        <f t="shared" si="30"/>
        <v>900</v>
      </c>
      <c r="B902">
        <f t="shared" si="30"/>
        <v>1900</v>
      </c>
      <c r="C902" t="s">
        <v>1043</v>
      </c>
      <c r="D902" s="19">
        <v>31503</v>
      </c>
      <c r="E902" t="s">
        <v>46</v>
      </c>
      <c r="F902">
        <v>80</v>
      </c>
      <c r="G902" t="s">
        <v>2257</v>
      </c>
      <c r="H902" t="s">
        <v>49</v>
      </c>
      <c r="I902" t="s">
        <v>2222</v>
      </c>
    </row>
    <row r="903" spans="1:9" x14ac:dyDescent="0.2">
      <c r="A903">
        <f t="shared" si="30"/>
        <v>901</v>
      </c>
      <c r="B903">
        <f t="shared" si="30"/>
        <v>1901</v>
      </c>
      <c r="C903" t="s">
        <v>1044</v>
      </c>
      <c r="D903" s="19">
        <v>31778</v>
      </c>
      <c r="E903" t="s">
        <v>46</v>
      </c>
      <c r="F903">
        <v>80</v>
      </c>
      <c r="G903" t="s">
        <v>2257</v>
      </c>
      <c r="H903" t="s">
        <v>49</v>
      </c>
      <c r="I903" t="s">
        <v>2222</v>
      </c>
    </row>
    <row r="904" spans="1:9" x14ac:dyDescent="0.2">
      <c r="A904">
        <f t="shared" si="30"/>
        <v>902</v>
      </c>
      <c r="B904">
        <f t="shared" si="30"/>
        <v>1902</v>
      </c>
      <c r="C904" t="s">
        <v>1045</v>
      </c>
      <c r="D904" s="19">
        <v>31868</v>
      </c>
      <c r="E904" t="s">
        <v>46</v>
      </c>
      <c r="F904">
        <v>80</v>
      </c>
      <c r="G904" t="s">
        <v>2257</v>
      </c>
      <c r="H904" t="s">
        <v>49</v>
      </c>
      <c r="I904" t="s">
        <v>2222</v>
      </c>
    </row>
    <row r="905" spans="1:9" x14ac:dyDescent="0.2">
      <c r="A905">
        <f t="shared" si="30"/>
        <v>903</v>
      </c>
      <c r="B905">
        <f t="shared" si="30"/>
        <v>1903</v>
      </c>
      <c r="C905" t="s">
        <v>1046</v>
      </c>
      <c r="D905" s="19">
        <v>32143</v>
      </c>
      <c r="E905" t="s">
        <v>46</v>
      </c>
      <c r="F905">
        <v>80</v>
      </c>
      <c r="G905" t="s">
        <v>2257</v>
      </c>
      <c r="H905" t="s">
        <v>49</v>
      </c>
      <c r="I905" t="s">
        <v>2222</v>
      </c>
    </row>
    <row r="906" spans="1:9" x14ac:dyDescent="0.2">
      <c r="A906">
        <f t="shared" si="30"/>
        <v>904</v>
      </c>
      <c r="B906">
        <f t="shared" si="30"/>
        <v>1904</v>
      </c>
      <c r="C906" t="s">
        <v>1047</v>
      </c>
      <c r="D906" s="19">
        <v>32234</v>
      </c>
      <c r="E906" t="s">
        <v>46</v>
      </c>
      <c r="F906">
        <v>80</v>
      </c>
      <c r="G906" t="s">
        <v>2257</v>
      </c>
      <c r="H906" t="s">
        <v>49</v>
      </c>
      <c r="I906" t="s">
        <v>2222</v>
      </c>
    </row>
    <row r="907" spans="1:9" x14ac:dyDescent="0.2">
      <c r="A907">
        <f t="shared" si="30"/>
        <v>905</v>
      </c>
      <c r="B907">
        <f t="shared" si="30"/>
        <v>1905</v>
      </c>
      <c r="C907" t="s">
        <v>1048</v>
      </c>
      <c r="D907" s="19">
        <v>32509</v>
      </c>
      <c r="E907" t="s">
        <v>46</v>
      </c>
      <c r="F907">
        <v>80</v>
      </c>
      <c r="G907" t="s">
        <v>2257</v>
      </c>
      <c r="H907" t="s">
        <v>49</v>
      </c>
      <c r="I907" t="s">
        <v>2222</v>
      </c>
    </row>
    <row r="908" spans="1:9" x14ac:dyDescent="0.2">
      <c r="A908">
        <f t="shared" si="30"/>
        <v>906</v>
      </c>
      <c r="B908">
        <f t="shared" si="30"/>
        <v>1906</v>
      </c>
      <c r="C908" t="s">
        <v>1049</v>
      </c>
      <c r="D908" s="19">
        <v>32599</v>
      </c>
      <c r="E908" t="s">
        <v>46</v>
      </c>
      <c r="F908">
        <v>80</v>
      </c>
      <c r="G908" t="s">
        <v>2257</v>
      </c>
      <c r="H908" t="s">
        <v>49</v>
      </c>
      <c r="I908" t="s">
        <v>2222</v>
      </c>
    </row>
    <row r="909" spans="1:9" x14ac:dyDescent="0.2">
      <c r="A909">
        <f t="shared" si="30"/>
        <v>907</v>
      </c>
      <c r="B909">
        <f t="shared" si="30"/>
        <v>1907</v>
      </c>
      <c r="C909" t="s">
        <v>1050</v>
      </c>
      <c r="D909" s="19">
        <v>32874</v>
      </c>
      <c r="E909" t="s">
        <v>46</v>
      </c>
      <c r="F909">
        <v>80</v>
      </c>
      <c r="G909" t="s">
        <v>2257</v>
      </c>
      <c r="H909" t="s">
        <v>49</v>
      </c>
      <c r="I909" t="s">
        <v>2222</v>
      </c>
    </row>
    <row r="910" spans="1:9" x14ac:dyDescent="0.2">
      <c r="A910">
        <f t="shared" si="30"/>
        <v>908</v>
      </c>
      <c r="B910">
        <f t="shared" si="30"/>
        <v>1908</v>
      </c>
      <c r="C910" t="s">
        <v>1051</v>
      </c>
      <c r="D910" s="19">
        <v>32964</v>
      </c>
      <c r="E910" t="s">
        <v>46</v>
      </c>
      <c r="F910">
        <v>80</v>
      </c>
      <c r="G910" t="s">
        <v>2257</v>
      </c>
      <c r="H910" t="s">
        <v>49</v>
      </c>
      <c r="I910" t="s">
        <v>2222</v>
      </c>
    </row>
    <row r="911" spans="1:9" x14ac:dyDescent="0.2">
      <c r="A911">
        <f t="shared" si="30"/>
        <v>909</v>
      </c>
      <c r="B911">
        <f t="shared" si="30"/>
        <v>1909</v>
      </c>
      <c r="C911" t="s">
        <v>1052</v>
      </c>
      <c r="D911" s="19">
        <v>33239</v>
      </c>
      <c r="E911" t="s">
        <v>46</v>
      </c>
      <c r="F911">
        <v>80</v>
      </c>
      <c r="G911" t="s">
        <v>2257</v>
      </c>
      <c r="H911" t="s">
        <v>49</v>
      </c>
      <c r="I911" t="s">
        <v>2222</v>
      </c>
    </row>
    <row r="912" spans="1:9" x14ac:dyDescent="0.2">
      <c r="A912">
        <f t="shared" si="30"/>
        <v>910</v>
      </c>
      <c r="B912">
        <f t="shared" si="30"/>
        <v>1910</v>
      </c>
      <c r="C912" t="s">
        <v>1053</v>
      </c>
      <c r="D912" s="19">
        <v>33329</v>
      </c>
      <c r="E912" t="s">
        <v>46</v>
      </c>
      <c r="F912">
        <v>80</v>
      </c>
      <c r="G912" t="s">
        <v>2257</v>
      </c>
      <c r="H912" t="s">
        <v>49</v>
      </c>
      <c r="I912" t="s">
        <v>2222</v>
      </c>
    </row>
    <row r="913" spans="1:9" x14ac:dyDescent="0.2">
      <c r="A913">
        <f t="shared" si="30"/>
        <v>911</v>
      </c>
      <c r="B913">
        <f t="shared" si="30"/>
        <v>1911</v>
      </c>
      <c r="C913" t="s">
        <v>1054</v>
      </c>
      <c r="D913" s="19">
        <v>33604</v>
      </c>
      <c r="E913" t="s">
        <v>46</v>
      </c>
      <c r="F913">
        <v>80</v>
      </c>
      <c r="G913" t="s">
        <v>2257</v>
      </c>
      <c r="H913" t="s">
        <v>49</v>
      </c>
      <c r="I913" t="s">
        <v>2222</v>
      </c>
    </row>
    <row r="914" spans="1:9" x14ac:dyDescent="0.2">
      <c r="A914">
        <f t="shared" si="30"/>
        <v>912</v>
      </c>
      <c r="B914">
        <f t="shared" si="30"/>
        <v>1912</v>
      </c>
      <c r="C914" t="s">
        <v>1055</v>
      </c>
      <c r="D914" s="19">
        <v>33695</v>
      </c>
      <c r="E914" t="s">
        <v>46</v>
      </c>
      <c r="F914">
        <v>80</v>
      </c>
      <c r="G914" t="s">
        <v>2257</v>
      </c>
      <c r="H914" t="s">
        <v>49</v>
      </c>
      <c r="I914" t="s">
        <v>2222</v>
      </c>
    </row>
    <row r="915" spans="1:9" x14ac:dyDescent="0.2">
      <c r="A915">
        <f t="shared" si="30"/>
        <v>913</v>
      </c>
      <c r="B915">
        <f t="shared" si="30"/>
        <v>1913</v>
      </c>
      <c r="C915" t="s">
        <v>1056</v>
      </c>
      <c r="D915" s="19">
        <v>33970</v>
      </c>
      <c r="E915" t="s">
        <v>46</v>
      </c>
      <c r="F915">
        <v>80</v>
      </c>
      <c r="G915" t="s">
        <v>2257</v>
      </c>
      <c r="H915" t="s">
        <v>49</v>
      </c>
      <c r="I915" t="s">
        <v>2222</v>
      </c>
    </row>
    <row r="916" spans="1:9" x14ac:dyDescent="0.2">
      <c r="A916">
        <f t="shared" si="30"/>
        <v>914</v>
      </c>
      <c r="B916">
        <f t="shared" si="30"/>
        <v>1914</v>
      </c>
      <c r="C916" t="s">
        <v>1057</v>
      </c>
      <c r="D916" s="19">
        <v>34060</v>
      </c>
      <c r="E916" t="s">
        <v>46</v>
      </c>
      <c r="F916">
        <v>80</v>
      </c>
      <c r="G916" t="s">
        <v>2257</v>
      </c>
      <c r="H916" t="s">
        <v>49</v>
      </c>
      <c r="I916" t="s">
        <v>2222</v>
      </c>
    </row>
    <row r="917" spans="1:9" x14ac:dyDescent="0.2">
      <c r="A917">
        <f t="shared" si="30"/>
        <v>915</v>
      </c>
      <c r="B917">
        <f t="shared" si="30"/>
        <v>1915</v>
      </c>
      <c r="C917" t="s">
        <v>1058</v>
      </c>
      <c r="D917" s="19">
        <v>34335</v>
      </c>
      <c r="E917" t="s">
        <v>46</v>
      </c>
      <c r="F917">
        <v>80</v>
      </c>
      <c r="G917" t="s">
        <v>2257</v>
      </c>
      <c r="H917" t="s">
        <v>49</v>
      </c>
      <c r="I917" t="s">
        <v>2222</v>
      </c>
    </row>
    <row r="918" spans="1:9" x14ac:dyDescent="0.2">
      <c r="A918">
        <f t="shared" si="30"/>
        <v>916</v>
      </c>
      <c r="B918">
        <f t="shared" si="30"/>
        <v>1916</v>
      </c>
      <c r="C918" t="s">
        <v>1059</v>
      </c>
      <c r="D918" s="19">
        <v>34425</v>
      </c>
      <c r="E918" t="s">
        <v>46</v>
      </c>
      <c r="F918">
        <v>80</v>
      </c>
      <c r="G918" t="s">
        <v>2257</v>
      </c>
      <c r="H918" t="s">
        <v>49</v>
      </c>
      <c r="I918" t="s">
        <v>2222</v>
      </c>
    </row>
    <row r="919" spans="1:9" x14ac:dyDescent="0.2">
      <c r="A919">
        <f t="shared" si="30"/>
        <v>917</v>
      </c>
      <c r="B919">
        <f t="shared" si="30"/>
        <v>1917</v>
      </c>
      <c r="C919" t="s">
        <v>1060</v>
      </c>
      <c r="D919" s="19">
        <v>34700</v>
      </c>
      <c r="E919" t="s">
        <v>46</v>
      </c>
      <c r="F919">
        <v>80</v>
      </c>
      <c r="G919" t="s">
        <v>2257</v>
      </c>
      <c r="H919" t="s">
        <v>49</v>
      </c>
      <c r="I919" t="s">
        <v>2222</v>
      </c>
    </row>
    <row r="920" spans="1:9" x14ac:dyDescent="0.2">
      <c r="A920">
        <f t="shared" si="30"/>
        <v>918</v>
      </c>
      <c r="B920">
        <f t="shared" si="30"/>
        <v>1918</v>
      </c>
      <c r="C920" t="s">
        <v>1061</v>
      </c>
      <c r="D920" s="19">
        <v>34790</v>
      </c>
      <c r="E920" t="s">
        <v>46</v>
      </c>
      <c r="F920">
        <v>80</v>
      </c>
      <c r="G920" t="s">
        <v>2257</v>
      </c>
      <c r="H920" t="s">
        <v>49</v>
      </c>
      <c r="I920" t="s">
        <v>2222</v>
      </c>
    </row>
    <row r="921" spans="1:9" x14ac:dyDescent="0.2">
      <c r="A921">
        <f t="shared" si="30"/>
        <v>919</v>
      </c>
      <c r="B921">
        <f t="shared" si="30"/>
        <v>1919</v>
      </c>
      <c r="C921" t="s">
        <v>1062</v>
      </c>
      <c r="D921" s="19">
        <v>35065</v>
      </c>
      <c r="E921" t="s">
        <v>46</v>
      </c>
      <c r="F921">
        <v>80</v>
      </c>
      <c r="G921" t="s">
        <v>2257</v>
      </c>
      <c r="H921" t="s">
        <v>49</v>
      </c>
      <c r="I921" t="s">
        <v>2222</v>
      </c>
    </row>
    <row r="922" spans="1:9" x14ac:dyDescent="0.2">
      <c r="A922">
        <f t="shared" si="30"/>
        <v>920</v>
      </c>
      <c r="B922">
        <f t="shared" si="30"/>
        <v>1920</v>
      </c>
      <c r="C922" t="s">
        <v>1063</v>
      </c>
      <c r="D922" s="19">
        <v>35156</v>
      </c>
      <c r="E922" t="s">
        <v>46</v>
      </c>
      <c r="F922">
        <v>80</v>
      </c>
      <c r="G922" t="s">
        <v>2257</v>
      </c>
      <c r="H922" t="s">
        <v>49</v>
      </c>
      <c r="I922" t="s">
        <v>2222</v>
      </c>
    </row>
    <row r="923" spans="1:9" x14ac:dyDescent="0.2">
      <c r="A923">
        <f t="shared" si="30"/>
        <v>921</v>
      </c>
      <c r="B923">
        <f t="shared" si="30"/>
        <v>1921</v>
      </c>
      <c r="C923" t="s">
        <v>1064</v>
      </c>
      <c r="D923" s="19">
        <v>35431</v>
      </c>
      <c r="E923" t="s">
        <v>46</v>
      </c>
      <c r="F923">
        <v>80</v>
      </c>
      <c r="G923" t="s">
        <v>2257</v>
      </c>
      <c r="H923" t="s">
        <v>49</v>
      </c>
      <c r="I923" t="s">
        <v>2222</v>
      </c>
    </row>
    <row r="924" spans="1:9" x14ac:dyDescent="0.2">
      <c r="A924">
        <f t="shared" si="30"/>
        <v>922</v>
      </c>
      <c r="B924">
        <f t="shared" si="30"/>
        <v>1922</v>
      </c>
      <c r="C924" t="s">
        <v>1065</v>
      </c>
      <c r="D924" s="19">
        <v>35521</v>
      </c>
      <c r="E924" t="s">
        <v>46</v>
      </c>
      <c r="F924">
        <v>80</v>
      </c>
      <c r="G924" t="s">
        <v>2257</v>
      </c>
      <c r="H924" t="s">
        <v>49</v>
      </c>
      <c r="I924" t="s">
        <v>2222</v>
      </c>
    </row>
    <row r="925" spans="1:9" x14ac:dyDescent="0.2">
      <c r="A925">
        <f t="shared" si="30"/>
        <v>923</v>
      </c>
      <c r="B925">
        <f t="shared" si="30"/>
        <v>1923</v>
      </c>
      <c r="C925" t="s">
        <v>1066</v>
      </c>
      <c r="D925" s="19">
        <v>35796</v>
      </c>
      <c r="E925" t="s">
        <v>46</v>
      </c>
      <c r="F925">
        <v>80</v>
      </c>
      <c r="G925" t="s">
        <v>2257</v>
      </c>
      <c r="H925" t="s">
        <v>49</v>
      </c>
      <c r="I925" t="s">
        <v>2222</v>
      </c>
    </row>
    <row r="926" spans="1:9" x14ac:dyDescent="0.2">
      <c r="A926">
        <f t="shared" ref="A926:B989" si="31">A925+1</f>
        <v>924</v>
      </c>
      <c r="B926">
        <f t="shared" si="31"/>
        <v>1924</v>
      </c>
      <c r="C926" t="s">
        <v>1067</v>
      </c>
      <c r="D926" s="19">
        <v>35886</v>
      </c>
      <c r="E926" t="s">
        <v>46</v>
      </c>
      <c r="F926">
        <v>80</v>
      </c>
      <c r="G926" t="s">
        <v>2257</v>
      </c>
      <c r="H926" t="s">
        <v>49</v>
      </c>
      <c r="I926" t="s">
        <v>2222</v>
      </c>
    </row>
    <row r="927" spans="1:9" x14ac:dyDescent="0.2">
      <c r="A927">
        <f t="shared" si="31"/>
        <v>925</v>
      </c>
      <c r="B927">
        <f t="shared" si="31"/>
        <v>1925</v>
      </c>
      <c r="C927" t="s">
        <v>1068</v>
      </c>
      <c r="D927" s="19">
        <v>36161</v>
      </c>
      <c r="E927" t="s">
        <v>46</v>
      </c>
      <c r="F927">
        <v>80</v>
      </c>
      <c r="G927" t="s">
        <v>2257</v>
      </c>
      <c r="H927" t="s">
        <v>49</v>
      </c>
      <c r="I927" t="s">
        <v>2222</v>
      </c>
    </row>
    <row r="928" spans="1:9" x14ac:dyDescent="0.2">
      <c r="A928">
        <f t="shared" si="31"/>
        <v>926</v>
      </c>
      <c r="B928">
        <f t="shared" si="31"/>
        <v>1926</v>
      </c>
      <c r="C928" t="s">
        <v>1069</v>
      </c>
      <c r="D928" s="19">
        <v>36251</v>
      </c>
      <c r="E928" t="s">
        <v>46</v>
      </c>
      <c r="F928">
        <v>80</v>
      </c>
      <c r="G928" t="s">
        <v>2257</v>
      </c>
      <c r="H928" t="s">
        <v>49</v>
      </c>
      <c r="I928" t="s">
        <v>2222</v>
      </c>
    </row>
    <row r="929" spans="1:14" x14ac:dyDescent="0.2">
      <c r="A929">
        <f t="shared" si="31"/>
        <v>927</v>
      </c>
      <c r="B929">
        <f t="shared" si="31"/>
        <v>1927</v>
      </c>
      <c r="C929" t="s">
        <v>1070</v>
      </c>
      <c r="D929" s="19">
        <v>36526</v>
      </c>
      <c r="E929" t="s">
        <v>46</v>
      </c>
      <c r="F929">
        <v>80</v>
      </c>
      <c r="G929" t="s">
        <v>2257</v>
      </c>
      <c r="H929" t="s">
        <v>49</v>
      </c>
      <c r="I929" t="s">
        <v>2222</v>
      </c>
    </row>
    <row r="930" spans="1:14" x14ac:dyDescent="0.2">
      <c r="A930">
        <f t="shared" si="31"/>
        <v>928</v>
      </c>
      <c r="B930">
        <f t="shared" si="31"/>
        <v>1928</v>
      </c>
      <c r="C930" t="s">
        <v>1071</v>
      </c>
      <c r="D930" s="19">
        <v>36617</v>
      </c>
      <c r="E930" t="s">
        <v>46</v>
      </c>
      <c r="F930">
        <v>80</v>
      </c>
      <c r="G930" t="s">
        <v>2257</v>
      </c>
      <c r="H930" t="s">
        <v>49</v>
      </c>
      <c r="I930" t="s">
        <v>2222</v>
      </c>
    </row>
    <row r="931" spans="1:14" x14ac:dyDescent="0.2">
      <c r="A931">
        <f t="shared" si="31"/>
        <v>929</v>
      </c>
      <c r="B931">
        <f t="shared" si="31"/>
        <v>1929</v>
      </c>
      <c r="C931" t="s">
        <v>1072</v>
      </c>
      <c r="D931" s="19">
        <v>36892</v>
      </c>
      <c r="E931" t="s">
        <v>46</v>
      </c>
      <c r="F931">
        <v>80</v>
      </c>
      <c r="G931" t="s">
        <v>2257</v>
      </c>
      <c r="H931" t="s">
        <v>49</v>
      </c>
      <c r="I931" t="s">
        <v>2222</v>
      </c>
    </row>
    <row r="932" spans="1:14" x14ac:dyDescent="0.2">
      <c r="A932">
        <f t="shared" si="31"/>
        <v>930</v>
      </c>
      <c r="B932">
        <f t="shared" si="31"/>
        <v>1930</v>
      </c>
      <c r="C932" t="s">
        <v>1073</v>
      </c>
      <c r="D932" s="19">
        <v>36982</v>
      </c>
      <c r="E932" t="s">
        <v>46</v>
      </c>
      <c r="F932">
        <v>80</v>
      </c>
      <c r="G932" t="s">
        <v>2257</v>
      </c>
      <c r="H932" t="s">
        <v>49</v>
      </c>
      <c r="I932" t="s">
        <v>2222</v>
      </c>
    </row>
    <row r="933" spans="1:14" x14ac:dyDescent="0.2">
      <c r="A933">
        <f t="shared" si="31"/>
        <v>931</v>
      </c>
      <c r="B933">
        <f t="shared" si="31"/>
        <v>1931</v>
      </c>
      <c r="C933" t="s">
        <v>1074</v>
      </c>
      <c r="D933" s="19">
        <v>37257</v>
      </c>
      <c r="E933" t="s">
        <v>46</v>
      </c>
      <c r="F933">
        <v>80</v>
      </c>
      <c r="G933" t="s">
        <v>2257</v>
      </c>
      <c r="H933" t="s">
        <v>49</v>
      </c>
      <c r="I933" t="s">
        <v>2222</v>
      </c>
    </row>
    <row r="934" spans="1:14" x14ac:dyDescent="0.2">
      <c r="A934">
        <f t="shared" si="31"/>
        <v>932</v>
      </c>
      <c r="B934">
        <f t="shared" si="31"/>
        <v>1932</v>
      </c>
      <c r="C934" t="s">
        <v>1075</v>
      </c>
      <c r="D934" s="19">
        <v>37347</v>
      </c>
      <c r="E934" t="s">
        <v>46</v>
      </c>
      <c r="F934">
        <v>80</v>
      </c>
      <c r="G934" t="s">
        <v>2257</v>
      </c>
      <c r="H934" t="s">
        <v>49</v>
      </c>
      <c r="I934" t="s">
        <v>2222</v>
      </c>
    </row>
    <row r="935" spans="1:14" x14ac:dyDescent="0.2">
      <c r="A935">
        <f t="shared" si="31"/>
        <v>933</v>
      </c>
      <c r="B935">
        <f t="shared" si="31"/>
        <v>1933</v>
      </c>
      <c r="C935" t="s">
        <v>1076</v>
      </c>
      <c r="D935" s="19">
        <v>37622</v>
      </c>
      <c r="E935" t="s">
        <v>46</v>
      </c>
      <c r="F935">
        <v>80</v>
      </c>
      <c r="G935" t="s">
        <v>2257</v>
      </c>
      <c r="H935" t="s">
        <v>49</v>
      </c>
      <c r="I935" t="s">
        <v>2222</v>
      </c>
    </row>
    <row r="936" spans="1:14" x14ac:dyDescent="0.2">
      <c r="A936">
        <f t="shared" si="31"/>
        <v>934</v>
      </c>
      <c r="B936">
        <f t="shared" si="31"/>
        <v>1934</v>
      </c>
      <c r="C936" t="s">
        <v>1077</v>
      </c>
      <c r="D936" s="19">
        <v>37712</v>
      </c>
      <c r="E936" t="s">
        <v>46</v>
      </c>
      <c r="F936">
        <v>80</v>
      </c>
      <c r="G936" t="s">
        <v>2257</v>
      </c>
      <c r="H936" t="s">
        <v>49</v>
      </c>
      <c r="I936" t="s">
        <v>2222</v>
      </c>
    </row>
    <row r="937" spans="1:14" x14ac:dyDescent="0.2">
      <c r="A937">
        <f t="shared" si="31"/>
        <v>935</v>
      </c>
      <c r="B937">
        <f t="shared" si="31"/>
        <v>1935</v>
      </c>
      <c r="C937" t="s">
        <v>1078</v>
      </c>
      <c r="D937" s="19">
        <v>37987</v>
      </c>
      <c r="E937" t="s">
        <v>46</v>
      </c>
      <c r="F937">
        <v>80</v>
      </c>
      <c r="G937" t="s">
        <v>2257</v>
      </c>
      <c r="H937" t="s">
        <v>49</v>
      </c>
      <c r="I937" t="s">
        <v>2222</v>
      </c>
    </row>
    <row r="938" spans="1:14" x14ac:dyDescent="0.2">
      <c r="A938">
        <f t="shared" si="31"/>
        <v>936</v>
      </c>
      <c r="B938">
        <f t="shared" si="31"/>
        <v>1936</v>
      </c>
      <c r="C938" t="s">
        <v>1079</v>
      </c>
      <c r="D938" s="19">
        <v>38078</v>
      </c>
      <c r="E938" t="s">
        <v>46</v>
      </c>
      <c r="F938">
        <v>80</v>
      </c>
      <c r="G938" t="s">
        <v>2257</v>
      </c>
      <c r="H938" t="s">
        <v>49</v>
      </c>
      <c r="I938" t="s">
        <v>2222</v>
      </c>
    </row>
    <row r="939" spans="1:14" x14ac:dyDescent="0.2">
      <c r="A939">
        <f t="shared" si="31"/>
        <v>937</v>
      </c>
      <c r="B939">
        <f t="shared" si="31"/>
        <v>1937</v>
      </c>
      <c r="C939" t="s">
        <v>1080</v>
      </c>
      <c r="D939" s="19">
        <v>38353</v>
      </c>
      <c r="E939" t="s">
        <v>46</v>
      </c>
      <c r="F939">
        <v>80</v>
      </c>
      <c r="G939" t="s">
        <v>2257</v>
      </c>
      <c r="H939" t="s">
        <v>49</v>
      </c>
      <c r="I939" t="s">
        <v>2222</v>
      </c>
    </row>
    <row r="940" spans="1:14" x14ac:dyDescent="0.2">
      <c r="A940">
        <f t="shared" si="31"/>
        <v>938</v>
      </c>
      <c r="B940">
        <f t="shared" si="31"/>
        <v>1938</v>
      </c>
      <c r="C940" t="s">
        <v>1081</v>
      </c>
      <c r="D940" s="19">
        <v>39173</v>
      </c>
      <c r="E940" t="s">
        <v>48</v>
      </c>
      <c r="F940">
        <v>75</v>
      </c>
      <c r="G940" t="s">
        <v>2257</v>
      </c>
      <c r="H940" t="s">
        <v>49</v>
      </c>
      <c r="I940" t="s">
        <v>2222</v>
      </c>
      <c r="N940">
        <v>18</v>
      </c>
    </row>
    <row r="941" spans="1:14" x14ac:dyDescent="0.2">
      <c r="A941">
        <f t="shared" si="31"/>
        <v>939</v>
      </c>
      <c r="B941">
        <f t="shared" si="31"/>
        <v>1939</v>
      </c>
      <c r="C941" t="s">
        <v>1082</v>
      </c>
      <c r="D941" s="19">
        <v>39448</v>
      </c>
      <c r="E941" t="s">
        <v>48</v>
      </c>
      <c r="F941">
        <v>75</v>
      </c>
      <c r="G941" t="s">
        <v>2257</v>
      </c>
      <c r="H941" t="s">
        <v>49</v>
      </c>
      <c r="I941" t="s">
        <v>2222</v>
      </c>
      <c r="N941">
        <v>18</v>
      </c>
    </row>
    <row r="942" spans="1:14" x14ac:dyDescent="0.2">
      <c r="A942">
        <f t="shared" si="31"/>
        <v>940</v>
      </c>
      <c r="B942">
        <f t="shared" si="31"/>
        <v>1940</v>
      </c>
      <c r="C942" t="s">
        <v>1083</v>
      </c>
      <c r="D942" s="19">
        <v>39539</v>
      </c>
      <c r="E942" t="s">
        <v>48</v>
      </c>
      <c r="F942">
        <v>75</v>
      </c>
      <c r="G942" t="s">
        <v>2257</v>
      </c>
      <c r="H942" t="s">
        <v>49</v>
      </c>
      <c r="I942" t="s">
        <v>2222</v>
      </c>
      <c r="N942">
        <v>18</v>
      </c>
    </row>
    <row r="943" spans="1:14" x14ac:dyDescent="0.2">
      <c r="A943">
        <f t="shared" si="31"/>
        <v>941</v>
      </c>
      <c r="B943">
        <f t="shared" si="31"/>
        <v>1941</v>
      </c>
      <c r="C943" t="s">
        <v>1084</v>
      </c>
      <c r="D943" s="19">
        <v>39814</v>
      </c>
      <c r="E943" t="s">
        <v>48</v>
      </c>
      <c r="F943">
        <v>75</v>
      </c>
      <c r="G943" t="s">
        <v>2257</v>
      </c>
      <c r="H943" t="s">
        <v>49</v>
      </c>
      <c r="I943" t="s">
        <v>2222</v>
      </c>
      <c r="N943">
        <v>18</v>
      </c>
    </row>
    <row r="944" spans="1:14" x14ac:dyDescent="0.2">
      <c r="A944">
        <f t="shared" si="31"/>
        <v>942</v>
      </c>
      <c r="B944">
        <f t="shared" si="31"/>
        <v>1942</v>
      </c>
      <c r="C944" t="s">
        <v>1085</v>
      </c>
      <c r="D944" s="19">
        <v>39904</v>
      </c>
      <c r="E944" t="s">
        <v>48</v>
      </c>
      <c r="F944">
        <v>75</v>
      </c>
      <c r="G944" t="s">
        <v>2257</v>
      </c>
      <c r="H944" t="s">
        <v>49</v>
      </c>
      <c r="I944" t="s">
        <v>2222</v>
      </c>
      <c r="N944">
        <v>18</v>
      </c>
    </row>
    <row r="945" spans="1:14" x14ac:dyDescent="0.2">
      <c r="A945">
        <f t="shared" si="31"/>
        <v>943</v>
      </c>
      <c r="B945">
        <f t="shared" si="31"/>
        <v>1943</v>
      </c>
      <c r="C945" t="s">
        <v>1086</v>
      </c>
      <c r="D945" s="19">
        <v>40179</v>
      </c>
      <c r="E945" t="s">
        <v>48</v>
      </c>
      <c r="F945">
        <v>75</v>
      </c>
      <c r="G945" t="s">
        <v>2257</v>
      </c>
      <c r="H945" t="s">
        <v>49</v>
      </c>
      <c r="I945" t="s">
        <v>2222</v>
      </c>
      <c r="N945">
        <v>18</v>
      </c>
    </row>
    <row r="946" spans="1:14" x14ac:dyDescent="0.2">
      <c r="A946">
        <f t="shared" si="31"/>
        <v>944</v>
      </c>
      <c r="B946">
        <f t="shared" si="31"/>
        <v>1944</v>
      </c>
      <c r="C946" t="s">
        <v>1087</v>
      </c>
      <c r="D946" s="19">
        <v>40269</v>
      </c>
      <c r="E946" t="s">
        <v>48</v>
      </c>
      <c r="F946">
        <v>75</v>
      </c>
      <c r="G946" t="s">
        <v>2257</v>
      </c>
      <c r="H946" t="s">
        <v>49</v>
      </c>
      <c r="I946" t="s">
        <v>2222</v>
      </c>
      <c r="N946">
        <v>18</v>
      </c>
    </row>
    <row r="947" spans="1:14" x14ac:dyDescent="0.2">
      <c r="A947">
        <f t="shared" si="31"/>
        <v>945</v>
      </c>
      <c r="B947">
        <f t="shared" si="31"/>
        <v>1945</v>
      </c>
      <c r="C947" t="s">
        <v>1088</v>
      </c>
      <c r="D947" s="19">
        <v>40544</v>
      </c>
      <c r="E947" t="s">
        <v>48</v>
      </c>
      <c r="F947">
        <v>75</v>
      </c>
      <c r="G947" t="s">
        <v>2257</v>
      </c>
      <c r="H947" t="s">
        <v>49</v>
      </c>
      <c r="I947" t="s">
        <v>2222</v>
      </c>
      <c r="N947">
        <v>18</v>
      </c>
    </row>
    <row r="948" spans="1:14" x14ac:dyDescent="0.2">
      <c r="A948">
        <f t="shared" si="31"/>
        <v>946</v>
      </c>
      <c r="B948">
        <f t="shared" si="31"/>
        <v>1946</v>
      </c>
      <c r="C948" t="s">
        <v>1089</v>
      </c>
      <c r="D948" s="19">
        <v>40634</v>
      </c>
      <c r="E948" t="s">
        <v>48</v>
      </c>
      <c r="F948">
        <v>75</v>
      </c>
      <c r="G948" t="s">
        <v>2257</v>
      </c>
      <c r="H948" t="s">
        <v>49</v>
      </c>
      <c r="I948" t="s">
        <v>2222</v>
      </c>
      <c r="N948">
        <v>18</v>
      </c>
    </row>
    <row r="949" spans="1:14" x14ac:dyDescent="0.2">
      <c r="A949">
        <f t="shared" si="31"/>
        <v>947</v>
      </c>
      <c r="B949">
        <f t="shared" si="31"/>
        <v>1947</v>
      </c>
      <c r="C949" t="s">
        <v>1090</v>
      </c>
      <c r="D949" s="19">
        <v>40909</v>
      </c>
      <c r="E949" t="s">
        <v>48</v>
      </c>
      <c r="F949">
        <v>75</v>
      </c>
      <c r="G949" t="s">
        <v>2257</v>
      </c>
      <c r="H949" t="s">
        <v>49</v>
      </c>
      <c r="I949" t="s">
        <v>2222</v>
      </c>
      <c r="N949">
        <v>18</v>
      </c>
    </row>
    <row r="950" spans="1:14" x14ac:dyDescent="0.2">
      <c r="A950">
        <f t="shared" si="31"/>
        <v>948</v>
      </c>
      <c r="B950">
        <f t="shared" si="31"/>
        <v>1948</v>
      </c>
      <c r="C950" t="s">
        <v>1091</v>
      </c>
      <c r="D950" s="19">
        <v>41000</v>
      </c>
      <c r="E950" t="s">
        <v>48</v>
      </c>
      <c r="F950">
        <v>75</v>
      </c>
      <c r="G950" t="s">
        <v>2257</v>
      </c>
      <c r="H950" t="s">
        <v>49</v>
      </c>
      <c r="I950" t="s">
        <v>2222</v>
      </c>
      <c r="N950">
        <v>18</v>
      </c>
    </row>
    <row r="951" spans="1:14" x14ac:dyDescent="0.2">
      <c r="A951">
        <f t="shared" si="31"/>
        <v>949</v>
      </c>
      <c r="B951">
        <f t="shared" si="31"/>
        <v>1949</v>
      </c>
      <c r="C951" t="s">
        <v>1092</v>
      </c>
      <c r="D951" s="19">
        <v>41275</v>
      </c>
      <c r="E951" t="s">
        <v>48</v>
      </c>
      <c r="F951">
        <v>75</v>
      </c>
      <c r="G951" t="s">
        <v>2257</v>
      </c>
      <c r="H951" t="s">
        <v>49</v>
      </c>
      <c r="I951" t="s">
        <v>2222</v>
      </c>
      <c r="N951">
        <v>18</v>
      </c>
    </row>
    <row r="952" spans="1:14" x14ac:dyDescent="0.2">
      <c r="A952">
        <f t="shared" si="31"/>
        <v>950</v>
      </c>
      <c r="B952">
        <f t="shared" si="31"/>
        <v>1950</v>
      </c>
      <c r="C952" t="s">
        <v>1093</v>
      </c>
      <c r="D952" s="19">
        <v>41365</v>
      </c>
      <c r="E952" t="s">
        <v>48</v>
      </c>
      <c r="F952">
        <v>75</v>
      </c>
      <c r="G952" t="s">
        <v>2257</v>
      </c>
      <c r="H952" t="s">
        <v>49</v>
      </c>
      <c r="I952" t="s">
        <v>2222</v>
      </c>
      <c r="N952">
        <v>18</v>
      </c>
    </row>
    <row r="953" spans="1:14" x14ac:dyDescent="0.2">
      <c r="A953">
        <f t="shared" si="31"/>
        <v>951</v>
      </c>
      <c r="B953">
        <f t="shared" si="31"/>
        <v>1951</v>
      </c>
      <c r="C953" t="s">
        <v>1094</v>
      </c>
      <c r="D953" s="19">
        <v>41640</v>
      </c>
      <c r="E953" t="s">
        <v>48</v>
      </c>
      <c r="F953">
        <v>75</v>
      </c>
      <c r="G953" t="s">
        <v>2257</v>
      </c>
      <c r="H953" t="s">
        <v>49</v>
      </c>
      <c r="I953" t="s">
        <v>2222</v>
      </c>
      <c r="N953">
        <v>18</v>
      </c>
    </row>
    <row r="954" spans="1:14" x14ac:dyDescent="0.2">
      <c r="A954">
        <f t="shared" si="31"/>
        <v>952</v>
      </c>
      <c r="B954">
        <f t="shared" si="31"/>
        <v>1952</v>
      </c>
      <c r="C954" t="s">
        <v>1095</v>
      </c>
      <c r="D954" s="19">
        <v>41730</v>
      </c>
      <c r="E954" t="s">
        <v>48</v>
      </c>
      <c r="F954">
        <v>75</v>
      </c>
      <c r="G954" t="s">
        <v>2257</v>
      </c>
      <c r="H954" t="s">
        <v>49</v>
      </c>
      <c r="I954" t="s">
        <v>2222</v>
      </c>
      <c r="N954">
        <v>18</v>
      </c>
    </row>
    <row r="955" spans="1:14" x14ac:dyDescent="0.2">
      <c r="A955">
        <f t="shared" si="31"/>
        <v>953</v>
      </c>
      <c r="B955">
        <f t="shared" si="31"/>
        <v>1953</v>
      </c>
      <c r="C955" t="s">
        <v>1096</v>
      </c>
      <c r="D955" s="19">
        <v>42005</v>
      </c>
      <c r="E955" t="s">
        <v>48</v>
      </c>
      <c r="F955">
        <v>75</v>
      </c>
      <c r="G955" t="s">
        <v>2257</v>
      </c>
      <c r="H955" t="s">
        <v>49</v>
      </c>
      <c r="I955" t="s">
        <v>2222</v>
      </c>
      <c r="N955">
        <v>18</v>
      </c>
    </row>
    <row r="956" spans="1:14" x14ac:dyDescent="0.2">
      <c r="A956">
        <f t="shared" si="31"/>
        <v>954</v>
      </c>
      <c r="B956">
        <f t="shared" si="31"/>
        <v>1954</v>
      </c>
      <c r="C956" t="s">
        <v>1097</v>
      </c>
      <c r="D956" s="19">
        <v>42095</v>
      </c>
      <c r="E956" t="s">
        <v>48</v>
      </c>
      <c r="F956">
        <v>75</v>
      </c>
      <c r="G956" t="s">
        <v>2257</v>
      </c>
      <c r="H956" t="s">
        <v>49</v>
      </c>
      <c r="I956" t="s">
        <v>2222</v>
      </c>
      <c r="N956">
        <v>18</v>
      </c>
    </row>
    <row r="957" spans="1:14" x14ac:dyDescent="0.2">
      <c r="A957">
        <f t="shared" si="31"/>
        <v>955</v>
      </c>
      <c r="B957">
        <f t="shared" si="31"/>
        <v>1955</v>
      </c>
      <c r="C957" t="s">
        <v>1098</v>
      </c>
      <c r="D957" s="19">
        <v>42370</v>
      </c>
      <c r="E957" t="s">
        <v>48</v>
      </c>
      <c r="F957">
        <v>75</v>
      </c>
      <c r="G957" t="s">
        <v>2257</v>
      </c>
      <c r="H957" t="s">
        <v>49</v>
      </c>
      <c r="I957" t="s">
        <v>2222</v>
      </c>
      <c r="N957">
        <v>18</v>
      </c>
    </row>
    <row r="958" spans="1:14" x14ac:dyDescent="0.2">
      <c r="A958">
        <f t="shared" si="31"/>
        <v>956</v>
      </c>
      <c r="B958">
        <f t="shared" si="31"/>
        <v>1956</v>
      </c>
      <c r="C958" t="s">
        <v>1099</v>
      </c>
      <c r="D958" s="19">
        <v>42461</v>
      </c>
      <c r="E958" t="s">
        <v>48</v>
      </c>
      <c r="F958">
        <v>75</v>
      </c>
      <c r="G958" t="s">
        <v>2257</v>
      </c>
      <c r="H958" t="s">
        <v>49</v>
      </c>
      <c r="I958" t="s">
        <v>2222</v>
      </c>
      <c r="N958">
        <v>18</v>
      </c>
    </row>
    <row r="959" spans="1:14" x14ac:dyDescent="0.2">
      <c r="A959">
        <f t="shared" si="31"/>
        <v>957</v>
      </c>
      <c r="B959">
        <f t="shared" si="31"/>
        <v>1957</v>
      </c>
      <c r="C959" t="s">
        <v>1100</v>
      </c>
      <c r="D959" s="19">
        <v>42736</v>
      </c>
      <c r="E959" t="s">
        <v>48</v>
      </c>
      <c r="F959">
        <v>75</v>
      </c>
      <c r="G959" t="s">
        <v>2257</v>
      </c>
      <c r="H959" t="s">
        <v>49</v>
      </c>
      <c r="I959" t="s">
        <v>2222</v>
      </c>
      <c r="N959">
        <v>18</v>
      </c>
    </row>
    <row r="960" spans="1:14" x14ac:dyDescent="0.2">
      <c r="A960">
        <f t="shared" si="31"/>
        <v>958</v>
      </c>
      <c r="B960">
        <f t="shared" si="31"/>
        <v>1958</v>
      </c>
      <c r="C960" t="s">
        <v>1101</v>
      </c>
      <c r="D960" s="19">
        <v>42826</v>
      </c>
      <c r="E960" t="s">
        <v>48</v>
      </c>
      <c r="F960">
        <v>75</v>
      </c>
      <c r="G960" t="s">
        <v>2257</v>
      </c>
      <c r="H960" t="s">
        <v>49</v>
      </c>
      <c r="I960" t="s">
        <v>2222</v>
      </c>
      <c r="N960">
        <v>18</v>
      </c>
    </row>
    <row r="961" spans="1:15" x14ac:dyDescent="0.2">
      <c r="A961">
        <f t="shared" si="31"/>
        <v>959</v>
      </c>
      <c r="B961">
        <f t="shared" si="31"/>
        <v>1959</v>
      </c>
      <c r="C961" t="s">
        <v>1102</v>
      </c>
      <c r="D961" s="19">
        <v>43101</v>
      </c>
      <c r="E961" t="s">
        <v>48</v>
      </c>
      <c r="F961">
        <v>75</v>
      </c>
      <c r="G961" t="s">
        <v>2257</v>
      </c>
      <c r="H961" t="s">
        <v>49</v>
      </c>
      <c r="I961" t="s">
        <v>2222</v>
      </c>
      <c r="N961">
        <v>18</v>
      </c>
    </row>
    <row r="962" spans="1:15" x14ac:dyDescent="0.2">
      <c r="A962">
        <f t="shared" si="31"/>
        <v>960</v>
      </c>
      <c r="B962">
        <f t="shared" si="31"/>
        <v>1960</v>
      </c>
      <c r="C962" t="s">
        <v>1103</v>
      </c>
      <c r="D962" s="19">
        <v>43191</v>
      </c>
      <c r="E962" t="s">
        <v>48</v>
      </c>
      <c r="F962">
        <v>75</v>
      </c>
      <c r="G962" t="s">
        <v>2257</v>
      </c>
      <c r="H962" t="s">
        <v>49</v>
      </c>
      <c r="I962" t="s">
        <v>2222</v>
      </c>
      <c r="N962">
        <v>18</v>
      </c>
    </row>
    <row r="963" spans="1:15" x14ac:dyDescent="0.2">
      <c r="A963">
        <f t="shared" si="31"/>
        <v>961</v>
      </c>
      <c r="B963">
        <f t="shared" si="31"/>
        <v>1961</v>
      </c>
      <c r="C963" t="s">
        <v>1104</v>
      </c>
      <c r="D963" s="19">
        <v>43466</v>
      </c>
      <c r="E963" t="s">
        <v>48</v>
      </c>
      <c r="F963">
        <v>75</v>
      </c>
      <c r="G963" t="s">
        <v>2257</v>
      </c>
      <c r="H963" t="s">
        <v>49</v>
      </c>
      <c r="I963" t="s">
        <v>2222</v>
      </c>
      <c r="N963">
        <v>18</v>
      </c>
    </row>
    <row r="964" spans="1:15" x14ac:dyDescent="0.2">
      <c r="A964">
        <f t="shared" si="31"/>
        <v>962</v>
      </c>
      <c r="B964">
        <f t="shared" si="31"/>
        <v>1962</v>
      </c>
      <c r="C964" t="s">
        <v>1105</v>
      </c>
      <c r="D964" s="19">
        <v>43556</v>
      </c>
      <c r="E964" t="s">
        <v>48</v>
      </c>
      <c r="F964">
        <v>75</v>
      </c>
      <c r="G964" t="s">
        <v>2257</v>
      </c>
      <c r="H964" t="s">
        <v>49</v>
      </c>
      <c r="I964" t="s">
        <v>2222</v>
      </c>
      <c r="N964">
        <v>18</v>
      </c>
    </row>
    <row r="965" spans="1:15" x14ac:dyDescent="0.2">
      <c r="A965">
        <f t="shared" si="31"/>
        <v>963</v>
      </c>
      <c r="B965">
        <f t="shared" si="31"/>
        <v>1963</v>
      </c>
      <c r="C965" t="s">
        <v>1106</v>
      </c>
      <c r="D965" s="19">
        <v>43831</v>
      </c>
      <c r="E965" t="s">
        <v>48</v>
      </c>
      <c r="F965">
        <v>75</v>
      </c>
      <c r="G965" t="s">
        <v>2257</v>
      </c>
      <c r="H965" t="s">
        <v>49</v>
      </c>
      <c r="I965" t="s">
        <v>2222</v>
      </c>
      <c r="N965">
        <v>18</v>
      </c>
    </row>
    <row r="966" spans="1:15" x14ac:dyDescent="0.2">
      <c r="A966">
        <f t="shared" si="31"/>
        <v>964</v>
      </c>
      <c r="B966">
        <f t="shared" si="31"/>
        <v>1964</v>
      </c>
      <c r="C966" t="s">
        <v>1107</v>
      </c>
      <c r="D966" s="19">
        <v>43922</v>
      </c>
      <c r="E966" t="s">
        <v>48</v>
      </c>
      <c r="F966">
        <v>75</v>
      </c>
      <c r="G966" t="s">
        <v>2257</v>
      </c>
      <c r="H966" t="s">
        <v>49</v>
      </c>
      <c r="I966" t="s">
        <v>2222</v>
      </c>
      <c r="N966">
        <v>18</v>
      </c>
    </row>
    <row r="967" spans="1:15" x14ac:dyDescent="0.2">
      <c r="A967">
        <f t="shared" si="31"/>
        <v>965</v>
      </c>
      <c r="B967">
        <f t="shared" si="31"/>
        <v>1965</v>
      </c>
      <c r="C967" t="s">
        <v>1108</v>
      </c>
      <c r="D967" s="19">
        <v>44197</v>
      </c>
      <c r="E967" t="s">
        <v>48</v>
      </c>
      <c r="F967">
        <v>75</v>
      </c>
      <c r="G967" t="s">
        <v>2257</v>
      </c>
      <c r="H967" t="s">
        <v>49</v>
      </c>
      <c r="I967" t="s">
        <v>2222</v>
      </c>
      <c r="N967">
        <v>18</v>
      </c>
    </row>
    <row r="968" spans="1:15" x14ac:dyDescent="0.2">
      <c r="A968">
        <f t="shared" si="31"/>
        <v>966</v>
      </c>
      <c r="B968">
        <f t="shared" si="31"/>
        <v>1966</v>
      </c>
      <c r="C968" t="s">
        <v>1109</v>
      </c>
      <c r="D968" s="19">
        <v>44287</v>
      </c>
      <c r="E968" t="s">
        <v>48</v>
      </c>
      <c r="F968">
        <v>75</v>
      </c>
      <c r="G968" t="s">
        <v>2257</v>
      </c>
      <c r="H968" t="s">
        <v>49</v>
      </c>
      <c r="I968" t="s">
        <v>2222</v>
      </c>
      <c r="N968">
        <v>18</v>
      </c>
    </row>
    <row r="969" spans="1:15" x14ac:dyDescent="0.2">
      <c r="A969">
        <f t="shared" si="31"/>
        <v>967</v>
      </c>
      <c r="B969">
        <f t="shared" si="31"/>
        <v>1967</v>
      </c>
      <c r="C969" t="s">
        <v>1110</v>
      </c>
      <c r="D969" s="19">
        <v>44562</v>
      </c>
      <c r="E969" t="s">
        <v>48</v>
      </c>
      <c r="F969">
        <v>75</v>
      </c>
      <c r="G969" t="s">
        <v>2257</v>
      </c>
      <c r="H969" t="s">
        <v>49</v>
      </c>
      <c r="I969" t="s">
        <v>2222</v>
      </c>
      <c r="N969">
        <v>18</v>
      </c>
    </row>
    <row r="970" spans="1:15" x14ac:dyDescent="0.2">
      <c r="A970">
        <f t="shared" si="31"/>
        <v>968</v>
      </c>
      <c r="B970">
        <f t="shared" si="31"/>
        <v>1968</v>
      </c>
      <c r="C970" t="s">
        <v>1111</v>
      </c>
      <c r="D970" s="19">
        <v>44652</v>
      </c>
      <c r="E970" t="s">
        <v>48</v>
      </c>
      <c r="F970">
        <v>75</v>
      </c>
      <c r="G970" t="s">
        <v>2257</v>
      </c>
      <c r="H970" t="s">
        <v>49</v>
      </c>
      <c r="I970" t="s">
        <v>2222</v>
      </c>
      <c r="N970">
        <v>18</v>
      </c>
    </row>
    <row r="971" spans="1:15" x14ac:dyDescent="0.2">
      <c r="A971">
        <f t="shared" si="31"/>
        <v>969</v>
      </c>
      <c r="B971">
        <f t="shared" si="31"/>
        <v>1969</v>
      </c>
      <c r="C971" t="s">
        <v>1112</v>
      </c>
      <c r="D971" s="19">
        <v>44927</v>
      </c>
      <c r="E971" t="s">
        <v>48</v>
      </c>
      <c r="F971">
        <v>75</v>
      </c>
      <c r="G971" t="s">
        <v>2257</v>
      </c>
      <c r="H971" t="s">
        <v>49</v>
      </c>
      <c r="I971" t="s">
        <v>2222</v>
      </c>
      <c r="N971">
        <v>18</v>
      </c>
    </row>
    <row r="972" spans="1:15" x14ac:dyDescent="0.2">
      <c r="A972">
        <f t="shared" si="31"/>
        <v>970</v>
      </c>
      <c r="B972">
        <f t="shared" si="31"/>
        <v>1970</v>
      </c>
      <c r="C972" t="s">
        <v>1113</v>
      </c>
      <c r="D972" s="19">
        <v>45017</v>
      </c>
      <c r="E972" t="s">
        <v>48</v>
      </c>
      <c r="F972">
        <v>75</v>
      </c>
      <c r="G972" t="s">
        <v>2257</v>
      </c>
      <c r="H972" t="s">
        <v>49</v>
      </c>
      <c r="I972" t="s">
        <v>2222</v>
      </c>
      <c r="N972">
        <v>18</v>
      </c>
    </row>
    <row r="973" spans="1:15" x14ac:dyDescent="0.2">
      <c r="A973">
        <f t="shared" si="31"/>
        <v>971</v>
      </c>
      <c r="B973">
        <f t="shared" si="31"/>
        <v>1971</v>
      </c>
      <c r="C973" t="s">
        <v>1114</v>
      </c>
      <c r="D973" s="19">
        <v>45292</v>
      </c>
      <c r="E973" t="s">
        <v>48</v>
      </c>
      <c r="F973">
        <v>75</v>
      </c>
      <c r="G973" t="s">
        <v>2257</v>
      </c>
      <c r="H973" t="s">
        <v>49</v>
      </c>
      <c r="I973" t="s">
        <v>2222</v>
      </c>
      <c r="N973">
        <v>18</v>
      </c>
    </row>
    <row r="974" spans="1:15" x14ac:dyDescent="0.2">
      <c r="A974">
        <f t="shared" si="31"/>
        <v>972</v>
      </c>
      <c r="B974">
        <f t="shared" si="31"/>
        <v>1972</v>
      </c>
      <c r="C974" t="s">
        <v>1115</v>
      </c>
      <c r="D974" s="19">
        <v>45383</v>
      </c>
      <c r="E974" t="s">
        <v>48</v>
      </c>
      <c r="F974">
        <v>75</v>
      </c>
      <c r="G974" t="s">
        <v>2257</v>
      </c>
      <c r="H974" t="s">
        <v>49</v>
      </c>
      <c r="I974" t="s">
        <v>2222</v>
      </c>
      <c r="N974">
        <v>18</v>
      </c>
    </row>
    <row r="975" spans="1:15" x14ac:dyDescent="0.2">
      <c r="A975">
        <f t="shared" si="31"/>
        <v>973</v>
      </c>
      <c r="B975">
        <f t="shared" si="31"/>
        <v>1973</v>
      </c>
      <c r="C975" t="s">
        <v>1116</v>
      </c>
      <c r="D975" s="19">
        <v>21551</v>
      </c>
      <c r="E975" t="s">
        <v>45</v>
      </c>
      <c r="F975">
        <v>90</v>
      </c>
      <c r="G975" t="s">
        <v>2257</v>
      </c>
      <c r="H975" t="s">
        <v>49</v>
      </c>
      <c r="I975" t="s">
        <v>2222</v>
      </c>
      <c r="N975">
        <v>67</v>
      </c>
      <c r="O975">
        <v>3</v>
      </c>
    </row>
    <row r="976" spans="1:15" x14ac:dyDescent="0.2">
      <c r="A976">
        <f t="shared" si="31"/>
        <v>974</v>
      </c>
      <c r="B976">
        <f t="shared" si="31"/>
        <v>1974</v>
      </c>
      <c r="C976" t="s">
        <v>1117</v>
      </c>
      <c r="D976" s="19">
        <v>21641</v>
      </c>
      <c r="E976" t="s">
        <v>45</v>
      </c>
      <c r="F976">
        <v>90</v>
      </c>
      <c r="G976" t="s">
        <v>2257</v>
      </c>
      <c r="H976" t="s">
        <v>49</v>
      </c>
      <c r="I976" t="s">
        <v>2222</v>
      </c>
      <c r="N976">
        <v>67</v>
      </c>
      <c r="O976">
        <v>3</v>
      </c>
    </row>
    <row r="977" spans="1:15" x14ac:dyDescent="0.2">
      <c r="A977">
        <f t="shared" si="31"/>
        <v>975</v>
      </c>
      <c r="B977">
        <f t="shared" si="31"/>
        <v>1975</v>
      </c>
      <c r="C977" t="s">
        <v>1118</v>
      </c>
      <c r="D977" s="19">
        <v>21916</v>
      </c>
      <c r="E977" t="s">
        <v>45</v>
      </c>
      <c r="F977">
        <v>90</v>
      </c>
      <c r="G977" t="s">
        <v>2257</v>
      </c>
      <c r="H977" t="s">
        <v>49</v>
      </c>
      <c r="I977" t="s">
        <v>2222</v>
      </c>
      <c r="N977">
        <v>67</v>
      </c>
      <c r="O977">
        <v>3</v>
      </c>
    </row>
    <row r="978" spans="1:15" x14ac:dyDescent="0.2">
      <c r="A978">
        <f t="shared" si="31"/>
        <v>976</v>
      </c>
      <c r="B978">
        <f t="shared" si="31"/>
        <v>1976</v>
      </c>
      <c r="C978" t="s">
        <v>1119</v>
      </c>
      <c r="D978" s="19">
        <v>22007</v>
      </c>
      <c r="E978" t="s">
        <v>45</v>
      </c>
      <c r="F978">
        <v>90</v>
      </c>
      <c r="G978" t="s">
        <v>2257</v>
      </c>
      <c r="H978" t="s">
        <v>49</v>
      </c>
      <c r="I978" t="s">
        <v>2222</v>
      </c>
      <c r="N978">
        <v>67</v>
      </c>
      <c r="O978">
        <v>3</v>
      </c>
    </row>
    <row r="979" spans="1:15" x14ac:dyDescent="0.2">
      <c r="A979">
        <f t="shared" si="31"/>
        <v>977</v>
      </c>
      <c r="B979">
        <f t="shared" si="31"/>
        <v>1977</v>
      </c>
      <c r="C979" t="s">
        <v>1120</v>
      </c>
      <c r="D979" s="19">
        <v>22282</v>
      </c>
      <c r="E979" t="s">
        <v>45</v>
      </c>
      <c r="F979">
        <v>90</v>
      </c>
      <c r="G979" t="s">
        <v>2257</v>
      </c>
      <c r="H979" t="s">
        <v>49</v>
      </c>
      <c r="I979" t="s">
        <v>2222</v>
      </c>
      <c r="N979">
        <v>67</v>
      </c>
      <c r="O979">
        <v>3</v>
      </c>
    </row>
    <row r="980" spans="1:15" x14ac:dyDescent="0.2">
      <c r="A980">
        <f t="shared" si="31"/>
        <v>978</v>
      </c>
      <c r="B980">
        <f t="shared" si="31"/>
        <v>1978</v>
      </c>
      <c r="C980" t="s">
        <v>1121</v>
      </c>
      <c r="D980" s="19">
        <v>22372</v>
      </c>
      <c r="E980" t="s">
        <v>45</v>
      </c>
      <c r="F980">
        <v>90</v>
      </c>
      <c r="G980" t="s">
        <v>2257</v>
      </c>
      <c r="H980" t="s">
        <v>49</v>
      </c>
      <c r="I980" t="s">
        <v>2222</v>
      </c>
      <c r="N980">
        <v>67</v>
      </c>
      <c r="O980">
        <v>3</v>
      </c>
    </row>
    <row r="981" spans="1:15" x14ac:dyDescent="0.2">
      <c r="A981">
        <f t="shared" si="31"/>
        <v>979</v>
      </c>
      <c r="B981">
        <f t="shared" si="31"/>
        <v>1979</v>
      </c>
      <c r="C981" t="s">
        <v>1122</v>
      </c>
      <c r="D981" s="19">
        <v>22647</v>
      </c>
      <c r="E981" t="s">
        <v>45</v>
      </c>
      <c r="F981">
        <v>90</v>
      </c>
      <c r="G981" t="s">
        <v>2257</v>
      </c>
      <c r="H981" t="s">
        <v>49</v>
      </c>
      <c r="I981" t="s">
        <v>2222</v>
      </c>
      <c r="N981">
        <v>67</v>
      </c>
      <c r="O981">
        <v>3</v>
      </c>
    </row>
    <row r="982" spans="1:15" x14ac:dyDescent="0.2">
      <c r="A982">
        <f t="shared" si="31"/>
        <v>980</v>
      </c>
      <c r="B982">
        <f t="shared" si="31"/>
        <v>1980</v>
      </c>
      <c r="C982" t="s">
        <v>1123</v>
      </c>
      <c r="D982" s="19">
        <v>22737</v>
      </c>
      <c r="E982" t="s">
        <v>45</v>
      </c>
      <c r="F982">
        <v>90</v>
      </c>
      <c r="G982" t="s">
        <v>2257</v>
      </c>
      <c r="H982" t="s">
        <v>49</v>
      </c>
      <c r="I982" t="s">
        <v>2222</v>
      </c>
      <c r="N982">
        <v>67</v>
      </c>
      <c r="O982">
        <v>3</v>
      </c>
    </row>
    <row r="983" spans="1:15" x14ac:dyDescent="0.2">
      <c r="A983">
        <f t="shared" si="31"/>
        <v>981</v>
      </c>
      <c r="B983">
        <f t="shared" si="31"/>
        <v>1981</v>
      </c>
      <c r="C983" t="s">
        <v>1124</v>
      </c>
      <c r="D983" s="19">
        <v>23012</v>
      </c>
      <c r="E983" t="s">
        <v>45</v>
      </c>
      <c r="F983">
        <v>90</v>
      </c>
      <c r="G983" t="s">
        <v>2257</v>
      </c>
      <c r="H983" t="s">
        <v>49</v>
      </c>
      <c r="I983" t="s">
        <v>2222</v>
      </c>
      <c r="N983">
        <v>67</v>
      </c>
      <c r="O983">
        <v>3</v>
      </c>
    </row>
    <row r="984" spans="1:15" x14ac:dyDescent="0.2">
      <c r="A984">
        <f t="shared" si="31"/>
        <v>982</v>
      </c>
      <c r="B984">
        <f t="shared" si="31"/>
        <v>1982</v>
      </c>
      <c r="C984" t="s">
        <v>1125</v>
      </c>
      <c r="D984" s="19">
        <v>23102</v>
      </c>
      <c r="E984" t="s">
        <v>45</v>
      </c>
      <c r="F984">
        <v>90</v>
      </c>
      <c r="G984" t="s">
        <v>2257</v>
      </c>
      <c r="H984" t="s">
        <v>49</v>
      </c>
      <c r="I984" t="s">
        <v>2222</v>
      </c>
      <c r="N984">
        <v>67</v>
      </c>
      <c r="O984">
        <v>3</v>
      </c>
    </row>
    <row r="985" spans="1:15" x14ac:dyDescent="0.2">
      <c r="A985">
        <f t="shared" si="31"/>
        <v>983</v>
      </c>
      <c r="B985">
        <f t="shared" si="31"/>
        <v>1983</v>
      </c>
      <c r="C985" t="s">
        <v>1126</v>
      </c>
      <c r="D985" s="19">
        <v>23377</v>
      </c>
      <c r="E985" t="s">
        <v>45</v>
      </c>
      <c r="F985">
        <v>90</v>
      </c>
      <c r="G985" t="s">
        <v>2257</v>
      </c>
      <c r="H985" t="s">
        <v>49</v>
      </c>
      <c r="I985" t="s">
        <v>2222</v>
      </c>
      <c r="N985">
        <v>67</v>
      </c>
      <c r="O985">
        <v>3</v>
      </c>
    </row>
    <row r="986" spans="1:15" x14ac:dyDescent="0.2">
      <c r="A986">
        <f t="shared" si="31"/>
        <v>984</v>
      </c>
      <c r="B986">
        <f t="shared" si="31"/>
        <v>1984</v>
      </c>
      <c r="C986" t="s">
        <v>1127</v>
      </c>
      <c r="D986" s="19">
        <v>23468</v>
      </c>
      <c r="E986" t="s">
        <v>45</v>
      </c>
      <c r="F986">
        <v>90</v>
      </c>
      <c r="G986" t="s">
        <v>2257</v>
      </c>
      <c r="H986" t="s">
        <v>49</v>
      </c>
      <c r="I986" t="s">
        <v>2222</v>
      </c>
      <c r="N986">
        <v>67</v>
      </c>
      <c r="O986">
        <v>3</v>
      </c>
    </row>
    <row r="987" spans="1:15" x14ac:dyDescent="0.2">
      <c r="A987">
        <f t="shared" si="31"/>
        <v>985</v>
      </c>
      <c r="B987">
        <f t="shared" si="31"/>
        <v>1985</v>
      </c>
      <c r="C987" t="s">
        <v>1128</v>
      </c>
      <c r="D987" s="19">
        <v>23743</v>
      </c>
      <c r="E987" t="s">
        <v>45</v>
      </c>
      <c r="F987">
        <v>90</v>
      </c>
      <c r="G987" t="s">
        <v>2257</v>
      </c>
      <c r="H987" t="s">
        <v>49</v>
      </c>
      <c r="I987" t="s">
        <v>2222</v>
      </c>
      <c r="N987">
        <v>67</v>
      </c>
      <c r="O987">
        <v>3</v>
      </c>
    </row>
    <row r="988" spans="1:15" x14ac:dyDescent="0.2">
      <c r="A988">
        <f t="shared" si="31"/>
        <v>986</v>
      </c>
      <c r="B988">
        <f t="shared" si="31"/>
        <v>1986</v>
      </c>
      <c r="C988" t="s">
        <v>1129</v>
      </c>
      <c r="D988" s="19">
        <v>23833</v>
      </c>
      <c r="E988" t="s">
        <v>45</v>
      </c>
      <c r="F988">
        <v>90</v>
      </c>
      <c r="G988" t="s">
        <v>2257</v>
      </c>
      <c r="H988" t="s">
        <v>49</v>
      </c>
      <c r="I988" t="s">
        <v>2222</v>
      </c>
      <c r="N988">
        <v>67</v>
      </c>
      <c r="O988">
        <v>3</v>
      </c>
    </row>
    <row r="989" spans="1:15" x14ac:dyDescent="0.2">
      <c r="A989">
        <f t="shared" si="31"/>
        <v>987</v>
      </c>
      <c r="B989">
        <f t="shared" si="31"/>
        <v>1987</v>
      </c>
      <c r="C989" t="s">
        <v>1130</v>
      </c>
      <c r="D989" s="19">
        <v>24108</v>
      </c>
      <c r="E989" t="s">
        <v>45</v>
      </c>
      <c r="F989">
        <v>90</v>
      </c>
      <c r="G989" t="s">
        <v>2257</v>
      </c>
      <c r="H989" t="s">
        <v>49</v>
      </c>
      <c r="I989" t="s">
        <v>2222</v>
      </c>
      <c r="N989">
        <v>67</v>
      </c>
      <c r="O989">
        <v>3</v>
      </c>
    </row>
    <row r="990" spans="1:15" x14ac:dyDescent="0.2">
      <c r="A990">
        <f t="shared" ref="A990:B1053" si="32">A989+1</f>
        <v>988</v>
      </c>
      <c r="B990">
        <f t="shared" si="32"/>
        <v>1988</v>
      </c>
      <c r="C990" t="s">
        <v>1131</v>
      </c>
      <c r="D990" s="19">
        <v>24198</v>
      </c>
      <c r="E990" t="s">
        <v>45</v>
      </c>
      <c r="F990">
        <v>90</v>
      </c>
      <c r="G990" t="s">
        <v>2257</v>
      </c>
      <c r="H990" t="s">
        <v>49</v>
      </c>
      <c r="I990" t="s">
        <v>2222</v>
      </c>
      <c r="N990">
        <v>67</v>
      </c>
      <c r="O990">
        <v>3</v>
      </c>
    </row>
    <row r="991" spans="1:15" x14ac:dyDescent="0.2">
      <c r="A991">
        <f t="shared" si="32"/>
        <v>989</v>
      </c>
      <c r="B991">
        <f t="shared" si="32"/>
        <v>1989</v>
      </c>
      <c r="C991" t="s">
        <v>1132</v>
      </c>
      <c r="D991" s="19">
        <v>24473</v>
      </c>
      <c r="E991" t="s">
        <v>45</v>
      </c>
      <c r="F991">
        <v>90</v>
      </c>
      <c r="G991" t="s">
        <v>2257</v>
      </c>
      <c r="H991" t="s">
        <v>49</v>
      </c>
      <c r="I991" t="s">
        <v>2222</v>
      </c>
      <c r="N991">
        <v>67</v>
      </c>
      <c r="O991">
        <v>3</v>
      </c>
    </row>
    <row r="992" spans="1:15" x14ac:dyDescent="0.2">
      <c r="A992">
        <f t="shared" si="32"/>
        <v>990</v>
      </c>
      <c r="B992">
        <f t="shared" si="32"/>
        <v>1990</v>
      </c>
      <c r="C992" t="s">
        <v>1133</v>
      </c>
      <c r="D992" s="19">
        <v>24563</v>
      </c>
      <c r="E992" t="s">
        <v>45</v>
      </c>
      <c r="F992">
        <v>90</v>
      </c>
      <c r="G992" t="s">
        <v>2257</v>
      </c>
      <c r="H992" t="s">
        <v>49</v>
      </c>
      <c r="I992" t="s">
        <v>2222</v>
      </c>
      <c r="N992">
        <v>67</v>
      </c>
      <c r="O992">
        <v>3</v>
      </c>
    </row>
    <row r="993" spans="1:15" x14ac:dyDescent="0.2">
      <c r="A993">
        <f t="shared" si="32"/>
        <v>991</v>
      </c>
      <c r="B993">
        <f t="shared" si="32"/>
        <v>1991</v>
      </c>
      <c r="C993" t="s">
        <v>1134</v>
      </c>
      <c r="D993" s="19">
        <v>24838</v>
      </c>
      <c r="E993" t="s">
        <v>45</v>
      </c>
      <c r="F993">
        <v>90</v>
      </c>
      <c r="G993" t="s">
        <v>2257</v>
      </c>
      <c r="H993" t="s">
        <v>49</v>
      </c>
      <c r="I993" t="s">
        <v>2222</v>
      </c>
      <c r="N993">
        <v>67</v>
      </c>
      <c r="O993">
        <v>3</v>
      </c>
    </row>
    <row r="994" spans="1:15" x14ac:dyDescent="0.2">
      <c r="A994">
        <f t="shared" si="32"/>
        <v>992</v>
      </c>
      <c r="B994">
        <f t="shared" si="32"/>
        <v>1992</v>
      </c>
      <c r="C994" t="s">
        <v>1135</v>
      </c>
      <c r="D994" s="19">
        <v>24929</v>
      </c>
      <c r="E994" t="s">
        <v>45</v>
      </c>
      <c r="F994">
        <v>90</v>
      </c>
      <c r="G994" t="s">
        <v>2257</v>
      </c>
      <c r="H994" t="s">
        <v>49</v>
      </c>
      <c r="I994" t="s">
        <v>2222</v>
      </c>
      <c r="N994">
        <v>67</v>
      </c>
      <c r="O994">
        <v>3</v>
      </c>
    </row>
    <row r="995" spans="1:15" x14ac:dyDescent="0.2">
      <c r="A995">
        <f t="shared" si="32"/>
        <v>993</v>
      </c>
      <c r="B995">
        <f t="shared" si="32"/>
        <v>1993</v>
      </c>
      <c r="C995" t="s">
        <v>1136</v>
      </c>
      <c r="D995" s="19">
        <v>25204</v>
      </c>
      <c r="E995" t="s">
        <v>45</v>
      </c>
      <c r="F995">
        <v>90</v>
      </c>
      <c r="G995" t="s">
        <v>2257</v>
      </c>
      <c r="H995" t="s">
        <v>49</v>
      </c>
      <c r="I995" t="s">
        <v>2222</v>
      </c>
      <c r="N995">
        <v>67</v>
      </c>
      <c r="O995">
        <v>3</v>
      </c>
    </row>
    <row r="996" spans="1:15" x14ac:dyDescent="0.2">
      <c r="A996">
        <f t="shared" si="32"/>
        <v>994</v>
      </c>
      <c r="B996">
        <f t="shared" si="32"/>
        <v>1994</v>
      </c>
      <c r="C996" t="s">
        <v>1137</v>
      </c>
      <c r="D996" s="19">
        <v>25294</v>
      </c>
      <c r="E996" t="s">
        <v>45</v>
      </c>
      <c r="F996">
        <v>90</v>
      </c>
      <c r="G996" t="s">
        <v>2257</v>
      </c>
      <c r="H996" t="s">
        <v>49</v>
      </c>
      <c r="I996" t="s">
        <v>2222</v>
      </c>
      <c r="N996">
        <v>67</v>
      </c>
      <c r="O996">
        <v>3</v>
      </c>
    </row>
    <row r="997" spans="1:15" x14ac:dyDescent="0.2">
      <c r="A997">
        <f t="shared" si="32"/>
        <v>995</v>
      </c>
      <c r="B997">
        <f t="shared" si="32"/>
        <v>1995</v>
      </c>
      <c r="C997" t="s">
        <v>1138</v>
      </c>
      <c r="D997" s="19">
        <v>25569</v>
      </c>
      <c r="E997" t="s">
        <v>45</v>
      </c>
      <c r="F997">
        <v>90</v>
      </c>
      <c r="G997" t="s">
        <v>2257</v>
      </c>
      <c r="H997" t="s">
        <v>49</v>
      </c>
      <c r="I997" t="s">
        <v>2222</v>
      </c>
      <c r="N997">
        <v>67</v>
      </c>
      <c r="O997">
        <v>3</v>
      </c>
    </row>
    <row r="998" spans="1:15" x14ac:dyDescent="0.2">
      <c r="A998">
        <f t="shared" si="32"/>
        <v>996</v>
      </c>
      <c r="B998">
        <f t="shared" si="32"/>
        <v>1996</v>
      </c>
      <c r="C998" t="s">
        <v>1139</v>
      </c>
      <c r="D998" s="19">
        <v>25659</v>
      </c>
      <c r="E998" t="s">
        <v>45</v>
      </c>
      <c r="F998">
        <v>90</v>
      </c>
      <c r="G998" t="s">
        <v>2257</v>
      </c>
      <c r="H998" t="s">
        <v>49</v>
      </c>
      <c r="I998" t="s">
        <v>2222</v>
      </c>
      <c r="N998">
        <v>67</v>
      </c>
      <c r="O998">
        <v>3</v>
      </c>
    </row>
    <row r="999" spans="1:15" x14ac:dyDescent="0.2">
      <c r="A999">
        <f t="shared" si="32"/>
        <v>997</v>
      </c>
      <c r="B999">
        <f t="shared" si="32"/>
        <v>1997</v>
      </c>
      <c r="C999" t="s">
        <v>1140</v>
      </c>
      <c r="D999" s="19">
        <v>25934</v>
      </c>
      <c r="E999" t="s">
        <v>45</v>
      </c>
      <c r="F999">
        <v>90</v>
      </c>
      <c r="G999" t="s">
        <v>2257</v>
      </c>
      <c r="H999" t="s">
        <v>49</v>
      </c>
      <c r="I999" t="s">
        <v>2222</v>
      </c>
      <c r="N999">
        <v>67</v>
      </c>
      <c r="O999">
        <v>3</v>
      </c>
    </row>
    <row r="1000" spans="1:15" x14ac:dyDescent="0.2">
      <c r="A1000">
        <f t="shared" si="32"/>
        <v>998</v>
      </c>
      <c r="B1000">
        <f t="shared" si="32"/>
        <v>1998</v>
      </c>
      <c r="C1000" t="s">
        <v>1141</v>
      </c>
      <c r="D1000" s="19">
        <v>26024</v>
      </c>
      <c r="E1000" t="s">
        <v>45</v>
      </c>
      <c r="F1000">
        <v>90</v>
      </c>
      <c r="G1000" t="s">
        <v>2257</v>
      </c>
      <c r="H1000" t="s">
        <v>49</v>
      </c>
      <c r="I1000" t="s">
        <v>2222</v>
      </c>
      <c r="N1000">
        <v>67</v>
      </c>
      <c r="O1000">
        <v>3</v>
      </c>
    </row>
    <row r="1001" spans="1:15" x14ac:dyDescent="0.2">
      <c r="A1001">
        <f t="shared" si="32"/>
        <v>999</v>
      </c>
      <c r="B1001">
        <f t="shared" si="32"/>
        <v>1999</v>
      </c>
      <c r="C1001" t="s">
        <v>1142</v>
      </c>
      <c r="D1001" s="19">
        <v>26299</v>
      </c>
      <c r="E1001" t="s">
        <v>45</v>
      </c>
      <c r="F1001">
        <v>90</v>
      </c>
      <c r="G1001" t="s">
        <v>2257</v>
      </c>
      <c r="H1001" t="s">
        <v>49</v>
      </c>
      <c r="I1001" t="s">
        <v>2222</v>
      </c>
      <c r="N1001">
        <v>67</v>
      </c>
      <c r="O1001">
        <v>3</v>
      </c>
    </row>
    <row r="1002" spans="1:15" x14ac:dyDescent="0.2">
      <c r="A1002">
        <f t="shared" si="32"/>
        <v>1000</v>
      </c>
      <c r="B1002">
        <f t="shared" si="32"/>
        <v>2000</v>
      </c>
      <c r="C1002" t="s">
        <v>1143</v>
      </c>
      <c r="D1002" s="19">
        <v>26390</v>
      </c>
      <c r="E1002" t="s">
        <v>45</v>
      </c>
      <c r="F1002">
        <v>90</v>
      </c>
      <c r="G1002" t="s">
        <v>2257</v>
      </c>
      <c r="H1002" t="s">
        <v>49</v>
      </c>
      <c r="I1002" t="s">
        <v>2222</v>
      </c>
      <c r="N1002">
        <v>67</v>
      </c>
      <c r="O1002">
        <v>3</v>
      </c>
    </row>
    <row r="1003" spans="1:15" x14ac:dyDescent="0.2">
      <c r="A1003">
        <f t="shared" si="32"/>
        <v>1001</v>
      </c>
      <c r="B1003">
        <f t="shared" si="32"/>
        <v>2001</v>
      </c>
      <c r="C1003" t="s">
        <v>1144</v>
      </c>
      <c r="D1003" s="19">
        <v>26665</v>
      </c>
      <c r="E1003" t="s">
        <v>45</v>
      </c>
      <c r="F1003">
        <v>90</v>
      </c>
      <c r="G1003" t="s">
        <v>2257</v>
      </c>
      <c r="H1003" t="s">
        <v>49</v>
      </c>
      <c r="I1003" t="s">
        <v>2222</v>
      </c>
      <c r="N1003">
        <v>67</v>
      </c>
      <c r="O1003">
        <v>3</v>
      </c>
    </row>
    <row r="1004" spans="1:15" x14ac:dyDescent="0.2">
      <c r="A1004">
        <f t="shared" si="32"/>
        <v>1002</v>
      </c>
      <c r="B1004">
        <f t="shared" si="32"/>
        <v>2002</v>
      </c>
      <c r="C1004" t="s">
        <v>1145</v>
      </c>
      <c r="D1004" s="19">
        <v>26755</v>
      </c>
      <c r="E1004" t="s">
        <v>45</v>
      </c>
      <c r="F1004">
        <v>90</v>
      </c>
      <c r="G1004" t="s">
        <v>2257</v>
      </c>
      <c r="H1004" t="s">
        <v>49</v>
      </c>
      <c r="I1004" t="s">
        <v>2222</v>
      </c>
      <c r="N1004">
        <v>67</v>
      </c>
      <c r="O1004">
        <v>3</v>
      </c>
    </row>
    <row r="1005" spans="1:15" x14ac:dyDescent="0.2">
      <c r="A1005">
        <f t="shared" si="32"/>
        <v>1003</v>
      </c>
      <c r="B1005">
        <f t="shared" si="32"/>
        <v>2003</v>
      </c>
      <c r="C1005" t="s">
        <v>1146</v>
      </c>
      <c r="D1005" s="19">
        <v>27030</v>
      </c>
      <c r="E1005" t="s">
        <v>45</v>
      </c>
      <c r="F1005">
        <v>90</v>
      </c>
      <c r="G1005" t="s">
        <v>2257</v>
      </c>
      <c r="H1005" t="s">
        <v>49</v>
      </c>
      <c r="I1005" t="s">
        <v>2222</v>
      </c>
      <c r="N1005">
        <v>67</v>
      </c>
      <c r="O1005">
        <v>3</v>
      </c>
    </row>
    <row r="1006" spans="1:15" x14ac:dyDescent="0.2">
      <c r="A1006">
        <f t="shared" si="32"/>
        <v>1004</v>
      </c>
      <c r="B1006">
        <f t="shared" si="32"/>
        <v>2004</v>
      </c>
      <c r="C1006" t="s">
        <v>1147</v>
      </c>
      <c r="D1006" s="19">
        <v>27120</v>
      </c>
      <c r="E1006" t="s">
        <v>45</v>
      </c>
      <c r="F1006">
        <v>90</v>
      </c>
      <c r="G1006" t="s">
        <v>2257</v>
      </c>
      <c r="H1006" t="s">
        <v>49</v>
      </c>
      <c r="I1006" t="s">
        <v>2222</v>
      </c>
      <c r="N1006">
        <v>67</v>
      </c>
      <c r="O1006">
        <v>3</v>
      </c>
    </row>
    <row r="1007" spans="1:15" x14ac:dyDescent="0.2">
      <c r="A1007">
        <f t="shared" si="32"/>
        <v>1005</v>
      </c>
      <c r="B1007">
        <f t="shared" si="32"/>
        <v>2005</v>
      </c>
      <c r="C1007" t="s">
        <v>1148</v>
      </c>
      <c r="D1007" s="19">
        <v>27395</v>
      </c>
      <c r="E1007" t="s">
        <v>45</v>
      </c>
      <c r="F1007">
        <v>90</v>
      </c>
      <c r="G1007" t="s">
        <v>2257</v>
      </c>
      <c r="H1007" t="s">
        <v>49</v>
      </c>
      <c r="I1007" t="s">
        <v>2222</v>
      </c>
      <c r="N1007">
        <v>67</v>
      </c>
      <c r="O1007">
        <v>3</v>
      </c>
    </row>
    <row r="1008" spans="1:15" x14ac:dyDescent="0.2">
      <c r="A1008">
        <f t="shared" si="32"/>
        <v>1006</v>
      </c>
      <c r="B1008">
        <f t="shared" si="32"/>
        <v>2006</v>
      </c>
      <c r="C1008" t="s">
        <v>1149</v>
      </c>
      <c r="D1008" s="19">
        <v>27485</v>
      </c>
      <c r="E1008" t="s">
        <v>45</v>
      </c>
      <c r="F1008">
        <v>90</v>
      </c>
      <c r="G1008" t="s">
        <v>2257</v>
      </c>
      <c r="H1008" t="s">
        <v>49</v>
      </c>
      <c r="I1008" t="s">
        <v>2222</v>
      </c>
      <c r="N1008">
        <v>67</v>
      </c>
      <c r="O1008">
        <v>3</v>
      </c>
    </row>
    <row r="1009" spans="1:15" x14ac:dyDescent="0.2">
      <c r="A1009">
        <f t="shared" si="32"/>
        <v>1007</v>
      </c>
      <c r="B1009">
        <f t="shared" si="32"/>
        <v>2007</v>
      </c>
      <c r="C1009" t="s">
        <v>1150</v>
      </c>
      <c r="D1009" s="19">
        <v>27760</v>
      </c>
      <c r="E1009" t="s">
        <v>45</v>
      </c>
      <c r="F1009">
        <v>90</v>
      </c>
      <c r="G1009" t="s">
        <v>2257</v>
      </c>
      <c r="H1009" t="s">
        <v>49</v>
      </c>
      <c r="I1009" t="s">
        <v>2222</v>
      </c>
      <c r="N1009">
        <v>67</v>
      </c>
      <c r="O1009">
        <v>3</v>
      </c>
    </row>
    <row r="1010" spans="1:15" x14ac:dyDescent="0.2">
      <c r="A1010">
        <f t="shared" si="32"/>
        <v>1008</v>
      </c>
      <c r="B1010">
        <f t="shared" si="32"/>
        <v>2008</v>
      </c>
      <c r="C1010" t="s">
        <v>1151</v>
      </c>
      <c r="D1010" s="19">
        <v>27851</v>
      </c>
      <c r="E1010" t="s">
        <v>45</v>
      </c>
      <c r="F1010">
        <v>90</v>
      </c>
      <c r="G1010" t="s">
        <v>2257</v>
      </c>
      <c r="H1010" t="s">
        <v>49</v>
      </c>
      <c r="I1010" t="s">
        <v>2222</v>
      </c>
      <c r="N1010">
        <v>67</v>
      </c>
      <c r="O1010">
        <v>3</v>
      </c>
    </row>
    <row r="1011" spans="1:15" x14ac:dyDescent="0.2">
      <c r="A1011">
        <f t="shared" si="32"/>
        <v>1009</v>
      </c>
      <c r="B1011">
        <f t="shared" si="32"/>
        <v>2009</v>
      </c>
      <c r="C1011" t="s">
        <v>1152</v>
      </c>
      <c r="D1011" s="19">
        <v>28126</v>
      </c>
      <c r="E1011" t="s">
        <v>45</v>
      </c>
      <c r="F1011">
        <v>90</v>
      </c>
      <c r="G1011" t="s">
        <v>2257</v>
      </c>
      <c r="H1011" t="s">
        <v>49</v>
      </c>
      <c r="I1011" t="s">
        <v>2222</v>
      </c>
      <c r="N1011">
        <v>67</v>
      </c>
      <c r="O1011">
        <v>3</v>
      </c>
    </row>
    <row r="1012" spans="1:15" x14ac:dyDescent="0.2">
      <c r="A1012">
        <f t="shared" si="32"/>
        <v>1010</v>
      </c>
      <c r="B1012">
        <f t="shared" si="32"/>
        <v>2010</v>
      </c>
      <c r="C1012" t="s">
        <v>1153</v>
      </c>
      <c r="D1012" s="19">
        <v>28216</v>
      </c>
      <c r="E1012" t="s">
        <v>45</v>
      </c>
      <c r="F1012">
        <v>90</v>
      </c>
      <c r="G1012" t="s">
        <v>2257</v>
      </c>
      <c r="H1012" t="s">
        <v>49</v>
      </c>
      <c r="I1012" t="s">
        <v>2222</v>
      </c>
      <c r="N1012">
        <v>67</v>
      </c>
      <c r="O1012">
        <v>3</v>
      </c>
    </row>
    <row r="1013" spans="1:15" x14ac:dyDescent="0.2">
      <c r="A1013">
        <f t="shared" si="32"/>
        <v>1011</v>
      </c>
      <c r="B1013">
        <f t="shared" si="32"/>
        <v>2011</v>
      </c>
      <c r="C1013" t="s">
        <v>1154</v>
      </c>
      <c r="D1013" s="19">
        <v>28491</v>
      </c>
      <c r="E1013" t="s">
        <v>45</v>
      </c>
      <c r="F1013">
        <v>90</v>
      </c>
      <c r="G1013" t="s">
        <v>2257</v>
      </c>
      <c r="H1013" t="s">
        <v>49</v>
      </c>
      <c r="I1013" t="s">
        <v>2222</v>
      </c>
      <c r="N1013">
        <v>67</v>
      </c>
      <c r="O1013">
        <v>3</v>
      </c>
    </row>
    <row r="1014" spans="1:15" x14ac:dyDescent="0.2">
      <c r="A1014">
        <f t="shared" si="32"/>
        <v>1012</v>
      </c>
      <c r="B1014">
        <f t="shared" si="32"/>
        <v>2012</v>
      </c>
      <c r="C1014" t="s">
        <v>1155</v>
      </c>
      <c r="D1014" s="19">
        <v>28581</v>
      </c>
      <c r="E1014" t="s">
        <v>45</v>
      </c>
      <c r="F1014">
        <v>90</v>
      </c>
      <c r="G1014" t="s">
        <v>2257</v>
      </c>
      <c r="H1014" t="s">
        <v>49</v>
      </c>
      <c r="I1014" t="s">
        <v>2222</v>
      </c>
      <c r="N1014">
        <v>67</v>
      </c>
      <c r="O1014">
        <v>3</v>
      </c>
    </row>
    <row r="1015" spans="1:15" x14ac:dyDescent="0.2">
      <c r="A1015">
        <f t="shared" si="32"/>
        <v>1013</v>
      </c>
      <c r="B1015">
        <f t="shared" si="32"/>
        <v>2013</v>
      </c>
      <c r="C1015" t="s">
        <v>1156</v>
      </c>
      <c r="D1015" s="19">
        <v>28856</v>
      </c>
      <c r="E1015" t="s">
        <v>45</v>
      </c>
      <c r="F1015">
        <v>90</v>
      </c>
      <c r="G1015" t="s">
        <v>2257</v>
      </c>
      <c r="H1015" t="s">
        <v>49</v>
      </c>
      <c r="I1015" t="s">
        <v>2222</v>
      </c>
      <c r="N1015">
        <v>67</v>
      </c>
      <c r="O1015">
        <v>3</v>
      </c>
    </row>
    <row r="1016" spans="1:15" x14ac:dyDescent="0.2">
      <c r="A1016">
        <f t="shared" si="32"/>
        <v>1014</v>
      </c>
      <c r="B1016">
        <f t="shared" si="32"/>
        <v>2014</v>
      </c>
      <c r="C1016" t="s">
        <v>1157</v>
      </c>
      <c r="D1016" s="19">
        <v>28946</v>
      </c>
      <c r="E1016" t="s">
        <v>45</v>
      </c>
      <c r="F1016">
        <v>90</v>
      </c>
      <c r="G1016" t="s">
        <v>2257</v>
      </c>
      <c r="H1016" t="s">
        <v>49</v>
      </c>
      <c r="I1016" t="s">
        <v>2222</v>
      </c>
      <c r="N1016">
        <v>67</v>
      </c>
      <c r="O1016">
        <v>3</v>
      </c>
    </row>
    <row r="1017" spans="1:15" x14ac:dyDescent="0.2">
      <c r="A1017">
        <f t="shared" si="32"/>
        <v>1015</v>
      </c>
      <c r="B1017">
        <f t="shared" si="32"/>
        <v>2015</v>
      </c>
      <c r="C1017" t="s">
        <v>1158</v>
      </c>
      <c r="D1017" s="19">
        <v>29221</v>
      </c>
      <c r="E1017" t="s">
        <v>45</v>
      </c>
      <c r="F1017">
        <v>90</v>
      </c>
      <c r="G1017" t="s">
        <v>2257</v>
      </c>
      <c r="H1017" t="s">
        <v>49</v>
      </c>
      <c r="I1017" t="s">
        <v>2222</v>
      </c>
      <c r="N1017">
        <v>67</v>
      </c>
      <c r="O1017">
        <v>3</v>
      </c>
    </row>
    <row r="1018" spans="1:15" x14ac:dyDescent="0.2">
      <c r="A1018">
        <f t="shared" si="32"/>
        <v>1016</v>
      </c>
      <c r="B1018">
        <f t="shared" si="32"/>
        <v>2016</v>
      </c>
      <c r="C1018" t="s">
        <v>1159</v>
      </c>
      <c r="D1018" s="19">
        <v>29312</v>
      </c>
      <c r="E1018" t="s">
        <v>45</v>
      </c>
      <c r="F1018">
        <v>90</v>
      </c>
      <c r="G1018" t="s">
        <v>2257</v>
      </c>
      <c r="H1018" t="s">
        <v>49</v>
      </c>
      <c r="I1018" t="s">
        <v>2222</v>
      </c>
      <c r="N1018">
        <v>67</v>
      </c>
      <c r="O1018">
        <v>3</v>
      </c>
    </row>
    <row r="1019" spans="1:15" x14ac:dyDescent="0.2">
      <c r="A1019">
        <f t="shared" si="32"/>
        <v>1017</v>
      </c>
      <c r="B1019">
        <f t="shared" si="32"/>
        <v>2017</v>
      </c>
      <c r="C1019" t="s">
        <v>1160</v>
      </c>
      <c r="D1019" s="19">
        <v>29587</v>
      </c>
      <c r="E1019" t="s">
        <v>45</v>
      </c>
      <c r="F1019">
        <v>90</v>
      </c>
      <c r="G1019" t="s">
        <v>2257</v>
      </c>
      <c r="H1019" t="s">
        <v>49</v>
      </c>
      <c r="I1019" t="s">
        <v>2222</v>
      </c>
      <c r="N1019">
        <v>67</v>
      </c>
      <c r="O1019">
        <v>3</v>
      </c>
    </row>
    <row r="1020" spans="1:15" x14ac:dyDescent="0.2">
      <c r="A1020">
        <f t="shared" si="32"/>
        <v>1018</v>
      </c>
      <c r="B1020">
        <f t="shared" si="32"/>
        <v>2018</v>
      </c>
      <c r="C1020" t="s">
        <v>1161</v>
      </c>
      <c r="D1020" s="19">
        <v>29677</v>
      </c>
      <c r="E1020" t="s">
        <v>45</v>
      </c>
      <c r="F1020">
        <v>90</v>
      </c>
      <c r="G1020" t="s">
        <v>2257</v>
      </c>
      <c r="H1020" t="s">
        <v>49</v>
      </c>
      <c r="I1020" t="s">
        <v>2222</v>
      </c>
      <c r="N1020">
        <v>67</v>
      </c>
      <c r="O1020">
        <v>3</v>
      </c>
    </row>
    <row r="1021" spans="1:15" x14ac:dyDescent="0.2">
      <c r="A1021">
        <f t="shared" si="32"/>
        <v>1019</v>
      </c>
      <c r="B1021">
        <f t="shared" si="32"/>
        <v>2019</v>
      </c>
      <c r="C1021" t="s">
        <v>1162</v>
      </c>
      <c r="D1021" s="19">
        <v>29952</v>
      </c>
      <c r="E1021" t="s">
        <v>45</v>
      </c>
      <c r="F1021">
        <v>90</v>
      </c>
      <c r="G1021" t="s">
        <v>2257</v>
      </c>
      <c r="H1021" t="s">
        <v>49</v>
      </c>
      <c r="I1021" t="s">
        <v>2222</v>
      </c>
      <c r="N1021">
        <v>67</v>
      </c>
      <c r="O1021">
        <v>3</v>
      </c>
    </row>
    <row r="1022" spans="1:15" x14ac:dyDescent="0.2">
      <c r="A1022">
        <f t="shared" si="32"/>
        <v>1020</v>
      </c>
      <c r="B1022">
        <f t="shared" si="32"/>
        <v>2020</v>
      </c>
      <c r="C1022" t="s">
        <v>1163</v>
      </c>
      <c r="D1022" s="19">
        <v>30042</v>
      </c>
      <c r="E1022" t="s">
        <v>45</v>
      </c>
      <c r="F1022">
        <v>90</v>
      </c>
      <c r="G1022" t="s">
        <v>2257</v>
      </c>
      <c r="H1022" t="s">
        <v>49</v>
      </c>
      <c r="I1022" t="s">
        <v>2222</v>
      </c>
      <c r="N1022">
        <v>67</v>
      </c>
      <c r="O1022">
        <v>3</v>
      </c>
    </row>
    <row r="1023" spans="1:15" x14ac:dyDescent="0.2">
      <c r="A1023">
        <f t="shared" si="32"/>
        <v>1021</v>
      </c>
      <c r="B1023">
        <f t="shared" si="32"/>
        <v>2021</v>
      </c>
      <c r="C1023" t="s">
        <v>1164</v>
      </c>
      <c r="D1023" s="19">
        <v>30317</v>
      </c>
      <c r="E1023" t="s">
        <v>45</v>
      </c>
      <c r="F1023">
        <v>90</v>
      </c>
      <c r="G1023" t="s">
        <v>2257</v>
      </c>
      <c r="H1023" t="s">
        <v>49</v>
      </c>
      <c r="I1023" t="s">
        <v>2222</v>
      </c>
      <c r="N1023">
        <v>67</v>
      </c>
      <c r="O1023">
        <v>3</v>
      </c>
    </row>
    <row r="1024" spans="1:15" x14ac:dyDescent="0.2">
      <c r="A1024">
        <f t="shared" si="32"/>
        <v>1022</v>
      </c>
      <c r="B1024">
        <f t="shared" si="32"/>
        <v>2022</v>
      </c>
      <c r="C1024" t="s">
        <v>1165</v>
      </c>
      <c r="D1024" s="19">
        <v>30407</v>
      </c>
      <c r="E1024" t="s">
        <v>45</v>
      </c>
      <c r="F1024">
        <v>90</v>
      </c>
      <c r="G1024" t="s">
        <v>2257</v>
      </c>
      <c r="H1024" t="s">
        <v>49</v>
      </c>
      <c r="I1024" t="s">
        <v>2222</v>
      </c>
      <c r="N1024">
        <v>67</v>
      </c>
      <c r="O1024">
        <v>3</v>
      </c>
    </row>
    <row r="1025" spans="1:15" x14ac:dyDescent="0.2">
      <c r="A1025">
        <f t="shared" si="32"/>
        <v>1023</v>
      </c>
      <c r="B1025">
        <f t="shared" si="32"/>
        <v>2023</v>
      </c>
      <c r="C1025" t="s">
        <v>1166</v>
      </c>
      <c r="D1025" s="19">
        <v>30682</v>
      </c>
      <c r="E1025" t="s">
        <v>45</v>
      </c>
      <c r="F1025">
        <v>90</v>
      </c>
      <c r="G1025" t="s">
        <v>2257</v>
      </c>
      <c r="H1025" t="s">
        <v>49</v>
      </c>
      <c r="I1025" t="s">
        <v>2222</v>
      </c>
      <c r="N1025">
        <v>67</v>
      </c>
      <c r="O1025">
        <v>3</v>
      </c>
    </row>
    <row r="1026" spans="1:15" x14ac:dyDescent="0.2">
      <c r="A1026">
        <f t="shared" si="32"/>
        <v>1024</v>
      </c>
      <c r="B1026">
        <f t="shared" si="32"/>
        <v>2024</v>
      </c>
      <c r="C1026" t="s">
        <v>1167</v>
      </c>
      <c r="D1026" s="19">
        <v>30773</v>
      </c>
      <c r="E1026" t="s">
        <v>45</v>
      </c>
      <c r="F1026">
        <v>90</v>
      </c>
      <c r="G1026" t="s">
        <v>2257</v>
      </c>
      <c r="H1026" t="s">
        <v>49</v>
      </c>
      <c r="I1026" t="s">
        <v>2222</v>
      </c>
      <c r="N1026">
        <v>67</v>
      </c>
      <c r="O1026">
        <v>3</v>
      </c>
    </row>
    <row r="1027" spans="1:15" x14ac:dyDescent="0.2">
      <c r="A1027">
        <f t="shared" si="32"/>
        <v>1025</v>
      </c>
      <c r="B1027">
        <f t="shared" si="32"/>
        <v>2025</v>
      </c>
      <c r="C1027" t="s">
        <v>1168</v>
      </c>
      <c r="D1027" s="19">
        <v>31048</v>
      </c>
      <c r="E1027" t="s">
        <v>45</v>
      </c>
      <c r="F1027">
        <v>90</v>
      </c>
      <c r="G1027" t="s">
        <v>2257</v>
      </c>
      <c r="H1027" t="s">
        <v>49</v>
      </c>
      <c r="I1027" t="s">
        <v>2222</v>
      </c>
      <c r="N1027">
        <v>67</v>
      </c>
      <c r="O1027">
        <v>3</v>
      </c>
    </row>
    <row r="1028" spans="1:15" x14ac:dyDescent="0.2">
      <c r="A1028">
        <f t="shared" si="32"/>
        <v>1026</v>
      </c>
      <c r="B1028">
        <f t="shared" si="32"/>
        <v>2026</v>
      </c>
      <c r="C1028" t="s">
        <v>1169</v>
      </c>
      <c r="D1028" s="19">
        <v>31138</v>
      </c>
      <c r="E1028" t="s">
        <v>45</v>
      </c>
      <c r="F1028">
        <v>90</v>
      </c>
      <c r="G1028" t="s">
        <v>2257</v>
      </c>
      <c r="H1028" t="s">
        <v>49</v>
      </c>
      <c r="I1028" t="s">
        <v>2222</v>
      </c>
      <c r="N1028">
        <v>67</v>
      </c>
      <c r="O1028">
        <v>3</v>
      </c>
    </row>
    <row r="1029" spans="1:15" x14ac:dyDescent="0.2">
      <c r="A1029">
        <f t="shared" si="32"/>
        <v>1027</v>
      </c>
      <c r="B1029">
        <f t="shared" si="32"/>
        <v>2027</v>
      </c>
      <c r="C1029" t="s">
        <v>1170</v>
      </c>
      <c r="D1029" s="19">
        <v>31413</v>
      </c>
      <c r="E1029" t="s">
        <v>45</v>
      </c>
      <c r="F1029">
        <v>90</v>
      </c>
      <c r="G1029" t="s">
        <v>2257</v>
      </c>
      <c r="H1029" t="s">
        <v>49</v>
      </c>
      <c r="I1029" t="s">
        <v>2222</v>
      </c>
      <c r="N1029">
        <v>67</v>
      </c>
      <c r="O1029">
        <v>3</v>
      </c>
    </row>
    <row r="1030" spans="1:15" x14ac:dyDescent="0.2">
      <c r="A1030">
        <f t="shared" si="32"/>
        <v>1028</v>
      </c>
      <c r="B1030">
        <f t="shared" si="32"/>
        <v>2028</v>
      </c>
      <c r="C1030" t="s">
        <v>1171</v>
      </c>
      <c r="D1030" s="19">
        <v>31503</v>
      </c>
      <c r="E1030" t="s">
        <v>45</v>
      </c>
      <c r="F1030">
        <v>90</v>
      </c>
      <c r="G1030" t="s">
        <v>2257</v>
      </c>
      <c r="H1030" t="s">
        <v>49</v>
      </c>
      <c r="I1030" t="s">
        <v>2222</v>
      </c>
      <c r="N1030">
        <v>67</v>
      </c>
      <c r="O1030">
        <v>3</v>
      </c>
    </row>
    <row r="1031" spans="1:15" x14ac:dyDescent="0.2">
      <c r="A1031">
        <f t="shared" si="32"/>
        <v>1029</v>
      </c>
      <c r="B1031">
        <f t="shared" si="32"/>
        <v>2029</v>
      </c>
      <c r="C1031" t="s">
        <v>1172</v>
      </c>
      <c r="D1031" s="19">
        <v>31778</v>
      </c>
      <c r="E1031" t="s">
        <v>45</v>
      </c>
      <c r="F1031">
        <v>90</v>
      </c>
      <c r="G1031" t="s">
        <v>2257</v>
      </c>
      <c r="H1031" t="s">
        <v>49</v>
      </c>
      <c r="I1031" t="s">
        <v>2222</v>
      </c>
      <c r="N1031">
        <v>67</v>
      </c>
      <c r="O1031">
        <v>3</v>
      </c>
    </row>
    <row r="1032" spans="1:15" x14ac:dyDescent="0.2">
      <c r="A1032">
        <f t="shared" si="32"/>
        <v>1030</v>
      </c>
      <c r="B1032">
        <f t="shared" si="32"/>
        <v>2030</v>
      </c>
      <c r="C1032" t="s">
        <v>1173</v>
      </c>
      <c r="D1032" s="19">
        <v>31868</v>
      </c>
      <c r="E1032" t="s">
        <v>45</v>
      </c>
      <c r="F1032">
        <v>90</v>
      </c>
      <c r="G1032" t="s">
        <v>2257</v>
      </c>
      <c r="H1032" t="s">
        <v>49</v>
      </c>
      <c r="I1032" t="s">
        <v>2222</v>
      </c>
      <c r="N1032">
        <v>67</v>
      </c>
      <c r="O1032">
        <v>3</v>
      </c>
    </row>
    <row r="1033" spans="1:15" x14ac:dyDescent="0.2">
      <c r="A1033">
        <f t="shared" si="32"/>
        <v>1031</v>
      </c>
      <c r="B1033">
        <f t="shared" si="32"/>
        <v>2031</v>
      </c>
      <c r="C1033" t="s">
        <v>1174</v>
      </c>
      <c r="D1033" s="19">
        <v>32143</v>
      </c>
      <c r="E1033" t="s">
        <v>45</v>
      </c>
      <c r="F1033">
        <v>90</v>
      </c>
      <c r="G1033" t="s">
        <v>2257</v>
      </c>
      <c r="H1033" t="s">
        <v>49</v>
      </c>
      <c r="I1033" t="s">
        <v>2222</v>
      </c>
      <c r="N1033">
        <v>67</v>
      </c>
      <c r="O1033">
        <v>3</v>
      </c>
    </row>
    <row r="1034" spans="1:15" x14ac:dyDescent="0.2">
      <c r="A1034">
        <f t="shared" si="32"/>
        <v>1032</v>
      </c>
      <c r="B1034">
        <f t="shared" si="32"/>
        <v>2032</v>
      </c>
      <c r="C1034" t="s">
        <v>1175</v>
      </c>
      <c r="D1034" s="19">
        <v>32234</v>
      </c>
      <c r="E1034" t="s">
        <v>45</v>
      </c>
      <c r="F1034">
        <v>90</v>
      </c>
      <c r="G1034" t="s">
        <v>2257</v>
      </c>
      <c r="H1034" t="s">
        <v>49</v>
      </c>
      <c r="I1034" t="s">
        <v>2222</v>
      </c>
      <c r="N1034">
        <v>67</v>
      </c>
      <c r="O1034">
        <v>3</v>
      </c>
    </row>
    <row r="1035" spans="1:15" x14ac:dyDescent="0.2">
      <c r="A1035">
        <f t="shared" si="32"/>
        <v>1033</v>
      </c>
      <c r="B1035">
        <f t="shared" si="32"/>
        <v>2033</v>
      </c>
      <c r="C1035" t="s">
        <v>1176</v>
      </c>
      <c r="D1035" s="19">
        <v>32509</v>
      </c>
      <c r="E1035" t="s">
        <v>45</v>
      </c>
      <c r="F1035">
        <v>90</v>
      </c>
      <c r="G1035" t="s">
        <v>2257</v>
      </c>
      <c r="H1035" t="s">
        <v>49</v>
      </c>
      <c r="I1035" t="s">
        <v>2222</v>
      </c>
      <c r="N1035">
        <v>67</v>
      </c>
      <c r="O1035">
        <v>3</v>
      </c>
    </row>
    <row r="1036" spans="1:15" x14ac:dyDescent="0.2">
      <c r="A1036">
        <f t="shared" si="32"/>
        <v>1034</v>
      </c>
      <c r="B1036">
        <f t="shared" si="32"/>
        <v>2034</v>
      </c>
      <c r="C1036" t="s">
        <v>1177</v>
      </c>
      <c r="D1036" s="19">
        <v>32599</v>
      </c>
      <c r="E1036" t="s">
        <v>45</v>
      </c>
      <c r="F1036">
        <v>90</v>
      </c>
      <c r="G1036" t="s">
        <v>2257</v>
      </c>
      <c r="H1036" t="s">
        <v>49</v>
      </c>
      <c r="I1036" t="s">
        <v>2222</v>
      </c>
      <c r="N1036">
        <v>67</v>
      </c>
      <c r="O1036">
        <v>3</v>
      </c>
    </row>
    <row r="1037" spans="1:15" x14ac:dyDescent="0.2">
      <c r="A1037">
        <f t="shared" si="32"/>
        <v>1035</v>
      </c>
      <c r="B1037">
        <f t="shared" si="32"/>
        <v>2035</v>
      </c>
      <c r="C1037" t="s">
        <v>1178</v>
      </c>
      <c r="D1037" s="19">
        <v>32874</v>
      </c>
      <c r="E1037" t="s">
        <v>45</v>
      </c>
      <c r="F1037">
        <v>90</v>
      </c>
      <c r="G1037" t="s">
        <v>2257</v>
      </c>
      <c r="H1037" t="s">
        <v>49</v>
      </c>
      <c r="I1037" t="s">
        <v>2222</v>
      </c>
      <c r="N1037">
        <v>67</v>
      </c>
      <c r="O1037">
        <v>3</v>
      </c>
    </row>
    <row r="1038" spans="1:15" x14ac:dyDescent="0.2">
      <c r="A1038">
        <f t="shared" si="32"/>
        <v>1036</v>
      </c>
      <c r="B1038">
        <f t="shared" si="32"/>
        <v>2036</v>
      </c>
      <c r="C1038" t="s">
        <v>1179</v>
      </c>
      <c r="D1038" s="19">
        <v>32964</v>
      </c>
      <c r="E1038" t="s">
        <v>45</v>
      </c>
      <c r="F1038">
        <v>90</v>
      </c>
      <c r="G1038" t="s">
        <v>2257</v>
      </c>
      <c r="H1038" t="s">
        <v>49</v>
      </c>
      <c r="I1038" t="s">
        <v>2222</v>
      </c>
      <c r="N1038">
        <v>67</v>
      </c>
      <c r="O1038">
        <v>3</v>
      </c>
    </row>
    <row r="1039" spans="1:15" x14ac:dyDescent="0.2">
      <c r="A1039">
        <f t="shared" si="32"/>
        <v>1037</v>
      </c>
      <c r="B1039">
        <f t="shared" si="32"/>
        <v>2037</v>
      </c>
      <c r="C1039" t="s">
        <v>1180</v>
      </c>
      <c r="D1039" s="19">
        <v>33239</v>
      </c>
      <c r="E1039" t="s">
        <v>45</v>
      </c>
      <c r="F1039">
        <v>90</v>
      </c>
      <c r="G1039" t="s">
        <v>2257</v>
      </c>
      <c r="H1039" t="s">
        <v>49</v>
      </c>
      <c r="I1039" t="s">
        <v>2222</v>
      </c>
      <c r="N1039">
        <v>67</v>
      </c>
      <c r="O1039">
        <v>3</v>
      </c>
    </row>
    <row r="1040" spans="1:15" x14ac:dyDescent="0.2">
      <c r="A1040">
        <f t="shared" si="32"/>
        <v>1038</v>
      </c>
      <c r="B1040">
        <f t="shared" si="32"/>
        <v>2038</v>
      </c>
      <c r="C1040" t="s">
        <v>1181</v>
      </c>
      <c r="D1040" s="19">
        <v>33329</v>
      </c>
      <c r="E1040" t="s">
        <v>45</v>
      </c>
      <c r="F1040">
        <v>90</v>
      </c>
      <c r="G1040" t="s">
        <v>2257</v>
      </c>
      <c r="H1040" t="s">
        <v>49</v>
      </c>
      <c r="I1040" t="s">
        <v>2222</v>
      </c>
      <c r="N1040">
        <v>67</v>
      </c>
      <c r="O1040">
        <v>3</v>
      </c>
    </row>
    <row r="1041" spans="1:15" x14ac:dyDescent="0.2">
      <c r="A1041">
        <f t="shared" si="32"/>
        <v>1039</v>
      </c>
      <c r="B1041">
        <f t="shared" si="32"/>
        <v>2039</v>
      </c>
      <c r="C1041" t="s">
        <v>1182</v>
      </c>
      <c r="D1041" s="19">
        <v>33604</v>
      </c>
      <c r="E1041" t="s">
        <v>45</v>
      </c>
      <c r="F1041">
        <v>90</v>
      </c>
      <c r="G1041" t="s">
        <v>2257</v>
      </c>
      <c r="H1041" t="s">
        <v>49</v>
      </c>
      <c r="I1041" t="s">
        <v>2222</v>
      </c>
      <c r="N1041">
        <v>67</v>
      </c>
      <c r="O1041">
        <v>3</v>
      </c>
    </row>
    <row r="1042" spans="1:15" x14ac:dyDescent="0.2">
      <c r="A1042">
        <f t="shared" si="32"/>
        <v>1040</v>
      </c>
      <c r="B1042">
        <f t="shared" si="32"/>
        <v>2040</v>
      </c>
      <c r="C1042" t="s">
        <v>1183</v>
      </c>
      <c r="D1042" s="19">
        <v>33695</v>
      </c>
      <c r="E1042" t="s">
        <v>45</v>
      </c>
      <c r="F1042">
        <v>90</v>
      </c>
      <c r="G1042" t="s">
        <v>2257</v>
      </c>
      <c r="H1042" t="s">
        <v>49</v>
      </c>
      <c r="I1042" t="s">
        <v>2222</v>
      </c>
      <c r="N1042">
        <v>67</v>
      </c>
      <c r="O1042">
        <v>3</v>
      </c>
    </row>
    <row r="1043" spans="1:15" x14ac:dyDescent="0.2">
      <c r="A1043">
        <f t="shared" si="32"/>
        <v>1041</v>
      </c>
      <c r="B1043">
        <f t="shared" si="32"/>
        <v>2041</v>
      </c>
      <c r="C1043" t="s">
        <v>1184</v>
      </c>
      <c r="D1043" s="19">
        <v>33970</v>
      </c>
      <c r="E1043" t="s">
        <v>45</v>
      </c>
      <c r="F1043">
        <v>90</v>
      </c>
      <c r="G1043" t="s">
        <v>2257</v>
      </c>
      <c r="H1043" t="s">
        <v>49</v>
      </c>
      <c r="I1043" t="s">
        <v>2222</v>
      </c>
      <c r="N1043">
        <v>67</v>
      </c>
      <c r="O1043">
        <v>3</v>
      </c>
    </row>
    <row r="1044" spans="1:15" x14ac:dyDescent="0.2">
      <c r="A1044">
        <f t="shared" si="32"/>
        <v>1042</v>
      </c>
      <c r="B1044">
        <f t="shared" si="32"/>
        <v>2042</v>
      </c>
      <c r="C1044" t="s">
        <v>1185</v>
      </c>
      <c r="D1044" s="19">
        <v>34060</v>
      </c>
      <c r="E1044" t="s">
        <v>45</v>
      </c>
      <c r="F1044">
        <v>90</v>
      </c>
      <c r="G1044" t="s">
        <v>2257</v>
      </c>
      <c r="H1044" t="s">
        <v>49</v>
      </c>
      <c r="I1044" t="s">
        <v>2222</v>
      </c>
      <c r="N1044">
        <v>67</v>
      </c>
      <c r="O1044">
        <v>3</v>
      </c>
    </row>
    <row r="1045" spans="1:15" x14ac:dyDescent="0.2">
      <c r="A1045">
        <f t="shared" si="32"/>
        <v>1043</v>
      </c>
      <c r="B1045">
        <f t="shared" si="32"/>
        <v>2043</v>
      </c>
      <c r="C1045" t="s">
        <v>1186</v>
      </c>
      <c r="D1045" s="19">
        <v>34335</v>
      </c>
      <c r="E1045" t="s">
        <v>45</v>
      </c>
      <c r="F1045">
        <v>90</v>
      </c>
      <c r="G1045" t="s">
        <v>2257</v>
      </c>
      <c r="H1045" t="s">
        <v>49</v>
      </c>
      <c r="I1045" t="s">
        <v>2222</v>
      </c>
      <c r="N1045">
        <v>67</v>
      </c>
      <c r="O1045">
        <v>3</v>
      </c>
    </row>
    <row r="1046" spans="1:15" x14ac:dyDescent="0.2">
      <c r="A1046">
        <f t="shared" si="32"/>
        <v>1044</v>
      </c>
      <c r="B1046">
        <f t="shared" si="32"/>
        <v>2044</v>
      </c>
      <c r="C1046" t="s">
        <v>1187</v>
      </c>
      <c r="D1046" s="19">
        <v>34425</v>
      </c>
      <c r="E1046" t="s">
        <v>45</v>
      </c>
      <c r="F1046">
        <v>90</v>
      </c>
      <c r="G1046" t="s">
        <v>2257</v>
      </c>
      <c r="H1046" t="s">
        <v>49</v>
      </c>
      <c r="I1046" t="s">
        <v>2222</v>
      </c>
      <c r="N1046">
        <v>67</v>
      </c>
      <c r="O1046">
        <v>3</v>
      </c>
    </row>
    <row r="1047" spans="1:15" x14ac:dyDescent="0.2">
      <c r="A1047">
        <f t="shared" si="32"/>
        <v>1045</v>
      </c>
      <c r="B1047">
        <f t="shared" si="32"/>
        <v>2045</v>
      </c>
      <c r="C1047" t="s">
        <v>1188</v>
      </c>
      <c r="D1047" s="19">
        <v>21551</v>
      </c>
      <c r="E1047" t="s">
        <v>47</v>
      </c>
      <c r="F1047">
        <v>90</v>
      </c>
      <c r="G1047" t="s">
        <v>2257</v>
      </c>
      <c r="H1047" t="s">
        <v>49</v>
      </c>
      <c r="I1047" t="s">
        <v>2222</v>
      </c>
      <c r="N1047">
        <v>67</v>
      </c>
      <c r="O1047">
        <v>3</v>
      </c>
    </row>
    <row r="1048" spans="1:15" x14ac:dyDescent="0.2">
      <c r="A1048">
        <f t="shared" si="32"/>
        <v>1046</v>
      </c>
      <c r="B1048">
        <f t="shared" si="32"/>
        <v>2046</v>
      </c>
      <c r="C1048" t="s">
        <v>1189</v>
      </c>
      <c r="D1048" s="19">
        <v>21641</v>
      </c>
      <c r="E1048" t="s">
        <v>47</v>
      </c>
      <c r="F1048">
        <v>90</v>
      </c>
      <c r="G1048" t="s">
        <v>2257</v>
      </c>
      <c r="H1048" t="s">
        <v>49</v>
      </c>
      <c r="I1048" t="s">
        <v>2222</v>
      </c>
      <c r="N1048">
        <v>67</v>
      </c>
      <c r="O1048">
        <v>3</v>
      </c>
    </row>
    <row r="1049" spans="1:15" x14ac:dyDescent="0.2">
      <c r="A1049">
        <f t="shared" si="32"/>
        <v>1047</v>
      </c>
      <c r="B1049">
        <f t="shared" si="32"/>
        <v>2047</v>
      </c>
      <c r="C1049" t="s">
        <v>1190</v>
      </c>
      <c r="D1049" s="19">
        <v>21916</v>
      </c>
      <c r="E1049" t="s">
        <v>47</v>
      </c>
      <c r="F1049">
        <v>90</v>
      </c>
      <c r="G1049" t="s">
        <v>2257</v>
      </c>
      <c r="H1049" t="s">
        <v>49</v>
      </c>
      <c r="I1049" t="s">
        <v>2222</v>
      </c>
      <c r="N1049">
        <v>67</v>
      </c>
      <c r="O1049">
        <v>3</v>
      </c>
    </row>
    <row r="1050" spans="1:15" x14ac:dyDescent="0.2">
      <c r="A1050">
        <f t="shared" si="32"/>
        <v>1048</v>
      </c>
      <c r="B1050">
        <f t="shared" si="32"/>
        <v>2048</v>
      </c>
      <c r="C1050" t="s">
        <v>1191</v>
      </c>
      <c r="D1050" s="19">
        <v>22007</v>
      </c>
      <c r="E1050" t="s">
        <v>47</v>
      </c>
      <c r="F1050">
        <v>90</v>
      </c>
      <c r="G1050" t="s">
        <v>2257</v>
      </c>
      <c r="H1050" t="s">
        <v>49</v>
      </c>
      <c r="I1050" t="s">
        <v>2222</v>
      </c>
      <c r="N1050">
        <v>67</v>
      </c>
      <c r="O1050">
        <v>3</v>
      </c>
    </row>
    <row r="1051" spans="1:15" x14ac:dyDescent="0.2">
      <c r="A1051">
        <f t="shared" si="32"/>
        <v>1049</v>
      </c>
      <c r="B1051">
        <f t="shared" si="32"/>
        <v>2049</v>
      </c>
      <c r="C1051" t="s">
        <v>1192</v>
      </c>
      <c r="D1051" s="19">
        <v>22282</v>
      </c>
      <c r="E1051" t="s">
        <v>47</v>
      </c>
      <c r="F1051">
        <v>90</v>
      </c>
      <c r="G1051" t="s">
        <v>2257</v>
      </c>
      <c r="H1051" t="s">
        <v>49</v>
      </c>
      <c r="I1051" t="s">
        <v>2222</v>
      </c>
      <c r="N1051">
        <v>67</v>
      </c>
      <c r="O1051">
        <v>3</v>
      </c>
    </row>
    <row r="1052" spans="1:15" x14ac:dyDescent="0.2">
      <c r="A1052">
        <f t="shared" si="32"/>
        <v>1050</v>
      </c>
      <c r="B1052">
        <f t="shared" si="32"/>
        <v>2050</v>
      </c>
      <c r="C1052" t="s">
        <v>1193</v>
      </c>
      <c r="D1052" s="19">
        <v>22372</v>
      </c>
      <c r="E1052" t="s">
        <v>47</v>
      </c>
      <c r="F1052">
        <v>90</v>
      </c>
      <c r="G1052" t="s">
        <v>2257</v>
      </c>
      <c r="H1052" t="s">
        <v>49</v>
      </c>
      <c r="I1052" t="s">
        <v>2222</v>
      </c>
      <c r="N1052">
        <v>67</v>
      </c>
      <c r="O1052">
        <v>3</v>
      </c>
    </row>
    <row r="1053" spans="1:15" x14ac:dyDescent="0.2">
      <c r="A1053">
        <f t="shared" si="32"/>
        <v>1051</v>
      </c>
      <c r="B1053">
        <f t="shared" si="32"/>
        <v>2051</v>
      </c>
      <c r="C1053" t="s">
        <v>1194</v>
      </c>
      <c r="D1053" s="19">
        <v>22647</v>
      </c>
      <c r="E1053" t="s">
        <v>47</v>
      </c>
      <c r="F1053">
        <v>90</v>
      </c>
      <c r="G1053" t="s">
        <v>2257</v>
      </c>
      <c r="H1053" t="s">
        <v>49</v>
      </c>
      <c r="I1053" t="s">
        <v>2222</v>
      </c>
      <c r="N1053">
        <v>67</v>
      </c>
      <c r="O1053">
        <v>3</v>
      </c>
    </row>
    <row r="1054" spans="1:15" x14ac:dyDescent="0.2">
      <c r="A1054">
        <f t="shared" ref="A1054:B1117" si="33">A1053+1</f>
        <v>1052</v>
      </c>
      <c r="B1054">
        <f t="shared" si="33"/>
        <v>2052</v>
      </c>
      <c r="C1054" t="s">
        <v>1195</v>
      </c>
      <c r="D1054" s="19">
        <v>22737</v>
      </c>
      <c r="E1054" t="s">
        <v>47</v>
      </c>
      <c r="F1054">
        <v>90</v>
      </c>
      <c r="G1054" t="s">
        <v>2257</v>
      </c>
      <c r="H1054" t="s">
        <v>49</v>
      </c>
      <c r="I1054" t="s">
        <v>2222</v>
      </c>
      <c r="N1054">
        <v>67</v>
      </c>
      <c r="O1054">
        <v>3</v>
      </c>
    </row>
    <row r="1055" spans="1:15" x14ac:dyDescent="0.2">
      <c r="A1055">
        <f t="shared" si="33"/>
        <v>1053</v>
      </c>
      <c r="B1055">
        <f t="shared" si="33"/>
        <v>2053</v>
      </c>
      <c r="C1055" t="s">
        <v>1196</v>
      </c>
      <c r="D1055" s="19">
        <v>23012</v>
      </c>
      <c r="E1055" t="s">
        <v>47</v>
      </c>
      <c r="F1055">
        <v>90</v>
      </c>
      <c r="G1055" t="s">
        <v>2257</v>
      </c>
      <c r="H1055" t="s">
        <v>49</v>
      </c>
      <c r="I1055" t="s">
        <v>2222</v>
      </c>
      <c r="N1055">
        <v>67</v>
      </c>
      <c r="O1055">
        <v>3</v>
      </c>
    </row>
    <row r="1056" spans="1:15" x14ac:dyDescent="0.2">
      <c r="A1056">
        <f t="shared" si="33"/>
        <v>1054</v>
      </c>
      <c r="B1056">
        <f t="shared" si="33"/>
        <v>2054</v>
      </c>
      <c r="C1056" t="s">
        <v>1197</v>
      </c>
      <c r="D1056" s="19">
        <v>23102</v>
      </c>
      <c r="E1056" t="s">
        <v>47</v>
      </c>
      <c r="F1056">
        <v>90</v>
      </c>
      <c r="G1056" t="s">
        <v>2257</v>
      </c>
      <c r="H1056" t="s">
        <v>49</v>
      </c>
      <c r="I1056" t="s">
        <v>2222</v>
      </c>
      <c r="N1056">
        <v>67</v>
      </c>
      <c r="O1056">
        <v>3</v>
      </c>
    </row>
    <row r="1057" spans="1:15" x14ac:dyDescent="0.2">
      <c r="A1057">
        <f t="shared" si="33"/>
        <v>1055</v>
      </c>
      <c r="B1057">
        <f t="shared" si="33"/>
        <v>2055</v>
      </c>
      <c r="C1057" t="s">
        <v>1198</v>
      </c>
      <c r="D1057" s="19">
        <v>23377</v>
      </c>
      <c r="E1057" t="s">
        <v>47</v>
      </c>
      <c r="F1057">
        <v>90</v>
      </c>
      <c r="G1057" t="s">
        <v>2257</v>
      </c>
      <c r="H1057" t="s">
        <v>49</v>
      </c>
      <c r="I1057" t="s">
        <v>2222</v>
      </c>
      <c r="N1057">
        <v>67</v>
      </c>
      <c r="O1057">
        <v>3</v>
      </c>
    </row>
    <row r="1058" spans="1:15" x14ac:dyDescent="0.2">
      <c r="A1058">
        <f t="shared" si="33"/>
        <v>1056</v>
      </c>
      <c r="B1058">
        <f t="shared" si="33"/>
        <v>2056</v>
      </c>
      <c r="C1058" t="s">
        <v>1199</v>
      </c>
      <c r="D1058" s="19">
        <v>23468</v>
      </c>
      <c r="E1058" t="s">
        <v>47</v>
      </c>
      <c r="F1058">
        <v>90</v>
      </c>
      <c r="G1058" t="s">
        <v>2257</v>
      </c>
      <c r="H1058" t="s">
        <v>49</v>
      </c>
      <c r="I1058" t="s">
        <v>2222</v>
      </c>
      <c r="N1058">
        <v>67</v>
      </c>
      <c r="O1058">
        <v>3</v>
      </c>
    </row>
    <row r="1059" spans="1:15" x14ac:dyDescent="0.2">
      <c r="A1059">
        <f t="shared" si="33"/>
        <v>1057</v>
      </c>
      <c r="B1059">
        <f t="shared" si="33"/>
        <v>2057</v>
      </c>
      <c r="C1059" t="s">
        <v>1200</v>
      </c>
      <c r="D1059" s="19">
        <v>23743</v>
      </c>
      <c r="E1059" t="s">
        <v>47</v>
      </c>
      <c r="F1059">
        <v>90</v>
      </c>
      <c r="G1059" t="s">
        <v>2257</v>
      </c>
      <c r="H1059" t="s">
        <v>49</v>
      </c>
      <c r="I1059" t="s">
        <v>2222</v>
      </c>
      <c r="N1059">
        <v>67</v>
      </c>
      <c r="O1059">
        <v>3</v>
      </c>
    </row>
    <row r="1060" spans="1:15" x14ac:dyDescent="0.2">
      <c r="A1060">
        <f t="shared" si="33"/>
        <v>1058</v>
      </c>
      <c r="B1060">
        <f t="shared" si="33"/>
        <v>2058</v>
      </c>
      <c r="C1060" t="s">
        <v>1201</v>
      </c>
      <c r="D1060" s="19">
        <v>23833</v>
      </c>
      <c r="E1060" t="s">
        <v>47</v>
      </c>
      <c r="F1060">
        <v>90</v>
      </c>
      <c r="G1060" t="s">
        <v>2257</v>
      </c>
      <c r="H1060" t="s">
        <v>49</v>
      </c>
      <c r="I1060" t="s">
        <v>2222</v>
      </c>
      <c r="N1060">
        <v>67</v>
      </c>
      <c r="O1060">
        <v>3</v>
      </c>
    </row>
    <row r="1061" spans="1:15" x14ac:dyDescent="0.2">
      <c r="A1061">
        <f t="shared" si="33"/>
        <v>1059</v>
      </c>
      <c r="B1061">
        <f t="shared" si="33"/>
        <v>2059</v>
      </c>
      <c r="C1061" t="s">
        <v>1202</v>
      </c>
      <c r="D1061" s="19">
        <v>24108</v>
      </c>
      <c r="E1061" t="s">
        <v>47</v>
      </c>
      <c r="F1061">
        <v>90</v>
      </c>
      <c r="G1061" t="s">
        <v>2257</v>
      </c>
      <c r="H1061" t="s">
        <v>49</v>
      </c>
      <c r="I1061" t="s">
        <v>2222</v>
      </c>
      <c r="N1061">
        <v>67</v>
      </c>
      <c r="O1061">
        <v>3</v>
      </c>
    </row>
    <row r="1062" spans="1:15" x14ac:dyDescent="0.2">
      <c r="A1062">
        <f t="shared" si="33"/>
        <v>1060</v>
      </c>
      <c r="B1062">
        <f t="shared" si="33"/>
        <v>2060</v>
      </c>
      <c r="C1062" t="s">
        <v>1203</v>
      </c>
      <c r="D1062" s="19">
        <v>24198</v>
      </c>
      <c r="E1062" t="s">
        <v>47</v>
      </c>
      <c r="F1062">
        <v>90</v>
      </c>
      <c r="G1062" t="s">
        <v>2257</v>
      </c>
      <c r="H1062" t="s">
        <v>49</v>
      </c>
      <c r="I1062" t="s">
        <v>2222</v>
      </c>
      <c r="N1062">
        <v>67</v>
      </c>
      <c r="O1062">
        <v>3</v>
      </c>
    </row>
    <row r="1063" spans="1:15" x14ac:dyDescent="0.2">
      <c r="A1063">
        <f t="shared" si="33"/>
        <v>1061</v>
      </c>
      <c r="B1063">
        <f t="shared" si="33"/>
        <v>2061</v>
      </c>
      <c r="C1063" t="s">
        <v>1204</v>
      </c>
      <c r="D1063" s="19">
        <v>24473</v>
      </c>
      <c r="E1063" t="s">
        <v>47</v>
      </c>
      <c r="F1063">
        <v>90</v>
      </c>
      <c r="G1063" t="s">
        <v>2257</v>
      </c>
      <c r="H1063" t="s">
        <v>49</v>
      </c>
      <c r="I1063" t="s">
        <v>2222</v>
      </c>
      <c r="N1063">
        <v>67</v>
      </c>
      <c r="O1063">
        <v>3</v>
      </c>
    </row>
    <row r="1064" spans="1:15" x14ac:dyDescent="0.2">
      <c r="A1064">
        <f t="shared" si="33"/>
        <v>1062</v>
      </c>
      <c r="B1064">
        <f t="shared" si="33"/>
        <v>2062</v>
      </c>
      <c r="C1064" t="s">
        <v>1205</v>
      </c>
      <c r="D1064" s="19">
        <v>24563</v>
      </c>
      <c r="E1064" t="s">
        <v>47</v>
      </c>
      <c r="F1064">
        <v>90</v>
      </c>
      <c r="G1064" t="s">
        <v>2257</v>
      </c>
      <c r="H1064" t="s">
        <v>49</v>
      </c>
      <c r="I1064" t="s">
        <v>2222</v>
      </c>
      <c r="N1064">
        <v>67</v>
      </c>
      <c r="O1064">
        <v>3</v>
      </c>
    </row>
    <row r="1065" spans="1:15" x14ac:dyDescent="0.2">
      <c r="A1065">
        <f t="shared" si="33"/>
        <v>1063</v>
      </c>
      <c r="B1065">
        <f t="shared" si="33"/>
        <v>2063</v>
      </c>
      <c r="C1065" t="s">
        <v>1206</v>
      </c>
      <c r="D1065" s="19">
        <v>24838</v>
      </c>
      <c r="E1065" t="s">
        <v>47</v>
      </c>
      <c r="F1065">
        <v>90</v>
      </c>
      <c r="G1065" t="s">
        <v>2257</v>
      </c>
      <c r="H1065" t="s">
        <v>49</v>
      </c>
      <c r="I1065" t="s">
        <v>2222</v>
      </c>
      <c r="N1065">
        <v>67</v>
      </c>
      <c r="O1065">
        <v>3</v>
      </c>
    </row>
    <row r="1066" spans="1:15" x14ac:dyDescent="0.2">
      <c r="A1066">
        <f t="shared" si="33"/>
        <v>1064</v>
      </c>
      <c r="B1066">
        <f t="shared" si="33"/>
        <v>2064</v>
      </c>
      <c r="C1066" t="s">
        <v>1207</v>
      </c>
      <c r="D1066" s="19">
        <v>24929</v>
      </c>
      <c r="E1066" t="s">
        <v>47</v>
      </c>
      <c r="F1066">
        <v>90</v>
      </c>
      <c r="G1066" t="s">
        <v>2257</v>
      </c>
      <c r="H1066" t="s">
        <v>49</v>
      </c>
      <c r="I1066" t="s">
        <v>2222</v>
      </c>
      <c r="N1066">
        <v>67</v>
      </c>
      <c r="O1066">
        <v>3</v>
      </c>
    </row>
    <row r="1067" spans="1:15" x14ac:dyDescent="0.2">
      <c r="A1067">
        <f t="shared" si="33"/>
        <v>1065</v>
      </c>
      <c r="B1067">
        <f t="shared" si="33"/>
        <v>2065</v>
      </c>
      <c r="C1067" t="s">
        <v>1208</v>
      </c>
      <c r="D1067" s="19">
        <v>25204</v>
      </c>
      <c r="E1067" t="s">
        <v>47</v>
      </c>
      <c r="F1067">
        <v>90</v>
      </c>
      <c r="G1067" t="s">
        <v>2257</v>
      </c>
      <c r="H1067" t="s">
        <v>49</v>
      </c>
      <c r="I1067" t="s">
        <v>2222</v>
      </c>
      <c r="N1067">
        <v>67</v>
      </c>
      <c r="O1067">
        <v>3</v>
      </c>
    </row>
    <row r="1068" spans="1:15" x14ac:dyDescent="0.2">
      <c r="A1068">
        <f t="shared" si="33"/>
        <v>1066</v>
      </c>
      <c r="B1068">
        <f t="shared" si="33"/>
        <v>2066</v>
      </c>
      <c r="C1068" t="s">
        <v>1209</v>
      </c>
      <c r="D1068" s="19">
        <v>25294</v>
      </c>
      <c r="E1068" t="s">
        <v>47</v>
      </c>
      <c r="F1068">
        <v>90</v>
      </c>
      <c r="G1068" t="s">
        <v>2257</v>
      </c>
      <c r="H1068" t="s">
        <v>49</v>
      </c>
      <c r="I1068" t="s">
        <v>2222</v>
      </c>
      <c r="N1068">
        <v>67</v>
      </c>
      <c r="O1068">
        <v>3</v>
      </c>
    </row>
    <row r="1069" spans="1:15" x14ac:dyDescent="0.2">
      <c r="A1069">
        <f t="shared" si="33"/>
        <v>1067</v>
      </c>
      <c r="B1069">
        <f t="shared" si="33"/>
        <v>2067</v>
      </c>
      <c r="C1069" t="s">
        <v>1210</v>
      </c>
      <c r="D1069" s="19">
        <v>25569</v>
      </c>
      <c r="E1069" t="s">
        <v>47</v>
      </c>
      <c r="F1069">
        <v>90</v>
      </c>
      <c r="G1069" t="s">
        <v>2257</v>
      </c>
      <c r="H1069" t="s">
        <v>49</v>
      </c>
      <c r="I1069" t="s">
        <v>2222</v>
      </c>
      <c r="N1069">
        <v>67</v>
      </c>
      <c r="O1069">
        <v>3</v>
      </c>
    </row>
    <row r="1070" spans="1:15" x14ac:dyDescent="0.2">
      <c r="A1070">
        <f t="shared" si="33"/>
        <v>1068</v>
      </c>
      <c r="B1070">
        <f t="shared" si="33"/>
        <v>2068</v>
      </c>
      <c r="C1070" t="s">
        <v>1211</v>
      </c>
      <c r="D1070" s="19">
        <v>25659</v>
      </c>
      <c r="E1070" t="s">
        <v>47</v>
      </c>
      <c r="F1070">
        <v>90</v>
      </c>
      <c r="G1070" t="s">
        <v>2257</v>
      </c>
      <c r="H1070" t="s">
        <v>49</v>
      </c>
      <c r="I1070" t="s">
        <v>2222</v>
      </c>
      <c r="N1070">
        <v>67</v>
      </c>
      <c r="O1070">
        <v>3</v>
      </c>
    </row>
    <row r="1071" spans="1:15" x14ac:dyDescent="0.2">
      <c r="A1071">
        <f t="shared" si="33"/>
        <v>1069</v>
      </c>
      <c r="B1071">
        <f t="shared" si="33"/>
        <v>2069</v>
      </c>
      <c r="C1071" t="s">
        <v>1212</v>
      </c>
      <c r="D1071" s="19">
        <v>25934</v>
      </c>
      <c r="E1071" t="s">
        <v>47</v>
      </c>
      <c r="F1071">
        <v>90</v>
      </c>
      <c r="G1071" t="s">
        <v>2257</v>
      </c>
      <c r="H1071" t="s">
        <v>49</v>
      </c>
      <c r="I1071" t="s">
        <v>2222</v>
      </c>
      <c r="N1071">
        <v>67</v>
      </c>
      <c r="O1071">
        <v>3</v>
      </c>
    </row>
    <row r="1072" spans="1:15" x14ac:dyDescent="0.2">
      <c r="A1072">
        <f t="shared" si="33"/>
        <v>1070</v>
      </c>
      <c r="B1072">
        <f t="shared" si="33"/>
        <v>2070</v>
      </c>
      <c r="C1072" t="s">
        <v>1213</v>
      </c>
      <c r="D1072" s="19">
        <v>26024</v>
      </c>
      <c r="E1072" t="s">
        <v>47</v>
      </c>
      <c r="F1072">
        <v>90</v>
      </c>
      <c r="G1072" t="s">
        <v>2257</v>
      </c>
      <c r="H1072" t="s">
        <v>49</v>
      </c>
      <c r="I1072" t="s">
        <v>2222</v>
      </c>
      <c r="N1072">
        <v>67</v>
      </c>
      <c r="O1072">
        <v>3</v>
      </c>
    </row>
    <row r="1073" spans="1:15" x14ac:dyDescent="0.2">
      <c r="A1073">
        <f t="shared" si="33"/>
        <v>1071</v>
      </c>
      <c r="B1073">
        <f t="shared" si="33"/>
        <v>2071</v>
      </c>
      <c r="C1073" t="s">
        <v>1214</v>
      </c>
      <c r="D1073" s="19">
        <v>26299</v>
      </c>
      <c r="E1073" t="s">
        <v>47</v>
      </c>
      <c r="F1073">
        <v>90</v>
      </c>
      <c r="G1073" t="s">
        <v>2257</v>
      </c>
      <c r="H1073" t="s">
        <v>49</v>
      </c>
      <c r="I1073" t="s">
        <v>2222</v>
      </c>
      <c r="N1073">
        <v>67</v>
      </c>
      <c r="O1073">
        <v>3</v>
      </c>
    </row>
    <row r="1074" spans="1:15" x14ac:dyDescent="0.2">
      <c r="A1074">
        <f t="shared" si="33"/>
        <v>1072</v>
      </c>
      <c r="B1074">
        <f t="shared" si="33"/>
        <v>2072</v>
      </c>
      <c r="C1074" t="s">
        <v>1215</v>
      </c>
      <c r="D1074" s="19">
        <v>26390</v>
      </c>
      <c r="E1074" t="s">
        <v>47</v>
      </c>
      <c r="F1074">
        <v>90</v>
      </c>
      <c r="G1074" t="s">
        <v>2257</v>
      </c>
      <c r="H1074" t="s">
        <v>49</v>
      </c>
      <c r="I1074" t="s">
        <v>2222</v>
      </c>
      <c r="N1074">
        <v>67</v>
      </c>
      <c r="O1074">
        <v>3</v>
      </c>
    </row>
    <row r="1075" spans="1:15" x14ac:dyDescent="0.2">
      <c r="A1075">
        <f t="shared" si="33"/>
        <v>1073</v>
      </c>
      <c r="B1075">
        <f t="shared" si="33"/>
        <v>2073</v>
      </c>
      <c r="C1075" t="s">
        <v>1216</v>
      </c>
      <c r="D1075" s="19">
        <v>26665</v>
      </c>
      <c r="E1075" t="s">
        <v>47</v>
      </c>
      <c r="F1075">
        <v>90</v>
      </c>
      <c r="G1075" t="s">
        <v>2257</v>
      </c>
      <c r="H1075" t="s">
        <v>49</v>
      </c>
      <c r="I1075" t="s">
        <v>2222</v>
      </c>
      <c r="N1075">
        <v>67</v>
      </c>
      <c r="O1075">
        <v>3</v>
      </c>
    </row>
    <row r="1076" spans="1:15" x14ac:dyDescent="0.2">
      <c r="A1076">
        <f t="shared" si="33"/>
        <v>1074</v>
      </c>
      <c r="B1076">
        <f t="shared" si="33"/>
        <v>2074</v>
      </c>
      <c r="C1076" t="s">
        <v>1217</v>
      </c>
      <c r="D1076" s="19">
        <v>26755</v>
      </c>
      <c r="E1076" t="s">
        <v>47</v>
      </c>
      <c r="F1076">
        <v>90</v>
      </c>
      <c r="G1076" t="s">
        <v>2257</v>
      </c>
      <c r="H1076" t="s">
        <v>49</v>
      </c>
      <c r="I1076" t="s">
        <v>2222</v>
      </c>
      <c r="N1076">
        <v>67</v>
      </c>
      <c r="O1076">
        <v>3</v>
      </c>
    </row>
    <row r="1077" spans="1:15" x14ac:dyDescent="0.2">
      <c r="A1077">
        <f t="shared" si="33"/>
        <v>1075</v>
      </c>
      <c r="B1077">
        <f t="shared" si="33"/>
        <v>2075</v>
      </c>
      <c r="C1077" t="s">
        <v>1218</v>
      </c>
      <c r="D1077" s="19">
        <v>27030</v>
      </c>
      <c r="E1077" t="s">
        <v>47</v>
      </c>
      <c r="F1077">
        <v>90</v>
      </c>
      <c r="G1077" t="s">
        <v>2257</v>
      </c>
      <c r="H1077" t="s">
        <v>49</v>
      </c>
      <c r="I1077" t="s">
        <v>2222</v>
      </c>
      <c r="N1077">
        <v>67</v>
      </c>
      <c r="O1077">
        <v>3</v>
      </c>
    </row>
    <row r="1078" spans="1:15" x14ac:dyDescent="0.2">
      <c r="A1078">
        <f t="shared" si="33"/>
        <v>1076</v>
      </c>
      <c r="B1078">
        <f t="shared" si="33"/>
        <v>2076</v>
      </c>
      <c r="C1078" t="s">
        <v>1219</v>
      </c>
      <c r="D1078" s="19">
        <v>27120</v>
      </c>
      <c r="E1078" t="s">
        <v>47</v>
      </c>
      <c r="F1078">
        <v>90</v>
      </c>
      <c r="G1078" t="s">
        <v>2257</v>
      </c>
      <c r="H1078" t="s">
        <v>49</v>
      </c>
      <c r="I1078" t="s">
        <v>2222</v>
      </c>
      <c r="N1078">
        <v>67</v>
      </c>
      <c r="O1078">
        <v>3</v>
      </c>
    </row>
    <row r="1079" spans="1:15" x14ac:dyDescent="0.2">
      <c r="A1079">
        <f t="shared" si="33"/>
        <v>1077</v>
      </c>
      <c r="B1079">
        <f t="shared" si="33"/>
        <v>2077</v>
      </c>
      <c r="C1079" t="s">
        <v>1220</v>
      </c>
      <c r="D1079" s="19">
        <v>27395</v>
      </c>
      <c r="E1079" t="s">
        <v>47</v>
      </c>
      <c r="F1079">
        <v>90</v>
      </c>
      <c r="G1079" t="s">
        <v>2257</v>
      </c>
      <c r="H1079" t="s">
        <v>49</v>
      </c>
      <c r="I1079" t="s">
        <v>2222</v>
      </c>
      <c r="N1079">
        <v>67</v>
      </c>
      <c r="O1079">
        <v>3</v>
      </c>
    </row>
    <row r="1080" spans="1:15" x14ac:dyDescent="0.2">
      <c r="A1080">
        <f t="shared" si="33"/>
        <v>1078</v>
      </c>
      <c r="B1080">
        <f t="shared" si="33"/>
        <v>2078</v>
      </c>
      <c r="C1080" t="s">
        <v>1221</v>
      </c>
      <c r="D1080" s="19">
        <v>27485</v>
      </c>
      <c r="E1080" t="s">
        <v>47</v>
      </c>
      <c r="F1080">
        <v>90</v>
      </c>
      <c r="G1080" t="s">
        <v>2257</v>
      </c>
      <c r="H1080" t="s">
        <v>49</v>
      </c>
      <c r="I1080" t="s">
        <v>2222</v>
      </c>
      <c r="N1080">
        <v>67</v>
      </c>
      <c r="O1080">
        <v>3</v>
      </c>
    </row>
    <row r="1081" spans="1:15" x14ac:dyDescent="0.2">
      <c r="A1081">
        <f t="shared" si="33"/>
        <v>1079</v>
      </c>
      <c r="B1081">
        <f t="shared" si="33"/>
        <v>2079</v>
      </c>
      <c r="C1081" t="s">
        <v>1222</v>
      </c>
      <c r="D1081" s="19">
        <v>27760</v>
      </c>
      <c r="E1081" t="s">
        <v>47</v>
      </c>
      <c r="F1081">
        <v>90</v>
      </c>
      <c r="G1081" t="s">
        <v>2257</v>
      </c>
      <c r="H1081" t="s">
        <v>49</v>
      </c>
      <c r="I1081" t="s">
        <v>2222</v>
      </c>
      <c r="N1081">
        <v>67</v>
      </c>
      <c r="O1081">
        <v>3</v>
      </c>
    </row>
    <row r="1082" spans="1:15" x14ac:dyDescent="0.2">
      <c r="A1082">
        <f t="shared" si="33"/>
        <v>1080</v>
      </c>
      <c r="B1082">
        <f t="shared" si="33"/>
        <v>2080</v>
      </c>
      <c r="C1082" t="s">
        <v>1223</v>
      </c>
      <c r="D1082" s="19">
        <v>27851</v>
      </c>
      <c r="E1082" t="s">
        <v>47</v>
      </c>
      <c r="F1082">
        <v>90</v>
      </c>
      <c r="G1082" t="s">
        <v>2257</v>
      </c>
      <c r="H1082" t="s">
        <v>49</v>
      </c>
      <c r="I1082" t="s">
        <v>2222</v>
      </c>
      <c r="N1082">
        <v>67</v>
      </c>
      <c r="O1082">
        <v>3</v>
      </c>
    </row>
    <row r="1083" spans="1:15" x14ac:dyDescent="0.2">
      <c r="A1083">
        <f t="shared" si="33"/>
        <v>1081</v>
      </c>
      <c r="B1083">
        <f t="shared" si="33"/>
        <v>2081</v>
      </c>
      <c r="C1083" t="s">
        <v>1224</v>
      </c>
      <c r="D1083" s="19">
        <v>28126</v>
      </c>
      <c r="E1083" t="s">
        <v>47</v>
      </c>
      <c r="F1083">
        <v>90</v>
      </c>
      <c r="G1083" t="s">
        <v>2257</v>
      </c>
      <c r="H1083" t="s">
        <v>49</v>
      </c>
      <c r="I1083" t="s">
        <v>2222</v>
      </c>
      <c r="N1083">
        <v>67</v>
      </c>
      <c r="O1083">
        <v>3</v>
      </c>
    </row>
    <row r="1084" spans="1:15" x14ac:dyDescent="0.2">
      <c r="A1084">
        <f t="shared" si="33"/>
        <v>1082</v>
      </c>
      <c r="B1084">
        <f t="shared" si="33"/>
        <v>2082</v>
      </c>
      <c r="C1084" t="s">
        <v>1225</v>
      </c>
      <c r="D1084" s="19">
        <v>28216</v>
      </c>
      <c r="E1084" t="s">
        <v>47</v>
      </c>
      <c r="F1084">
        <v>90</v>
      </c>
      <c r="G1084" t="s">
        <v>2257</v>
      </c>
      <c r="H1084" t="s">
        <v>49</v>
      </c>
      <c r="I1084" t="s">
        <v>2222</v>
      </c>
      <c r="N1084">
        <v>67</v>
      </c>
      <c r="O1084">
        <v>3</v>
      </c>
    </row>
    <row r="1085" spans="1:15" x14ac:dyDescent="0.2">
      <c r="A1085">
        <f t="shared" si="33"/>
        <v>1083</v>
      </c>
      <c r="B1085">
        <f t="shared" si="33"/>
        <v>2083</v>
      </c>
      <c r="C1085" t="s">
        <v>1226</v>
      </c>
      <c r="D1085" s="19">
        <v>28491</v>
      </c>
      <c r="E1085" t="s">
        <v>47</v>
      </c>
      <c r="F1085">
        <v>90</v>
      </c>
      <c r="G1085" t="s">
        <v>2257</v>
      </c>
      <c r="H1085" t="s">
        <v>49</v>
      </c>
      <c r="I1085" t="s">
        <v>2222</v>
      </c>
      <c r="N1085">
        <v>67</v>
      </c>
      <c r="O1085">
        <v>3</v>
      </c>
    </row>
    <row r="1086" spans="1:15" x14ac:dyDescent="0.2">
      <c r="A1086">
        <f t="shared" si="33"/>
        <v>1084</v>
      </c>
      <c r="B1086">
        <f t="shared" si="33"/>
        <v>2084</v>
      </c>
      <c r="C1086" t="s">
        <v>1227</v>
      </c>
      <c r="D1086" s="19">
        <v>28581</v>
      </c>
      <c r="E1086" t="s">
        <v>47</v>
      </c>
      <c r="F1086">
        <v>90</v>
      </c>
      <c r="G1086" t="s">
        <v>2257</v>
      </c>
      <c r="H1086" t="s">
        <v>49</v>
      </c>
      <c r="I1086" t="s">
        <v>2222</v>
      </c>
      <c r="N1086">
        <v>67</v>
      </c>
      <c r="O1086">
        <v>3</v>
      </c>
    </row>
    <row r="1087" spans="1:15" x14ac:dyDescent="0.2">
      <c r="A1087">
        <f t="shared" si="33"/>
        <v>1085</v>
      </c>
      <c r="B1087">
        <f t="shared" si="33"/>
        <v>2085</v>
      </c>
      <c r="C1087" t="s">
        <v>1228</v>
      </c>
      <c r="D1087" s="19">
        <v>28856</v>
      </c>
      <c r="E1087" t="s">
        <v>47</v>
      </c>
      <c r="F1087">
        <v>90</v>
      </c>
      <c r="G1087" t="s">
        <v>2257</v>
      </c>
      <c r="H1087" t="s">
        <v>49</v>
      </c>
      <c r="I1087" t="s">
        <v>2222</v>
      </c>
      <c r="N1087">
        <v>67</v>
      </c>
      <c r="O1087">
        <v>3</v>
      </c>
    </row>
    <row r="1088" spans="1:15" x14ac:dyDescent="0.2">
      <c r="A1088">
        <f t="shared" si="33"/>
        <v>1086</v>
      </c>
      <c r="B1088">
        <f t="shared" si="33"/>
        <v>2086</v>
      </c>
      <c r="C1088" t="s">
        <v>1229</v>
      </c>
      <c r="D1088" s="19">
        <v>28946</v>
      </c>
      <c r="E1088" t="s">
        <v>47</v>
      </c>
      <c r="F1088">
        <v>90</v>
      </c>
      <c r="G1088" t="s">
        <v>2257</v>
      </c>
      <c r="H1088" t="s">
        <v>49</v>
      </c>
      <c r="I1088" t="s">
        <v>2222</v>
      </c>
      <c r="N1088">
        <v>67</v>
      </c>
      <c r="O1088">
        <v>3</v>
      </c>
    </row>
    <row r="1089" spans="1:15" x14ac:dyDescent="0.2">
      <c r="A1089">
        <f t="shared" si="33"/>
        <v>1087</v>
      </c>
      <c r="B1089">
        <f t="shared" si="33"/>
        <v>2087</v>
      </c>
      <c r="C1089" t="s">
        <v>1230</v>
      </c>
      <c r="D1089" s="19">
        <v>29221</v>
      </c>
      <c r="E1089" t="s">
        <v>47</v>
      </c>
      <c r="F1089">
        <v>90</v>
      </c>
      <c r="G1089" t="s">
        <v>2257</v>
      </c>
      <c r="H1089" t="s">
        <v>49</v>
      </c>
      <c r="I1089" t="s">
        <v>2222</v>
      </c>
      <c r="N1089">
        <v>67</v>
      </c>
      <c r="O1089">
        <v>3</v>
      </c>
    </row>
    <row r="1090" spans="1:15" x14ac:dyDescent="0.2">
      <c r="A1090">
        <f t="shared" si="33"/>
        <v>1088</v>
      </c>
      <c r="B1090">
        <f t="shared" si="33"/>
        <v>2088</v>
      </c>
      <c r="C1090" t="s">
        <v>1231</v>
      </c>
      <c r="D1090" s="19">
        <v>29312</v>
      </c>
      <c r="E1090" t="s">
        <v>47</v>
      </c>
      <c r="F1090">
        <v>90</v>
      </c>
      <c r="G1090" t="s">
        <v>2257</v>
      </c>
      <c r="H1090" t="s">
        <v>49</v>
      </c>
      <c r="I1090" t="s">
        <v>2222</v>
      </c>
      <c r="N1090">
        <v>67</v>
      </c>
      <c r="O1090">
        <v>3</v>
      </c>
    </row>
    <row r="1091" spans="1:15" x14ac:dyDescent="0.2">
      <c r="A1091">
        <f t="shared" si="33"/>
        <v>1089</v>
      </c>
      <c r="B1091">
        <f t="shared" si="33"/>
        <v>2089</v>
      </c>
      <c r="C1091" t="s">
        <v>1232</v>
      </c>
      <c r="D1091" s="19">
        <v>29587</v>
      </c>
      <c r="E1091" t="s">
        <v>47</v>
      </c>
      <c r="F1091">
        <v>90</v>
      </c>
      <c r="G1091" t="s">
        <v>2257</v>
      </c>
      <c r="H1091" t="s">
        <v>49</v>
      </c>
      <c r="I1091" t="s">
        <v>2222</v>
      </c>
      <c r="N1091">
        <v>67</v>
      </c>
      <c r="O1091">
        <v>3</v>
      </c>
    </row>
    <row r="1092" spans="1:15" x14ac:dyDescent="0.2">
      <c r="A1092">
        <f t="shared" si="33"/>
        <v>1090</v>
      </c>
      <c r="B1092">
        <f t="shared" si="33"/>
        <v>2090</v>
      </c>
      <c r="C1092" t="s">
        <v>1233</v>
      </c>
      <c r="D1092" s="19">
        <v>29677</v>
      </c>
      <c r="E1092" t="s">
        <v>47</v>
      </c>
      <c r="F1092">
        <v>90</v>
      </c>
      <c r="G1092" t="s">
        <v>2257</v>
      </c>
      <c r="H1092" t="s">
        <v>49</v>
      </c>
      <c r="I1092" t="s">
        <v>2222</v>
      </c>
      <c r="N1092">
        <v>67</v>
      </c>
      <c r="O1092">
        <v>3</v>
      </c>
    </row>
    <row r="1093" spans="1:15" x14ac:dyDescent="0.2">
      <c r="A1093">
        <f t="shared" si="33"/>
        <v>1091</v>
      </c>
      <c r="B1093">
        <f t="shared" si="33"/>
        <v>2091</v>
      </c>
      <c r="C1093" t="s">
        <v>1234</v>
      </c>
      <c r="D1093" s="19">
        <v>29952</v>
      </c>
      <c r="E1093" t="s">
        <v>47</v>
      </c>
      <c r="F1093">
        <v>90</v>
      </c>
      <c r="G1093" t="s">
        <v>2257</v>
      </c>
      <c r="H1093" t="s">
        <v>49</v>
      </c>
      <c r="I1093" t="s">
        <v>2222</v>
      </c>
      <c r="N1093">
        <v>67</v>
      </c>
      <c r="O1093">
        <v>3</v>
      </c>
    </row>
    <row r="1094" spans="1:15" x14ac:dyDescent="0.2">
      <c r="A1094">
        <f t="shared" si="33"/>
        <v>1092</v>
      </c>
      <c r="B1094">
        <f t="shared" si="33"/>
        <v>2092</v>
      </c>
      <c r="C1094" t="s">
        <v>1235</v>
      </c>
      <c r="D1094" s="19">
        <v>30042</v>
      </c>
      <c r="E1094" t="s">
        <v>47</v>
      </c>
      <c r="F1094">
        <v>90</v>
      </c>
      <c r="G1094" t="s">
        <v>2257</v>
      </c>
      <c r="H1094" t="s">
        <v>49</v>
      </c>
      <c r="I1094" t="s">
        <v>2222</v>
      </c>
      <c r="N1094">
        <v>67</v>
      </c>
      <c r="O1094">
        <v>3</v>
      </c>
    </row>
    <row r="1095" spans="1:15" x14ac:dyDescent="0.2">
      <c r="A1095">
        <f t="shared" si="33"/>
        <v>1093</v>
      </c>
      <c r="B1095">
        <f t="shared" si="33"/>
        <v>2093</v>
      </c>
      <c r="C1095" t="s">
        <v>1236</v>
      </c>
      <c r="D1095" s="19">
        <v>30317</v>
      </c>
      <c r="E1095" t="s">
        <v>47</v>
      </c>
      <c r="F1095">
        <v>90</v>
      </c>
      <c r="G1095" t="s">
        <v>2257</v>
      </c>
      <c r="H1095" t="s">
        <v>49</v>
      </c>
      <c r="I1095" t="s">
        <v>2222</v>
      </c>
      <c r="N1095">
        <v>67</v>
      </c>
      <c r="O1095">
        <v>3</v>
      </c>
    </row>
    <row r="1096" spans="1:15" x14ac:dyDescent="0.2">
      <c r="A1096">
        <f t="shared" si="33"/>
        <v>1094</v>
      </c>
      <c r="B1096">
        <f t="shared" si="33"/>
        <v>2094</v>
      </c>
      <c r="C1096" t="s">
        <v>1237</v>
      </c>
      <c r="D1096" s="19">
        <v>30407</v>
      </c>
      <c r="E1096" t="s">
        <v>47</v>
      </c>
      <c r="F1096">
        <v>90</v>
      </c>
      <c r="G1096" t="s">
        <v>2257</v>
      </c>
      <c r="H1096" t="s">
        <v>49</v>
      </c>
      <c r="I1096" t="s">
        <v>2222</v>
      </c>
      <c r="N1096">
        <v>67</v>
      </c>
      <c r="O1096">
        <v>3</v>
      </c>
    </row>
    <row r="1097" spans="1:15" x14ac:dyDescent="0.2">
      <c r="A1097">
        <f t="shared" si="33"/>
        <v>1095</v>
      </c>
      <c r="B1097">
        <f t="shared" si="33"/>
        <v>2095</v>
      </c>
      <c r="C1097" t="s">
        <v>1238</v>
      </c>
      <c r="D1097" s="19">
        <v>30682</v>
      </c>
      <c r="E1097" t="s">
        <v>47</v>
      </c>
      <c r="F1097">
        <v>90</v>
      </c>
      <c r="G1097" t="s">
        <v>2257</v>
      </c>
      <c r="H1097" t="s">
        <v>49</v>
      </c>
      <c r="I1097" t="s">
        <v>2222</v>
      </c>
      <c r="N1097">
        <v>67</v>
      </c>
      <c r="O1097">
        <v>3</v>
      </c>
    </row>
    <row r="1098" spans="1:15" x14ac:dyDescent="0.2">
      <c r="A1098">
        <f t="shared" si="33"/>
        <v>1096</v>
      </c>
      <c r="B1098">
        <f t="shared" si="33"/>
        <v>2096</v>
      </c>
      <c r="C1098" t="s">
        <v>1239</v>
      </c>
      <c r="D1098" s="19">
        <v>30773</v>
      </c>
      <c r="E1098" t="s">
        <v>47</v>
      </c>
      <c r="F1098">
        <v>90</v>
      </c>
      <c r="G1098" t="s">
        <v>2257</v>
      </c>
      <c r="H1098" t="s">
        <v>49</v>
      </c>
      <c r="I1098" t="s">
        <v>2222</v>
      </c>
      <c r="N1098">
        <v>67</v>
      </c>
      <c r="O1098">
        <v>3</v>
      </c>
    </row>
    <row r="1099" spans="1:15" x14ac:dyDescent="0.2">
      <c r="A1099">
        <f t="shared" si="33"/>
        <v>1097</v>
      </c>
      <c r="B1099">
        <f t="shared" si="33"/>
        <v>2097</v>
      </c>
      <c r="C1099" t="s">
        <v>1240</v>
      </c>
      <c r="D1099" s="19">
        <v>31048</v>
      </c>
      <c r="E1099" t="s">
        <v>47</v>
      </c>
      <c r="F1099">
        <v>90</v>
      </c>
      <c r="G1099" t="s">
        <v>2257</v>
      </c>
      <c r="H1099" t="s">
        <v>49</v>
      </c>
      <c r="I1099" t="s">
        <v>2222</v>
      </c>
      <c r="N1099">
        <v>67</v>
      </c>
      <c r="O1099">
        <v>3</v>
      </c>
    </row>
    <row r="1100" spans="1:15" x14ac:dyDescent="0.2">
      <c r="A1100">
        <f t="shared" si="33"/>
        <v>1098</v>
      </c>
      <c r="B1100">
        <f t="shared" si="33"/>
        <v>2098</v>
      </c>
      <c r="C1100" t="s">
        <v>1241</v>
      </c>
      <c r="D1100" s="19">
        <v>31138</v>
      </c>
      <c r="E1100" t="s">
        <v>47</v>
      </c>
      <c r="F1100">
        <v>90</v>
      </c>
      <c r="G1100" t="s">
        <v>2257</v>
      </c>
      <c r="H1100" t="s">
        <v>49</v>
      </c>
      <c r="I1100" t="s">
        <v>2222</v>
      </c>
      <c r="N1100">
        <v>67</v>
      </c>
      <c r="O1100">
        <v>3</v>
      </c>
    </row>
    <row r="1101" spans="1:15" x14ac:dyDescent="0.2">
      <c r="A1101">
        <f t="shared" si="33"/>
        <v>1099</v>
      </c>
      <c r="B1101">
        <f t="shared" si="33"/>
        <v>2099</v>
      </c>
      <c r="C1101" t="s">
        <v>1242</v>
      </c>
      <c r="D1101" s="19">
        <v>31413</v>
      </c>
      <c r="E1101" t="s">
        <v>47</v>
      </c>
      <c r="F1101">
        <v>90</v>
      </c>
      <c r="G1101" t="s">
        <v>2257</v>
      </c>
      <c r="H1101" t="s">
        <v>49</v>
      </c>
      <c r="I1101" t="s">
        <v>2222</v>
      </c>
      <c r="N1101">
        <v>67</v>
      </c>
      <c r="O1101">
        <v>3</v>
      </c>
    </row>
    <row r="1102" spans="1:15" x14ac:dyDescent="0.2">
      <c r="A1102">
        <f t="shared" si="33"/>
        <v>1100</v>
      </c>
      <c r="B1102">
        <f t="shared" si="33"/>
        <v>2100</v>
      </c>
      <c r="C1102" t="s">
        <v>1243</v>
      </c>
      <c r="D1102" s="19">
        <v>31503</v>
      </c>
      <c r="E1102" t="s">
        <v>47</v>
      </c>
      <c r="F1102">
        <v>90</v>
      </c>
      <c r="G1102" t="s">
        <v>2257</v>
      </c>
      <c r="H1102" t="s">
        <v>49</v>
      </c>
      <c r="I1102" t="s">
        <v>2222</v>
      </c>
      <c r="N1102">
        <v>67</v>
      </c>
      <c r="O1102">
        <v>3</v>
      </c>
    </row>
    <row r="1103" spans="1:15" x14ac:dyDescent="0.2">
      <c r="A1103">
        <f t="shared" si="33"/>
        <v>1101</v>
      </c>
      <c r="B1103">
        <f t="shared" si="33"/>
        <v>2101</v>
      </c>
      <c r="C1103" t="s">
        <v>1244</v>
      </c>
      <c r="D1103" s="19">
        <v>31778</v>
      </c>
      <c r="E1103" t="s">
        <v>47</v>
      </c>
      <c r="F1103">
        <v>90</v>
      </c>
      <c r="G1103" t="s">
        <v>2257</v>
      </c>
      <c r="H1103" t="s">
        <v>49</v>
      </c>
      <c r="I1103" t="s">
        <v>2222</v>
      </c>
      <c r="N1103">
        <v>67</v>
      </c>
      <c r="O1103">
        <v>3</v>
      </c>
    </row>
    <row r="1104" spans="1:15" x14ac:dyDescent="0.2">
      <c r="A1104">
        <f t="shared" si="33"/>
        <v>1102</v>
      </c>
      <c r="B1104">
        <f t="shared" si="33"/>
        <v>2102</v>
      </c>
      <c r="C1104" t="s">
        <v>1245</v>
      </c>
      <c r="D1104" s="19">
        <v>31868</v>
      </c>
      <c r="E1104" t="s">
        <v>47</v>
      </c>
      <c r="F1104">
        <v>90</v>
      </c>
      <c r="G1104" t="s">
        <v>2257</v>
      </c>
      <c r="H1104" t="s">
        <v>49</v>
      </c>
      <c r="I1104" t="s">
        <v>2222</v>
      </c>
      <c r="N1104">
        <v>67</v>
      </c>
      <c r="O1104">
        <v>3</v>
      </c>
    </row>
    <row r="1105" spans="1:15" x14ac:dyDescent="0.2">
      <c r="A1105">
        <f t="shared" si="33"/>
        <v>1103</v>
      </c>
      <c r="B1105">
        <f t="shared" si="33"/>
        <v>2103</v>
      </c>
      <c r="C1105" t="s">
        <v>1246</v>
      </c>
      <c r="D1105" s="19">
        <v>32143</v>
      </c>
      <c r="E1105" t="s">
        <v>47</v>
      </c>
      <c r="F1105">
        <v>90</v>
      </c>
      <c r="G1105" t="s">
        <v>2257</v>
      </c>
      <c r="H1105" t="s">
        <v>49</v>
      </c>
      <c r="I1105" t="s">
        <v>2222</v>
      </c>
      <c r="N1105">
        <v>67</v>
      </c>
      <c r="O1105">
        <v>3</v>
      </c>
    </row>
    <row r="1106" spans="1:15" x14ac:dyDescent="0.2">
      <c r="A1106">
        <f t="shared" si="33"/>
        <v>1104</v>
      </c>
      <c r="B1106">
        <f t="shared" si="33"/>
        <v>2104</v>
      </c>
      <c r="C1106" t="s">
        <v>1247</v>
      </c>
      <c r="D1106" s="19">
        <v>32234</v>
      </c>
      <c r="E1106" t="s">
        <v>47</v>
      </c>
      <c r="F1106">
        <v>90</v>
      </c>
      <c r="G1106" t="s">
        <v>2257</v>
      </c>
      <c r="H1106" t="s">
        <v>49</v>
      </c>
      <c r="I1106" t="s">
        <v>2222</v>
      </c>
      <c r="N1106">
        <v>67</v>
      </c>
      <c r="O1106">
        <v>3</v>
      </c>
    </row>
    <row r="1107" spans="1:15" x14ac:dyDescent="0.2">
      <c r="A1107">
        <f t="shared" si="33"/>
        <v>1105</v>
      </c>
      <c r="B1107">
        <f t="shared" si="33"/>
        <v>2105</v>
      </c>
      <c r="C1107" t="s">
        <v>1248</v>
      </c>
      <c r="D1107" s="19">
        <v>32509</v>
      </c>
      <c r="E1107" t="s">
        <v>47</v>
      </c>
      <c r="F1107">
        <v>90</v>
      </c>
      <c r="G1107" t="s">
        <v>2257</v>
      </c>
      <c r="H1107" t="s">
        <v>49</v>
      </c>
      <c r="I1107" t="s">
        <v>2222</v>
      </c>
      <c r="N1107">
        <v>67</v>
      </c>
      <c r="O1107">
        <v>3</v>
      </c>
    </row>
    <row r="1108" spans="1:15" x14ac:dyDescent="0.2">
      <c r="A1108">
        <f t="shared" si="33"/>
        <v>1106</v>
      </c>
      <c r="B1108">
        <f t="shared" si="33"/>
        <v>2106</v>
      </c>
      <c r="C1108" t="s">
        <v>1249</v>
      </c>
      <c r="D1108" s="19">
        <v>32599</v>
      </c>
      <c r="E1108" t="s">
        <v>47</v>
      </c>
      <c r="F1108">
        <v>90</v>
      </c>
      <c r="G1108" t="s">
        <v>2257</v>
      </c>
      <c r="H1108" t="s">
        <v>49</v>
      </c>
      <c r="I1108" t="s">
        <v>2222</v>
      </c>
      <c r="N1108">
        <v>67</v>
      </c>
      <c r="O1108">
        <v>3</v>
      </c>
    </row>
    <row r="1109" spans="1:15" x14ac:dyDescent="0.2">
      <c r="A1109">
        <f t="shared" si="33"/>
        <v>1107</v>
      </c>
      <c r="B1109">
        <f t="shared" si="33"/>
        <v>2107</v>
      </c>
      <c r="C1109" t="s">
        <v>1250</v>
      </c>
      <c r="D1109" s="19">
        <v>32874</v>
      </c>
      <c r="E1109" t="s">
        <v>47</v>
      </c>
      <c r="F1109">
        <v>90</v>
      </c>
      <c r="G1109" t="s">
        <v>2257</v>
      </c>
      <c r="H1109" t="s">
        <v>49</v>
      </c>
      <c r="I1109" t="s">
        <v>2222</v>
      </c>
      <c r="N1109">
        <v>67</v>
      </c>
      <c r="O1109">
        <v>3</v>
      </c>
    </row>
    <row r="1110" spans="1:15" x14ac:dyDescent="0.2">
      <c r="A1110">
        <f t="shared" si="33"/>
        <v>1108</v>
      </c>
      <c r="B1110">
        <f t="shared" si="33"/>
        <v>2108</v>
      </c>
      <c r="C1110" t="s">
        <v>1251</v>
      </c>
      <c r="D1110" s="19">
        <v>32964</v>
      </c>
      <c r="E1110" t="s">
        <v>47</v>
      </c>
      <c r="F1110">
        <v>90</v>
      </c>
      <c r="G1110" t="s">
        <v>2257</v>
      </c>
      <c r="H1110" t="s">
        <v>49</v>
      </c>
      <c r="I1110" t="s">
        <v>2222</v>
      </c>
      <c r="N1110">
        <v>67</v>
      </c>
      <c r="O1110">
        <v>3</v>
      </c>
    </row>
    <row r="1111" spans="1:15" x14ac:dyDescent="0.2">
      <c r="A1111">
        <f t="shared" si="33"/>
        <v>1109</v>
      </c>
      <c r="B1111">
        <f t="shared" si="33"/>
        <v>2109</v>
      </c>
      <c r="C1111" t="s">
        <v>1252</v>
      </c>
      <c r="D1111" s="19">
        <v>33239</v>
      </c>
      <c r="E1111" t="s">
        <v>47</v>
      </c>
      <c r="F1111">
        <v>90</v>
      </c>
      <c r="G1111" t="s">
        <v>2257</v>
      </c>
      <c r="H1111" t="s">
        <v>49</v>
      </c>
      <c r="I1111" t="s">
        <v>2222</v>
      </c>
      <c r="N1111">
        <v>67</v>
      </c>
      <c r="O1111">
        <v>3</v>
      </c>
    </row>
    <row r="1112" spans="1:15" x14ac:dyDescent="0.2">
      <c r="A1112">
        <f t="shared" si="33"/>
        <v>1110</v>
      </c>
      <c r="B1112">
        <f t="shared" si="33"/>
        <v>2110</v>
      </c>
      <c r="C1112" t="s">
        <v>1253</v>
      </c>
      <c r="D1112" s="19">
        <v>33329</v>
      </c>
      <c r="E1112" t="s">
        <v>47</v>
      </c>
      <c r="F1112">
        <v>90</v>
      </c>
      <c r="G1112" t="s">
        <v>2257</v>
      </c>
      <c r="H1112" t="s">
        <v>49</v>
      </c>
      <c r="I1112" t="s">
        <v>2222</v>
      </c>
      <c r="N1112">
        <v>67</v>
      </c>
      <c r="O1112">
        <v>3</v>
      </c>
    </row>
    <row r="1113" spans="1:15" x14ac:dyDescent="0.2">
      <c r="A1113">
        <f t="shared" si="33"/>
        <v>1111</v>
      </c>
      <c r="B1113">
        <f t="shared" si="33"/>
        <v>2111</v>
      </c>
      <c r="C1113" t="s">
        <v>1254</v>
      </c>
      <c r="D1113" s="19">
        <v>33604</v>
      </c>
      <c r="E1113" t="s">
        <v>47</v>
      </c>
      <c r="F1113">
        <v>90</v>
      </c>
      <c r="G1113" t="s">
        <v>2257</v>
      </c>
      <c r="H1113" t="s">
        <v>49</v>
      </c>
      <c r="I1113" t="s">
        <v>2222</v>
      </c>
      <c r="N1113">
        <v>67</v>
      </c>
      <c r="O1113">
        <v>3</v>
      </c>
    </row>
    <row r="1114" spans="1:15" x14ac:dyDescent="0.2">
      <c r="A1114">
        <f t="shared" si="33"/>
        <v>1112</v>
      </c>
      <c r="B1114">
        <f t="shared" si="33"/>
        <v>2112</v>
      </c>
      <c r="C1114" t="s">
        <v>1255</v>
      </c>
      <c r="D1114" s="19">
        <v>33695</v>
      </c>
      <c r="E1114" t="s">
        <v>47</v>
      </c>
      <c r="F1114">
        <v>90</v>
      </c>
      <c r="G1114" t="s">
        <v>2257</v>
      </c>
      <c r="H1114" t="s">
        <v>49</v>
      </c>
      <c r="I1114" t="s">
        <v>2222</v>
      </c>
      <c r="N1114">
        <v>67</v>
      </c>
      <c r="O1114">
        <v>3</v>
      </c>
    </row>
    <row r="1115" spans="1:15" x14ac:dyDescent="0.2">
      <c r="A1115">
        <f t="shared" si="33"/>
        <v>1113</v>
      </c>
      <c r="B1115">
        <f t="shared" si="33"/>
        <v>2113</v>
      </c>
      <c r="C1115" t="s">
        <v>1256</v>
      </c>
      <c r="D1115" s="19">
        <v>33970</v>
      </c>
      <c r="E1115" t="s">
        <v>47</v>
      </c>
      <c r="F1115">
        <v>90</v>
      </c>
      <c r="G1115" t="s">
        <v>2257</v>
      </c>
      <c r="H1115" t="s">
        <v>49</v>
      </c>
      <c r="I1115" t="s">
        <v>2222</v>
      </c>
      <c r="N1115">
        <v>67</v>
      </c>
      <c r="O1115">
        <v>3</v>
      </c>
    </row>
    <row r="1116" spans="1:15" x14ac:dyDescent="0.2">
      <c r="A1116">
        <f t="shared" si="33"/>
        <v>1114</v>
      </c>
      <c r="B1116">
        <f t="shared" si="33"/>
        <v>2114</v>
      </c>
      <c r="C1116" t="s">
        <v>1257</v>
      </c>
      <c r="D1116" s="19">
        <v>34060</v>
      </c>
      <c r="E1116" t="s">
        <v>47</v>
      </c>
      <c r="F1116">
        <v>90</v>
      </c>
      <c r="G1116" t="s">
        <v>2257</v>
      </c>
      <c r="H1116" t="s">
        <v>49</v>
      </c>
      <c r="I1116" t="s">
        <v>2222</v>
      </c>
      <c r="N1116">
        <v>67</v>
      </c>
      <c r="O1116">
        <v>3</v>
      </c>
    </row>
    <row r="1117" spans="1:15" x14ac:dyDescent="0.2">
      <c r="A1117">
        <f t="shared" si="33"/>
        <v>1115</v>
      </c>
      <c r="B1117">
        <f t="shared" si="33"/>
        <v>2115</v>
      </c>
      <c r="C1117" t="s">
        <v>1258</v>
      </c>
      <c r="D1117" s="19">
        <v>34335</v>
      </c>
      <c r="E1117" t="s">
        <v>47</v>
      </c>
      <c r="F1117">
        <v>90</v>
      </c>
      <c r="G1117" t="s">
        <v>2257</v>
      </c>
      <c r="H1117" t="s">
        <v>49</v>
      </c>
      <c r="I1117" t="s">
        <v>2222</v>
      </c>
      <c r="N1117">
        <v>67</v>
      </c>
      <c r="O1117">
        <v>3</v>
      </c>
    </row>
    <row r="1118" spans="1:15" x14ac:dyDescent="0.2">
      <c r="A1118">
        <f t="shared" ref="A1118:B1181" si="34">A1117+1</f>
        <v>1116</v>
      </c>
      <c r="B1118">
        <f t="shared" si="34"/>
        <v>2116</v>
      </c>
      <c r="C1118" t="s">
        <v>1259</v>
      </c>
      <c r="D1118" s="19">
        <v>34425</v>
      </c>
      <c r="E1118" t="s">
        <v>47</v>
      </c>
      <c r="F1118">
        <v>90</v>
      </c>
      <c r="G1118" t="s">
        <v>2257</v>
      </c>
      <c r="H1118" t="s">
        <v>49</v>
      </c>
      <c r="I1118" t="s">
        <v>2222</v>
      </c>
      <c r="N1118">
        <v>67</v>
      </c>
      <c r="O1118">
        <v>3</v>
      </c>
    </row>
    <row r="1119" spans="1:15" x14ac:dyDescent="0.2">
      <c r="A1119">
        <f t="shared" si="34"/>
        <v>1117</v>
      </c>
      <c r="B1119">
        <f t="shared" si="34"/>
        <v>2117</v>
      </c>
      <c r="C1119" t="s">
        <v>1260</v>
      </c>
      <c r="D1119" s="19">
        <v>21916</v>
      </c>
      <c r="E1119" t="s">
        <v>46</v>
      </c>
      <c r="F1119">
        <v>85</v>
      </c>
      <c r="G1119" t="s">
        <v>2258</v>
      </c>
      <c r="H1119" t="s">
        <v>32</v>
      </c>
      <c r="I1119" t="s">
        <v>2222</v>
      </c>
    </row>
    <row r="1120" spans="1:15" x14ac:dyDescent="0.2">
      <c r="A1120">
        <f t="shared" si="34"/>
        <v>1118</v>
      </c>
      <c r="B1120">
        <f t="shared" si="34"/>
        <v>2118</v>
      </c>
      <c r="C1120" t="s">
        <v>1261</v>
      </c>
      <c r="D1120" s="19">
        <v>22007</v>
      </c>
      <c r="E1120" t="s">
        <v>46</v>
      </c>
      <c r="F1120">
        <v>85</v>
      </c>
      <c r="G1120" t="s">
        <v>2258</v>
      </c>
      <c r="H1120" t="s">
        <v>32</v>
      </c>
      <c r="I1120" t="s">
        <v>2222</v>
      </c>
    </row>
    <row r="1121" spans="1:9" x14ac:dyDescent="0.2">
      <c r="A1121">
        <f t="shared" si="34"/>
        <v>1119</v>
      </c>
      <c r="B1121">
        <f t="shared" si="34"/>
        <v>2119</v>
      </c>
      <c r="C1121" t="s">
        <v>1262</v>
      </c>
      <c r="D1121" s="19">
        <v>22282</v>
      </c>
      <c r="E1121" t="s">
        <v>46</v>
      </c>
      <c r="F1121">
        <v>85</v>
      </c>
      <c r="G1121" t="s">
        <v>2258</v>
      </c>
      <c r="H1121" t="s">
        <v>32</v>
      </c>
      <c r="I1121" t="s">
        <v>2222</v>
      </c>
    </row>
    <row r="1122" spans="1:9" x14ac:dyDescent="0.2">
      <c r="A1122">
        <f t="shared" si="34"/>
        <v>1120</v>
      </c>
      <c r="B1122">
        <f t="shared" si="34"/>
        <v>2120</v>
      </c>
      <c r="C1122" t="s">
        <v>1263</v>
      </c>
      <c r="D1122" s="19">
        <v>22372</v>
      </c>
      <c r="E1122" t="s">
        <v>46</v>
      </c>
      <c r="F1122">
        <v>85</v>
      </c>
      <c r="G1122" t="s">
        <v>2258</v>
      </c>
      <c r="H1122" t="s">
        <v>32</v>
      </c>
      <c r="I1122" t="s">
        <v>2222</v>
      </c>
    </row>
    <row r="1123" spans="1:9" x14ac:dyDescent="0.2">
      <c r="A1123">
        <f t="shared" si="34"/>
        <v>1121</v>
      </c>
      <c r="B1123">
        <f t="shared" si="34"/>
        <v>2121</v>
      </c>
      <c r="C1123" t="s">
        <v>1264</v>
      </c>
      <c r="D1123" s="19">
        <v>22647</v>
      </c>
      <c r="E1123" t="s">
        <v>46</v>
      </c>
      <c r="F1123">
        <v>85</v>
      </c>
      <c r="G1123" t="s">
        <v>2258</v>
      </c>
      <c r="H1123" t="s">
        <v>32</v>
      </c>
      <c r="I1123" t="s">
        <v>2222</v>
      </c>
    </row>
    <row r="1124" spans="1:9" x14ac:dyDescent="0.2">
      <c r="A1124">
        <f t="shared" si="34"/>
        <v>1122</v>
      </c>
      <c r="B1124">
        <f t="shared" si="34"/>
        <v>2122</v>
      </c>
      <c r="C1124" t="s">
        <v>1265</v>
      </c>
      <c r="D1124" s="19">
        <v>22737</v>
      </c>
      <c r="E1124" t="s">
        <v>46</v>
      </c>
      <c r="F1124">
        <v>85</v>
      </c>
      <c r="G1124" t="s">
        <v>2258</v>
      </c>
      <c r="H1124" t="s">
        <v>32</v>
      </c>
      <c r="I1124" t="s">
        <v>2222</v>
      </c>
    </row>
    <row r="1125" spans="1:9" x14ac:dyDescent="0.2">
      <c r="A1125">
        <f t="shared" si="34"/>
        <v>1123</v>
      </c>
      <c r="B1125">
        <f t="shared" si="34"/>
        <v>2123</v>
      </c>
      <c r="C1125" t="s">
        <v>1266</v>
      </c>
      <c r="D1125" s="19">
        <v>23012</v>
      </c>
      <c r="E1125" t="s">
        <v>46</v>
      </c>
      <c r="F1125">
        <v>85</v>
      </c>
      <c r="G1125" t="s">
        <v>2258</v>
      </c>
      <c r="H1125" t="s">
        <v>32</v>
      </c>
      <c r="I1125" t="s">
        <v>2222</v>
      </c>
    </row>
    <row r="1126" spans="1:9" x14ac:dyDescent="0.2">
      <c r="A1126">
        <f t="shared" si="34"/>
        <v>1124</v>
      </c>
      <c r="B1126">
        <f t="shared" si="34"/>
        <v>2124</v>
      </c>
      <c r="C1126" t="s">
        <v>1267</v>
      </c>
      <c r="D1126" s="19">
        <v>23102</v>
      </c>
      <c r="E1126" t="s">
        <v>46</v>
      </c>
      <c r="F1126">
        <v>85</v>
      </c>
      <c r="G1126" t="s">
        <v>2258</v>
      </c>
      <c r="H1126" t="s">
        <v>32</v>
      </c>
      <c r="I1126" t="s">
        <v>2222</v>
      </c>
    </row>
    <row r="1127" spans="1:9" x14ac:dyDescent="0.2">
      <c r="A1127">
        <f t="shared" si="34"/>
        <v>1125</v>
      </c>
      <c r="B1127">
        <f t="shared" si="34"/>
        <v>2125</v>
      </c>
      <c r="C1127" t="s">
        <v>1268</v>
      </c>
      <c r="D1127" s="19">
        <v>23377</v>
      </c>
      <c r="E1127" t="s">
        <v>46</v>
      </c>
      <c r="F1127">
        <v>85</v>
      </c>
      <c r="G1127" t="s">
        <v>2258</v>
      </c>
      <c r="H1127" t="s">
        <v>32</v>
      </c>
      <c r="I1127" t="s">
        <v>2222</v>
      </c>
    </row>
    <row r="1128" spans="1:9" x14ac:dyDescent="0.2">
      <c r="A1128">
        <f t="shared" si="34"/>
        <v>1126</v>
      </c>
      <c r="B1128">
        <f t="shared" si="34"/>
        <v>2126</v>
      </c>
      <c r="C1128" t="s">
        <v>1269</v>
      </c>
      <c r="D1128" s="19">
        <v>23468</v>
      </c>
      <c r="E1128" t="s">
        <v>46</v>
      </c>
      <c r="F1128">
        <v>85</v>
      </c>
      <c r="G1128" t="s">
        <v>2258</v>
      </c>
      <c r="H1128" t="s">
        <v>32</v>
      </c>
      <c r="I1128" t="s">
        <v>2222</v>
      </c>
    </row>
    <row r="1129" spans="1:9" x14ac:dyDescent="0.2">
      <c r="A1129">
        <f t="shared" si="34"/>
        <v>1127</v>
      </c>
      <c r="B1129">
        <f t="shared" si="34"/>
        <v>2127</v>
      </c>
      <c r="C1129" t="s">
        <v>1270</v>
      </c>
      <c r="D1129" s="19">
        <v>23743</v>
      </c>
      <c r="E1129" t="s">
        <v>46</v>
      </c>
      <c r="F1129">
        <v>85</v>
      </c>
      <c r="G1129" t="s">
        <v>2258</v>
      </c>
      <c r="H1129" t="s">
        <v>32</v>
      </c>
      <c r="I1129" t="s">
        <v>2222</v>
      </c>
    </row>
    <row r="1130" spans="1:9" x14ac:dyDescent="0.2">
      <c r="A1130">
        <f t="shared" si="34"/>
        <v>1128</v>
      </c>
      <c r="B1130">
        <f t="shared" si="34"/>
        <v>2128</v>
      </c>
      <c r="C1130" t="s">
        <v>1271</v>
      </c>
      <c r="D1130" s="19">
        <v>23833</v>
      </c>
      <c r="E1130" t="s">
        <v>46</v>
      </c>
      <c r="F1130">
        <v>85</v>
      </c>
      <c r="G1130" t="s">
        <v>2258</v>
      </c>
      <c r="H1130" t="s">
        <v>32</v>
      </c>
      <c r="I1130" t="s">
        <v>2222</v>
      </c>
    </row>
    <row r="1131" spans="1:9" x14ac:dyDescent="0.2">
      <c r="A1131">
        <f t="shared" si="34"/>
        <v>1129</v>
      </c>
      <c r="B1131">
        <f t="shared" si="34"/>
        <v>2129</v>
      </c>
      <c r="C1131" t="s">
        <v>1272</v>
      </c>
      <c r="D1131" s="19">
        <v>24108</v>
      </c>
      <c r="E1131" t="s">
        <v>46</v>
      </c>
      <c r="F1131">
        <v>85</v>
      </c>
      <c r="G1131" t="s">
        <v>2258</v>
      </c>
      <c r="H1131" t="s">
        <v>32</v>
      </c>
      <c r="I1131" t="s">
        <v>2222</v>
      </c>
    </row>
    <row r="1132" spans="1:9" x14ac:dyDescent="0.2">
      <c r="A1132">
        <f t="shared" si="34"/>
        <v>1130</v>
      </c>
      <c r="B1132">
        <f t="shared" si="34"/>
        <v>2130</v>
      </c>
      <c r="C1132" t="s">
        <v>1273</v>
      </c>
      <c r="D1132" s="19">
        <v>24198</v>
      </c>
      <c r="E1132" t="s">
        <v>46</v>
      </c>
      <c r="F1132">
        <v>85</v>
      </c>
      <c r="G1132" t="s">
        <v>2258</v>
      </c>
      <c r="H1132" t="s">
        <v>32</v>
      </c>
      <c r="I1132" t="s">
        <v>2222</v>
      </c>
    </row>
    <row r="1133" spans="1:9" x14ac:dyDescent="0.2">
      <c r="A1133">
        <f t="shared" si="34"/>
        <v>1131</v>
      </c>
      <c r="B1133">
        <f t="shared" si="34"/>
        <v>2131</v>
      </c>
      <c r="C1133" t="s">
        <v>1274</v>
      </c>
      <c r="D1133" s="19">
        <v>24473</v>
      </c>
      <c r="E1133" t="s">
        <v>46</v>
      </c>
      <c r="F1133">
        <v>85</v>
      </c>
      <c r="G1133" t="s">
        <v>2258</v>
      </c>
      <c r="H1133" t="s">
        <v>32</v>
      </c>
      <c r="I1133" t="s">
        <v>2222</v>
      </c>
    </row>
    <row r="1134" spans="1:9" x14ac:dyDescent="0.2">
      <c r="A1134">
        <f t="shared" si="34"/>
        <v>1132</v>
      </c>
      <c r="B1134">
        <f t="shared" si="34"/>
        <v>2132</v>
      </c>
      <c r="C1134" t="s">
        <v>1275</v>
      </c>
      <c r="D1134" s="19">
        <v>24563</v>
      </c>
      <c r="E1134" t="s">
        <v>46</v>
      </c>
      <c r="F1134">
        <v>85</v>
      </c>
      <c r="G1134" t="s">
        <v>2258</v>
      </c>
      <c r="H1134" t="s">
        <v>32</v>
      </c>
      <c r="I1134" t="s">
        <v>2222</v>
      </c>
    </row>
    <row r="1135" spans="1:9" x14ac:dyDescent="0.2">
      <c r="A1135">
        <f t="shared" si="34"/>
        <v>1133</v>
      </c>
      <c r="B1135">
        <f t="shared" si="34"/>
        <v>2133</v>
      </c>
      <c r="C1135" t="s">
        <v>1276</v>
      </c>
      <c r="D1135" s="19">
        <v>24838</v>
      </c>
      <c r="E1135" t="s">
        <v>46</v>
      </c>
      <c r="F1135">
        <v>85</v>
      </c>
      <c r="G1135" t="s">
        <v>2258</v>
      </c>
      <c r="H1135" t="s">
        <v>32</v>
      </c>
      <c r="I1135" t="s">
        <v>2222</v>
      </c>
    </row>
    <row r="1136" spans="1:9" x14ac:dyDescent="0.2">
      <c r="A1136">
        <f t="shared" si="34"/>
        <v>1134</v>
      </c>
      <c r="B1136">
        <f t="shared" si="34"/>
        <v>2134</v>
      </c>
      <c r="C1136" t="s">
        <v>1277</v>
      </c>
      <c r="D1136" s="19">
        <v>24929</v>
      </c>
      <c r="E1136" t="s">
        <v>46</v>
      </c>
      <c r="F1136">
        <v>85</v>
      </c>
      <c r="G1136" t="s">
        <v>2258</v>
      </c>
      <c r="H1136" t="s">
        <v>32</v>
      </c>
      <c r="I1136" t="s">
        <v>2222</v>
      </c>
    </row>
    <row r="1137" spans="1:9" x14ac:dyDescent="0.2">
      <c r="A1137">
        <f t="shared" si="34"/>
        <v>1135</v>
      </c>
      <c r="B1137">
        <f t="shared" si="34"/>
        <v>2135</v>
      </c>
      <c r="C1137" t="s">
        <v>1278</v>
      </c>
      <c r="D1137" s="19">
        <v>25204</v>
      </c>
      <c r="E1137" t="s">
        <v>46</v>
      </c>
      <c r="F1137">
        <v>85</v>
      </c>
      <c r="G1137" t="s">
        <v>2258</v>
      </c>
      <c r="H1137" t="s">
        <v>32</v>
      </c>
      <c r="I1137" t="s">
        <v>2222</v>
      </c>
    </row>
    <row r="1138" spans="1:9" x14ac:dyDescent="0.2">
      <c r="A1138">
        <f t="shared" si="34"/>
        <v>1136</v>
      </c>
      <c r="B1138">
        <f t="shared" si="34"/>
        <v>2136</v>
      </c>
      <c r="C1138" t="s">
        <v>1279</v>
      </c>
      <c r="D1138" s="19">
        <v>25294</v>
      </c>
      <c r="E1138" t="s">
        <v>46</v>
      </c>
      <c r="F1138">
        <v>85</v>
      </c>
      <c r="G1138" t="s">
        <v>2258</v>
      </c>
      <c r="H1138" t="s">
        <v>32</v>
      </c>
      <c r="I1138" t="s">
        <v>2222</v>
      </c>
    </row>
    <row r="1139" spans="1:9" x14ac:dyDescent="0.2">
      <c r="A1139">
        <f t="shared" si="34"/>
        <v>1137</v>
      </c>
      <c r="B1139">
        <f t="shared" si="34"/>
        <v>2137</v>
      </c>
      <c r="C1139" t="s">
        <v>1280</v>
      </c>
      <c r="D1139" s="19">
        <v>25569</v>
      </c>
      <c r="E1139" t="s">
        <v>46</v>
      </c>
      <c r="F1139">
        <v>85</v>
      </c>
      <c r="G1139" t="s">
        <v>2258</v>
      </c>
      <c r="H1139" t="s">
        <v>32</v>
      </c>
      <c r="I1139" t="s">
        <v>2222</v>
      </c>
    </row>
    <row r="1140" spans="1:9" x14ac:dyDescent="0.2">
      <c r="A1140">
        <f t="shared" si="34"/>
        <v>1138</v>
      </c>
      <c r="B1140">
        <f t="shared" si="34"/>
        <v>2138</v>
      </c>
      <c r="C1140" t="s">
        <v>1281</v>
      </c>
      <c r="D1140" s="19">
        <v>25659</v>
      </c>
      <c r="E1140" t="s">
        <v>46</v>
      </c>
      <c r="F1140">
        <v>85</v>
      </c>
      <c r="G1140" t="s">
        <v>2258</v>
      </c>
      <c r="H1140" t="s">
        <v>32</v>
      </c>
      <c r="I1140" t="s">
        <v>2222</v>
      </c>
    </row>
    <row r="1141" spans="1:9" x14ac:dyDescent="0.2">
      <c r="A1141">
        <f t="shared" si="34"/>
        <v>1139</v>
      </c>
      <c r="B1141">
        <f t="shared" si="34"/>
        <v>2139</v>
      </c>
      <c r="C1141" t="s">
        <v>1282</v>
      </c>
      <c r="D1141" s="19">
        <v>25934</v>
      </c>
      <c r="E1141" t="s">
        <v>46</v>
      </c>
      <c r="F1141">
        <v>85</v>
      </c>
      <c r="G1141" t="s">
        <v>2258</v>
      </c>
      <c r="H1141" t="s">
        <v>32</v>
      </c>
      <c r="I1141" t="s">
        <v>2222</v>
      </c>
    </row>
    <row r="1142" spans="1:9" x14ac:dyDescent="0.2">
      <c r="A1142">
        <f t="shared" si="34"/>
        <v>1140</v>
      </c>
      <c r="B1142">
        <f t="shared" si="34"/>
        <v>2140</v>
      </c>
      <c r="C1142" t="s">
        <v>1283</v>
      </c>
      <c r="D1142" s="19">
        <v>26024</v>
      </c>
      <c r="E1142" t="s">
        <v>46</v>
      </c>
      <c r="F1142">
        <v>85</v>
      </c>
      <c r="G1142" t="s">
        <v>2258</v>
      </c>
      <c r="H1142" t="s">
        <v>32</v>
      </c>
      <c r="I1142" t="s">
        <v>2222</v>
      </c>
    </row>
    <row r="1143" spans="1:9" x14ac:dyDescent="0.2">
      <c r="A1143">
        <f t="shared" si="34"/>
        <v>1141</v>
      </c>
      <c r="B1143">
        <f t="shared" si="34"/>
        <v>2141</v>
      </c>
      <c r="C1143" t="s">
        <v>1284</v>
      </c>
      <c r="D1143" s="19">
        <v>26299</v>
      </c>
      <c r="E1143" t="s">
        <v>46</v>
      </c>
      <c r="F1143">
        <v>85</v>
      </c>
      <c r="G1143" t="s">
        <v>2258</v>
      </c>
      <c r="H1143" t="s">
        <v>32</v>
      </c>
      <c r="I1143" t="s">
        <v>2222</v>
      </c>
    </row>
    <row r="1144" spans="1:9" x14ac:dyDescent="0.2">
      <c r="A1144">
        <f t="shared" si="34"/>
        <v>1142</v>
      </c>
      <c r="B1144">
        <f t="shared" si="34"/>
        <v>2142</v>
      </c>
      <c r="C1144" t="s">
        <v>1285</v>
      </c>
      <c r="D1144" s="19">
        <v>26390</v>
      </c>
      <c r="E1144" t="s">
        <v>46</v>
      </c>
      <c r="F1144">
        <v>85</v>
      </c>
      <c r="G1144" t="s">
        <v>2258</v>
      </c>
      <c r="H1144" t="s">
        <v>32</v>
      </c>
      <c r="I1144" t="s">
        <v>2222</v>
      </c>
    </row>
    <row r="1145" spans="1:9" x14ac:dyDescent="0.2">
      <c r="A1145">
        <f t="shared" si="34"/>
        <v>1143</v>
      </c>
      <c r="B1145">
        <f t="shared" si="34"/>
        <v>2143</v>
      </c>
      <c r="C1145" t="s">
        <v>1286</v>
      </c>
      <c r="D1145" s="19">
        <v>26665</v>
      </c>
      <c r="E1145" t="s">
        <v>46</v>
      </c>
      <c r="F1145">
        <v>85</v>
      </c>
      <c r="G1145" t="s">
        <v>2258</v>
      </c>
      <c r="H1145" t="s">
        <v>32</v>
      </c>
      <c r="I1145" t="s">
        <v>2222</v>
      </c>
    </row>
    <row r="1146" spans="1:9" x14ac:dyDescent="0.2">
      <c r="A1146">
        <f t="shared" si="34"/>
        <v>1144</v>
      </c>
      <c r="B1146">
        <f t="shared" si="34"/>
        <v>2144</v>
      </c>
      <c r="C1146" t="s">
        <v>1287</v>
      </c>
      <c r="D1146" s="19">
        <v>26755</v>
      </c>
      <c r="E1146" t="s">
        <v>46</v>
      </c>
      <c r="F1146">
        <v>85</v>
      </c>
      <c r="G1146" t="s">
        <v>2258</v>
      </c>
      <c r="H1146" t="s">
        <v>32</v>
      </c>
      <c r="I1146" t="s">
        <v>2222</v>
      </c>
    </row>
    <row r="1147" spans="1:9" x14ac:dyDescent="0.2">
      <c r="A1147">
        <f t="shared" si="34"/>
        <v>1145</v>
      </c>
      <c r="B1147">
        <f t="shared" si="34"/>
        <v>2145</v>
      </c>
      <c r="C1147" t="s">
        <v>1288</v>
      </c>
      <c r="D1147" s="19">
        <v>27030</v>
      </c>
      <c r="E1147" t="s">
        <v>46</v>
      </c>
      <c r="F1147">
        <v>85</v>
      </c>
      <c r="G1147" t="s">
        <v>2258</v>
      </c>
      <c r="H1147" t="s">
        <v>32</v>
      </c>
      <c r="I1147" t="s">
        <v>2222</v>
      </c>
    </row>
    <row r="1148" spans="1:9" x14ac:dyDescent="0.2">
      <c r="A1148">
        <f t="shared" si="34"/>
        <v>1146</v>
      </c>
      <c r="B1148">
        <f t="shared" si="34"/>
        <v>2146</v>
      </c>
      <c r="C1148" t="s">
        <v>1289</v>
      </c>
      <c r="D1148" s="19">
        <v>27120</v>
      </c>
      <c r="E1148" t="s">
        <v>46</v>
      </c>
      <c r="F1148">
        <v>85</v>
      </c>
      <c r="G1148" t="s">
        <v>2258</v>
      </c>
      <c r="H1148" t="s">
        <v>32</v>
      </c>
      <c r="I1148" t="s">
        <v>2222</v>
      </c>
    </row>
    <row r="1149" spans="1:9" x14ac:dyDescent="0.2">
      <c r="A1149">
        <f t="shared" si="34"/>
        <v>1147</v>
      </c>
      <c r="B1149">
        <f t="shared" si="34"/>
        <v>2147</v>
      </c>
      <c r="C1149" t="s">
        <v>1290</v>
      </c>
      <c r="D1149" s="19">
        <v>27395</v>
      </c>
      <c r="E1149" t="s">
        <v>46</v>
      </c>
      <c r="F1149">
        <v>85</v>
      </c>
      <c r="G1149" t="s">
        <v>2258</v>
      </c>
      <c r="H1149" t="s">
        <v>32</v>
      </c>
      <c r="I1149" t="s">
        <v>2222</v>
      </c>
    </row>
    <row r="1150" spans="1:9" x14ac:dyDescent="0.2">
      <c r="A1150">
        <f t="shared" si="34"/>
        <v>1148</v>
      </c>
      <c r="B1150">
        <f t="shared" si="34"/>
        <v>2148</v>
      </c>
      <c r="C1150" t="s">
        <v>1291</v>
      </c>
      <c r="D1150" s="19">
        <v>27485</v>
      </c>
      <c r="E1150" t="s">
        <v>46</v>
      </c>
      <c r="F1150">
        <v>85</v>
      </c>
      <c r="G1150" t="s">
        <v>2258</v>
      </c>
      <c r="H1150" t="s">
        <v>32</v>
      </c>
      <c r="I1150" t="s">
        <v>2222</v>
      </c>
    </row>
    <row r="1151" spans="1:9" x14ac:dyDescent="0.2">
      <c r="A1151">
        <f t="shared" si="34"/>
        <v>1149</v>
      </c>
      <c r="B1151">
        <f t="shared" si="34"/>
        <v>2149</v>
      </c>
      <c r="C1151" t="s">
        <v>1292</v>
      </c>
      <c r="D1151" s="19">
        <v>27760</v>
      </c>
      <c r="E1151" t="s">
        <v>46</v>
      </c>
      <c r="F1151">
        <v>85</v>
      </c>
      <c r="G1151" t="s">
        <v>2258</v>
      </c>
      <c r="H1151" t="s">
        <v>32</v>
      </c>
      <c r="I1151" t="s">
        <v>2222</v>
      </c>
    </row>
    <row r="1152" spans="1:9" x14ac:dyDescent="0.2">
      <c r="A1152">
        <f t="shared" si="34"/>
        <v>1150</v>
      </c>
      <c r="B1152">
        <f t="shared" si="34"/>
        <v>2150</v>
      </c>
      <c r="C1152" t="s">
        <v>1293</v>
      </c>
      <c r="D1152" s="19">
        <v>27851</v>
      </c>
      <c r="E1152" t="s">
        <v>46</v>
      </c>
      <c r="F1152">
        <v>85</v>
      </c>
      <c r="G1152" t="s">
        <v>2258</v>
      </c>
      <c r="H1152" t="s">
        <v>32</v>
      </c>
      <c r="I1152" t="s">
        <v>2222</v>
      </c>
    </row>
    <row r="1153" spans="1:9" x14ac:dyDescent="0.2">
      <c r="A1153">
        <f t="shared" si="34"/>
        <v>1151</v>
      </c>
      <c r="B1153">
        <f t="shared" si="34"/>
        <v>2151</v>
      </c>
      <c r="C1153" t="s">
        <v>1294</v>
      </c>
      <c r="D1153" s="19">
        <v>28126</v>
      </c>
      <c r="E1153" t="s">
        <v>46</v>
      </c>
      <c r="F1153">
        <v>85</v>
      </c>
      <c r="G1153" t="s">
        <v>2258</v>
      </c>
      <c r="H1153" t="s">
        <v>32</v>
      </c>
      <c r="I1153" t="s">
        <v>2222</v>
      </c>
    </row>
    <row r="1154" spans="1:9" x14ac:dyDescent="0.2">
      <c r="A1154">
        <f t="shared" si="34"/>
        <v>1152</v>
      </c>
      <c r="B1154">
        <f t="shared" si="34"/>
        <v>2152</v>
      </c>
      <c r="C1154" t="s">
        <v>1295</v>
      </c>
      <c r="D1154" s="19">
        <v>28216</v>
      </c>
      <c r="E1154" t="s">
        <v>46</v>
      </c>
      <c r="F1154">
        <v>85</v>
      </c>
      <c r="G1154" t="s">
        <v>2258</v>
      </c>
      <c r="H1154" t="s">
        <v>32</v>
      </c>
      <c r="I1154" t="s">
        <v>2222</v>
      </c>
    </row>
    <row r="1155" spans="1:9" x14ac:dyDescent="0.2">
      <c r="A1155">
        <f t="shared" si="34"/>
        <v>1153</v>
      </c>
      <c r="B1155">
        <f t="shared" si="34"/>
        <v>2153</v>
      </c>
      <c r="C1155" t="s">
        <v>1296</v>
      </c>
      <c r="D1155" s="19">
        <v>28491</v>
      </c>
      <c r="E1155" t="s">
        <v>46</v>
      </c>
      <c r="F1155">
        <v>85</v>
      </c>
      <c r="G1155" t="s">
        <v>2258</v>
      </c>
      <c r="H1155" t="s">
        <v>32</v>
      </c>
      <c r="I1155" t="s">
        <v>2222</v>
      </c>
    </row>
    <row r="1156" spans="1:9" x14ac:dyDescent="0.2">
      <c r="A1156">
        <f t="shared" si="34"/>
        <v>1154</v>
      </c>
      <c r="B1156">
        <f t="shared" si="34"/>
        <v>2154</v>
      </c>
      <c r="C1156" t="s">
        <v>1297</v>
      </c>
      <c r="D1156" s="19">
        <v>28581</v>
      </c>
      <c r="E1156" t="s">
        <v>46</v>
      </c>
      <c r="F1156">
        <v>85</v>
      </c>
      <c r="G1156" t="s">
        <v>2258</v>
      </c>
      <c r="H1156" t="s">
        <v>32</v>
      </c>
      <c r="I1156" t="s">
        <v>2222</v>
      </c>
    </row>
    <row r="1157" spans="1:9" x14ac:dyDescent="0.2">
      <c r="A1157">
        <f t="shared" si="34"/>
        <v>1155</v>
      </c>
      <c r="B1157">
        <f t="shared" si="34"/>
        <v>2155</v>
      </c>
      <c r="C1157" t="s">
        <v>1298</v>
      </c>
      <c r="D1157" s="19">
        <v>28856</v>
      </c>
      <c r="E1157" t="s">
        <v>46</v>
      </c>
      <c r="F1157">
        <v>85</v>
      </c>
      <c r="G1157" t="s">
        <v>2258</v>
      </c>
      <c r="H1157" t="s">
        <v>32</v>
      </c>
      <c r="I1157" t="s">
        <v>2222</v>
      </c>
    </row>
    <row r="1158" spans="1:9" x14ac:dyDescent="0.2">
      <c r="A1158">
        <f t="shared" si="34"/>
        <v>1156</v>
      </c>
      <c r="B1158">
        <f t="shared" si="34"/>
        <v>2156</v>
      </c>
      <c r="C1158" t="s">
        <v>1299</v>
      </c>
      <c r="D1158" s="19">
        <v>28946</v>
      </c>
      <c r="E1158" t="s">
        <v>46</v>
      </c>
      <c r="F1158">
        <v>85</v>
      </c>
      <c r="G1158" t="s">
        <v>2258</v>
      </c>
      <c r="H1158" t="s">
        <v>32</v>
      </c>
      <c r="I1158" t="s">
        <v>2222</v>
      </c>
    </row>
    <row r="1159" spans="1:9" x14ac:dyDescent="0.2">
      <c r="A1159">
        <f t="shared" si="34"/>
        <v>1157</v>
      </c>
      <c r="B1159">
        <f t="shared" si="34"/>
        <v>2157</v>
      </c>
      <c r="C1159" t="s">
        <v>1300</v>
      </c>
      <c r="D1159" s="19">
        <v>29221</v>
      </c>
      <c r="E1159" t="s">
        <v>46</v>
      </c>
      <c r="F1159">
        <v>85</v>
      </c>
      <c r="G1159" t="s">
        <v>2258</v>
      </c>
      <c r="H1159" t="s">
        <v>32</v>
      </c>
      <c r="I1159" t="s">
        <v>2222</v>
      </c>
    </row>
    <row r="1160" spans="1:9" x14ac:dyDescent="0.2">
      <c r="A1160">
        <f t="shared" si="34"/>
        <v>1158</v>
      </c>
      <c r="B1160">
        <f t="shared" si="34"/>
        <v>2158</v>
      </c>
      <c r="C1160" t="s">
        <v>1301</v>
      </c>
      <c r="D1160" s="19">
        <v>29312</v>
      </c>
      <c r="E1160" t="s">
        <v>46</v>
      </c>
      <c r="F1160">
        <v>85</v>
      </c>
      <c r="G1160" t="s">
        <v>2258</v>
      </c>
      <c r="H1160" t="s">
        <v>32</v>
      </c>
      <c r="I1160" t="s">
        <v>2222</v>
      </c>
    </row>
    <row r="1161" spans="1:9" x14ac:dyDescent="0.2">
      <c r="A1161">
        <f t="shared" si="34"/>
        <v>1159</v>
      </c>
      <c r="B1161">
        <f t="shared" si="34"/>
        <v>2159</v>
      </c>
      <c r="C1161" t="s">
        <v>1302</v>
      </c>
      <c r="D1161" s="19">
        <v>29587</v>
      </c>
      <c r="E1161" t="s">
        <v>46</v>
      </c>
      <c r="F1161">
        <v>85</v>
      </c>
      <c r="G1161" t="s">
        <v>2258</v>
      </c>
      <c r="H1161" t="s">
        <v>32</v>
      </c>
      <c r="I1161" t="s">
        <v>2222</v>
      </c>
    </row>
    <row r="1162" spans="1:9" x14ac:dyDescent="0.2">
      <c r="A1162">
        <f t="shared" si="34"/>
        <v>1160</v>
      </c>
      <c r="B1162">
        <f t="shared" si="34"/>
        <v>2160</v>
      </c>
      <c r="C1162" t="s">
        <v>1303</v>
      </c>
      <c r="D1162" s="19">
        <v>29677</v>
      </c>
      <c r="E1162" t="s">
        <v>46</v>
      </c>
      <c r="F1162">
        <v>85</v>
      </c>
      <c r="G1162" t="s">
        <v>2258</v>
      </c>
      <c r="H1162" t="s">
        <v>32</v>
      </c>
      <c r="I1162" t="s">
        <v>2222</v>
      </c>
    </row>
    <row r="1163" spans="1:9" x14ac:dyDescent="0.2">
      <c r="A1163">
        <f t="shared" si="34"/>
        <v>1161</v>
      </c>
      <c r="B1163">
        <f t="shared" si="34"/>
        <v>2161</v>
      </c>
      <c r="C1163" t="s">
        <v>1304</v>
      </c>
      <c r="D1163" s="19">
        <v>29952</v>
      </c>
      <c r="E1163" t="s">
        <v>46</v>
      </c>
      <c r="F1163">
        <v>85</v>
      </c>
      <c r="G1163" t="s">
        <v>2258</v>
      </c>
      <c r="H1163" t="s">
        <v>32</v>
      </c>
      <c r="I1163" t="s">
        <v>2222</v>
      </c>
    </row>
    <row r="1164" spans="1:9" x14ac:dyDescent="0.2">
      <c r="A1164">
        <f t="shared" si="34"/>
        <v>1162</v>
      </c>
      <c r="B1164">
        <f t="shared" si="34"/>
        <v>2162</v>
      </c>
      <c r="C1164" t="s">
        <v>1305</v>
      </c>
      <c r="D1164" s="19">
        <v>30042</v>
      </c>
      <c r="E1164" t="s">
        <v>46</v>
      </c>
      <c r="F1164">
        <v>85</v>
      </c>
      <c r="G1164" t="s">
        <v>2258</v>
      </c>
      <c r="H1164" t="s">
        <v>32</v>
      </c>
      <c r="I1164" t="s">
        <v>2222</v>
      </c>
    </row>
    <row r="1165" spans="1:9" x14ac:dyDescent="0.2">
      <c r="A1165">
        <f t="shared" si="34"/>
        <v>1163</v>
      </c>
      <c r="B1165">
        <f t="shared" si="34"/>
        <v>2163</v>
      </c>
      <c r="C1165" t="s">
        <v>1306</v>
      </c>
      <c r="D1165" s="19">
        <v>30317</v>
      </c>
      <c r="E1165" t="s">
        <v>46</v>
      </c>
      <c r="F1165">
        <v>85</v>
      </c>
      <c r="G1165" t="s">
        <v>2258</v>
      </c>
      <c r="H1165" t="s">
        <v>32</v>
      </c>
      <c r="I1165" t="s">
        <v>2222</v>
      </c>
    </row>
    <row r="1166" spans="1:9" x14ac:dyDescent="0.2">
      <c r="A1166">
        <f t="shared" si="34"/>
        <v>1164</v>
      </c>
      <c r="B1166">
        <f t="shared" si="34"/>
        <v>2164</v>
      </c>
      <c r="C1166" t="s">
        <v>1307</v>
      </c>
      <c r="D1166" s="19">
        <v>30407</v>
      </c>
      <c r="E1166" t="s">
        <v>46</v>
      </c>
      <c r="F1166">
        <v>85</v>
      </c>
      <c r="G1166" t="s">
        <v>2258</v>
      </c>
      <c r="H1166" t="s">
        <v>32</v>
      </c>
      <c r="I1166" t="s">
        <v>2222</v>
      </c>
    </row>
    <row r="1167" spans="1:9" x14ac:dyDescent="0.2">
      <c r="A1167">
        <f t="shared" si="34"/>
        <v>1165</v>
      </c>
      <c r="B1167">
        <f t="shared" si="34"/>
        <v>2165</v>
      </c>
      <c r="C1167" t="s">
        <v>1308</v>
      </c>
      <c r="D1167" s="19">
        <v>30682</v>
      </c>
      <c r="E1167" t="s">
        <v>46</v>
      </c>
      <c r="F1167">
        <v>85</v>
      </c>
      <c r="G1167" t="s">
        <v>2258</v>
      </c>
      <c r="H1167" t="s">
        <v>32</v>
      </c>
      <c r="I1167" t="s">
        <v>2222</v>
      </c>
    </row>
    <row r="1168" spans="1:9" x14ac:dyDescent="0.2">
      <c r="A1168">
        <f t="shared" si="34"/>
        <v>1166</v>
      </c>
      <c r="B1168">
        <f t="shared" si="34"/>
        <v>2166</v>
      </c>
      <c r="C1168" t="s">
        <v>1309</v>
      </c>
      <c r="D1168" s="19">
        <v>30773</v>
      </c>
      <c r="E1168" t="s">
        <v>46</v>
      </c>
      <c r="F1168">
        <v>85</v>
      </c>
      <c r="G1168" t="s">
        <v>2258</v>
      </c>
      <c r="H1168" t="s">
        <v>32</v>
      </c>
      <c r="I1168" t="s">
        <v>2222</v>
      </c>
    </row>
    <row r="1169" spans="1:9" x14ac:dyDescent="0.2">
      <c r="A1169">
        <f t="shared" si="34"/>
        <v>1167</v>
      </c>
      <c r="B1169">
        <f t="shared" si="34"/>
        <v>2167</v>
      </c>
      <c r="C1169" t="s">
        <v>1310</v>
      </c>
      <c r="D1169" s="19">
        <v>31048</v>
      </c>
      <c r="E1169" t="s">
        <v>46</v>
      </c>
      <c r="F1169">
        <v>85</v>
      </c>
      <c r="G1169" t="s">
        <v>2258</v>
      </c>
      <c r="H1169" t="s">
        <v>32</v>
      </c>
      <c r="I1169" t="s">
        <v>2222</v>
      </c>
    </row>
    <row r="1170" spans="1:9" x14ac:dyDescent="0.2">
      <c r="A1170">
        <f t="shared" si="34"/>
        <v>1168</v>
      </c>
      <c r="B1170">
        <f t="shared" si="34"/>
        <v>2168</v>
      </c>
      <c r="C1170" t="s">
        <v>1311</v>
      </c>
      <c r="D1170" s="19">
        <v>31138</v>
      </c>
      <c r="E1170" t="s">
        <v>46</v>
      </c>
      <c r="F1170">
        <v>85</v>
      </c>
      <c r="G1170" t="s">
        <v>2258</v>
      </c>
      <c r="H1170" t="s">
        <v>32</v>
      </c>
      <c r="I1170" t="s">
        <v>2222</v>
      </c>
    </row>
    <row r="1171" spans="1:9" x14ac:dyDescent="0.2">
      <c r="A1171">
        <f t="shared" si="34"/>
        <v>1169</v>
      </c>
      <c r="B1171">
        <f t="shared" si="34"/>
        <v>2169</v>
      </c>
      <c r="C1171" t="s">
        <v>1312</v>
      </c>
      <c r="D1171" s="19">
        <v>31413</v>
      </c>
      <c r="E1171" t="s">
        <v>46</v>
      </c>
      <c r="F1171">
        <v>85</v>
      </c>
      <c r="G1171" t="s">
        <v>2258</v>
      </c>
      <c r="H1171" t="s">
        <v>32</v>
      </c>
      <c r="I1171" t="s">
        <v>2222</v>
      </c>
    </row>
    <row r="1172" spans="1:9" x14ac:dyDescent="0.2">
      <c r="A1172">
        <f t="shared" si="34"/>
        <v>1170</v>
      </c>
      <c r="B1172">
        <f t="shared" si="34"/>
        <v>2170</v>
      </c>
      <c r="C1172" t="s">
        <v>1313</v>
      </c>
      <c r="D1172" s="19">
        <v>31503</v>
      </c>
      <c r="E1172" t="s">
        <v>46</v>
      </c>
      <c r="F1172">
        <v>85</v>
      </c>
      <c r="G1172" t="s">
        <v>2258</v>
      </c>
      <c r="H1172" t="s">
        <v>32</v>
      </c>
      <c r="I1172" t="s">
        <v>2222</v>
      </c>
    </row>
    <row r="1173" spans="1:9" x14ac:dyDescent="0.2">
      <c r="A1173">
        <f t="shared" si="34"/>
        <v>1171</v>
      </c>
      <c r="B1173">
        <f t="shared" si="34"/>
        <v>2171</v>
      </c>
      <c r="C1173" t="s">
        <v>1314</v>
      </c>
      <c r="D1173" s="19">
        <v>31778</v>
      </c>
      <c r="E1173" t="s">
        <v>46</v>
      </c>
      <c r="F1173">
        <v>85</v>
      </c>
      <c r="G1173" t="s">
        <v>2258</v>
      </c>
      <c r="H1173" t="s">
        <v>32</v>
      </c>
      <c r="I1173" t="s">
        <v>2222</v>
      </c>
    </row>
    <row r="1174" spans="1:9" x14ac:dyDescent="0.2">
      <c r="A1174">
        <f t="shared" si="34"/>
        <v>1172</v>
      </c>
      <c r="B1174">
        <f t="shared" si="34"/>
        <v>2172</v>
      </c>
      <c r="C1174" t="s">
        <v>1315</v>
      </c>
      <c r="D1174" s="19">
        <v>31868</v>
      </c>
      <c r="E1174" t="s">
        <v>46</v>
      </c>
      <c r="F1174">
        <v>85</v>
      </c>
      <c r="G1174" t="s">
        <v>2258</v>
      </c>
      <c r="H1174" t="s">
        <v>32</v>
      </c>
      <c r="I1174" t="s">
        <v>2222</v>
      </c>
    </row>
    <row r="1175" spans="1:9" x14ac:dyDescent="0.2">
      <c r="A1175">
        <f t="shared" si="34"/>
        <v>1173</v>
      </c>
      <c r="B1175">
        <f t="shared" si="34"/>
        <v>2173</v>
      </c>
      <c r="C1175" t="s">
        <v>1316</v>
      </c>
      <c r="D1175" s="19">
        <v>32143</v>
      </c>
      <c r="E1175" t="s">
        <v>46</v>
      </c>
      <c r="F1175">
        <v>85</v>
      </c>
      <c r="G1175" t="s">
        <v>2258</v>
      </c>
      <c r="H1175" t="s">
        <v>32</v>
      </c>
      <c r="I1175" t="s">
        <v>2222</v>
      </c>
    </row>
    <row r="1176" spans="1:9" x14ac:dyDescent="0.2">
      <c r="A1176">
        <f t="shared" si="34"/>
        <v>1174</v>
      </c>
      <c r="B1176">
        <f t="shared" si="34"/>
        <v>2174</v>
      </c>
      <c r="C1176" t="s">
        <v>1317</v>
      </c>
      <c r="D1176" s="19">
        <v>32234</v>
      </c>
      <c r="E1176" t="s">
        <v>46</v>
      </c>
      <c r="F1176">
        <v>85</v>
      </c>
      <c r="G1176" t="s">
        <v>2258</v>
      </c>
      <c r="H1176" t="s">
        <v>32</v>
      </c>
      <c r="I1176" t="s">
        <v>2222</v>
      </c>
    </row>
    <row r="1177" spans="1:9" x14ac:dyDescent="0.2">
      <c r="A1177">
        <f t="shared" si="34"/>
        <v>1175</v>
      </c>
      <c r="B1177">
        <f t="shared" si="34"/>
        <v>2175</v>
      </c>
      <c r="C1177" t="s">
        <v>1318</v>
      </c>
      <c r="D1177" s="19">
        <v>32509</v>
      </c>
      <c r="E1177" t="s">
        <v>46</v>
      </c>
      <c r="F1177">
        <v>85</v>
      </c>
      <c r="G1177" t="s">
        <v>2258</v>
      </c>
      <c r="H1177" t="s">
        <v>32</v>
      </c>
      <c r="I1177" t="s">
        <v>2222</v>
      </c>
    </row>
    <row r="1178" spans="1:9" x14ac:dyDescent="0.2">
      <c r="A1178">
        <f t="shared" si="34"/>
        <v>1176</v>
      </c>
      <c r="B1178">
        <f t="shared" si="34"/>
        <v>2176</v>
      </c>
      <c r="C1178" t="s">
        <v>1319</v>
      </c>
      <c r="D1178" s="19">
        <v>32599</v>
      </c>
      <c r="E1178" t="s">
        <v>46</v>
      </c>
      <c r="F1178">
        <v>85</v>
      </c>
      <c r="G1178" t="s">
        <v>2258</v>
      </c>
      <c r="H1178" t="s">
        <v>32</v>
      </c>
      <c r="I1178" t="s">
        <v>2222</v>
      </c>
    </row>
    <row r="1179" spans="1:9" x14ac:dyDescent="0.2">
      <c r="A1179">
        <f t="shared" si="34"/>
        <v>1177</v>
      </c>
      <c r="B1179">
        <f t="shared" si="34"/>
        <v>2177</v>
      </c>
      <c r="C1179" t="s">
        <v>1320</v>
      </c>
      <c r="D1179" s="19">
        <v>32874</v>
      </c>
      <c r="E1179" t="s">
        <v>46</v>
      </c>
      <c r="F1179">
        <v>85</v>
      </c>
      <c r="G1179" t="s">
        <v>2258</v>
      </c>
      <c r="H1179" t="s">
        <v>32</v>
      </c>
      <c r="I1179" t="s">
        <v>2222</v>
      </c>
    </row>
    <row r="1180" spans="1:9" x14ac:dyDescent="0.2">
      <c r="A1180">
        <f t="shared" si="34"/>
        <v>1178</v>
      </c>
      <c r="B1180">
        <f t="shared" si="34"/>
        <v>2178</v>
      </c>
      <c r="C1180" t="s">
        <v>1321</v>
      </c>
      <c r="D1180" s="19">
        <v>32964</v>
      </c>
      <c r="E1180" t="s">
        <v>46</v>
      </c>
      <c r="F1180">
        <v>85</v>
      </c>
      <c r="G1180" t="s">
        <v>2258</v>
      </c>
      <c r="H1180" t="s">
        <v>32</v>
      </c>
      <c r="I1180" t="s">
        <v>2222</v>
      </c>
    </row>
    <row r="1181" spans="1:9" x14ac:dyDescent="0.2">
      <c r="A1181">
        <f t="shared" si="34"/>
        <v>1179</v>
      </c>
      <c r="B1181">
        <f t="shared" si="34"/>
        <v>2179</v>
      </c>
      <c r="C1181" t="s">
        <v>1322</v>
      </c>
      <c r="D1181" s="19">
        <v>33239</v>
      </c>
      <c r="E1181" t="s">
        <v>46</v>
      </c>
      <c r="F1181">
        <v>85</v>
      </c>
      <c r="G1181" t="s">
        <v>2258</v>
      </c>
      <c r="H1181" t="s">
        <v>32</v>
      </c>
      <c r="I1181" t="s">
        <v>2222</v>
      </c>
    </row>
    <row r="1182" spans="1:9" x14ac:dyDescent="0.2">
      <c r="A1182">
        <f t="shared" ref="A1182:B1245" si="35">A1181+1</f>
        <v>1180</v>
      </c>
      <c r="B1182">
        <f t="shared" si="35"/>
        <v>2180</v>
      </c>
      <c r="C1182" t="s">
        <v>1323</v>
      </c>
      <c r="D1182" s="19">
        <v>33329</v>
      </c>
      <c r="E1182" t="s">
        <v>46</v>
      </c>
      <c r="F1182">
        <v>85</v>
      </c>
      <c r="G1182" t="s">
        <v>2258</v>
      </c>
      <c r="H1182" t="s">
        <v>32</v>
      </c>
      <c r="I1182" t="s">
        <v>2222</v>
      </c>
    </row>
    <row r="1183" spans="1:9" x14ac:dyDescent="0.2">
      <c r="A1183">
        <f t="shared" si="35"/>
        <v>1181</v>
      </c>
      <c r="B1183">
        <f t="shared" si="35"/>
        <v>2181</v>
      </c>
      <c r="C1183" t="s">
        <v>1324</v>
      </c>
      <c r="D1183" s="19">
        <v>33604</v>
      </c>
      <c r="E1183" t="s">
        <v>46</v>
      </c>
      <c r="F1183">
        <v>85</v>
      </c>
      <c r="G1183" t="s">
        <v>2258</v>
      </c>
      <c r="H1183" t="s">
        <v>32</v>
      </c>
      <c r="I1183" t="s">
        <v>2222</v>
      </c>
    </row>
    <row r="1184" spans="1:9" x14ac:dyDescent="0.2">
      <c r="A1184">
        <f t="shared" si="35"/>
        <v>1182</v>
      </c>
      <c r="B1184">
        <f t="shared" si="35"/>
        <v>2182</v>
      </c>
      <c r="C1184" t="s">
        <v>1325</v>
      </c>
      <c r="D1184" s="19">
        <v>33695</v>
      </c>
      <c r="E1184" t="s">
        <v>46</v>
      </c>
      <c r="F1184">
        <v>85</v>
      </c>
      <c r="G1184" t="s">
        <v>2258</v>
      </c>
      <c r="H1184" t="s">
        <v>32</v>
      </c>
      <c r="I1184" t="s">
        <v>2222</v>
      </c>
    </row>
    <row r="1185" spans="1:9" x14ac:dyDescent="0.2">
      <c r="A1185">
        <f t="shared" si="35"/>
        <v>1183</v>
      </c>
      <c r="B1185">
        <f t="shared" si="35"/>
        <v>2183</v>
      </c>
      <c r="C1185" t="s">
        <v>1326</v>
      </c>
      <c r="D1185" s="19">
        <v>33970</v>
      </c>
      <c r="E1185" t="s">
        <v>46</v>
      </c>
      <c r="F1185">
        <v>85</v>
      </c>
      <c r="G1185" t="s">
        <v>2258</v>
      </c>
      <c r="H1185" t="s">
        <v>32</v>
      </c>
      <c r="I1185" t="s">
        <v>2222</v>
      </c>
    </row>
    <row r="1186" spans="1:9" x14ac:dyDescent="0.2">
      <c r="A1186">
        <f t="shared" si="35"/>
        <v>1184</v>
      </c>
      <c r="B1186">
        <f t="shared" si="35"/>
        <v>2184</v>
      </c>
      <c r="C1186" t="s">
        <v>1327</v>
      </c>
      <c r="D1186" s="19">
        <v>34060</v>
      </c>
      <c r="E1186" t="s">
        <v>46</v>
      </c>
      <c r="F1186">
        <v>85</v>
      </c>
      <c r="G1186" t="s">
        <v>2258</v>
      </c>
      <c r="H1186" t="s">
        <v>32</v>
      </c>
      <c r="I1186" t="s">
        <v>2222</v>
      </c>
    </row>
    <row r="1187" spans="1:9" x14ac:dyDescent="0.2">
      <c r="A1187">
        <f t="shared" si="35"/>
        <v>1185</v>
      </c>
      <c r="B1187">
        <f t="shared" si="35"/>
        <v>2185</v>
      </c>
      <c r="C1187" t="s">
        <v>1328</v>
      </c>
      <c r="D1187" s="19">
        <v>34335</v>
      </c>
      <c r="E1187" t="s">
        <v>46</v>
      </c>
      <c r="F1187">
        <v>85</v>
      </c>
      <c r="G1187" t="s">
        <v>2258</v>
      </c>
      <c r="H1187" t="s">
        <v>32</v>
      </c>
      <c r="I1187" t="s">
        <v>2222</v>
      </c>
    </row>
    <row r="1188" spans="1:9" x14ac:dyDescent="0.2">
      <c r="A1188">
        <f t="shared" si="35"/>
        <v>1186</v>
      </c>
      <c r="B1188">
        <f t="shared" si="35"/>
        <v>2186</v>
      </c>
      <c r="C1188" t="s">
        <v>1329</v>
      </c>
      <c r="D1188" s="19">
        <v>34425</v>
      </c>
      <c r="E1188" t="s">
        <v>46</v>
      </c>
      <c r="F1188">
        <v>85</v>
      </c>
      <c r="G1188" t="s">
        <v>2258</v>
      </c>
      <c r="H1188" t="s">
        <v>32</v>
      </c>
      <c r="I1188" t="s">
        <v>2222</v>
      </c>
    </row>
    <row r="1189" spans="1:9" x14ac:dyDescent="0.2">
      <c r="A1189">
        <f t="shared" si="35"/>
        <v>1187</v>
      </c>
      <c r="B1189">
        <f t="shared" si="35"/>
        <v>2187</v>
      </c>
      <c r="C1189" t="s">
        <v>1330</v>
      </c>
      <c r="D1189" s="19">
        <v>34700</v>
      </c>
      <c r="E1189" t="s">
        <v>46</v>
      </c>
      <c r="F1189">
        <v>85</v>
      </c>
      <c r="G1189" t="s">
        <v>2258</v>
      </c>
      <c r="H1189" t="s">
        <v>32</v>
      </c>
      <c r="I1189" t="s">
        <v>2222</v>
      </c>
    </row>
    <row r="1190" spans="1:9" x14ac:dyDescent="0.2">
      <c r="A1190">
        <f t="shared" si="35"/>
        <v>1188</v>
      </c>
      <c r="B1190">
        <f t="shared" si="35"/>
        <v>2188</v>
      </c>
      <c r="C1190" t="s">
        <v>1331</v>
      </c>
      <c r="D1190" s="19">
        <v>34790</v>
      </c>
      <c r="E1190" t="s">
        <v>46</v>
      </c>
      <c r="F1190">
        <v>85</v>
      </c>
      <c r="G1190" t="s">
        <v>2258</v>
      </c>
      <c r="H1190" t="s">
        <v>32</v>
      </c>
      <c r="I1190" t="s">
        <v>2222</v>
      </c>
    </row>
    <row r="1191" spans="1:9" x14ac:dyDescent="0.2">
      <c r="A1191">
        <f t="shared" si="35"/>
        <v>1189</v>
      </c>
      <c r="B1191">
        <f t="shared" si="35"/>
        <v>2189</v>
      </c>
      <c r="C1191" t="s">
        <v>1332</v>
      </c>
      <c r="D1191" s="19">
        <v>35065</v>
      </c>
      <c r="E1191" t="s">
        <v>46</v>
      </c>
      <c r="F1191">
        <v>85</v>
      </c>
      <c r="G1191" t="s">
        <v>2258</v>
      </c>
      <c r="H1191" t="s">
        <v>32</v>
      </c>
      <c r="I1191" t="s">
        <v>2222</v>
      </c>
    </row>
    <row r="1192" spans="1:9" x14ac:dyDescent="0.2">
      <c r="A1192">
        <f t="shared" si="35"/>
        <v>1190</v>
      </c>
      <c r="B1192">
        <f t="shared" si="35"/>
        <v>2190</v>
      </c>
      <c r="C1192" t="s">
        <v>1333</v>
      </c>
      <c r="D1192" s="19">
        <v>35156</v>
      </c>
      <c r="E1192" t="s">
        <v>46</v>
      </c>
      <c r="F1192">
        <v>85</v>
      </c>
      <c r="G1192" t="s">
        <v>2258</v>
      </c>
      <c r="H1192" t="s">
        <v>32</v>
      </c>
      <c r="I1192" t="s">
        <v>2222</v>
      </c>
    </row>
    <row r="1193" spans="1:9" x14ac:dyDescent="0.2">
      <c r="A1193">
        <f t="shared" si="35"/>
        <v>1191</v>
      </c>
      <c r="B1193">
        <f t="shared" si="35"/>
        <v>2191</v>
      </c>
      <c r="C1193" t="s">
        <v>1334</v>
      </c>
      <c r="D1193" s="19">
        <v>35431</v>
      </c>
      <c r="E1193" t="s">
        <v>46</v>
      </c>
      <c r="F1193">
        <v>85</v>
      </c>
      <c r="G1193" t="s">
        <v>2258</v>
      </c>
      <c r="H1193" t="s">
        <v>32</v>
      </c>
      <c r="I1193" t="s">
        <v>2222</v>
      </c>
    </row>
    <row r="1194" spans="1:9" x14ac:dyDescent="0.2">
      <c r="A1194">
        <f t="shared" si="35"/>
        <v>1192</v>
      </c>
      <c r="B1194">
        <f t="shared" si="35"/>
        <v>2192</v>
      </c>
      <c r="C1194" t="s">
        <v>1335</v>
      </c>
      <c r="D1194" s="19">
        <v>35521</v>
      </c>
      <c r="E1194" t="s">
        <v>46</v>
      </c>
      <c r="F1194">
        <v>85</v>
      </c>
      <c r="G1194" t="s">
        <v>2258</v>
      </c>
      <c r="H1194" t="s">
        <v>32</v>
      </c>
      <c r="I1194" t="s">
        <v>2222</v>
      </c>
    </row>
    <row r="1195" spans="1:9" x14ac:dyDescent="0.2">
      <c r="A1195">
        <f t="shared" si="35"/>
        <v>1193</v>
      </c>
      <c r="B1195">
        <f t="shared" si="35"/>
        <v>2193</v>
      </c>
      <c r="C1195" t="s">
        <v>1336</v>
      </c>
      <c r="D1195" s="19">
        <v>35796</v>
      </c>
      <c r="E1195" t="s">
        <v>46</v>
      </c>
      <c r="F1195">
        <v>85</v>
      </c>
      <c r="G1195" t="s">
        <v>2258</v>
      </c>
      <c r="H1195" t="s">
        <v>32</v>
      </c>
      <c r="I1195" t="s">
        <v>2222</v>
      </c>
    </row>
    <row r="1196" spans="1:9" x14ac:dyDescent="0.2">
      <c r="A1196">
        <f t="shared" si="35"/>
        <v>1194</v>
      </c>
      <c r="B1196">
        <f t="shared" si="35"/>
        <v>2194</v>
      </c>
      <c r="C1196" t="s">
        <v>1337</v>
      </c>
      <c r="D1196" s="19">
        <v>35886</v>
      </c>
      <c r="E1196" t="s">
        <v>46</v>
      </c>
      <c r="F1196">
        <v>85</v>
      </c>
      <c r="G1196" t="s">
        <v>2258</v>
      </c>
      <c r="H1196" t="s">
        <v>32</v>
      </c>
      <c r="I1196" t="s">
        <v>2222</v>
      </c>
    </row>
    <row r="1197" spans="1:9" x14ac:dyDescent="0.2">
      <c r="A1197">
        <f t="shared" si="35"/>
        <v>1195</v>
      </c>
      <c r="B1197">
        <f t="shared" si="35"/>
        <v>2195</v>
      </c>
      <c r="C1197" t="s">
        <v>1338</v>
      </c>
      <c r="D1197" s="19">
        <v>36161</v>
      </c>
      <c r="E1197" t="s">
        <v>46</v>
      </c>
      <c r="F1197">
        <v>85</v>
      </c>
      <c r="G1197" t="s">
        <v>2258</v>
      </c>
      <c r="H1197" t="s">
        <v>32</v>
      </c>
      <c r="I1197" t="s">
        <v>2222</v>
      </c>
    </row>
    <row r="1198" spans="1:9" x14ac:dyDescent="0.2">
      <c r="A1198">
        <f t="shared" si="35"/>
        <v>1196</v>
      </c>
      <c r="B1198">
        <f t="shared" si="35"/>
        <v>2196</v>
      </c>
      <c r="C1198" t="s">
        <v>1339</v>
      </c>
      <c r="D1198" s="19">
        <v>36251</v>
      </c>
      <c r="E1198" t="s">
        <v>46</v>
      </c>
      <c r="F1198">
        <v>85</v>
      </c>
      <c r="G1198" t="s">
        <v>2258</v>
      </c>
      <c r="H1198" t="s">
        <v>32</v>
      </c>
      <c r="I1198" t="s">
        <v>2222</v>
      </c>
    </row>
    <row r="1199" spans="1:9" x14ac:dyDescent="0.2">
      <c r="A1199">
        <f t="shared" si="35"/>
        <v>1197</v>
      </c>
      <c r="B1199">
        <f t="shared" si="35"/>
        <v>2197</v>
      </c>
      <c r="C1199" t="s">
        <v>1340</v>
      </c>
      <c r="D1199" s="19">
        <v>36526</v>
      </c>
      <c r="E1199" t="s">
        <v>46</v>
      </c>
      <c r="F1199">
        <v>85</v>
      </c>
      <c r="G1199" t="s">
        <v>2258</v>
      </c>
      <c r="H1199" t="s">
        <v>32</v>
      </c>
      <c r="I1199" t="s">
        <v>2222</v>
      </c>
    </row>
    <row r="1200" spans="1:9" x14ac:dyDescent="0.2">
      <c r="A1200">
        <f t="shared" si="35"/>
        <v>1198</v>
      </c>
      <c r="B1200">
        <f t="shared" si="35"/>
        <v>2198</v>
      </c>
      <c r="C1200" t="s">
        <v>1341</v>
      </c>
      <c r="D1200" s="19">
        <v>36617</v>
      </c>
      <c r="E1200" t="s">
        <v>46</v>
      </c>
      <c r="F1200">
        <v>85</v>
      </c>
      <c r="G1200" t="s">
        <v>2258</v>
      </c>
      <c r="H1200" t="s">
        <v>32</v>
      </c>
      <c r="I1200" t="s">
        <v>2222</v>
      </c>
    </row>
    <row r="1201" spans="1:15" x14ac:dyDescent="0.2">
      <c r="A1201">
        <f t="shared" si="35"/>
        <v>1199</v>
      </c>
      <c r="B1201">
        <f t="shared" si="35"/>
        <v>2199</v>
      </c>
      <c r="C1201" t="s">
        <v>1342</v>
      </c>
      <c r="D1201" s="19">
        <v>36892</v>
      </c>
      <c r="E1201" t="s">
        <v>46</v>
      </c>
      <c r="F1201">
        <v>85</v>
      </c>
      <c r="G1201" t="s">
        <v>2258</v>
      </c>
      <c r="H1201" t="s">
        <v>32</v>
      </c>
      <c r="I1201" t="s">
        <v>2222</v>
      </c>
    </row>
    <row r="1202" spans="1:15" x14ac:dyDescent="0.2">
      <c r="A1202">
        <f t="shared" si="35"/>
        <v>1200</v>
      </c>
      <c r="B1202">
        <f t="shared" si="35"/>
        <v>2200</v>
      </c>
      <c r="C1202" t="s">
        <v>1343</v>
      </c>
      <c r="D1202" s="19">
        <v>36982</v>
      </c>
      <c r="E1202" t="s">
        <v>46</v>
      </c>
      <c r="F1202">
        <v>85</v>
      </c>
      <c r="G1202" t="s">
        <v>2258</v>
      </c>
      <c r="H1202" t="s">
        <v>32</v>
      </c>
      <c r="I1202" t="s">
        <v>2222</v>
      </c>
    </row>
    <row r="1203" spans="1:15" x14ac:dyDescent="0.2">
      <c r="A1203">
        <f t="shared" si="35"/>
        <v>1201</v>
      </c>
      <c r="B1203">
        <f t="shared" si="35"/>
        <v>2201</v>
      </c>
      <c r="C1203" t="s">
        <v>1344</v>
      </c>
      <c r="D1203" s="19">
        <v>37257</v>
      </c>
      <c r="E1203" t="s">
        <v>46</v>
      </c>
      <c r="F1203">
        <v>85</v>
      </c>
      <c r="G1203" t="s">
        <v>2258</v>
      </c>
      <c r="H1203" t="s">
        <v>32</v>
      </c>
      <c r="I1203" t="s">
        <v>2222</v>
      </c>
    </row>
    <row r="1204" spans="1:15" x14ac:dyDescent="0.2">
      <c r="A1204">
        <f t="shared" si="35"/>
        <v>1202</v>
      </c>
      <c r="B1204">
        <f t="shared" si="35"/>
        <v>2202</v>
      </c>
      <c r="C1204" t="s">
        <v>1345</v>
      </c>
      <c r="D1204" s="19">
        <v>37347</v>
      </c>
      <c r="E1204" t="s">
        <v>46</v>
      </c>
      <c r="F1204">
        <v>85</v>
      </c>
      <c r="G1204" t="s">
        <v>2258</v>
      </c>
      <c r="H1204" t="s">
        <v>32</v>
      </c>
      <c r="I1204" t="s">
        <v>2222</v>
      </c>
    </row>
    <row r="1205" spans="1:15" x14ac:dyDescent="0.2">
      <c r="A1205">
        <f t="shared" si="35"/>
        <v>1203</v>
      </c>
      <c r="B1205">
        <f t="shared" si="35"/>
        <v>2203</v>
      </c>
      <c r="C1205" t="s">
        <v>1346</v>
      </c>
      <c r="D1205" s="19">
        <v>37622</v>
      </c>
      <c r="E1205" t="s">
        <v>46</v>
      </c>
      <c r="F1205">
        <v>85</v>
      </c>
      <c r="G1205" t="s">
        <v>2258</v>
      </c>
      <c r="H1205" t="s">
        <v>32</v>
      </c>
      <c r="I1205" t="s">
        <v>2222</v>
      </c>
    </row>
    <row r="1206" spans="1:15" x14ac:dyDescent="0.2">
      <c r="A1206">
        <f t="shared" si="35"/>
        <v>1204</v>
      </c>
      <c r="B1206">
        <f t="shared" si="35"/>
        <v>2204</v>
      </c>
      <c r="C1206" t="s">
        <v>1347</v>
      </c>
      <c r="D1206" s="19">
        <v>37712</v>
      </c>
      <c r="E1206" t="s">
        <v>46</v>
      </c>
      <c r="F1206">
        <v>85</v>
      </c>
      <c r="G1206" t="s">
        <v>2258</v>
      </c>
      <c r="H1206" t="s">
        <v>32</v>
      </c>
      <c r="I1206" t="s">
        <v>2222</v>
      </c>
    </row>
    <row r="1207" spans="1:15" x14ac:dyDescent="0.2">
      <c r="A1207">
        <f t="shared" si="35"/>
        <v>1205</v>
      </c>
      <c r="B1207">
        <f t="shared" si="35"/>
        <v>2205</v>
      </c>
      <c r="C1207" t="s">
        <v>1348</v>
      </c>
      <c r="D1207" s="19">
        <v>37987</v>
      </c>
      <c r="E1207" t="s">
        <v>46</v>
      </c>
      <c r="F1207">
        <v>85</v>
      </c>
      <c r="G1207" t="s">
        <v>2258</v>
      </c>
      <c r="H1207" t="s">
        <v>32</v>
      </c>
      <c r="I1207" t="s">
        <v>2222</v>
      </c>
    </row>
    <row r="1208" spans="1:15" x14ac:dyDescent="0.2">
      <c r="A1208">
        <f t="shared" si="35"/>
        <v>1206</v>
      </c>
      <c r="B1208">
        <f t="shared" si="35"/>
        <v>2206</v>
      </c>
      <c r="C1208" t="s">
        <v>1349</v>
      </c>
      <c r="D1208" s="19">
        <v>38078</v>
      </c>
      <c r="E1208" t="s">
        <v>46</v>
      </c>
      <c r="F1208">
        <v>85</v>
      </c>
      <c r="G1208" t="s">
        <v>2258</v>
      </c>
      <c r="H1208" t="s">
        <v>32</v>
      </c>
      <c r="I1208" t="s">
        <v>2222</v>
      </c>
    </row>
    <row r="1209" spans="1:15" x14ac:dyDescent="0.2">
      <c r="A1209">
        <f t="shared" si="35"/>
        <v>1207</v>
      </c>
      <c r="B1209">
        <f t="shared" si="35"/>
        <v>2207</v>
      </c>
      <c r="C1209" t="s">
        <v>1350</v>
      </c>
      <c r="D1209" s="19">
        <v>38353</v>
      </c>
      <c r="E1209" t="s">
        <v>46</v>
      </c>
      <c r="F1209">
        <v>85</v>
      </c>
      <c r="G1209" t="s">
        <v>2258</v>
      </c>
      <c r="H1209" t="s">
        <v>32</v>
      </c>
      <c r="I1209" t="s">
        <v>2222</v>
      </c>
    </row>
    <row r="1210" spans="1:15" x14ac:dyDescent="0.2">
      <c r="A1210">
        <f t="shared" si="35"/>
        <v>1208</v>
      </c>
      <c r="B1210">
        <f t="shared" si="35"/>
        <v>2208</v>
      </c>
      <c r="C1210" t="s">
        <v>1351</v>
      </c>
      <c r="D1210" s="19">
        <v>21916</v>
      </c>
      <c r="E1210" t="s">
        <v>47</v>
      </c>
      <c r="F1210">
        <v>85</v>
      </c>
      <c r="G1210" t="s">
        <v>2258</v>
      </c>
      <c r="H1210" t="s">
        <v>32</v>
      </c>
      <c r="I1210" t="s">
        <v>2222</v>
      </c>
      <c r="N1210">
        <v>67</v>
      </c>
      <c r="O1210">
        <v>3</v>
      </c>
    </row>
    <row r="1211" spans="1:15" x14ac:dyDescent="0.2">
      <c r="A1211">
        <f t="shared" si="35"/>
        <v>1209</v>
      </c>
      <c r="B1211">
        <f t="shared" si="35"/>
        <v>2209</v>
      </c>
      <c r="C1211" t="s">
        <v>1352</v>
      </c>
      <c r="D1211" s="19">
        <v>22007</v>
      </c>
      <c r="E1211" t="s">
        <v>47</v>
      </c>
      <c r="F1211">
        <v>85</v>
      </c>
      <c r="G1211" t="s">
        <v>2258</v>
      </c>
      <c r="H1211" t="s">
        <v>32</v>
      </c>
      <c r="I1211" t="s">
        <v>2222</v>
      </c>
      <c r="N1211">
        <v>67</v>
      </c>
      <c r="O1211">
        <v>3</v>
      </c>
    </row>
    <row r="1212" spans="1:15" x14ac:dyDescent="0.2">
      <c r="A1212">
        <f t="shared" si="35"/>
        <v>1210</v>
      </c>
      <c r="B1212">
        <f t="shared" si="35"/>
        <v>2210</v>
      </c>
      <c r="C1212" t="s">
        <v>1353</v>
      </c>
      <c r="D1212" s="19">
        <v>22282</v>
      </c>
      <c r="E1212" t="s">
        <v>47</v>
      </c>
      <c r="F1212">
        <v>85</v>
      </c>
      <c r="G1212" t="s">
        <v>2258</v>
      </c>
      <c r="H1212" t="s">
        <v>32</v>
      </c>
      <c r="I1212" t="s">
        <v>2222</v>
      </c>
      <c r="N1212">
        <v>67</v>
      </c>
      <c r="O1212">
        <v>3</v>
      </c>
    </row>
    <row r="1213" spans="1:15" x14ac:dyDescent="0.2">
      <c r="A1213">
        <f t="shared" si="35"/>
        <v>1211</v>
      </c>
      <c r="B1213">
        <f t="shared" si="35"/>
        <v>2211</v>
      </c>
      <c r="C1213" t="s">
        <v>1354</v>
      </c>
      <c r="D1213" s="19">
        <v>22372</v>
      </c>
      <c r="E1213" t="s">
        <v>47</v>
      </c>
      <c r="F1213">
        <v>85</v>
      </c>
      <c r="G1213" t="s">
        <v>2258</v>
      </c>
      <c r="H1213" t="s">
        <v>32</v>
      </c>
      <c r="I1213" t="s">
        <v>2222</v>
      </c>
      <c r="N1213">
        <v>67</v>
      </c>
      <c r="O1213">
        <v>3</v>
      </c>
    </row>
    <row r="1214" spans="1:15" x14ac:dyDescent="0.2">
      <c r="A1214">
        <f t="shared" si="35"/>
        <v>1212</v>
      </c>
      <c r="B1214">
        <f t="shared" si="35"/>
        <v>2212</v>
      </c>
      <c r="C1214" t="s">
        <v>1355</v>
      </c>
      <c r="D1214" s="19">
        <v>22647</v>
      </c>
      <c r="E1214" t="s">
        <v>47</v>
      </c>
      <c r="F1214">
        <v>85</v>
      </c>
      <c r="G1214" t="s">
        <v>2258</v>
      </c>
      <c r="H1214" t="s">
        <v>32</v>
      </c>
      <c r="I1214" t="s">
        <v>2222</v>
      </c>
      <c r="N1214">
        <v>67</v>
      </c>
      <c r="O1214">
        <v>3</v>
      </c>
    </row>
    <row r="1215" spans="1:15" x14ac:dyDescent="0.2">
      <c r="A1215">
        <f t="shared" si="35"/>
        <v>1213</v>
      </c>
      <c r="B1215">
        <f t="shared" si="35"/>
        <v>2213</v>
      </c>
      <c r="C1215" t="s">
        <v>1356</v>
      </c>
      <c r="D1215" s="19">
        <v>22737</v>
      </c>
      <c r="E1215" t="s">
        <v>47</v>
      </c>
      <c r="F1215">
        <v>85</v>
      </c>
      <c r="G1215" t="s">
        <v>2258</v>
      </c>
      <c r="H1215" t="s">
        <v>32</v>
      </c>
      <c r="I1215" t="s">
        <v>2222</v>
      </c>
      <c r="N1215">
        <v>67</v>
      </c>
      <c r="O1215">
        <v>3</v>
      </c>
    </row>
    <row r="1216" spans="1:15" x14ac:dyDescent="0.2">
      <c r="A1216">
        <f t="shared" si="35"/>
        <v>1214</v>
      </c>
      <c r="B1216">
        <f t="shared" si="35"/>
        <v>2214</v>
      </c>
      <c r="C1216" t="s">
        <v>1357</v>
      </c>
      <c r="D1216" s="19">
        <v>23012</v>
      </c>
      <c r="E1216" t="s">
        <v>47</v>
      </c>
      <c r="F1216">
        <v>85</v>
      </c>
      <c r="G1216" t="s">
        <v>2258</v>
      </c>
      <c r="H1216" t="s">
        <v>32</v>
      </c>
      <c r="I1216" t="s">
        <v>2222</v>
      </c>
      <c r="N1216">
        <v>67</v>
      </c>
      <c r="O1216">
        <v>3</v>
      </c>
    </row>
    <row r="1217" spans="1:15" x14ac:dyDescent="0.2">
      <c r="A1217">
        <f t="shared" si="35"/>
        <v>1215</v>
      </c>
      <c r="B1217">
        <f t="shared" si="35"/>
        <v>2215</v>
      </c>
      <c r="C1217" t="s">
        <v>1358</v>
      </c>
      <c r="D1217" s="19">
        <v>23102</v>
      </c>
      <c r="E1217" t="s">
        <v>47</v>
      </c>
      <c r="F1217">
        <v>85</v>
      </c>
      <c r="G1217" t="s">
        <v>2258</v>
      </c>
      <c r="H1217" t="s">
        <v>32</v>
      </c>
      <c r="I1217" t="s">
        <v>2222</v>
      </c>
      <c r="N1217">
        <v>67</v>
      </c>
      <c r="O1217">
        <v>3</v>
      </c>
    </row>
    <row r="1218" spans="1:15" x14ac:dyDescent="0.2">
      <c r="A1218">
        <f t="shared" si="35"/>
        <v>1216</v>
      </c>
      <c r="B1218">
        <f t="shared" si="35"/>
        <v>2216</v>
      </c>
      <c r="C1218" t="s">
        <v>1359</v>
      </c>
      <c r="D1218" s="19">
        <v>23377</v>
      </c>
      <c r="E1218" t="s">
        <v>47</v>
      </c>
      <c r="F1218">
        <v>85</v>
      </c>
      <c r="G1218" t="s">
        <v>2258</v>
      </c>
      <c r="H1218" t="s">
        <v>32</v>
      </c>
      <c r="I1218" t="s">
        <v>2222</v>
      </c>
      <c r="N1218">
        <v>67</v>
      </c>
      <c r="O1218">
        <v>3</v>
      </c>
    </row>
    <row r="1219" spans="1:15" x14ac:dyDescent="0.2">
      <c r="A1219">
        <f t="shared" si="35"/>
        <v>1217</v>
      </c>
      <c r="B1219">
        <f t="shared" si="35"/>
        <v>2217</v>
      </c>
      <c r="C1219" t="s">
        <v>1360</v>
      </c>
      <c r="D1219" s="19">
        <v>23468</v>
      </c>
      <c r="E1219" t="s">
        <v>47</v>
      </c>
      <c r="F1219">
        <v>85</v>
      </c>
      <c r="G1219" t="s">
        <v>2258</v>
      </c>
      <c r="H1219" t="s">
        <v>32</v>
      </c>
      <c r="I1219" t="s">
        <v>2222</v>
      </c>
      <c r="N1219">
        <v>67</v>
      </c>
      <c r="O1219">
        <v>3</v>
      </c>
    </row>
    <row r="1220" spans="1:15" x14ac:dyDescent="0.2">
      <c r="A1220">
        <f t="shared" si="35"/>
        <v>1218</v>
      </c>
      <c r="B1220">
        <f t="shared" si="35"/>
        <v>2218</v>
      </c>
      <c r="C1220" t="s">
        <v>1361</v>
      </c>
      <c r="D1220" s="19">
        <v>23743</v>
      </c>
      <c r="E1220" t="s">
        <v>47</v>
      </c>
      <c r="F1220">
        <v>85</v>
      </c>
      <c r="G1220" t="s">
        <v>2258</v>
      </c>
      <c r="H1220" t="s">
        <v>32</v>
      </c>
      <c r="I1220" t="s">
        <v>2222</v>
      </c>
      <c r="N1220">
        <v>67</v>
      </c>
      <c r="O1220">
        <v>3</v>
      </c>
    </row>
    <row r="1221" spans="1:15" x14ac:dyDescent="0.2">
      <c r="A1221">
        <f t="shared" si="35"/>
        <v>1219</v>
      </c>
      <c r="B1221">
        <f t="shared" si="35"/>
        <v>2219</v>
      </c>
      <c r="C1221" t="s">
        <v>1362</v>
      </c>
      <c r="D1221" s="19">
        <v>23833</v>
      </c>
      <c r="E1221" t="s">
        <v>47</v>
      </c>
      <c r="F1221">
        <v>85</v>
      </c>
      <c r="G1221" t="s">
        <v>2258</v>
      </c>
      <c r="H1221" t="s">
        <v>32</v>
      </c>
      <c r="I1221" t="s">
        <v>2222</v>
      </c>
      <c r="N1221">
        <v>67</v>
      </c>
      <c r="O1221">
        <v>3</v>
      </c>
    </row>
    <row r="1222" spans="1:15" x14ac:dyDescent="0.2">
      <c r="A1222">
        <f t="shared" si="35"/>
        <v>1220</v>
      </c>
      <c r="B1222">
        <f t="shared" si="35"/>
        <v>2220</v>
      </c>
      <c r="C1222" t="s">
        <v>1363</v>
      </c>
      <c r="D1222" s="19">
        <v>24108</v>
      </c>
      <c r="E1222" t="s">
        <v>47</v>
      </c>
      <c r="F1222">
        <v>85</v>
      </c>
      <c r="G1222" t="s">
        <v>2258</v>
      </c>
      <c r="H1222" t="s">
        <v>32</v>
      </c>
      <c r="I1222" t="s">
        <v>2222</v>
      </c>
      <c r="N1222">
        <v>67</v>
      </c>
      <c r="O1222">
        <v>3</v>
      </c>
    </row>
    <row r="1223" spans="1:15" x14ac:dyDescent="0.2">
      <c r="A1223">
        <f t="shared" si="35"/>
        <v>1221</v>
      </c>
      <c r="B1223">
        <f t="shared" si="35"/>
        <v>2221</v>
      </c>
      <c r="C1223" t="s">
        <v>1364</v>
      </c>
      <c r="D1223" s="19">
        <v>24198</v>
      </c>
      <c r="E1223" t="s">
        <v>47</v>
      </c>
      <c r="F1223">
        <v>85</v>
      </c>
      <c r="G1223" t="s">
        <v>2258</v>
      </c>
      <c r="H1223" t="s">
        <v>32</v>
      </c>
      <c r="I1223" t="s">
        <v>2222</v>
      </c>
      <c r="N1223">
        <v>67</v>
      </c>
      <c r="O1223">
        <v>3</v>
      </c>
    </row>
    <row r="1224" spans="1:15" x14ac:dyDescent="0.2">
      <c r="A1224">
        <f t="shared" si="35"/>
        <v>1222</v>
      </c>
      <c r="B1224">
        <f t="shared" si="35"/>
        <v>2222</v>
      </c>
      <c r="C1224" t="s">
        <v>1365</v>
      </c>
      <c r="D1224" s="19">
        <v>24473</v>
      </c>
      <c r="E1224" t="s">
        <v>47</v>
      </c>
      <c r="F1224">
        <v>85</v>
      </c>
      <c r="G1224" t="s">
        <v>2258</v>
      </c>
      <c r="H1224" t="s">
        <v>32</v>
      </c>
      <c r="I1224" t="s">
        <v>2222</v>
      </c>
      <c r="N1224">
        <v>67</v>
      </c>
      <c r="O1224">
        <v>3</v>
      </c>
    </row>
    <row r="1225" spans="1:15" x14ac:dyDescent="0.2">
      <c r="A1225">
        <f t="shared" si="35"/>
        <v>1223</v>
      </c>
      <c r="B1225">
        <f t="shared" si="35"/>
        <v>2223</v>
      </c>
      <c r="C1225" t="s">
        <v>1366</v>
      </c>
      <c r="D1225" s="19">
        <v>24563</v>
      </c>
      <c r="E1225" t="s">
        <v>47</v>
      </c>
      <c r="F1225">
        <v>85</v>
      </c>
      <c r="G1225" t="s">
        <v>2258</v>
      </c>
      <c r="H1225" t="s">
        <v>32</v>
      </c>
      <c r="I1225" t="s">
        <v>2222</v>
      </c>
      <c r="N1225">
        <v>67</v>
      </c>
      <c r="O1225">
        <v>3</v>
      </c>
    </row>
    <row r="1226" spans="1:15" x14ac:dyDescent="0.2">
      <c r="A1226">
        <f t="shared" si="35"/>
        <v>1224</v>
      </c>
      <c r="B1226">
        <f t="shared" si="35"/>
        <v>2224</v>
      </c>
      <c r="C1226" t="s">
        <v>1367</v>
      </c>
      <c r="D1226" s="19">
        <v>24838</v>
      </c>
      <c r="E1226" t="s">
        <v>47</v>
      </c>
      <c r="F1226">
        <v>85</v>
      </c>
      <c r="G1226" t="s">
        <v>2258</v>
      </c>
      <c r="H1226" t="s">
        <v>32</v>
      </c>
      <c r="I1226" t="s">
        <v>2222</v>
      </c>
      <c r="N1226">
        <v>67</v>
      </c>
      <c r="O1226">
        <v>3</v>
      </c>
    </row>
    <row r="1227" spans="1:15" x14ac:dyDescent="0.2">
      <c r="A1227">
        <f t="shared" si="35"/>
        <v>1225</v>
      </c>
      <c r="B1227">
        <f t="shared" si="35"/>
        <v>2225</v>
      </c>
      <c r="C1227" t="s">
        <v>1368</v>
      </c>
      <c r="D1227" s="19">
        <v>24929</v>
      </c>
      <c r="E1227" t="s">
        <v>47</v>
      </c>
      <c r="F1227">
        <v>85</v>
      </c>
      <c r="G1227" t="s">
        <v>2258</v>
      </c>
      <c r="H1227" t="s">
        <v>32</v>
      </c>
      <c r="I1227" t="s">
        <v>2222</v>
      </c>
      <c r="N1227">
        <v>67</v>
      </c>
      <c r="O1227">
        <v>3</v>
      </c>
    </row>
    <row r="1228" spans="1:15" x14ac:dyDescent="0.2">
      <c r="A1228">
        <f t="shared" si="35"/>
        <v>1226</v>
      </c>
      <c r="B1228">
        <f t="shared" si="35"/>
        <v>2226</v>
      </c>
      <c r="C1228" t="s">
        <v>1369</v>
      </c>
      <c r="D1228" s="19">
        <v>25204</v>
      </c>
      <c r="E1228" t="s">
        <v>47</v>
      </c>
      <c r="F1228">
        <v>85</v>
      </c>
      <c r="G1228" t="s">
        <v>2258</v>
      </c>
      <c r="H1228" t="s">
        <v>32</v>
      </c>
      <c r="I1228" t="s">
        <v>2222</v>
      </c>
      <c r="N1228">
        <v>67</v>
      </c>
      <c r="O1228">
        <v>3</v>
      </c>
    </row>
    <row r="1229" spans="1:15" x14ac:dyDescent="0.2">
      <c r="A1229">
        <f t="shared" si="35"/>
        <v>1227</v>
      </c>
      <c r="B1229">
        <f t="shared" si="35"/>
        <v>2227</v>
      </c>
      <c r="C1229" t="s">
        <v>1370</v>
      </c>
      <c r="D1229" s="19">
        <v>25294</v>
      </c>
      <c r="E1229" t="s">
        <v>47</v>
      </c>
      <c r="F1229">
        <v>85</v>
      </c>
      <c r="G1229" t="s">
        <v>2258</v>
      </c>
      <c r="H1229" t="s">
        <v>32</v>
      </c>
      <c r="I1229" t="s">
        <v>2222</v>
      </c>
      <c r="N1229">
        <v>67</v>
      </c>
      <c r="O1229">
        <v>3</v>
      </c>
    </row>
    <row r="1230" spans="1:15" x14ac:dyDescent="0.2">
      <c r="A1230">
        <f t="shared" si="35"/>
        <v>1228</v>
      </c>
      <c r="B1230">
        <f t="shared" si="35"/>
        <v>2228</v>
      </c>
      <c r="C1230" t="s">
        <v>1371</v>
      </c>
      <c r="D1230" s="19">
        <v>25569</v>
      </c>
      <c r="E1230" t="s">
        <v>47</v>
      </c>
      <c r="F1230">
        <v>85</v>
      </c>
      <c r="G1230" t="s">
        <v>2258</v>
      </c>
      <c r="H1230" t="s">
        <v>32</v>
      </c>
      <c r="I1230" t="s">
        <v>2222</v>
      </c>
      <c r="N1230">
        <v>67</v>
      </c>
      <c r="O1230">
        <v>3</v>
      </c>
    </row>
    <row r="1231" spans="1:15" x14ac:dyDescent="0.2">
      <c r="A1231">
        <f t="shared" si="35"/>
        <v>1229</v>
      </c>
      <c r="B1231">
        <f t="shared" si="35"/>
        <v>2229</v>
      </c>
      <c r="C1231" t="s">
        <v>1372</v>
      </c>
      <c r="D1231" s="19">
        <v>25659</v>
      </c>
      <c r="E1231" t="s">
        <v>47</v>
      </c>
      <c r="F1231">
        <v>85</v>
      </c>
      <c r="G1231" t="s">
        <v>2258</v>
      </c>
      <c r="H1231" t="s">
        <v>32</v>
      </c>
      <c r="I1231" t="s">
        <v>2222</v>
      </c>
      <c r="N1231">
        <v>67</v>
      </c>
      <c r="O1231">
        <v>3</v>
      </c>
    </row>
    <row r="1232" spans="1:15" x14ac:dyDescent="0.2">
      <c r="A1232">
        <f t="shared" si="35"/>
        <v>1230</v>
      </c>
      <c r="B1232">
        <f t="shared" si="35"/>
        <v>2230</v>
      </c>
      <c r="C1232" t="s">
        <v>1373</v>
      </c>
      <c r="D1232" s="19">
        <v>25934</v>
      </c>
      <c r="E1232" t="s">
        <v>47</v>
      </c>
      <c r="F1232">
        <v>85</v>
      </c>
      <c r="G1232" t="s">
        <v>2258</v>
      </c>
      <c r="H1232" t="s">
        <v>32</v>
      </c>
      <c r="I1232" t="s">
        <v>2222</v>
      </c>
      <c r="N1232">
        <v>67</v>
      </c>
      <c r="O1232">
        <v>3</v>
      </c>
    </row>
    <row r="1233" spans="1:15" x14ac:dyDescent="0.2">
      <c r="A1233">
        <f t="shared" si="35"/>
        <v>1231</v>
      </c>
      <c r="B1233">
        <f t="shared" si="35"/>
        <v>2231</v>
      </c>
      <c r="C1233" t="s">
        <v>1374</v>
      </c>
      <c r="D1233" s="19">
        <v>26024</v>
      </c>
      <c r="E1233" t="s">
        <v>47</v>
      </c>
      <c r="F1233">
        <v>85</v>
      </c>
      <c r="G1233" t="s">
        <v>2258</v>
      </c>
      <c r="H1233" t="s">
        <v>32</v>
      </c>
      <c r="I1233" t="s">
        <v>2222</v>
      </c>
      <c r="N1233">
        <v>67</v>
      </c>
      <c r="O1233">
        <v>3</v>
      </c>
    </row>
    <row r="1234" spans="1:15" x14ac:dyDescent="0.2">
      <c r="A1234">
        <f t="shared" si="35"/>
        <v>1232</v>
      </c>
      <c r="B1234">
        <f t="shared" si="35"/>
        <v>2232</v>
      </c>
      <c r="C1234" t="s">
        <v>1375</v>
      </c>
      <c r="D1234" s="19">
        <v>26299</v>
      </c>
      <c r="E1234" t="s">
        <v>47</v>
      </c>
      <c r="F1234">
        <v>85</v>
      </c>
      <c r="G1234" t="s">
        <v>2258</v>
      </c>
      <c r="H1234" t="s">
        <v>32</v>
      </c>
      <c r="I1234" t="s">
        <v>2222</v>
      </c>
      <c r="N1234">
        <v>67</v>
      </c>
      <c r="O1234">
        <v>3</v>
      </c>
    </row>
    <row r="1235" spans="1:15" x14ac:dyDescent="0.2">
      <c r="A1235">
        <f t="shared" si="35"/>
        <v>1233</v>
      </c>
      <c r="B1235">
        <f t="shared" si="35"/>
        <v>2233</v>
      </c>
      <c r="C1235" t="s">
        <v>1376</v>
      </c>
      <c r="D1235" s="19">
        <v>26390</v>
      </c>
      <c r="E1235" t="s">
        <v>47</v>
      </c>
      <c r="F1235">
        <v>85</v>
      </c>
      <c r="G1235" t="s">
        <v>2258</v>
      </c>
      <c r="H1235" t="s">
        <v>32</v>
      </c>
      <c r="I1235" t="s">
        <v>2222</v>
      </c>
      <c r="N1235">
        <v>67</v>
      </c>
      <c r="O1235">
        <v>3</v>
      </c>
    </row>
    <row r="1236" spans="1:15" x14ac:dyDescent="0.2">
      <c r="A1236">
        <f t="shared" si="35"/>
        <v>1234</v>
      </c>
      <c r="B1236">
        <f t="shared" si="35"/>
        <v>2234</v>
      </c>
      <c r="C1236" t="s">
        <v>1377</v>
      </c>
      <c r="D1236" s="19">
        <v>26665</v>
      </c>
      <c r="E1236" t="s">
        <v>47</v>
      </c>
      <c r="F1236">
        <v>85</v>
      </c>
      <c r="G1236" t="s">
        <v>2258</v>
      </c>
      <c r="H1236" t="s">
        <v>32</v>
      </c>
      <c r="I1236" t="s">
        <v>2222</v>
      </c>
      <c r="N1236">
        <v>67</v>
      </c>
      <c r="O1236">
        <v>3</v>
      </c>
    </row>
    <row r="1237" spans="1:15" x14ac:dyDescent="0.2">
      <c r="A1237">
        <f t="shared" si="35"/>
        <v>1235</v>
      </c>
      <c r="B1237">
        <f t="shared" si="35"/>
        <v>2235</v>
      </c>
      <c r="C1237" t="s">
        <v>1378</v>
      </c>
      <c r="D1237" s="19">
        <v>26755</v>
      </c>
      <c r="E1237" t="s">
        <v>47</v>
      </c>
      <c r="F1237">
        <v>85</v>
      </c>
      <c r="G1237" t="s">
        <v>2258</v>
      </c>
      <c r="H1237" t="s">
        <v>32</v>
      </c>
      <c r="I1237" t="s">
        <v>2222</v>
      </c>
      <c r="N1237">
        <v>67</v>
      </c>
      <c r="O1237">
        <v>3</v>
      </c>
    </row>
    <row r="1238" spans="1:15" x14ac:dyDescent="0.2">
      <c r="A1238">
        <f t="shared" si="35"/>
        <v>1236</v>
      </c>
      <c r="B1238">
        <f t="shared" si="35"/>
        <v>2236</v>
      </c>
      <c r="C1238" t="s">
        <v>1379</v>
      </c>
      <c r="D1238" s="19">
        <v>27030</v>
      </c>
      <c r="E1238" t="s">
        <v>47</v>
      </c>
      <c r="F1238">
        <v>85</v>
      </c>
      <c r="G1238" t="s">
        <v>2258</v>
      </c>
      <c r="H1238" t="s">
        <v>32</v>
      </c>
      <c r="I1238" t="s">
        <v>2222</v>
      </c>
      <c r="N1238">
        <v>67</v>
      </c>
      <c r="O1238">
        <v>3</v>
      </c>
    </row>
    <row r="1239" spans="1:15" x14ac:dyDescent="0.2">
      <c r="A1239">
        <f t="shared" si="35"/>
        <v>1237</v>
      </c>
      <c r="B1239">
        <f t="shared" si="35"/>
        <v>2237</v>
      </c>
      <c r="C1239" t="s">
        <v>1380</v>
      </c>
      <c r="D1239" s="19">
        <v>27120</v>
      </c>
      <c r="E1239" t="s">
        <v>47</v>
      </c>
      <c r="F1239">
        <v>85</v>
      </c>
      <c r="G1239" t="s">
        <v>2258</v>
      </c>
      <c r="H1239" t="s">
        <v>32</v>
      </c>
      <c r="I1239" t="s">
        <v>2222</v>
      </c>
      <c r="N1239">
        <v>67</v>
      </c>
      <c r="O1239">
        <v>3</v>
      </c>
    </row>
    <row r="1240" spans="1:15" x14ac:dyDescent="0.2">
      <c r="A1240">
        <f t="shared" si="35"/>
        <v>1238</v>
      </c>
      <c r="B1240">
        <f t="shared" si="35"/>
        <v>2238</v>
      </c>
      <c r="C1240" t="s">
        <v>1381</v>
      </c>
      <c r="D1240" s="19">
        <v>27395</v>
      </c>
      <c r="E1240" t="s">
        <v>47</v>
      </c>
      <c r="F1240">
        <v>85</v>
      </c>
      <c r="G1240" t="s">
        <v>2258</v>
      </c>
      <c r="H1240" t="s">
        <v>32</v>
      </c>
      <c r="I1240" t="s">
        <v>2222</v>
      </c>
      <c r="N1240">
        <v>67</v>
      </c>
      <c r="O1240">
        <v>3</v>
      </c>
    </row>
    <row r="1241" spans="1:15" x14ac:dyDescent="0.2">
      <c r="A1241">
        <f t="shared" si="35"/>
        <v>1239</v>
      </c>
      <c r="B1241">
        <f t="shared" si="35"/>
        <v>2239</v>
      </c>
      <c r="C1241" t="s">
        <v>1382</v>
      </c>
      <c r="D1241" s="19">
        <v>27485</v>
      </c>
      <c r="E1241" t="s">
        <v>47</v>
      </c>
      <c r="F1241">
        <v>85</v>
      </c>
      <c r="G1241" t="s">
        <v>2258</v>
      </c>
      <c r="H1241" t="s">
        <v>32</v>
      </c>
      <c r="I1241" t="s">
        <v>2222</v>
      </c>
      <c r="N1241">
        <v>67</v>
      </c>
      <c r="O1241">
        <v>3</v>
      </c>
    </row>
    <row r="1242" spans="1:15" x14ac:dyDescent="0.2">
      <c r="A1242">
        <f t="shared" si="35"/>
        <v>1240</v>
      </c>
      <c r="B1242">
        <f t="shared" si="35"/>
        <v>2240</v>
      </c>
      <c r="C1242" t="s">
        <v>1383</v>
      </c>
      <c r="D1242" s="19">
        <v>27760</v>
      </c>
      <c r="E1242" t="s">
        <v>47</v>
      </c>
      <c r="F1242">
        <v>85</v>
      </c>
      <c r="G1242" t="s">
        <v>2258</v>
      </c>
      <c r="H1242" t="s">
        <v>32</v>
      </c>
      <c r="I1242" t="s">
        <v>2222</v>
      </c>
      <c r="N1242">
        <v>67</v>
      </c>
      <c r="O1242">
        <v>3</v>
      </c>
    </row>
    <row r="1243" spans="1:15" x14ac:dyDescent="0.2">
      <c r="A1243">
        <f t="shared" si="35"/>
        <v>1241</v>
      </c>
      <c r="B1243">
        <f t="shared" si="35"/>
        <v>2241</v>
      </c>
      <c r="C1243" t="s">
        <v>1384</v>
      </c>
      <c r="D1243" s="19">
        <v>27851</v>
      </c>
      <c r="E1243" t="s">
        <v>47</v>
      </c>
      <c r="F1243">
        <v>85</v>
      </c>
      <c r="G1243" t="s">
        <v>2258</v>
      </c>
      <c r="H1243" t="s">
        <v>32</v>
      </c>
      <c r="I1243" t="s">
        <v>2222</v>
      </c>
      <c r="N1243">
        <v>67</v>
      </c>
      <c r="O1243">
        <v>3</v>
      </c>
    </row>
    <row r="1244" spans="1:15" x14ac:dyDescent="0.2">
      <c r="A1244">
        <f t="shared" si="35"/>
        <v>1242</v>
      </c>
      <c r="B1244">
        <f t="shared" si="35"/>
        <v>2242</v>
      </c>
      <c r="C1244" t="s">
        <v>1385</v>
      </c>
      <c r="D1244" s="19">
        <v>28126</v>
      </c>
      <c r="E1244" t="s">
        <v>47</v>
      </c>
      <c r="F1244">
        <v>85</v>
      </c>
      <c r="G1244" t="s">
        <v>2258</v>
      </c>
      <c r="H1244" t="s">
        <v>32</v>
      </c>
      <c r="I1244" t="s">
        <v>2222</v>
      </c>
      <c r="N1244">
        <v>67</v>
      </c>
      <c r="O1244">
        <v>3</v>
      </c>
    </row>
    <row r="1245" spans="1:15" x14ac:dyDescent="0.2">
      <c r="A1245">
        <f t="shared" si="35"/>
        <v>1243</v>
      </c>
      <c r="B1245">
        <f t="shared" si="35"/>
        <v>2243</v>
      </c>
      <c r="C1245" t="s">
        <v>1386</v>
      </c>
      <c r="D1245" s="19">
        <v>28216</v>
      </c>
      <c r="E1245" t="s">
        <v>47</v>
      </c>
      <c r="F1245">
        <v>85</v>
      </c>
      <c r="G1245" t="s">
        <v>2258</v>
      </c>
      <c r="H1245" t="s">
        <v>32</v>
      </c>
      <c r="I1245" t="s">
        <v>2222</v>
      </c>
      <c r="N1245">
        <v>67</v>
      </c>
      <c r="O1245">
        <v>3</v>
      </c>
    </row>
    <row r="1246" spans="1:15" x14ac:dyDescent="0.2">
      <c r="A1246">
        <f t="shared" ref="A1246:B1309" si="36">A1245+1</f>
        <v>1244</v>
      </c>
      <c r="B1246">
        <f t="shared" si="36"/>
        <v>2244</v>
      </c>
      <c r="C1246" t="s">
        <v>1387</v>
      </c>
      <c r="D1246" s="19">
        <v>28491</v>
      </c>
      <c r="E1246" t="s">
        <v>47</v>
      </c>
      <c r="F1246">
        <v>85</v>
      </c>
      <c r="G1246" t="s">
        <v>2258</v>
      </c>
      <c r="H1246" t="s">
        <v>32</v>
      </c>
      <c r="I1246" t="s">
        <v>2222</v>
      </c>
      <c r="N1246">
        <v>67</v>
      </c>
      <c r="O1246">
        <v>3</v>
      </c>
    </row>
    <row r="1247" spans="1:15" x14ac:dyDescent="0.2">
      <c r="A1247">
        <f t="shared" si="36"/>
        <v>1245</v>
      </c>
      <c r="B1247">
        <f t="shared" si="36"/>
        <v>2245</v>
      </c>
      <c r="C1247" t="s">
        <v>1388</v>
      </c>
      <c r="D1247" s="19">
        <v>28581</v>
      </c>
      <c r="E1247" t="s">
        <v>47</v>
      </c>
      <c r="F1247">
        <v>85</v>
      </c>
      <c r="G1247" t="s">
        <v>2258</v>
      </c>
      <c r="H1247" t="s">
        <v>32</v>
      </c>
      <c r="I1247" t="s">
        <v>2222</v>
      </c>
      <c r="N1247">
        <v>67</v>
      </c>
      <c r="O1247">
        <v>3</v>
      </c>
    </row>
    <row r="1248" spans="1:15" x14ac:dyDescent="0.2">
      <c r="A1248">
        <f t="shared" si="36"/>
        <v>1246</v>
      </c>
      <c r="B1248">
        <f t="shared" si="36"/>
        <v>2246</v>
      </c>
      <c r="C1248" t="s">
        <v>1389</v>
      </c>
      <c r="D1248" s="19">
        <v>28856</v>
      </c>
      <c r="E1248" t="s">
        <v>47</v>
      </c>
      <c r="F1248">
        <v>85</v>
      </c>
      <c r="G1248" t="s">
        <v>2258</v>
      </c>
      <c r="H1248" t="s">
        <v>32</v>
      </c>
      <c r="I1248" t="s">
        <v>2222</v>
      </c>
      <c r="N1248">
        <v>67</v>
      </c>
      <c r="O1248">
        <v>3</v>
      </c>
    </row>
    <row r="1249" spans="1:15" x14ac:dyDescent="0.2">
      <c r="A1249">
        <f t="shared" si="36"/>
        <v>1247</v>
      </c>
      <c r="B1249">
        <f t="shared" si="36"/>
        <v>2247</v>
      </c>
      <c r="C1249" t="s">
        <v>1390</v>
      </c>
      <c r="D1249" s="19">
        <v>28946</v>
      </c>
      <c r="E1249" t="s">
        <v>47</v>
      </c>
      <c r="F1249">
        <v>85</v>
      </c>
      <c r="G1249" t="s">
        <v>2258</v>
      </c>
      <c r="H1249" t="s">
        <v>32</v>
      </c>
      <c r="I1249" t="s">
        <v>2222</v>
      </c>
      <c r="N1249">
        <v>67</v>
      </c>
      <c r="O1249">
        <v>3</v>
      </c>
    </row>
    <row r="1250" spans="1:15" x14ac:dyDescent="0.2">
      <c r="A1250">
        <f t="shared" si="36"/>
        <v>1248</v>
      </c>
      <c r="B1250">
        <f t="shared" si="36"/>
        <v>2248</v>
      </c>
      <c r="C1250" t="s">
        <v>1391</v>
      </c>
      <c r="D1250" s="19">
        <v>29221</v>
      </c>
      <c r="E1250" t="s">
        <v>47</v>
      </c>
      <c r="F1250">
        <v>85</v>
      </c>
      <c r="G1250" t="s">
        <v>2258</v>
      </c>
      <c r="H1250" t="s">
        <v>32</v>
      </c>
      <c r="I1250" t="s">
        <v>2222</v>
      </c>
      <c r="N1250">
        <v>67</v>
      </c>
      <c r="O1250">
        <v>3</v>
      </c>
    </row>
    <row r="1251" spans="1:15" x14ac:dyDescent="0.2">
      <c r="A1251">
        <f t="shared" si="36"/>
        <v>1249</v>
      </c>
      <c r="B1251">
        <f t="shared" si="36"/>
        <v>2249</v>
      </c>
      <c r="C1251" t="s">
        <v>1392</v>
      </c>
      <c r="D1251" s="19">
        <v>29312</v>
      </c>
      <c r="E1251" t="s">
        <v>47</v>
      </c>
      <c r="F1251">
        <v>85</v>
      </c>
      <c r="G1251" t="s">
        <v>2258</v>
      </c>
      <c r="H1251" t="s">
        <v>32</v>
      </c>
      <c r="I1251" t="s">
        <v>2222</v>
      </c>
      <c r="N1251">
        <v>67</v>
      </c>
      <c r="O1251">
        <v>3</v>
      </c>
    </row>
    <row r="1252" spans="1:15" x14ac:dyDescent="0.2">
      <c r="A1252">
        <f t="shared" si="36"/>
        <v>1250</v>
      </c>
      <c r="B1252">
        <f t="shared" si="36"/>
        <v>2250</v>
      </c>
      <c r="C1252" t="s">
        <v>1393</v>
      </c>
      <c r="D1252" s="19">
        <v>29587</v>
      </c>
      <c r="E1252" t="s">
        <v>47</v>
      </c>
      <c r="F1252">
        <v>85</v>
      </c>
      <c r="G1252" t="s">
        <v>2258</v>
      </c>
      <c r="H1252" t="s">
        <v>32</v>
      </c>
      <c r="I1252" t="s">
        <v>2222</v>
      </c>
      <c r="N1252">
        <v>67</v>
      </c>
      <c r="O1252">
        <v>3</v>
      </c>
    </row>
    <row r="1253" spans="1:15" x14ac:dyDescent="0.2">
      <c r="A1253">
        <f t="shared" si="36"/>
        <v>1251</v>
      </c>
      <c r="B1253">
        <f t="shared" si="36"/>
        <v>2251</v>
      </c>
      <c r="C1253" t="s">
        <v>1394</v>
      </c>
      <c r="D1253" s="19">
        <v>29677</v>
      </c>
      <c r="E1253" t="s">
        <v>47</v>
      </c>
      <c r="F1253">
        <v>85</v>
      </c>
      <c r="G1253" t="s">
        <v>2258</v>
      </c>
      <c r="H1253" t="s">
        <v>32</v>
      </c>
      <c r="I1253" t="s">
        <v>2222</v>
      </c>
      <c r="N1253">
        <v>67</v>
      </c>
      <c r="O1253">
        <v>3</v>
      </c>
    </row>
    <row r="1254" spans="1:15" x14ac:dyDescent="0.2">
      <c r="A1254">
        <f t="shared" si="36"/>
        <v>1252</v>
      </c>
      <c r="B1254">
        <f t="shared" si="36"/>
        <v>2252</v>
      </c>
      <c r="C1254" t="s">
        <v>1395</v>
      </c>
      <c r="D1254" s="19">
        <v>29952</v>
      </c>
      <c r="E1254" t="s">
        <v>47</v>
      </c>
      <c r="F1254">
        <v>85</v>
      </c>
      <c r="G1254" t="s">
        <v>2258</v>
      </c>
      <c r="H1254" t="s">
        <v>32</v>
      </c>
      <c r="I1254" t="s">
        <v>2222</v>
      </c>
      <c r="N1254">
        <v>67</v>
      </c>
      <c r="O1254">
        <v>3</v>
      </c>
    </row>
    <row r="1255" spans="1:15" x14ac:dyDescent="0.2">
      <c r="A1255">
        <f t="shared" si="36"/>
        <v>1253</v>
      </c>
      <c r="B1255">
        <f t="shared" si="36"/>
        <v>2253</v>
      </c>
      <c r="C1255" t="s">
        <v>1396</v>
      </c>
      <c r="D1255" s="19">
        <v>30042</v>
      </c>
      <c r="E1255" t="s">
        <v>47</v>
      </c>
      <c r="F1255">
        <v>85</v>
      </c>
      <c r="G1255" t="s">
        <v>2258</v>
      </c>
      <c r="H1255" t="s">
        <v>32</v>
      </c>
      <c r="I1255" t="s">
        <v>2222</v>
      </c>
      <c r="N1255">
        <v>67</v>
      </c>
      <c r="O1255">
        <v>3</v>
      </c>
    </row>
    <row r="1256" spans="1:15" x14ac:dyDescent="0.2">
      <c r="A1256">
        <f t="shared" si="36"/>
        <v>1254</v>
      </c>
      <c r="B1256">
        <f t="shared" si="36"/>
        <v>2254</v>
      </c>
      <c r="C1256" t="s">
        <v>1397</v>
      </c>
      <c r="D1256" s="19">
        <v>30317</v>
      </c>
      <c r="E1256" t="s">
        <v>47</v>
      </c>
      <c r="F1256">
        <v>85</v>
      </c>
      <c r="G1256" t="s">
        <v>2258</v>
      </c>
      <c r="H1256" t="s">
        <v>32</v>
      </c>
      <c r="I1256" t="s">
        <v>2222</v>
      </c>
      <c r="N1256">
        <v>67</v>
      </c>
      <c r="O1256">
        <v>3</v>
      </c>
    </row>
    <row r="1257" spans="1:15" x14ac:dyDescent="0.2">
      <c r="A1257">
        <f t="shared" si="36"/>
        <v>1255</v>
      </c>
      <c r="B1257">
        <f t="shared" si="36"/>
        <v>2255</v>
      </c>
      <c r="C1257" t="s">
        <v>1398</v>
      </c>
      <c r="D1257" s="19">
        <v>30407</v>
      </c>
      <c r="E1257" t="s">
        <v>47</v>
      </c>
      <c r="F1257">
        <v>85</v>
      </c>
      <c r="G1257" t="s">
        <v>2258</v>
      </c>
      <c r="H1257" t="s">
        <v>32</v>
      </c>
      <c r="I1257" t="s">
        <v>2222</v>
      </c>
      <c r="N1257">
        <v>67</v>
      </c>
      <c r="O1257">
        <v>3</v>
      </c>
    </row>
    <row r="1258" spans="1:15" x14ac:dyDescent="0.2">
      <c r="A1258">
        <f t="shared" si="36"/>
        <v>1256</v>
      </c>
      <c r="B1258">
        <f t="shared" si="36"/>
        <v>2256</v>
      </c>
      <c r="C1258" t="s">
        <v>1399</v>
      </c>
      <c r="D1258" s="19">
        <v>30682</v>
      </c>
      <c r="E1258" t="s">
        <v>47</v>
      </c>
      <c r="F1258">
        <v>85</v>
      </c>
      <c r="G1258" t="s">
        <v>2258</v>
      </c>
      <c r="H1258" t="s">
        <v>32</v>
      </c>
      <c r="I1258" t="s">
        <v>2222</v>
      </c>
      <c r="N1258">
        <v>67</v>
      </c>
      <c r="O1258">
        <v>3</v>
      </c>
    </row>
    <row r="1259" spans="1:15" x14ac:dyDescent="0.2">
      <c r="A1259">
        <f t="shared" si="36"/>
        <v>1257</v>
      </c>
      <c r="B1259">
        <f t="shared" si="36"/>
        <v>2257</v>
      </c>
      <c r="C1259" t="s">
        <v>1400</v>
      </c>
      <c r="D1259" s="19">
        <v>30773</v>
      </c>
      <c r="E1259" t="s">
        <v>47</v>
      </c>
      <c r="F1259">
        <v>85</v>
      </c>
      <c r="G1259" t="s">
        <v>2258</v>
      </c>
      <c r="H1259" t="s">
        <v>32</v>
      </c>
      <c r="I1259" t="s">
        <v>2222</v>
      </c>
      <c r="N1259">
        <v>67</v>
      </c>
      <c r="O1259">
        <v>3</v>
      </c>
    </row>
    <row r="1260" spans="1:15" x14ac:dyDescent="0.2">
      <c r="A1260">
        <f t="shared" si="36"/>
        <v>1258</v>
      </c>
      <c r="B1260">
        <f t="shared" si="36"/>
        <v>2258</v>
      </c>
      <c r="C1260" t="s">
        <v>1401</v>
      </c>
      <c r="D1260" s="19">
        <v>31048</v>
      </c>
      <c r="E1260" t="s">
        <v>47</v>
      </c>
      <c r="F1260">
        <v>85</v>
      </c>
      <c r="G1260" t="s">
        <v>2258</v>
      </c>
      <c r="H1260" t="s">
        <v>32</v>
      </c>
      <c r="I1260" t="s">
        <v>2222</v>
      </c>
      <c r="N1260">
        <v>67</v>
      </c>
      <c r="O1260">
        <v>3</v>
      </c>
    </row>
    <row r="1261" spans="1:15" x14ac:dyDescent="0.2">
      <c r="A1261">
        <f t="shared" si="36"/>
        <v>1259</v>
      </c>
      <c r="B1261">
        <f t="shared" si="36"/>
        <v>2259</v>
      </c>
      <c r="C1261" t="s">
        <v>1402</v>
      </c>
      <c r="D1261" s="19">
        <v>31138</v>
      </c>
      <c r="E1261" t="s">
        <v>47</v>
      </c>
      <c r="F1261">
        <v>85</v>
      </c>
      <c r="G1261" t="s">
        <v>2258</v>
      </c>
      <c r="H1261" t="s">
        <v>32</v>
      </c>
      <c r="I1261" t="s">
        <v>2222</v>
      </c>
      <c r="N1261">
        <v>67</v>
      </c>
      <c r="O1261">
        <v>3</v>
      </c>
    </row>
    <row r="1262" spans="1:15" x14ac:dyDescent="0.2">
      <c r="A1262">
        <f t="shared" si="36"/>
        <v>1260</v>
      </c>
      <c r="B1262">
        <f t="shared" si="36"/>
        <v>2260</v>
      </c>
      <c r="C1262" t="s">
        <v>1403</v>
      </c>
      <c r="D1262" s="19">
        <v>31413</v>
      </c>
      <c r="E1262" t="s">
        <v>47</v>
      </c>
      <c r="F1262">
        <v>85</v>
      </c>
      <c r="G1262" t="s">
        <v>2258</v>
      </c>
      <c r="H1262" t="s">
        <v>32</v>
      </c>
      <c r="I1262" t="s">
        <v>2222</v>
      </c>
      <c r="N1262">
        <v>67</v>
      </c>
      <c r="O1262">
        <v>3</v>
      </c>
    </row>
    <row r="1263" spans="1:15" x14ac:dyDescent="0.2">
      <c r="A1263">
        <f t="shared" si="36"/>
        <v>1261</v>
      </c>
      <c r="B1263">
        <f t="shared" si="36"/>
        <v>2261</v>
      </c>
      <c r="C1263" t="s">
        <v>1404</v>
      </c>
      <c r="D1263" s="19">
        <v>31503</v>
      </c>
      <c r="E1263" t="s">
        <v>47</v>
      </c>
      <c r="F1263">
        <v>85</v>
      </c>
      <c r="G1263" t="s">
        <v>2258</v>
      </c>
      <c r="H1263" t="s">
        <v>32</v>
      </c>
      <c r="I1263" t="s">
        <v>2222</v>
      </c>
      <c r="N1263">
        <v>67</v>
      </c>
      <c r="O1263">
        <v>3</v>
      </c>
    </row>
    <row r="1264" spans="1:15" x14ac:dyDescent="0.2">
      <c r="A1264">
        <f t="shared" si="36"/>
        <v>1262</v>
      </c>
      <c r="B1264">
        <f t="shared" si="36"/>
        <v>2262</v>
      </c>
      <c r="C1264" t="s">
        <v>1405</v>
      </c>
      <c r="D1264" s="19">
        <v>31778</v>
      </c>
      <c r="E1264" t="s">
        <v>47</v>
      </c>
      <c r="F1264">
        <v>85</v>
      </c>
      <c r="G1264" t="s">
        <v>2258</v>
      </c>
      <c r="H1264" t="s">
        <v>32</v>
      </c>
      <c r="I1264" t="s">
        <v>2222</v>
      </c>
      <c r="N1264">
        <v>67</v>
      </c>
      <c r="O1264">
        <v>3</v>
      </c>
    </row>
    <row r="1265" spans="1:15" x14ac:dyDescent="0.2">
      <c r="A1265">
        <f t="shared" si="36"/>
        <v>1263</v>
      </c>
      <c r="B1265">
        <f t="shared" si="36"/>
        <v>2263</v>
      </c>
      <c r="C1265" t="s">
        <v>1406</v>
      </c>
      <c r="D1265" s="19">
        <v>31868</v>
      </c>
      <c r="E1265" t="s">
        <v>47</v>
      </c>
      <c r="F1265">
        <v>85</v>
      </c>
      <c r="G1265" t="s">
        <v>2258</v>
      </c>
      <c r="H1265" t="s">
        <v>32</v>
      </c>
      <c r="I1265" t="s">
        <v>2222</v>
      </c>
      <c r="N1265">
        <v>67</v>
      </c>
      <c r="O1265">
        <v>3</v>
      </c>
    </row>
    <row r="1266" spans="1:15" x14ac:dyDescent="0.2">
      <c r="A1266">
        <f t="shared" si="36"/>
        <v>1264</v>
      </c>
      <c r="B1266">
        <f t="shared" si="36"/>
        <v>2264</v>
      </c>
      <c r="C1266" t="s">
        <v>1407</v>
      </c>
      <c r="D1266" s="19">
        <v>32143</v>
      </c>
      <c r="E1266" t="s">
        <v>47</v>
      </c>
      <c r="F1266">
        <v>85</v>
      </c>
      <c r="G1266" t="s">
        <v>2258</v>
      </c>
      <c r="H1266" t="s">
        <v>32</v>
      </c>
      <c r="I1266" t="s">
        <v>2222</v>
      </c>
      <c r="N1266">
        <v>67</v>
      </c>
      <c r="O1266">
        <v>3</v>
      </c>
    </row>
    <row r="1267" spans="1:15" x14ac:dyDescent="0.2">
      <c r="A1267">
        <f t="shared" si="36"/>
        <v>1265</v>
      </c>
      <c r="B1267">
        <f t="shared" si="36"/>
        <v>2265</v>
      </c>
      <c r="C1267" t="s">
        <v>1408</v>
      </c>
      <c r="D1267" s="19">
        <v>32234</v>
      </c>
      <c r="E1267" t="s">
        <v>47</v>
      </c>
      <c r="F1267">
        <v>85</v>
      </c>
      <c r="G1267" t="s">
        <v>2258</v>
      </c>
      <c r="H1267" t="s">
        <v>32</v>
      </c>
      <c r="I1267" t="s">
        <v>2222</v>
      </c>
      <c r="N1267">
        <v>67</v>
      </c>
      <c r="O1267">
        <v>3</v>
      </c>
    </row>
    <row r="1268" spans="1:15" x14ac:dyDescent="0.2">
      <c r="A1268">
        <f t="shared" si="36"/>
        <v>1266</v>
      </c>
      <c r="B1268">
        <f t="shared" si="36"/>
        <v>2266</v>
      </c>
      <c r="C1268" t="s">
        <v>1409</v>
      </c>
      <c r="D1268" s="19">
        <v>32509</v>
      </c>
      <c r="E1268" t="s">
        <v>47</v>
      </c>
      <c r="F1268">
        <v>85</v>
      </c>
      <c r="G1268" t="s">
        <v>2258</v>
      </c>
      <c r="H1268" t="s">
        <v>32</v>
      </c>
      <c r="I1268" t="s">
        <v>2222</v>
      </c>
      <c r="N1268">
        <v>67</v>
      </c>
      <c r="O1268">
        <v>3</v>
      </c>
    </row>
    <row r="1269" spans="1:15" x14ac:dyDescent="0.2">
      <c r="A1269">
        <f t="shared" si="36"/>
        <v>1267</v>
      </c>
      <c r="B1269">
        <f t="shared" si="36"/>
        <v>2267</v>
      </c>
      <c r="C1269" t="s">
        <v>1410</v>
      </c>
      <c r="D1269" s="19">
        <v>32599</v>
      </c>
      <c r="E1269" t="s">
        <v>47</v>
      </c>
      <c r="F1269">
        <v>85</v>
      </c>
      <c r="G1269" t="s">
        <v>2258</v>
      </c>
      <c r="H1269" t="s">
        <v>32</v>
      </c>
      <c r="I1269" t="s">
        <v>2222</v>
      </c>
      <c r="N1269">
        <v>67</v>
      </c>
      <c r="O1269">
        <v>3</v>
      </c>
    </row>
    <row r="1270" spans="1:15" x14ac:dyDescent="0.2">
      <c r="A1270">
        <f t="shared" si="36"/>
        <v>1268</v>
      </c>
      <c r="B1270">
        <f t="shared" si="36"/>
        <v>2268</v>
      </c>
      <c r="C1270" t="s">
        <v>1411</v>
      </c>
      <c r="D1270" s="19">
        <v>32874</v>
      </c>
      <c r="E1270" t="s">
        <v>47</v>
      </c>
      <c r="F1270">
        <v>85</v>
      </c>
      <c r="G1270" t="s">
        <v>2258</v>
      </c>
      <c r="H1270" t="s">
        <v>32</v>
      </c>
      <c r="I1270" t="s">
        <v>2222</v>
      </c>
      <c r="N1270">
        <v>67</v>
      </c>
      <c r="O1270">
        <v>3</v>
      </c>
    </row>
    <row r="1271" spans="1:15" x14ac:dyDescent="0.2">
      <c r="A1271">
        <f t="shared" si="36"/>
        <v>1269</v>
      </c>
      <c r="B1271">
        <f t="shared" si="36"/>
        <v>2269</v>
      </c>
      <c r="C1271" t="s">
        <v>1412</v>
      </c>
      <c r="D1271" s="19">
        <v>32964</v>
      </c>
      <c r="E1271" t="s">
        <v>47</v>
      </c>
      <c r="F1271">
        <v>85</v>
      </c>
      <c r="G1271" t="s">
        <v>2258</v>
      </c>
      <c r="H1271" t="s">
        <v>32</v>
      </c>
      <c r="I1271" t="s">
        <v>2222</v>
      </c>
      <c r="N1271">
        <v>67</v>
      </c>
      <c r="O1271">
        <v>3</v>
      </c>
    </row>
    <row r="1272" spans="1:15" x14ac:dyDescent="0.2">
      <c r="A1272">
        <f t="shared" si="36"/>
        <v>1270</v>
      </c>
      <c r="B1272">
        <f t="shared" si="36"/>
        <v>2270</v>
      </c>
      <c r="C1272" t="s">
        <v>1413</v>
      </c>
      <c r="D1272" s="19">
        <v>33239</v>
      </c>
      <c r="E1272" t="s">
        <v>47</v>
      </c>
      <c r="F1272">
        <v>85</v>
      </c>
      <c r="G1272" t="s">
        <v>2258</v>
      </c>
      <c r="H1272" t="s">
        <v>32</v>
      </c>
      <c r="I1272" t="s">
        <v>2222</v>
      </c>
      <c r="N1272">
        <v>67</v>
      </c>
      <c r="O1272">
        <v>3</v>
      </c>
    </row>
    <row r="1273" spans="1:15" x14ac:dyDescent="0.2">
      <c r="A1273">
        <f t="shared" si="36"/>
        <v>1271</v>
      </c>
      <c r="B1273">
        <f t="shared" si="36"/>
        <v>2271</v>
      </c>
      <c r="C1273" t="s">
        <v>1414</v>
      </c>
      <c r="D1273" s="19">
        <v>33329</v>
      </c>
      <c r="E1273" t="s">
        <v>47</v>
      </c>
      <c r="F1273">
        <v>85</v>
      </c>
      <c r="G1273" t="s">
        <v>2258</v>
      </c>
      <c r="H1273" t="s">
        <v>32</v>
      </c>
      <c r="I1273" t="s">
        <v>2222</v>
      </c>
      <c r="N1273">
        <v>67</v>
      </c>
      <c r="O1273">
        <v>3</v>
      </c>
    </row>
    <row r="1274" spans="1:15" x14ac:dyDescent="0.2">
      <c r="A1274">
        <f t="shared" si="36"/>
        <v>1272</v>
      </c>
      <c r="B1274">
        <f t="shared" si="36"/>
        <v>2272</v>
      </c>
      <c r="C1274" t="s">
        <v>1415</v>
      </c>
      <c r="D1274" s="19">
        <v>33604</v>
      </c>
      <c r="E1274" t="s">
        <v>47</v>
      </c>
      <c r="F1274">
        <v>85</v>
      </c>
      <c r="G1274" t="s">
        <v>2258</v>
      </c>
      <c r="H1274" t="s">
        <v>32</v>
      </c>
      <c r="I1274" t="s">
        <v>2222</v>
      </c>
      <c r="N1274">
        <v>67</v>
      </c>
      <c r="O1274">
        <v>3</v>
      </c>
    </row>
    <row r="1275" spans="1:15" x14ac:dyDescent="0.2">
      <c r="A1275">
        <f t="shared" si="36"/>
        <v>1273</v>
      </c>
      <c r="B1275">
        <f t="shared" si="36"/>
        <v>2273</v>
      </c>
      <c r="C1275" t="s">
        <v>1416</v>
      </c>
      <c r="D1275" s="19">
        <v>33695</v>
      </c>
      <c r="E1275" t="s">
        <v>47</v>
      </c>
      <c r="F1275">
        <v>85</v>
      </c>
      <c r="G1275" t="s">
        <v>2258</v>
      </c>
      <c r="H1275" t="s">
        <v>32</v>
      </c>
      <c r="I1275" t="s">
        <v>2222</v>
      </c>
      <c r="N1275">
        <v>67</v>
      </c>
      <c r="O1275">
        <v>3</v>
      </c>
    </row>
    <row r="1276" spans="1:15" x14ac:dyDescent="0.2">
      <c r="A1276">
        <f t="shared" si="36"/>
        <v>1274</v>
      </c>
      <c r="B1276">
        <f t="shared" si="36"/>
        <v>2274</v>
      </c>
      <c r="C1276" t="s">
        <v>1417</v>
      </c>
      <c r="D1276" s="19">
        <v>33970</v>
      </c>
      <c r="E1276" t="s">
        <v>47</v>
      </c>
      <c r="F1276">
        <v>85</v>
      </c>
      <c r="G1276" t="s">
        <v>2258</v>
      </c>
      <c r="H1276" t="s">
        <v>32</v>
      </c>
      <c r="I1276" t="s">
        <v>2222</v>
      </c>
      <c r="N1276">
        <v>67</v>
      </c>
      <c r="O1276">
        <v>3</v>
      </c>
    </row>
    <row r="1277" spans="1:15" x14ac:dyDescent="0.2">
      <c r="A1277">
        <f t="shared" si="36"/>
        <v>1275</v>
      </c>
      <c r="B1277">
        <f t="shared" si="36"/>
        <v>2275</v>
      </c>
      <c r="C1277" t="s">
        <v>1418</v>
      </c>
      <c r="D1277" s="19">
        <v>34060</v>
      </c>
      <c r="E1277" t="s">
        <v>47</v>
      </c>
      <c r="F1277">
        <v>85</v>
      </c>
      <c r="G1277" t="s">
        <v>2258</v>
      </c>
      <c r="H1277" t="s">
        <v>32</v>
      </c>
      <c r="I1277" t="s">
        <v>2222</v>
      </c>
      <c r="N1277">
        <v>67</v>
      </c>
      <c r="O1277">
        <v>3</v>
      </c>
    </row>
    <row r="1278" spans="1:15" x14ac:dyDescent="0.2">
      <c r="A1278">
        <f t="shared" si="36"/>
        <v>1276</v>
      </c>
      <c r="B1278">
        <f t="shared" si="36"/>
        <v>2276</v>
      </c>
      <c r="C1278" t="s">
        <v>1419</v>
      </c>
      <c r="D1278" s="19">
        <v>34335</v>
      </c>
      <c r="E1278" t="s">
        <v>47</v>
      </c>
      <c r="F1278">
        <v>85</v>
      </c>
      <c r="G1278" t="s">
        <v>2258</v>
      </c>
      <c r="H1278" t="s">
        <v>32</v>
      </c>
      <c r="I1278" t="s">
        <v>2222</v>
      </c>
      <c r="N1278">
        <v>67</v>
      </c>
      <c r="O1278">
        <v>3</v>
      </c>
    </row>
    <row r="1279" spans="1:15" x14ac:dyDescent="0.2">
      <c r="A1279">
        <f t="shared" si="36"/>
        <v>1277</v>
      </c>
      <c r="B1279">
        <f t="shared" si="36"/>
        <v>2277</v>
      </c>
      <c r="C1279" t="s">
        <v>1420</v>
      </c>
      <c r="D1279" s="19">
        <v>34425</v>
      </c>
      <c r="E1279" t="s">
        <v>47</v>
      </c>
      <c r="F1279">
        <v>85</v>
      </c>
      <c r="G1279" t="s">
        <v>2258</v>
      </c>
      <c r="H1279" t="s">
        <v>32</v>
      </c>
      <c r="I1279" t="s">
        <v>2222</v>
      </c>
      <c r="N1279">
        <v>67</v>
      </c>
      <c r="O1279">
        <v>3</v>
      </c>
    </row>
    <row r="1280" spans="1:15" x14ac:dyDescent="0.2">
      <c r="A1280">
        <f t="shared" si="36"/>
        <v>1278</v>
      </c>
      <c r="B1280">
        <f t="shared" si="36"/>
        <v>2278</v>
      </c>
      <c r="C1280" t="s">
        <v>1421</v>
      </c>
      <c r="D1280" s="19">
        <v>34700</v>
      </c>
      <c r="E1280" t="s">
        <v>47</v>
      </c>
      <c r="F1280">
        <v>85</v>
      </c>
      <c r="G1280" t="s">
        <v>2258</v>
      </c>
      <c r="H1280" t="s">
        <v>32</v>
      </c>
      <c r="I1280" t="s">
        <v>2222</v>
      </c>
      <c r="N1280">
        <v>67</v>
      </c>
      <c r="O1280">
        <v>3</v>
      </c>
    </row>
    <row r="1281" spans="1:15" x14ac:dyDescent="0.2">
      <c r="A1281">
        <f t="shared" si="36"/>
        <v>1279</v>
      </c>
      <c r="B1281">
        <f t="shared" si="36"/>
        <v>2279</v>
      </c>
      <c r="C1281" t="s">
        <v>1422</v>
      </c>
      <c r="D1281" s="19">
        <v>34790</v>
      </c>
      <c r="E1281" t="s">
        <v>47</v>
      </c>
      <c r="F1281">
        <v>85</v>
      </c>
      <c r="G1281" t="s">
        <v>2258</v>
      </c>
      <c r="H1281" t="s">
        <v>32</v>
      </c>
      <c r="I1281" t="s">
        <v>2222</v>
      </c>
      <c r="N1281">
        <v>67</v>
      </c>
      <c r="O1281">
        <v>3</v>
      </c>
    </row>
    <row r="1282" spans="1:15" x14ac:dyDescent="0.2">
      <c r="A1282">
        <f t="shared" si="36"/>
        <v>1280</v>
      </c>
      <c r="B1282">
        <f t="shared" si="36"/>
        <v>2280</v>
      </c>
      <c r="C1282" t="s">
        <v>1423</v>
      </c>
      <c r="D1282" s="19">
        <v>35065</v>
      </c>
      <c r="E1282" t="s">
        <v>47</v>
      </c>
      <c r="F1282">
        <v>85</v>
      </c>
      <c r="G1282" t="s">
        <v>2258</v>
      </c>
      <c r="H1282" t="s">
        <v>32</v>
      </c>
      <c r="I1282" t="s">
        <v>2222</v>
      </c>
      <c r="N1282">
        <v>67</v>
      </c>
      <c r="O1282">
        <v>3</v>
      </c>
    </row>
    <row r="1283" spans="1:15" x14ac:dyDescent="0.2">
      <c r="A1283">
        <f t="shared" si="36"/>
        <v>1281</v>
      </c>
      <c r="B1283">
        <f t="shared" si="36"/>
        <v>2281</v>
      </c>
      <c r="C1283" t="s">
        <v>1424</v>
      </c>
      <c r="D1283" s="19">
        <v>35156</v>
      </c>
      <c r="E1283" t="s">
        <v>47</v>
      </c>
      <c r="F1283">
        <v>85</v>
      </c>
      <c r="G1283" t="s">
        <v>2258</v>
      </c>
      <c r="H1283" t="s">
        <v>32</v>
      </c>
      <c r="I1283" t="s">
        <v>2222</v>
      </c>
      <c r="N1283">
        <v>67</v>
      </c>
      <c r="O1283">
        <v>3</v>
      </c>
    </row>
    <row r="1284" spans="1:15" x14ac:dyDescent="0.2">
      <c r="A1284">
        <f t="shared" si="36"/>
        <v>1282</v>
      </c>
      <c r="B1284">
        <f t="shared" si="36"/>
        <v>2282</v>
      </c>
      <c r="C1284" t="s">
        <v>1425</v>
      </c>
      <c r="D1284" s="19">
        <v>35431</v>
      </c>
      <c r="E1284" t="s">
        <v>47</v>
      </c>
      <c r="F1284">
        <v>85</v>
      </c>
      <c r="G1284" t="s">
        <v>2258</v>
      </c>
      <c r="H1284" t="s">
        <v>32</v>
      </c>
      <c r="I1284" t="s">
        <v>2222</v>
      </c>
      <c r="N1284">
        <v>67</v>
      </c>
      <c r="O1284">
        <v>3</v>
      </c>
    </row>
    <row r="1285" spans="1:15" x14ac:dyDescent="0.2">
      <c r="A1285">
        <f t="shared" si="36"/>
        <v>1283</v>
      </c>
      <c r="B1285">
        <f t="shared" si="36"/>
        <v>2283</v>
      </c>
      <c r="C1285" t="s">
        <v>1426</v>
      </c>
      <c r="D1285" s="19">
        <v>35521</v>
      </c>
      <c r="E1285" t="s">
        <v>47</v>
      </c>
      <c r="F1285">
        <v>85</v>
      </c>
      <c r="G1285" t="s">
        <v>2258</v>
      </c>
      <c r="H1285" t="s">
        <v>32</v>
      </c>
      <c r="I1285" t="s">
        <v>2222</v>
      </c>
      <c r="N1285">
        <v>67</v>
      </c>
      <c r="O1285">
        <v>3</v>
      </c>
    </row>
    <row r="1286" spans="1:15" x14ac:dyDescent="0.2">
      <c r="A1286">
        <f t="shared" si="36"/>
        <v>1284</v>
      </c>
      <c r="B1286">
        <f t="shared" si="36"/>
        <v>2284</v>
      </c>
      <c r="C1286" t="s">
        <v>1427</v>
      </c>
      <c r="D1286" s="19">
        <v>35796</v>
      </c>
      <c r="E1286" t="s">
        <v>47</v>
      </c>
      <c r="F1286">
        <v>85</v>
      </c>
      <c r="G1286" t="s">
        <v>2258</v>
      </c>
      <c r="H1286" t="s">
        <v>32</v>
      </c>
      <c r="I1286" t="s">
        <v>2222</v>
      </c>
      <c r="N1286">
        <v>67</v>
      </c>
      <c r="O1286">
        <v>3</v>
      </c>
    </row>
    <row r="1287" spans="1:15" x14ac:dyDescent="0.2">
      <c r="A1287">
        <f t="shared" si="36"/>
        <v>1285</v>
      </c>
      <c r="B1287">
        <f t="shared" si="36"/>
        <v>2285</v>
      </c>
      <c r="C1287" t="s">
        <v>1428</v>
      </c>
      <c r="D1287" s="19">
        <v>35886</v>
      </c>
      <c r="E1287" t="s">
        <v>47</v>
      </c>
      <c r="F1287">
        <v>85</v>
      </c>
      <c r="G1287" t="s">
        <v>2258</v>
      </c>
      <c r="H1287" t="s">
        <v>32</v>
      </c>
      <c r="I1287" t="s">
        <v>2222</v>
      </c>
      <c r="N1287">
        <v>67</v>
      </c>
      <c r="O1287">
        <v>3</v>
      </c>
    </row>
    <row r="1288" spans="1:15" x14ac:dyDescent="0.2">
      <c r="A1288">
        <f t="shared" si="36"/>
        <v>1286</v>
      </c>
      <c r="B1288">
        <f t="shared" si="36"/>
        <v>2286</v>
      </c>
      <c r="C1288" t="s">
        <v>1429</v>
      </c>
      <c r="D1288" s="19">
        <v>36161</v>
      </c>
      <c r="E1288" t="s">
        <v>47</v>
      </c>
      <c r="F1288">
        <v>85</v>
      </c>
      <c r="G1288" t="s">
        <v>2258</v>
      </c>
      <c r="H1288" t="s">
        <v>32</v>
      </c>
      <c r="I1288" t="s">
        <v>2222</v>
      </c>
      <c r="N1288">
        <v>67</v>
      </c>
      <c r="O1288">
        <v>3</v>
      </c>
    </row>
    <row r="1289" spans="1:15" x14ac:dyDescent="0.2">
      <c r="A1289">
        <f t="shared" si="36"/>
        <v>1287</v>
      </c>
      <c r="B1289">
        <f t="shared" si="36"/>
        <v>2287</v>
      </c>
      <c r="C1289" t="s">
        <v>1430</v>
      </c>
      <c r="D1289" s="19">
        <v>36251</v>
      </c>
      <c r="E1289" t="s">
        <v>47</v>
      </c>
      <c r="F1289">
        <v>85</v>
      </c>
      <c r="G1289" t="s">
        <v>2258</v>
      </c>
      <c r="H1289" t="s">
        <v>32</v>
      </c>
      <c r="I1289" t="s">
        <v>2222</v>
      </c>
      <c r="N1289">
        <v>67</v>
      </c>
      <c r="O1289">
        <v>3</v>
      </c>
    </row>
    <row r="1290" spans="1:15" x14ac:dyDescent="0.2">
      <c r="A1290">
        <f t="shared" si="36"/>
        <v>1288</v>
      </c>
      <c r="B1290">
        <f t="shared" si="36"/>
        <v>2288</v>
      </c>
      <c r="C1290" t="s">
        <v>1431</v>
      </c>
      <c r="D1290" s="19">
        <v>36526</v>
      </c>
      <c r="E1290" t="s">
        <v>47</v>
      </c>
      <c r="F1290">
        <v>85</v>
      </c>
      <c r="G1290" t="s">
        <v>2258</v>
      </c>
      <c r="H1290" t="s">
        <v>32</v>
      </c>
      <c r="I1290" t="s">
        <v>2222</v>
      </c>
      <c r="N1290">
        <v>67</v>
      </c>
      <c r="O1290">
        <v>3</v>
      </c>
    </row>
    <row r="1291" spans="1:15" x14ac:dyDescent="0.2">
      <c r="A1291">
        <f t="shared" si="36"/>
        <v>1289</v>
      </c>
      <c r="B1291">
        <f t="shared" si="36"/>
        <v>2289</v>
      </c>
      <c r="C1291" t="s">
        <v>1432</v>
      </c>
      <c r="D1291" s="19">
        <v>36617</v>
      </c>
      <c r="E1291" t="s">
        <v>47</v>
      </c>
      <c r="F1291">
        <v>85</v>
      </c>
      <c r="G1291" t="s">
        <v>2258</v>
      </c>
      <c r="H1291" t="s">
        <v>32</v>
      </c>
      <c r="I1291" t="s">
        <v>2222</v>
      </c>
      <c r="N1291">
        <v>67</v>
      </c>
      <c r="O1291">
        <v>3</v>
      </c>
    </row>
    <row r="1292" spans="1:15" x14ac:dyDescent="0.2">
      <c r="A1292">
        <f t="shared" si="36"/>
        <v>1290</v>
      </c>
      <c r="B1292">
        <f t="shared" si="36"/>
        <v>2290</v>
      </c>
      <c r="C1292" t="s">
        <v>1433</v>
      </c>
      <c r="D1292" s="19">
        <v>36892</v>
      </c>
      <c r="E1292" t="s">
        <v>47</v>
      </c>
      <c r="F1292">
        <v>85</v>
      </c>
      <c r="G1292" t="s">
        <v>2258</v>
      </c>
      <c r="H1292" t="s">
        <v>32</v>
      </c>
      <c r="I1292" t="s">
        <v>2222</v>
      </c>
      <c r="N1292">
        <v>67</v>
      </c>
      <c r="O1292">
        <v>3</v>
      </c>
    </row>
    <row r="1293" spans="1:15" x14ac:dyDescent="0.2">
      <c r="A1293">
        <f t="shared" si="36"/>
        <v>1291</v>
      </c>
      <c r="B1293">
        <f t="shared" si="36"/>
        <v>2291</v>
      </c>
      <c r="C1293" t="s">
        <v>1434</v>
      </c>
      <c r="D1293" s="19">
        <v>36982</v>
      </c>
      <c r="E1293" t="s">
        <v>47</v>
      </c>
      <c r="F1293">
        <v>85</v>
      </c>
      <c r="G1293" t="s">
        <v>2258</v>
      </c>
      <c r="H1293" t="s">
        <v>32</v>
      </c>
      <c r="I1293" t="s">
        <v>2222</v>
      </c>
      <c r="N1293">
        <v>67</v>
      </c>
      <c r="O1293">
        <v>3</v>
      </c>
    </row>
    <row r="1294" spans="1:15" x14ac:dyDescent="0.2">
      <c r="A1294">
        <f t="shared" si="36"/>
        <v>1292</v>
      </c>
      <c r="B1294">
        <f t="shared" si="36"/>
        <v>2292</v>
      </c>
      <c r="C1294" t="s">
        <v>1435</v>
      </c>
      <c r="D1294" s="19">
        <v>37257</v>
      </c>
      <c r="E1294" t="s">
        <v>47</v>
      </c>
      <c r="F1294">
        <v>85</v>
      </c>
      <c r="G1294" t="s">
        <v>2258</v>
      </c>
      <c r="H1294" t="s">
        <v>32</v>
      </c>
      <c r="I1294" t="s">
        <v>2222</v>
      </c>
      <c r="N1294">
        <v>67</v>
      </c>
      <c r="O1294">
        <v>3</v>
      </c>
    </row>
    <row r="1295" spans="1:15" x14ac:dyDescent="0.2">
      <c r="A1295">
        <f t="shared" si="36"/>
        <v>1293</v>
      </c>
      <c r="B1295">
        <f t="shared" si="36"/>
        <v>2293</v>
      </c>
      <c r="C1295" t="s">
        <v>1436</v>
      </c>
      <c r="D1295" s="19">
        <v>37347</v>
      </c>
      <c r="E1295" t="s">
        <v>47</v>
      </c>
      <c r="F1295">
        <v>85</v>
      </c>
      <c r="G1295" t="s">
        <v>2258</v>
      </c>
      <c r="H1295" t="s">
        <v>32</v>
      </c>
      <c r="I1295" t="s">
        <v>2222</v>
      </c>
      <c r="N1295">
        <v>67</v>
      </c>
      <c r="O1295">
        <v>3</v>
      </c>
    </row>
    <row r="1296" spans="1:15" x14ac:dyDescent="0.2">
      <c r="A1296">
        <f t="shared" si="36"/>
        <v>1294</v>
      </c>
      <c r="B1296">
        <f t="shared" si="36"/>
        <v>2294</v>
      </c>
      <c r="C1296" t="s">
        <v>1437</v>
      </c>
      <c r="D1296" s="19">
        <v>37622</v>
      </c>
      <c r="E1296" t="s">
        <v>47</v>
      </c>
      <c r="F1296">
        <v>85</v>
      </c>
      <c r="G1296" t="s">
        <v>2258</v>
      </c>
      <c r="H1296" t="s">
        <v>32</v>
      </c>
      <c r="I1296" t="s">
        <v>2222</v>
      </c>
      <c r="N1296">
        <v>67</v>
      </c>
      <c r="O1296">
        <v>3</v>
      </c>
    </row>
    <row r="1297" spans="1:15" x14ac:dyDescent="0.2">
      <c r="A1297">
        <f t="shared" si="36"/>
        <v>1295</v>
      </c>
      <c r="B1297">
        <f t="shared" si="36"/>
        <v>2295</v>
      </c>
      <c r="C1297" t="s">
        <v>1438</v>
      </c>
      <c r="D1297" s="19">
        <v>37712</v>
      </c>
      <c r="E1297" t="s">
        <v>47</v>
      </c>
      <c r="F1297">
        <v>85</v>
      </c>
      <c r="G1297" t="s">
        <v>2258</v>
      </c>
      <c r="H1297" t="s">
        <v>32</v>
      </c>
      <c r="I1297" t="s">
        <v>2222</v>
      </c>
      <c r="N1297">
        <v>67</v>
      </c>
      <c r="O1297">
        <v>3</v>
      </c>
    </row>
    <row r="1298" spans="1:15" x14ac:dyDescent="0.2">
      <c r="A1298">
        <f t="shared" si="36"/>
        <v>1296</v>
      </c>
      <c r="B1298">
        <f t="shared" si="36"/>
        <v>2296</v>
      </c>
      <c r="C1298" t="s">
        <v>1439</v>
      </c>
      <c r="D1298" s="19">
        <v>37987</v>
      </c>
      <c r="E1298" t="s">
        <v>47</v>
      </c>
      <c r="F1298">
        <v>85</v>
      </c>
      <c r="G1298" t="s">
        <v>2258</v>
      </c>
      <c r="H1298" t="s">
        <v>32</v>
      </c>
      <c r="I1298" t="s">
        <v>2222</v>
      </c>
      <c r="N1298">
        <v>67</v>
      </c>
      <c r="O1298">
        <v>3</v>
      </c>
    </row>
    <row r="1299" spans="1:15" x14ac:dyDescent="0.2">
      <c r="A1299">
        <f t="shared" si="36"/>
        <v>1297</v>
      </c>
      <c r="B1299">
        <f t="shared" si="36"/>
        <v>2297</v>
      </c>
      <c r="C1299" t="s">
        <v>1440</v>
      </c>
      <c r="D1299" s="19">
        <v>38078</v>
      </c>
      <c r="E1299" t="s">
        <v>47</v>
      </c>
      <c r="F1299">
        <v>85</v>
      </c>
      <c r="G1299" t="s">
        <v>2258</v>
      </c>
      <c r="H1299" t="s">
        <v>32</v>
      </c>
      <c r="I1299" t="s">
        <v>2222</v>
      </c>
      <c r="N1299">
        <v>67</v>
      </c>
      <c r="O1299">
        <v>3</v>
      </c>
    </row>
    <row r="1300" spans="1:15" x14ac:dyDescent="0.2">
      <c r="A1300">
        <f t="shared" si="36"/>
        <v>1298</v>
      </c>
      <c r="B1300">
        <f t="shared" si="36"/>
        <v>2298</v>
      </c>
      <c r="C1300" t="s">
        <v>1441</v>
      </c>
      <c r="D1300" s="19">
        <v>38353</v>
      </c>
      <c r="E1300" t="s">
        <v>47</v>
      </c>
      <c r="F1300">
        <v>85</v>
      </c>
      <c r="G1300" t="s">
        <v>2258</v>
      </c>
      <c r="H1300" t="s">
        <v>32</v>
      </c>
      <c r="I1300" t="s">
        <v>2222</v>
      </c>
      <c r="N1300">
        <v>67</v>
      </c>
      <c r="O1300">
        <v>3</v>
      </c>
    </row>
    <row r="1301" spans="1:15" x14ac:dyDescent="0.2">
      <c r="A1301">
        <f t="shared" si="36"/>
        <v>1299</v>
      </c>
      <c r="B1301">
        <f t="shared" si="36"/>
        <v>2299</v>
      </c>
      <c r="C1301" t="s">
        <v>1442</v>
      </c>
      <c r="D1301" s="19">
        <v>9133</v>
      </c>
      <c r="E1301" t="s">
        <v>43</v>
      </c>
      <c r="F1301">
        <v>100</v>
      </c>
      <c r="G1301" t="s">
        <v>2257</v>
      </c>
      <c r="H1301" t="s">
        <v>49</v>
      </c>
      <c r="I1301" t="s">
        <v>2222</v>
      </c>
    </row>
    <row r="1302" spans="1:15" x14ac:dyDescent="0.2">
      <c r="A1302">
        <f t="shared" si="36"/>
        <v>1300</v>
      </c>
      <c r="B1302">
        <f t="shared" si="36"/>
        <v>2300</v>
      </c>
      <c r="C1302" t="s">
        <v>1443</v>
      </c>
      <c r="D1302" s="19">
        <v>9223</v>
      </c>
      <c r="E1302" t="s">
        <v>43</v>
      </c>
      <c r="F1302">
        <v>100</v>
      </c>
      <c r="G1302" t="s">
        <v>2257</v>
      </c>
      <c r="H1302" t="s">
        <v>49</v>
      </c>
      <c r="I1302" t="s">
        <v>2222</v>
      </c>
    </row>
    <row r="1303" spans="1:15" x14ac:dyDescent="0.2">
      <c r="A1303">
        <f t="shared" si="36"/>
        <v>1301</v>
      </c>
      <c r="B1303">
        <f t="shared" si="36"/>
        <v>2301</v>
      </c>
      <c r="C1303" t="s">
        <v>1444</v>
      </c>
      <c r="D1303" s="19">
        <v>9498</v>
      </c>
      <c r="E1303" t="s">
        <v>43</v>
      </c>
      <c r="F1303">
        <v>100</v>
      </c>
      <c r="G1303" t="s">
        <v>2257</v>
      </c>
      <c r="H1303" t="s">
        <v>49</v>
      </c>
      <c r="I1303" t="s">
        <v>2222</v>
      </c>
    </row>
    <row r="1304" spans="1:15" x14ac:dyDescent="0.2">
      <c r="A1304">
        <f t="shared" si="36"/>
        <v>1302</v>
      </c>
      <c r="B1304">
        <f t="shared" si="36"/>
        <v>2302</v>
      </c>
      <c r="C1304" t="s">
        <v>1445</v>
      </c>
      <c r="D1304" s="19">
        <v>9588</v>
      </c>
      <c r="E1304" t="s">
        <v>43</v>
      </c>
      <c r="F1304">
        <v>100</v>
      </c>
      <c r="G1304" t="s">
        <v>2257</v>
      </c>
      <c r="H1304" t="s">
        <v>49</v>
      </c>
      <c r="I1304" t="s">
        <v>2222</v>
      </c>
    </row>
    <row r="1305" spans="1:15" x14ac:dyDescent="0.2">
      <c r="A1305">
        <f t="shared" si="36"/>
        <v>1303</v>
      </c>
      <c r="B1305">
        <f t="shared" si="36"/>
        <v>2303</v>
      </c>
      <c r="C1305" t="s">
        <v>1446</v>
      </c>
      <c r="D1305" s="19">
        <v>9863</v>
      </c>
      <c r="E1305" t="s">
        <v>43</v>
      </c>
      <c r="F1305">
        <v>100</v>
      </c>
      <c r="G1305" t="s">
        <v>2257</v>
      </c>
      <c r="H1305" t="s">
        <v>49</v>
      </c>
      <c r="I1305" t="s">
        <v>2222</v>
      </c>
    </row>
    <row r="1306" spans="1:15" x14ac:dyDescent="0.2">
      <c r="A1306">
        <f t="shared" si="36"/>
        <v>1304</v>
      </c>
      <c r="B1306">
        <f t="shared" si="36"/>
        <v>2304</v>
      </c>
      <c r="C1306" t="s">
        <v>1447</v>
      </c>
      <c r="D1306" s="19">
        <v>9953</v>
      </c>
      <c r="E1306" t="s">
        <v>43</v>
      </c>
      <c r="F1306">
        <v>100</v>
      </c>
      <c r="G1306" t="s">
        <v>2257</v>
      </c>
      <c r="H1306" t="s">
        <v>49</v>
      </c>
      <c r="I1306" t="s">
        <v>2222</v>
      </c>
    </row>
    <row r="1307" spans="1:15" x14ac:dyDescent="0.2">
      <c r="A1307">
        <f t="shared" si="36"/>
        <v>1305</v>
      </c>
      <c r="B1307">
        <f t="shared" si="36"/>
        <v>2305</v>
      </c>
      <c r="C1307" t="s">
        <v>1448</v>
      </c>
      <c r="D1307" s="19">
        <v>10228</v>
      </c>
      <c r="E1307" t="s">
        <v>43</v>
      </c>
      <c r="F1307">
        <v>100</v>
      </c>
      <c r="G1307" t="s">
        <v>2257</v>
      </c>
      <c r="H1307" t="s">
        <v>49</v>
      </c>
      <c r="I1307" t="s">
        <v>2222</v>
      </c>
    </row>
    <row r="1308" spans="1:15" x14ac:dyDescent="0.2">
      <c r="A1308">
        <f t="shared" si="36"/>
        <v>1306</v>
      </c>
      <c r="B1308">
        <f t="shared" si="36"/>
        <v>2306</v>
      </c>
      <c r="C1308" t="s">
        <v>1449</v>
      </c>
      <c r="D1308" s="19">
        <v>10319</v>
      </c>
      <c r="E1308" t="s">
        <v>43</v>
      </c>
      <c r="F1308">
        <v>100</v>
      </c>
      <c r="G1308" t="s">
        <v>2257</v>
      </c>
      <c r="H1308" t="s">
        <v>49</v>
      </c>
      <c r="I1308" t="s">
        <v>2222</v>
      </c>
    </row>
    <row r="1309" spans="1:15" x14ac:dyDescent="0.2">
      <c r="A1309">
        <f t="shared" si="36"/>
        <v>1307</v>
      </c>
      <c r="B1309">
        <f t="shared" si="36"/>
        <v>2307</v>
      </c>
      <c r="C1309" t="s">
        <v>1450</v>
      </c>
      <c r="D1309" s="19">
        <v>10594</v>
      </c>
      <c r="E1309" t="s">
        <v>43</v>
      </c>
      <c r="F1309">
        <v>100</v>
      </c>
      <c r="G1309" t="s">
        <v>2257</v>
      </c>
      <c r="H1309" t="s">
        <v>49</v>
      </c>
      <c r="I1309" t="s">
        <v>2222</v>
      </c>
    </row>
    <row r="1310" spans="1:15" x14ac:dyDescent="0.2">
      <c r="A1310">
        <f t="shared" ref="A1310:B1373" si="37">A1309+1</f>
        <v>1308</v>
      </c>
      <c r="B1310">
        <f t="shared" si="37"/>
        <v>2308</v>
      </c>
      <c r="C1310" t="s">
        <v>1451</v>
      </c>
      <c r="D1310" s="19">
        <v>10684</v>
      </c>
      <c r="E1310" t="s">
        <v>43</v>
      </c>
      <c r="F1310">
        <v>100</v>
      </c>
      <c r="G1310" t="s">
        <v>2257</v>
      </c>
      <c r="H1310" t="s">
        <v>49</v>
      </c>
      <c r="I1310" t="s">
        <v>2222</v>
      </c>
    </row>
    <row r="1311" spans="1:15" x14ac:dyDescent="0.2">
      <c r="A1311">
        <f t="shared" si="37"/>
        <v>1309</v>
      </c>
      <c r="B1311">
        <f t="shared" si="37"/>
        <v>2309</v>
      </c>
      <c r="C1311" t="s">
        <v>1452</v>
      </c>
      <c r="D1311" s="19">
        <v>10959</v>
      </c>
      <c r="E1311" t="s">
        <v>43</v>
      </c>
      <c r="F1311">
        <v>100</v>
      </c>
      <c r="G1311" t="s">
        <v>2257</v>
      </c>
      <c r="H1311" t="s">
        <v>49</v>
      </c>
      <c r="I1311" t="s">
        <v>2222</v>
      </c>
    </row>
    <row r="1312" spans="1:15" x14ac:dyDescent="0.2">
      <c r="A1312">
        <f t="shared" si="37"/>
        <v>1310</v>
      </c>
      <c r="B1312">
        <f t="shared" si="37"/>
        <v>2310</v>
      </c>
      <c r="C1312" t="s">
        <v>1453</v>
      </c>
      <c r="D1312" s="19">
        <v>11049</v>
      </c>
      <c r="E1312" t="s">
        <v>43</v>
      </c>
      <c r="F1312">
        <v>100</v>
      </c>
      <c r="G1312" t="s">
        <v>2257</v>
      </c>
      <c r="H1312" t="s">
        <v>49</v>
      </c>
      <c r="I1312" t="s">
        <v>2222</v>
      </c>
    </row>
    <row r="1313" spans="1:9" x14ac:dyDescent="0.2">
      <c r="A1313">
        <f t="shared" si="37"/>
        <v>1311</v>
      </c>
      <c r="B1313">
        <f t="shared" si="37"/>
        <v>2311</v>
      </c>
      <c r="C1313" t="s">
        <v>1454</v>
      </c>
      <c r="D1313" s="19">
        <v>11324</v>
      </c>
      <c r="E1313" t="s">
        <v>43</v>
      </c>
      <c r="F1313">
        <v>100</v>
      </c>
      <c r="G1313" t="s">
        <v>2257</v>
      </c>
      <c r="H1313" t="s">
        <v>49</v>
      </c>
      <c r="I1313" t="s">
        <v>2222</v>
      </c>
    </row>
    <row r="1314" spans="1:9" x14ac:dyDescent="0.2">
      <c r="A1314">
        <f t="shared" si="37"/>
        <v>1312</v>
      </c>
      <c r="B1314">
        <f t="shared" si="37"/>
        <v>2312</v>
      </c>
      <c r="C1314" t="s">
        <v>1455</v>
      </c>
      <c r="D1314" s="19">
        <v>11414</v>
      </c>
      <c r="E1314" t="s">
        <v>43</v>
      </c>
      <c r="F1314">
        <v>100</v>
      </c>
      <c r="G1314" t="s">
        <v>2257</v>
      </c>
      <c r="H1314" t="s">
        <v>49</v>
      </c>
      <c r="I1314" t="s">
        <v>2222</v>
      </c>
    </row>
    <row r="1315" spans="1:9" x14ac:dyDescent="0.2">
      <c r="A1315">
        <f t="shared" si="37"/>
        <v>1313</v>
      </c>
      <c r="B1315">
        <f t="shared" si="37"/>
        <v>2313</v>
      </c>
      <c r="C1315" t="s">
        <v>1456</v>
      </c>
      <c r="D1315" s="19">
        <v>11689</v>
      </c>
      <c r="E1315" t="s">
        <v>43</v>
      </c>
      <c r="F1315">
        <v>100</v>
      </c>
      <c r="G1315" t="s">
        <v>2257</v>
      </c>
      <c r="H1315" t="s">
        <v>49</v>
      </c>
      <c r="I1315" t="s">
        <v>2222</v>
      </c>
    </row>
    <row r="1316" spans="1:9" x14ac:dyDescent="0.2">
      <c r="A1316">
        <f t="shared" si="37"/>
        <v>1314</v>
      </c>
      <c r="B1316">
        <f t="shared" si="37"/>
        <v>2314</v>
      </c>
      <c r="C1316" t="s">
        <v>1457</v>
      </c>
      <c r="D1316" s="19">
        <v>11780</v>
      </c>
      <c r="E1316" t="s">
        <v>43</v>
      </c>
      <c r="F1316">
        <v>100</v>
      </c>
      <c r="G1316" t="s">
        <v>2257</v>
      </c>
      <c r="H1316" t="s">
        <v>49</v>
      </c>
      <c r="I1316" t="s">
        <v>2222</v>
      </c>
    </row>
    <row r="1317" spans="1:9" x14ac:dyDescent="0.2">
      <c r="A1317">
        <f t="shared" si="37"/>
        <v>1315</v>
      </c>
      <c r="B1317">
        <f t="shared" si="37"/>
        <v>2315</v>
      </c>
      <c r="C1317" t="s">
        <v>1458</v>
      </c>
      <c r="D1317" s="19">
        <v>12055</v>
      </c>
      <c r="E1317" t="s">
        <v>43</v>
      </c>
      <c r="F1317">
        <v>100</v>
      </c>
      <c r="G1317" t="s">
        <v>2257</v>
      </c>
      <c r="H1317" t="s">
        <v>49</v>
      </c>
      <c r="I1317" t="s">
        <v>2222</v>
      </c>
    </row>
    <row r="1318" spans="1:9" x14ac:dyDescent="0.2">
      <c r="A1318">
        <f t="shared" si="37"/>
        <v>1316</v>
      </c>
      <c r="B1318">
        <f t="shared" si="37"/>
        <v>2316</v>
      </c>
      <c r="C1318" t="s">
        <v>1459</v>
      </c>
      <c r="D1318" s="19">
        <v>12145</v>
      </c>
      <c r="E1318" t="s">
        <v>43</v>
      </c>
      <c r="F1318">
        <v>100</v>
      </c>
      <c r="G1318" t="s">
        <v>2257</v>
      </c>
      <c r="H1318" t="s">
        <v>49</v>
      </c>
      <c r="I1318" t="s">
        <v>2222</v>
      </c>
    </row>
    <row r="1319" spans="1:9" x14ac:dyDescent="0.2">
      <c r="A1319">
        <f t="shared" si="37"/>
        <v>1317</v>
      </c>
      <c r="B1319">
        <f t="shared" si="37"/>
        <v>2317</v>
      </c>
      <c r="C1319" t="s">
        <v>1460</v>
      </c>
      <c r="D1319" s="19">
        <v>12420</v>
      </c>
      <c r="E1319" t="s">
        <v>43</v>
      </c>
      <c r="F1319">
        <v>100</v>
      </c>
      <c r="G1319" t="s">
        <v>2257</v>
      </c>
      <c r="H1319" t="s">
        <v>49</v>
      </c>
      <c r="I1319" t="s">
        <v>2222</v>
      </c>
    </row>
    <row r="1320" spans="1:9" x14ac:dyDescent="0.2">
      <c r="A1320">
        <f t="shared" si="37"/>
        <v>1318</v>
      </c>
      <c r="B1320">
        <f t="shared" si="37"/>
        <v>2318</v>
      </c>
      <c r="C1320" t="s">
        <v>1461</v>
      </c>
      <c r="D1320" s="19">
        <v>12510</v>
      </c>
      <c r="E1320" t="s">
        <v>43</v>
      </c>
      <c r="F1320">
        <v>100</v>
      </c>
      <c r="G1320" t="s">
        <v>2257</v>
      </c>
      <c r="H1320" t="s">
        <v>49</v>
      </c>
      <c r="I1320" t="s">
        <v>2222</v>
      </c>
    </row>
    <row r="1321" spans="1:9" x14ac:dyDescent="0.2">
      <c r="A1321">
        <f t="shared" si="37"/>
        <v>1319</v>
      </c>
      <c r="B1321">
        <f t="shared" si="37"/>
        <v>2319</v>
      </c>
      <c r="C1321" t="s">
        <v>1462</v>
      </c>
      <c r="D1321" s="19">
        <v>12785</v>
      </c>
      <c r="E1321" t="s">
        <v>43</v>
      </c>
      <c r="F1321">
        <v>100</v>
      </c>
      <c r="G1321" t="s">
        <v>2257</v>
      </c>
      <c r="H1321" t="s">
        <v>49</v>
      </c>
      <c r="I1321" t="s">
        <v>2222</v>
      </c>
    </row>
    <row r="1322" spans="1:9" x14ac:dyDescent="0.2">
      <c r="A1322">
        <f t="shared" si="37"/>
        <v>1320</v>
      </c>
      <c r="B1322">
        <f t="shared" si="37"/>
        <v>2320</v>
      </c>
      <c r="C1322" t="s">
        <v>1463</v>
      </c>
      <c r="D1322" s="19">
        <v>12875</v>
      </c>
      <c r="E1322" t="s">
        <v>43</v>
      </c>
      <c r="F1322">
        <v>100</v>
      </c>
      <c r="G1322" t="s">
        <v>2257</v>
      </c>
      <c r="H1322" t="s">
        <v>49</v>
      </c>
      <c r="I1322" t="s">
        <v>2222</v>
      </c>
    </row>
    <row r="1323" spans="1:9" x14ac:dyDescent="0.2">
      <c r="A1323">
        <f t="shared" si="37"/>
        <v>1321</v>
      </c>
      <c r="B1323">
        <f t="shared" si="37"/>
        <v>2321</v>
      </c>
      <c r="C1323" t="s">
        <v>1464</v>
      </c>
      <c r="D1323" s="19">
        <v>13150</v>
      </c>
      <c r="E1323" t="s">
        <v>43</v>
      </c>
      <c r="F1323">
        <v>100</v>
      </c>
      <c r="G1323" t="s">
        <v>2257</v>
      </c>
      <c r="H1323" t="s">
        <v>49</v>
      </c>
      <c r="I1323" t="s">
        <v>2222</v>
      </c>
    </row>
    <row r="1324" spans="1:9" x14ac:dyDescent="0.2">
      <c r="A1324">
        <f t="shared" si="37"/>
        <v>1322</v>
      </c>
      <c r="B1324">
        <f t="shared" si="37"/>
        <v>2322</v>
      </c>
      <c r="C1324" t="s">
        <v>1465</v>
      </c>
      <c r="D1324" s="19">
        <v>13241</v>
      </c>
      <c r="E1324" t="s">
        <v>43</v>
      </c>
      <c r="F1324">
        <v>100</v>
      </c>
      <c r="G1324" t="s">
        <v>2257</v>
      </c>
      <c r="H1324" t="s">
        <v>49</v>
      </c>
      <c r="I1324" t="s">
        <v>2222</v>
      </c>
    </row>
    <row r="1325" spans="1:9" x14ac:dyDescent="0.2">
      <c r="A1325">
        <f t="shared" si="37"/>
        <v>1323</v>
      </c>
      <c r="B1325">
        <f t="shared" si="37"/>
        <v>2323</v>
      </c>
      <c r="C1325" t="s">
        <v>1466</v>
      </c>
      <c r="D1325" s="19">
        <v>13516</v>
      </c>
      <c r="E1325" t="s">
        <v>43</v>
      </c>
      <c r="F1325">
        <v>100</v>
      </c>
      <c r="G1325" t="s">
        <v>2257</v>
      </c>
      <c r="H1325" t="s">
        <v>49</v>
      </c>
      <c r="I1325" t="s">
        <v>2222</v>
      </c>
    </row>
    <row r="1326" spans="1:9" x14ac:dyDescent="0.2">
      <c r="A1326">
        <f t="shared" si="37"/>
        <v>1324</v>
      </c>
      <c r="B1326">
        <f t="shared" si="37"/>
        <v>2324</v>
      </c>
      <c r="C1326" t="s">
        <v>1467</v>
      </c>
      <c r="D1326" s="19">
        <v>13606</v>
      </c>
      <c r="E1326" t="s">
        <v>43</v>
      </c>
      <c r="F1326">
        <v>100</v>
      </c>
      <c r="G1326" t="s">
        <v>2257</v>
      </c>
      <c r="H1326" t="s">
        <v>49</v>
      </c>
      <c r="I1326" t="s">
        <v>2222</v>
      </c>
    </row>
    <row r="1327" spans="1:9" x14ac:dyDescent="0.2">
      <c r="A1327">
        <f t="shared" si="37"/>
        <v>1325</v>
      </c>
      <c r="B1327">
        <f t="shared" si="37"/>
        <v>2325</v>
      </c>
      <c r="C1327" t="s">
        <v>1468</v>
      </c>
      <c r="D1327" s="19">
        <v>13881</v>
      </c>
      <c r="E1327" t="s">
        <v>43</v>
      </c>
      <c r="F1327">
        <v>100</v>
      </c>
      <c r="G1327" t="s">
        <v>2257</v>
      </c>
      <c r="H1327" t="s">
        <v>49</v>
      </c>
      <c r="I1327" t="s">
        <v>2222</v>
      </c>
    </row>
    <row r="1328" spans="1:9" x14ac:dyDescent="0.2">
      <c r="A1328">
        <f t="shared" si="37"/>
        <v>1326</v>
      </c>
      <c r="B1328">
        <f t="shared" si="37"/>
        <v>2326</v>
      </c>
      <c r="C1328" t="s">
        <v>1469</v>
      </c>
      <c r="D1328" s="19">
        <v>13971</v>
      </c>
      <c r="E1328" t="s">
        <v>43</v>
      </c>
      <c r="F1328">
        <v>100</v>
      </c>
      <c r="G1328" t="s">
        <v>2257</v>
      </c>
      <c r="H1328" t="s">
        <v>49</v>
      </c>
      <c r="I1328" t="s">
        <v>2222</v>
      </c>
    </row>
    <row r="1329" spans="1:9" x14ac:dyDescent="0.2">
      <c r="A1329">
        <f t="shared" si="37"/>
        <v>1327</v>
      </c>
      <c r="B1329">
        <f t="shared" si="37"/>
        <v>2327</v>
      </c>
      <c r="C1329" t="s">
        <v>1470</v>
      </c>
      <c r="D1329" s="19">
        <v>14246</v>
      </c>
      <c r="E1329" t="s">
        <v>43</v>
      </c>
      <c r="F1329">
        <v>100</v>
      </c>
      <c r="G1329" t="s">
        <v>2257</v>
      </c>
      <c r="H1329" t="s">
        <v>49</v>
      </c>
      <c r="I1329" t="s">
        <v>2222</v>
      </c>
    </row>
    <row r="1330" spans="1:9" x14ac:dyDescent="0.2">
      <c r="A1330">
        <f t="shared" si="37"/>
        <v>1328</v>
      </c>
      <c r="B1330">
        <f t="shared" si="37"/>
        <v>2328</v>
      </c>
      <c r="C1330" t="s">
        <v>1471</v>
      </c>
      <c r="D1330" s="19">
        <v>14336</v>
      </c>
      <c r="E1330" t="s">
        <v>43</v>
      </c>
      <c r="F1330">
        <v>100</v>
      </c>
      <c r="G1330" t="s">
        <v>2257</v>
      </c>
      <c r="H1330" t="s">
        <v>49</v>
      </c>
      <c r="I1330" t="s">
        <v>2222</v>
      </c>
    </row>
    <row r="1331" spans="1:9" x14ac:dyDescent="0.2">
      <c r="A1331">
        <f t="shared" si="37"/>
        <v>1329</v>
      </c>
      <c r="B1331">
        <f t="shared" si="37"/>
        <v>2329</v>
      </c>
      <c r="C1331" t="s">
        <v>1472</v>
      </c>
      <c r="D1331" s="19">
        <v>14611</v>
      </c>
      <c r="E1331" t="s">
        <v>43</v>
      </c>
      <c r="F1331">
        <v>100</v>
      </c>
      <c r="G1331" t="s">
        <v>2257</v>
      </c>
      <c r="H1331" t="s">
        <v>49</v>
      </c>
      <c r="I1331" t="s">
        <v>2222</v>
      </c>
    </row>
    <row r="1332" spans="1:9" x14ac:dyDescent="0.2">
      <c r="A1332">
        <f t="shared" si="37"/>
        <v>1330</v>
      </c>
      <c r="B1332">
        <f t="shared" si="37"/>
        <v>2330</v>
      </c>
      <c r="C1332" t="s">
        <v>1473</v>
      </c>
      <c r="D1332" s="19">
        <v>14702</v>
      </c>
      <c r="E1332" t="s">
        <v>43</v>
      </c>
      <c r="F1332">
        <v>100</v>
      </c>
      <c r="G1332" t="s">
        <v>2257</v>
      </c>
      <c r="H1332" t="s">
        <v>49</v>
      </c>
      <c r="I1332" t="s">
        <v>2222</v>
      </c>
    </row>
    <row r="1333" spans="1:9" x14ac:dyDescent="0.2">
      <c r="A1333">
        <f t="shared" si="37"/>
        <v>1331</v>
      </c>
      <c r="B1333">
        <f t="shared" si="37"/>
        <v>2331</v>
      </c>
      <c r="C1333" t="s">
        <v>1474</v>
      </c>
      <c r="D1333" s="19">
        <v>14977</v>
      </c>
      <c r="E1333" t="s">
        <v>43</v>
      </c>
      <c r="F1333">
        <v>100</v>
      </c>
      <c r="G1333" t="s">
        <v>2257</v>
      </c>
      <c r="H1333" t="s">
        <v>49</v>
      </c>
      <c r="I1333" t="s">
        <v>2222</v>
      </c>
    </row>
    <row r="1334" spans="1:9" x14ac:dyDescent="0.2">
      <c r="A1334">
        <f t="shared" si="37"/>
        <v>1332</v>
      </c>
      <c r="B1334">
        <f t="shared" si="37"/>
        <v>2332</v>
      </c>
      <c r="C1334" t="s">
        <v>1475</v>
      </c>
      <c r="D1334" s="19">
        <v>15067</v>
      </c>
      <c r="E1334" t="s">
        <v>43</v>
      </c>
      <c r="F1334">
        <v>100</v>
      </c>
      <c r="G1334" t="s">
        <v>2257</v>
      </c>
      <c r="H1334" t="s">
        <v>49</v>
      </c>
      <c r="I1334" t="s">
        <v>2222</v>
      </c>
    </row>
    <row r="1335" spans="1:9" x14ac:dyDescent="0.2">
      <c r="A1335">
        <f t="shared" si="37"/>
        <v>1333</v>
      </c>
      <c r="B1335">
        <f t="shared" si="37"/>
        <v>2333</v>
      </c>
      <c r="C1335" t="s">
        <v>1476</v>
      </c>
      <c r="D1335" s="19">
        <v>15342</v>
      </c>
      <c r="E1335" t="s">
        <v>43</v>
      </c>
      <c r="F1335">
        <v>100</v>
      </c>
      <c r="G1335" t="s">
        <v>2257</v>
      </c>
      <c r="H1335" t="s">
        <v>49</v>
      </c>
      <c r="I1335" t="s">
        <v>2222</v>
      </c>
    </row>
    <row r="1336" spans="1:9" x14ac:dyDescent="0.2">
      <c r="A1336">
        <f t="shared" si="37"/>
        <v>1334</v>
      </c>
      <c r="B1336">
        <f t="shared" si="37"/>
        <v>2334</v>
      </c>
      <c r="C1336" t="s">
        <v>1477</v>
      </c>
      <c r="D1336" s="19">
        <v>15432</v>
      </c>
      <c r="E1336" t="s">
        <v>43</v>
      </c>
      <c r="F1336">
        <v>100</v>
      </c>
      <c r="G1336" t="s">
        <v>2257</v>
      </c>
      <c r="H1336" t="s">
        <v>49</v>
      </c>
      <c r="I1336" t="s">
        <v>2222</v>
      </c>
    </row>
    <row r="1337" spans="1:9" x14ac:dyDescent="0.2">
      <c r="A1337">
        <f t="shared" si="37"/>
        <v>1335</v>
      </c>
      <c r="B1337">
        <f t="shared" si="37"/>
        <v>2335</v>
      </c>
      <c r="C1337" t="s">
        <v>1478</v>
      </c>
      <c r="D1337" s="19">
        <v>15707</v>
      </c>
      <c r="E1337" t="s">
        <v>43</v>
      </c>
      <c r="F1337">
        <v>100</v>
      </c>
      <c r="G1337" t="s">
        <v>2257</v>
      </c>
      <c r="H1337" t="s">
        <v>49</v>
      </c>
      <c r="I1337" t="s">
        <v>2222</v>
      </c>
    </row>
    <row r="1338" spans="1:9" x14ac:dyDescent="0.2">
      <c r="A1338">
        <f t="shared" si="37"/>
        <v>1336</v>
      </c>
      <c r="B1338">
        <f t="shared" si="37"/>
        <v>2336</v>
      </c>
      <c r="C1338" t="s">
        <v>1479</v>
      </c>
      <c r="D1338" s="19">
        <v>15797</v>
      </c>
      <c r="E1338" t="s">
        <v>43</v>
      </c>
      <c r="F1338">
        <v>100</v>
      </c>
      <c r="G1338" t="s">
        <v>2257</v>
      </c>
      <c r="H1338" t="s">
        <v>49</v>
      </c>
      <c r="I1338" t="s">
        <v>2222</v>
      </c>
    </row>
    <row r="1339" spans="1:9" x14ac:dyDescent="0.2">
      <c r="A1339">
        <f t="shared" si="37"/>
        <v>1337</v>
      </c>
      <c r="B1339">
        <f t="shared" si="37"/>
        <v>2337</v>
      </c>
      <c r="C1339" t="s">
        <v>1480</v>
      </c>
      <c r="D1339" s="19">
        <v>16072</v>
      </c>
      <c r="E1339" t="s">
        <v>43</v>
      </c>
      <c r="F1339">
        <v>100</v>
      </c>
      <c r="G1339" t="s">
        <v>2257</v>
      </c>
      <c r="H1339" t="s">
        <v>49</v>
      </c>
      <c r="I1339" t="s">
        <v>2222</v>
      </c>
    </row>
    <row r="1340" spans="1:9" x14ac:dyDescent="0.2">
      <c r="A1340">
        <f t="shared" si="37"/>
        <v>1338</v>
      </c>
      <c r="B1340">
        <f t="shared" si="37"/>
        <v>2338</v>
      </c>
      <c r="C1340" t="s">
        <v>1481</v>
      </c>
      <c r="D1340" s="19">
        <v>16163</v>
      </c>
      <c r="E1340" t="s">
        <v>43</v>
      </c>
      <c r="F1340">
        <v>100</v>
      </c>
      <c r="G1340" t="s">
        <v>2257</v>
      </c>
      <c r="H1340" t="s">
        <v>49</v>
      </c>
      <c r="I1340" t="s">
        <v>2222</v>
      </c>
    </row>
    <row r="1341" spans="1:9" x14ac:dyDescent="0.2">
      <c r="A1341">
        <f t="shared" si="37"/>
        <v>1339</v>
      </c>
      <c r="B1341">
        <f t="shared" si="37"/>
        <v>2339</v>
      </c>
      <c r="C1341" t="s">
        <v>1482</v>
      </c>
      <c r="D1341" s="19">
        <v>16438</v>
      </c>
      <c r="E1341" t="s">
        <v>43</v>
      </c>
      <c r="F1341">
        <v>100</v>
      </c>
      <c r="G1341" t="s">
        <v>2257</v>
      </c>
      <c r="H1341" t="s">
        <v>49</v>
      </c>
      <c r="I1341" t="s">
        <v>2222</v>
      </c>
    </row>
    <row r="1342" spans="1:9" x14ac:dyDescent="0.2">
      <c r="A1342">
        <f t="shared" si="37"/>
        <v>1340</v>
      </c>
      <c r="B1342">
        <f t="shared" si="37"/>
        <v>2340</v>
      </c>
      <c r="C1342" t="s">
        <v>1483</v>
      </c>
      <c r="D1342" s="19">
        <v>16528</v>
      </c>
      <c r="E1342" t="s">
        <v>43</v>
      </c>
      <c r="F1342">
        <v>100</v>
      </c>
      <c r="G1342" t="s">
        <v>2257</v>
      </c>
      <c r="H1342" t="s">
        <v>49</v>
      </c>
      <c r="I1342" t="s">
        <v>2222</v>
      </c>
    </row>
    <row r="1343" spans="1:9" x14ac:dyDescent="0.2">
      <c r="A1343">
        <f t="shared" si="37"/>
        <v>1341</v>
      </c>
      <c r="B1343">
        <f t="shared" si="37"/>
        <v>2341</v>
      </c>
      <c r="C1343" t="s">
        <v>1484</v>
      </c>
      <c r="D1343" s="19">
        <v>16803</v>
      </c>
      <c r="E1343" t="s">
        <v>43</v>
      </c>
      <c r="F1343">
        <v>100</v>
      </c>
      <c r="G1343" t="s">
        <v>2257</v>
      </c>
      <c r="H1343" t="s">
        <v>49</v>
      </c>
      <c r="I1343" t="s">
        <v>2222</v>
      </c>
    </row>
    <row r="1344" spans="1:9" x14ac:dyDescent="0.2">
      <c r="A1344">
        <f t="shared" si="37"/>
        <v>1342</v>
      </c>
      <c r="B1344">
        <f t="shared" si="37"/>
        <v>2342</v>
      </c>
      <c r="C1344" t="s">
        <v>1485</v>
      </c>
      <c r="D1344" s="19">
        <v>16893</v>
      </c>
      <c r="E1344" t="s">
        <v>43</v>
      </c>
      <c r="F1344">
        <v>100</v>
      </c>
      <c r="G1344" t="s">
        <v>2257</v>
      </c>
      <c r="H1344" t="s">
        <v>49</v>
      </c>
      <c r="I1344" t="s">
        <v>2222</v>
      </c>
    </row>
    <row r="1345" spans="1:9" x14ac:dyDescent="0.2">
      <c r="A1345">
        <f t="shared" si="37"/>
        <v>1343</v>
      </c>
      <c r="B1345">
        <f t="shared" si="37"/>
        <v>2343</v>
      </c>
      <c r="C1345" t="s">
        <v>1486</v>
      </c>
      <c r="D1345" s="19">
        <v>17168</v>
      </c>
      <c r="E1345" t="s">
        <v>43</v>
      </c>
      <c r="F1345">
        <v>100</v>
      </c>
      <c r="G1345" t="s">
        <v>2257</v>
      </c>
      <c r="H1345" t="s">
        <v>49</v>
      </c>
      <c r="I1345" t="s">
        <v>2222</v>
      </c>
    </row>
    <row r="1346" spans="1:9" x14ac:dyDescent="0.2">
      <c r="A1346">
        <f t="shared" si="37"/>
        <v>1344</v>
      </c>
      <c r="B1346">
        <f t="shared" si="37"/>
        <v>2344</v>
      </c>
      <c r="C1346" t="s">
        <v>1487</v>
      </c>
      <c r="D1346" s="19">
        <v>17258</v>
      </c>
      <c r="E1346" t="s">
        <v>43</v>
      </c>
      <c r="F1346">
        <v>100</v>
      </c>
      <c r="G1346" t="s">
        <v>2257</v>
      </c>
      <c r="H1346" t="s">
        <v>49</v>
      </c>
      <c r="I1346" t="s">
        <v>2222</v>
      </c>
    </row>
    <row r="1347" spans="1:9" x14ac:dyDescent="0.2">
      <c r="A1347">
        <f t="shared" si="37"/>
        <v>1345</v>
      </c>
      <c r="B1347">
        <f t="shared" si="37"/>
        <v>2345</v>
      </c>
      <c r="C1347" t="s">
        <v>1488</v>
      </c>
      <c r="D1347" s="19">
        <v>17533</v>
      </c>
      <c r="E1347" t="s">
        <v>43</v>
      </c>
      <c r="F1347">
        <v>100</v>
      </c>
      <c r="G1347" t="s">
        <v>2257</v>
      </c>
      <c r="H1347" t="s">
        <v>49</v>
      </c>
      <c r="I1347" t="s">
        <v>2222</v>
      </c>
    </row>
    <row r="1348" spans="1:9" x14ac:dyDescent="0.2">
      <c r="A1348">
        <f t="shared" si="37"/>
        <v>1346</v>
      </c>
      <c r="B1348">
        <f t="shared" si="37"/>
        <v>2346</v>
      </c>
      <c r="C1348" t="s">
        <v>1489</v>
      </c>
      <c r="D1348" s="19">
        <v>17624</v>
      </c>
      <c r="E1348" t="s">
        <v>43</v>
      </c>
      <c r="F1348">
        <v>100</v>
      </c>
      <c r="G1348" t="s">
        <v>2257</v>
      </c>
      <c r="H1348" t="s">
        <v>49</v>
      </c>
      <c r="I1348" t="s">
        <v>2222</v>
      </c>
    </row>
    <row r="1349" spans="1:9" x14ac:dyDescent="0.2">
      <c r="A1349">
        <f t="shared" si="37"/>
        <v>1347</v>
      </c>
      <c r="B1349">
        <f t="shared" si="37"/>
        <v>2347</v>
      </c>
      <c r="C1349" t="s">
        <v>1490</v>
      </c>
      <c r="D1349" s="19">
        <v>17899</v>
      </c>
      <c r="E1349" t="s">
        <v>43</v>
      </c>
      <c r="F1349">
        <v>100</v>
      </c>
      <c r="G1349" t="s">
        <v>2257</v>
      </c>
      <c r="H1349" t="s">
        <v>49</v>
      </c>
      <c r="I1349" t="s">
        <v>2222</v>
      </c>
    </row>
    <row r="1350" spans="1:9" x14ac:dyDescent="0.2">
      <c r="A1350">
        <f t="shared" si="37"/>
        <v>1348</v>
      </c>
      <c r="B1350">
        <f t="shared" si="37"/>
        <v>2348</v>
      </c>
      <c r="C1350" t="s">
        <v>1491</v>
      </c>
      <c r="D1350" s="19">
        <v>17989</v>
      </c>
      <c r="E1350" t="s">
        <v>43</v>
      </c>
      <c r="F1350">
        <v>100</v>
      </c>
      <c r="G1350" t="s">
        <v>2257</v>
      </c>
      <c r="H1350" t="s">
        <v>49</v>
      </c>
      <c r="I1350" t="s">
        <v>2222</v>
      </c>
    </row>
    <row r="1351" spans="1:9" x14ac:dyDescent="0.2">
      <c r="A1351">
        <f t="shared" si="37"/>
        <v>1349</v>
      </c>
      <c r="B1351">
        <f t="shared" si="37"/>
        <v>2349</v>
      </c>
      <c r="C1351" t="s">
        <v>1492</v>
      </c>
      <c r="D1351" s="19">
        <v>18264</v>
      </c>
      <c r="E1351" t="s">
        <v>43</v>
      </c>
      <c r="F1351">
        <v>100</v>
      </c>
      <c r="G1351" t="s">
        <v>2257</v>
      </c>
      <c r="H1351" t="s">
        <v>49</v>
      </c>
      <c r="I1351" t="s">
        <v>2222</v>
      </c>
    </row>
    <row r="1352" spans="1:9" x14ac:dyDescent="0.2">
      <c r="A1352">
        <f t="shared" si="37"/>
        <v>1350</v>
      </c>
      <c r="B1352">
        <f t="shared" si="37"/>
        <v>2350</v>
      </c>
      <c r="C1352" t="s">
        <v>1493</v>
      </c>
      <c r="D1352" s="19">
        <v>18354</v>
      </c>
      <c r="E1352" t="s">
        <v>43</v>
      </c>
      <c r="F1352">
        <v>100</v>
      </c>
      <c r="G1352" t="s">
        <v>2257</v>
      </c>
      <c r="H1352" t="s">
        <v>49</v>
      </c>
      <c r="I1352" t="s">
        <v>2222</v>
      </c>
    </row>
    <row r="1353" spans="1:9" x14ac:dyDescent="0.2">
      <c r="A1353">
        <f t="shared" si="37"/>
        <v>1351</v>
      </c>
      <c r="B1353">
        <f t="shared" si="37"/>
        <v>2351</v>
      </c>
      <c r="C1353" t="s">
        <v>1494</v>
      </c>
      <c r="D1353" s="19">
        <v>18629</v>
      </c>
      <c r="E1353" t="s">
        <v>43</v>
      </c>
      <c r="F1353">
        <v>100</v>
      </c>
      <c r="G1353" t="s">
        <v>2257</v>
      </c>
      <c r="H1353" t="s">
        <v>49</v>
      </c>
      <c r="I1353" t="s">
        <v>2222</v>
      </c>
    </row>
    <row r="1354" spans="1:9" x14ac:dyDescent="0.2">
      <c r="A1354">
        <f t="shared" si="37"/>
        <v>1352</v>
      </c>
      <c r="B1354">
        <f t="shared" si="37"/>
        <v>2352</v>
      </c>
      <c r="C1354" t="s">
        <v>1495</v>
      </c>
      <c r="D1354" s="19">
        <v>18719</v>
      </c>
      <c r="E1354" t="s">
        <v>43</v>
      </c>
      <c r="F1354">
        <v>100</v>
      </c>
      <c r="G1354" t="s">
        <v>2257</v>
      </c>
      <c r="H1354" t="s">
        <v>49</v>
      </c>
      <c r="I1354" t="s">
        <v>2222</v>
      </c>
    </row>
    <row r="1355" spans="1:9" x14ac:dyDescent="0.2">
      <c r="A1355">
        <f t="shared" si="37"/>
        <v>1353</v>
      </c>
      <c r="B1355">
        <f t="shared" si="37"/>
        <v>2353</v>
      </c>
      <c r="C1355" t="s">
        <v>1496</v>
      </c>
      <c r="D1355" s="19">
        <v>18994</v>
      </c>
      <c r="E1355" t="s">
        <v>43</v>
      </c>
      <c r="F1355">
        <v>100</v>
      </c>
      <c r="G1355" t="s">
        <v>2257</v>
      </c>
      <c r="H1355" t="s">
        <v>49</v>
      </c>
      <c r="I1355" t="s">
        <v>2222</v>
      </c>
    </row>
    <row r="1356" spans="1:9" x14ac:dyDescent="0.2">
      <c r="A1356">
        <f t="shared" si="37"/>
        <v>1354</v>
      </c>
      <c r="B1356">
        <f t="shared" si="37"/>
        <v>2354</v>
      </c>
      <c r="C1356" t="s">
        <v>1497</v>
      </c>
      <c r="D1356" s="19">
        <v>19085</v>
      </c>
      <c r="E1356" t="s">
        <v>43</v>
      </c>
      <c r="F1356">
        <v>100</v>
      </c>
      <c r="G1356" t="s">
        <v>2257</v>
      </c>
      <c r="H1356" t="s">
        <v>49</v>
      </c>
      <c r="I1356" t="s">
        <v>2222</v>
      </c>
    </row>
    <row r="1357" spans="1:9" x14ac:dyDescent="0.2">
      <c r="A1357">
        <f t="shared" si="37"/>
        <v>1355</v>
      </c>
      <c r="B1357">
        <f t="shared" si="37"/>
        <v>2355</v>
      </c>
      <c r="C1357" t="s">
        <v>1498</v>
      </c>
      <c r="D1357" s="19">
        <v>19360</v>
      </c>
      <c r="E1357" t="s">
        <v>43</v>
      </c>
      <c r="F1357">
        <v>100</v>
      </c>
      <c r="G1357" t="s">
        <v>2257</v>
      </c>
      <c r="H1357" t="s">
        <v>49</v>
      </c>
      <c r="I1357" t="s">
        <v>2222</v>
      </c>
    </row>
    <row r="1358" spans="1:9" x14ac:dyDescent="0.2">
      <c r="A1358">
        <f t="shared" si="37"/>
        <v>1356</v>
      </c>
      <c r="B1358">
        <f t="shared" si="37"/>
        <v>2356</v>
      </c>
      <c r="C1358" t="s">
        <v>1499</v>
      </c>
      <c r="D1358" s="19">
        <v>19450</v>
      </c>
      <c r="E1358" t="s">
        <v>43</v>
      </c>
      <c r="F1358">
        <v>100</v>
      </c>
      <c r="G1358" t="s">
        <v>2257</v>
      </c>
      <c r="H1358" t="s">
        <v>49</v>
      </c>
      <c r="I1358" t="s">
        <v>2222</v>
      </c>
    </row>
    <row r="1359" spans="1:9" x14ac:dyDescent="0.2">
      <c r="A1359">
        <f t="shared" si="37"/>
        <v>1357</v>
      </c>
      <c r="B1359">
        <f t="shared" si="37"/>
        <v>2357</v>
      </c>
      <c r="C1359" t="s">
        <v>1500</v>
      </c>
      <c r="D1359" s="19">
        <v>19725</v>
      </c>
      <c r="E1359" t="s">
        <v>43</v>
      </c>
      <c r="F1359">
        <v>100</v>
      </c>
      <c r="G1359" t="s">
        <v>2257</v>
      </c>
      <c r="H1359" t="s">
        <v>49</v>
      </c>
      <c r="I1359" t="s">
        <v>2222</v>
      </c>
    </row>
    <row r="1360" spans="1:9" x14ac:dyDescent="0.2">
      <c r="A1360">
        <f t="shared" si="37"/>
        <v>1358</v>
      </c>
      <c r="B1360">
        <f t="shared" si="37"/>
        <v>2358</v>
      </c>
      <c r="C1360" t="s">
        <v>1501</v>
      </c>
      <c r="D1360" s="19">
        <v>19815</v>
      </c>
      <c r="E1360" t="s">
        <v>43</v>
      </c>
      <c r="F1360">
        <v>100</v>
      </c>
      <c r="G1360" t="s">
        <v>2257</v>
      </c>
      <c r="H1360" t="s">
        <v>49</v>
      </c>
      <c r="I1360" t="s">
        <v>2222</v>
      </c>
    </row>
    <row r="1361" spans="1:14" x14ac:dyDescent="0.2">
      <c r="A1361">
        <f t="shared" si="37"/>
        <v>1359</v>
      </c>
      <c r="B1361">
        <f t="shared" si="37"/>
        <v>2359</v>
      </c>
      <c r="C1361" t="s">
        <v>1502</v>
      </c>
      <c r="D1361" s="19">
        <v>20090</v>
      </c>
      <c r="E1361" t="s">
        <v>43</v>
      </c>
      <c r="F1361">
        <v>100</v>
      </c>
      <c r="G1361" t="s">
        <v>2257</v>
      </c>
      <c r="H1361" t="s">
        <v>49</v>
      </c>
      <c r="I1361" t="s">
        <v>2222</v>
      </c>
    </row>
    <row r="1362" spans="1:14" x14ac:dyDescent="0.2">
      <c r="A1362">
        <f t="shared" si="37"/>
        <v>1360</v>
      </c>
      <c r="B1362">
        <f t="shared" si="37"/>
        <v>2360</v>
      </c>
      <c r="C1362" t="s">
        <v>1503</v>
      </c>
      <c r="D1362" s="19">
        <v>20180</v>
      </c>
      <c r="E1362" t="s">
        <v>43</v>
      </c>
      <c r="F1362">
        <v>100</v>
      </c>
      <c r="G1362" t="s">
        <v>2257</v>
      </c>
      <c r="H1362" t="s">
        <v>49</v>
      </c>
      <c r="I1362" t="s">
        <v>2222</v>
      </c>
    </row>
    <row r="1363" spans="1:14" x14ac:dyDescent="0.2">
      <c r="A1363">
        <f t="shared" si="37"/>
        <v>1361</v>
      </c>
      <c r="B1363">
        <f t="shared" si="37"/>
        <v>2361</v>
      </c>
      <c r="C1363" t="s">
        <v>1504</v>
      </c>
      <c r="D1363" s="19">
        <v>20455</v>
      </c>
      <c r="E1363" t="s">
        <v>43</v>
      </c>
      <c r="F1363">
        <v>100</v>
      </c>
      <c r="G1363" t="s">
        <v>2257</v>
      </c>
      <c r="H1363" t="s">
        <v>49</v>
      </c>
      <c r="I1363" t="s">
        <v>2222</v>
      </c>
    </row>
    <row r="1364" spans="1:14" x14ac:dyDescent="0.2">
      <c r="A1364">
        <f t="shared" si="37"/>
        <v>1362</v>
      </c>
      <c r="B1364">
        <f t="shared" si="37"/>
        <v>2362</v>
      </c>
      <c r="C1364" t="s">
        <v>1505</v>
      </c>
      <c r="D1364" s="19">
        <v>20546</v>
      </c>
      <c r="E1364" t="s">
        <v>43</v>
      </c>
      <c r="F1364">
        <v>100</v>
      </c>
      <c r="G1364" t="s">
        <v>2257</v>
      </c>
      <c r="H1364" t="s">
        <v>49</v>
      </c>
      <c r="I1364" t="s">
        <v>2222</v>
      </c>
    </row>
    <row r="1365" spans="1:14" x14ac:dyDescent="0.2">
      <c r="A1365">
        <f t="shared" si="37"/>
        <v>1363</v>
      </c>
      <c r="B1365">
        <f t="shared" si="37"/>
        <v>2363</v>
      </c>
      <c r="C1365" t="s">
        <v>1506</v>
      </c>
      <c r="D1365" s="19">
        <v>20821</v>
      </c>
      <c r="E1365" t="s">
        <v>43</v>
      </c>
      <c r="F1365">
        <v>100</v>
      </c>
      <c r="G1365" t="s">
        <v>2257</v>
      </c>
      <c r="H1365" t="s">
        <v>49</v>
      </c>
      <c r="I1365" t="s">
        <v>2222</v>
      </c>
    </row>
    <row r="1366" spans="1:14" x14ac:dyDescent="0.2">
      <c r="A1366">
        <f t="shared" si="37"/>
        <v>1364</v>
      </c>
      <c r="B1366">
        <f t="shared" si="37"/>
        <v>2364</v>
      </c>
      <c r="C1366" t="s">
        <v>1507</v>
      </c>
      <c r="D1366" s="19">
        <v>20911</v>
      </c>
      <c r="E1366" t="s">
        <v>43</v>
      </c>
      <c r="F1366">
        <v>100</v>
      </c>
      <c r="G1366" t="s">
        <v>2257</v>
      </c>
      <c r="H1366" t="s">
        <v>49</v>
      </c>
      <c r="I1366" t="s">
        <v>2222</v>
      </c>
    </row>
    <row r="1367" spans="1:14" x14ac:dyDescent="0.2">
      <c r="A1367">
        <f t="shared" si="37"/>
        <v>1365</v>
      </c>
      <c r="B1367">
        <f t="shared" si="37"/>
        <v>2365</v>
      </c>
      <c r="C1367" t="s">
        <v>1508</v>
      </c>
      <c r="D1367" s="19">
        <v>21186</v>
      </c>
      <c r="E1367" t="s">
        <v>43</v>
      </c>
      <c r="F1367">
        <v>100</v>
      </c>
      <c r="G1367" t="s">
        <v>2257</v>
      </c>
      <c r="H1367" t="s">
        <v>49</v>
      </c>
      <c r="I1367" t="s">
        <v>2222</v>
      </c>
    </row>
    <row r="1368" spans="1:14" x14ac:dyDescent="0.2">
      <c r="A1368">
        <f t="shared" si="37"/>
        <v>1366</v>
      </c>
      <c r="B1368">
        <f t="shared" si="37"/>
        <v>2366</v>
      </c>
      <c r="C1368" t="s">
        <v>1509</v>
      </c>
      <c r="D1368" s="19">
        <v>18629</v>
      </c>
      <c r="E1368" t="s">
        <v>44</v>
      </c>
      <c r="F1368">
        <v>50</v>
      </c>
      <c r="G1368" t="s">
        <v>2257</v>
      </c>
      <c r="H1368" t="s">
        <v>49</v>
      </c>
      <c r="I1368" t="s">
        <v>2222</v>
      </c>
      <c r="N1368">
        <v>75</v>
      </c>
    </row>
    <row r="1369" spans="1:14" x14ac:dyDescent="0.2">
      <c r="A1369">
        <f t="shared" si="37"/>
        <v>1367</v>
      </c>
      <c r="B1369">
        <f t="shared" si="37"/>
        <v>2367</v>
      </c>
      <c r="C1369" t="s">
        <v>1510</v>
      </c>
      <c r="D1369" s="19">
        <v>18719</v>
      </c>
      <c r="E1369" t="s">
        <v>44</v>
      </c>
      <c r="F1369">
        <v>50</v>
      </c>
      <c r="G1369" t="s">
        <v>2257</v>
      </c>
      <c r="H1369" t="s">
        <v>49</v>
      </c>
      <c r="I1369" t="s">
        <v>2222</v>
      </c>
      <c r="N1369">
        <v>75</v>
      </c>
    </row>
    <row r="1370" spans="1:14" x14ac:dyDescent="0.2">
      <c r="A1370">
        <f t="shared" si="37"/>
        <v>1368</v>
      </c>
      <c r="B1370">
        <f t="shared" si="37"/>
        <v>2368</v>
      </c>
      <c r="C1370" t="s">
        <v>1511</v>
      </c>
      <c r="D1370" s="19">
        <v>18994</v>
      </c>
      <c r="E1370" t="s">
        <v>44</v>
      </c>
      <c r="F1370">
        <v>50</v>
      </c>
      <c r="G1370" t="s">
        <v>2257</v>
      </c>
      <c r="H1370" t="s">
        <v>49</v>
      </c>
      <c r="I1370" t="s">
        <v>2222</v>
      </c>
      <c r="N1370">
        <v>75</v>
      </c>
    </row>
    <row r="1371" spans="1:14" x14ac:dyDescent="0.2">
      <c r="A1371">
        <f t="shared" si="37"/>
        <v>1369</v>
      </c>
      <c r="B1371">
        <f t="shared" si="37"/>
        <v>2369</v>
      </c>
      <c r="C1371" t="s">
        <v>1512</v>
      </c>
      <c r="D1371" s="19">
        <v>19085</v>
      </c>
      <c r="E1371" t="s">
        <v>44</v>
      </c>
      <c r="F1371">
        <v>50</v>
      </c>
      <c r="G1371" t="s">
        <v>2257</v>
      </c>
      <c r="H1371" t="s">
        <v>49</v>
      </c>
      <c r="I1371" t="s">
        <v>2222</v>
      </c>
      <c r="N1371">
        <v>75</v>
      </c>
    </row>
    <row r="1372" spans="1:14" x14ac:dyDescent="0.2">
      <c r="A1372">
        <f t="shared" si="37"/>
        <v>1370</v>
      </c>
      <c r="B1372">
        <f t="shared" si="37"/>
        <v>2370</v>
      </c>
      <c r="C1372" t="s">
        <v>1513</v>
      </c>
      <c r="D1372" s="19">
        <v>19360</v>
      </c>
      <c r="E1372" t="s">
        <v>44</v>
      </c>
      <c r="F1372">
        <v>50</v>
      </c>
      <c r="G1372" t="s">
        <v>2257</v>
      </c>
      <c r="H1372" t="s">
        <v>49</v>
      </c>
      <c r="I1372" t="s">
        <v>2222</v>
      </c>
      <c r="N1372">
        <v>75</v>
      </c>
    </row>
    <row r="1373" spans="1:14" x14ac:dyDescent="0.2">
      <c r="A1373">
        <f t="shared" si="37"/>
        <v>1371</v>
      </c>
      <c r="B1373">
        <f t="shared" si="37"/>
        <v>2371</v>
      </c>
      <c r="C1373" t="s">
        <v>1514</v>
      </c>
      <c r="D1373" s="19">
        <v>19450</v>
      </c>
      <c r="E1373" t="s">
        <v>44</v>
      </c>
      <c r="F1373">
        <v>50</v>
      </c>
      <c r="G1373" t="s">
        <v>2257</v>
      </c>
      <c r="H1373" t="s">
        <v>49</v>
      </c>
      <c r="I1373" t="s">
        <v>2222</v>
      </c>
      <c r="N1373">
        <v>75</v>
      </c>
    </row>
    <row r="1374" spans="1:14" x14ac:dyDescent="0.2">
      <c r="A1374">
        <f t="shared" ref="A1374:B1437" si="38">A1373+1</f>
        <v>1372</v>
      </c>
      <c r="B1374">
        <f t="shared" si="38"/>
        <v>2372</v>
      </c>
      <c r="C1374" t="s">
        <v>1515</v>
      </c>
      <c r="D1374" s="19">
        <v>19725</v>
      </c>
      <c r="E1374" t="s">
        <v>44</v>
      </c>
      <c r="F1374">
        <v>50</v>
      </c>
      <c r="G1374" t="s">
        <v>2257</v>
      </c>
      <c r="H1374" t="s">
        <v>49</v>
      </c>
      <c r="I1374" t="s">
        <v>2222</v>
      </c>
      <c r="N1374">
        <v>75</v>
      </c>
    </row>
    <row r="1375" spans="1:14" x14ac:dyDescent="0.2">
      <c r="A1375">
        <f t="shared" si="38"/>
        <v>1373</v>
      </c>
      <c r="B1375">
        <f t="shared" si="38"/>
        <v>2373</v>
      </c>
      <c r="C1375" t="s">
        <v>1516</v>
      </c>
      <c r="D1375" s="19">
        <v>19815</v>
      </c>
      <c r="E1375" t="s">
        <v>44</v>
      </c>
      <c r="F1375">
        <v>50</v>
      </c>
      <c r="G1375" t="s">
        <v>2257</v>
      </c>
      <c r="H1375" t="s">
        <v>49</v>
      </c>
      <c r="I1375" t="s">
        <v>2222</v>
      </c>
      <c r="N1375">
        <v>75</v>
      </c>
    </row>
    <row r="1376" spans="1:14" x14ac:dyDescent="0.2">
      <c r="A1376">
        <f t="shared" si="38"/>
        <v>1374</v>
      </c>
      <c r="B1376">
        <f t="shared" si="38"/>
        <v>2374</v>
      </c>
      <c r="C1376" t="s">
        <v>1517</v>
      </c>
      <c r="D1376" s="19">
        <v>20090</v>
      </c>
      <c r="E1376" t="s">
        <v>44</v>
      </c>
      <c r="F1376">
        <v>50</v>
      </c>
      <c r="G1376" t="s">
        <v>2257</v>
      </c>
      <c r="H1376" t="s">
        <v>49</v>
      </c>
      <c r="I1376" t="s">
        <v>2222</v>
      </c>
      <c r="N1376">
        <v>75</v>
      </c>
    </row>
    <row r="1377" spans="1:14" x14ac:dyDescent="0.2">
      <c r="A1377">
        <f t="shared" si="38"/>
        <v>1375</v>
      </c>
      <c r="B1377">
        <f t="shared" si="38"/>
        <v>2375</v>
      </c>
      <c r="C1377" t="s">
        <v>1518</v>
      </c>
      <c r="D1377" s="19">
        <v>20180</v>
      </c>
      <c r="E1377" t="s">
        <v>44</v>
      </c>
      <c r="F1377">
        <v>50</v>
      </c>
      <c r="G1377" t="s">
        <v>2257</v>
      </c>
      <c r="H1377" t="s">
        <v>49</v>
      </c>
      <c r="I1377" t="s">
        <v>2222</v>
      </c>
      <c r="N1377">
        <v>75</v>
      </c>
    </row>
    <row r="1378" spans="1:14" x14ac:dyDescent="0.2">
      <c r="A1378">
        <f t="shared" si="38"/>
        <v>1376</v>
      </c>
      <c r="B1378">
        <f t="shared" si="38"/>
        <v>2376</v>
      </c>
      <c r="C1378" t="s">
        <v>1519</v>
      </c>
      <c r="D1378" s="19">
        <v>20455</v>
      </c>
      <c r="E1378" t="s">
        <v>44</v>
      </c>
      <c r="F1378">
        <v>50</v>
      </c>
      <c r="G1378" t="s">
        <v>2257</v>
      </c>
      <c r="H1378" t="s">
        <v>49</v>
      </c>
      <c r="I1378" t="s">
        <v>2222</v>
      </c>
      <c r="N1378">
        <v>75</v>
      </c>
    </row>
    <row r="1379" spans="1:14" x14ac:dyDescent="0.2">
      <c r="A1379">
        <f t="shared" si="38"/>
        <v>1377</v>
      </c>
      <c r="B1379">
        <f t="shared" si="38"/>
        <v>2377</v>
      </c>
      <c r="C1379" t="s">
        <v>1520</v>
      </c>
      <c r="D1379" s="19">
        <v>20546</v>
      </c>
      <c r="E1379" t="s">
        <v>44</v>
      </c>
      <c r="F1379">
        <v>50</v>
      </c>
      <c r="G1379" t="s">
        <v>2257</v>
      </c>
      <c r="H1379" t="s">
        <v>49</v>
      </c>
      <c r="I1379" t="s">
        <v>2222</v>
      </c>
      <c r="N1379">
        <v>75</v>
      </c>
    </row>
    <row r="1380" spans="1:14" x14ac:dyDescent="0.2">
      <c r="A1380">
        <f t="shared" si="38"/>
        <v>1378</v>
      </c>
      <c r="B1380">
        <f t="shared" si="38"/>
        <v>2378</v>
      </c>
      <c r="C1380" t="s">
        <v>1521</v>
      </c>
      <c r="D1380" s="19">
        <v>20821</v>
      </c>
      <c r="E1380" t="s">
        <v>44</v>
      </c>
      <c r="F1380">
        <v>50</v>
      </c>
      <c r="G1380" t="s">
        <v>2257</v>
      </c>
      <c r="H1380" t="s">
        <v>49</v>
      </c>
      <c r="I1380" t="s">
        <v>2222</v>
      </c>
      <c r="N1380">
        <v>75</v>
      </c>
    </row>
    <row r="1381" spans="1:14" x14ac:dyDescent="0.2">
      <c r="A1381">
        <f t="shared" si="38"/>
        <v>1379</v>
      </c>
      <c r="B1381">
        <f t="shared" si="38"/>
        <v>2379</v>
      </c>
      <c r="C1381" t="s">
        <v>1522</v>
      </c>
      <c r="D1381" s="19">
        <v>20911</v>
      </c>
      <c r="E1381" t="s">
        <v>44</v>
      </c>
      <c r="F1381">
        <v>50</v>
      </c>
      <c r="G1381" t="s">
        <v>2257</v>
      </c>
      <c r="H1381" t="s">
        <v>49</v>
      </c>
      <c r="I1381" t="s">
        <v>2222</v>
      </c>
      <c r="N1381">
        <v>75</v>
      </c>
    </row>
    <row r="1382" spans="1:14" x14ac:dyDescent="0.2">
      <c r="A1382">
        <f t="shared" si="38"/>
        <v>1380</v>
      </c>
      <c r="B1382">
        <f t="shared" si="38"/>
        <v>2380</v>
      </c>
      <c r="C1382" t="s">
        <v>1523</v>
      </c>
      <c r="D1382" s="19">
        <v>21186</v>
      </c>
      <c r="E1382" t="s">
        <v>44</v>
      </c>
      <c r="F1382">
        <v>50</v>
      </c>
      <c r="G1382" t="s">
        <v>2257</v>
      </c>
      <c r="H1382" t="s">
        <v>49</v>
      </c>
      <c r="I1382" t="s">
        <v>2222</v>
      </c>
      <c r="N1382">
        <v>75</v>
      </c>
    </row>
    <row r="1383" spans="1:14" x14ac:dyDescent="0.2">
      <c r="A1383">
        <f t="shared" si="38"/>
        <v>1381</v>
      </c>
      <c r="B1383">
        <f t="shared" si="38"/>
        <v>2381</v>
      </c>
      <c r="C1383" t="s">
        <v>1524</v>
      </c>
      <c r="D1383" s="19">
        <v>21276</v>
      </c>
      <c r="E1383" t="s">
        <v>44</v>
      </c>
      <c r="F1383">
        <v>50</v>
      </c>
      <c r="G1383" t="s">
        <v>2257</v>
      </c>
      <c r="H1383" t="s">
        <v>49</v>
      </c>
      <c r="I1383" t="s">
        <v>2222</v>
      </c>
      <c r="N1383">
        <v>75</v>
      </c>
    </row>
    <row r="1384" spans="1:14" x14ac:dyDescent="0.2">
      <c r="A1384">
        <f t="shared" si="38"/>
        <v>1382</v>
      </c>
      <c r="B1384">
        <f t="shared" si="38"/>
        <v>2382</v>
      </c>
      <c r="C1384" t="s">
        <v>1525</v>
      </c>
      <c r="D1384" s="19">
        <v>21551</v>
      </c>
      <c r="E1384" t="s">
        <v>44</v>
      </c>
      <c r="F1384">
        <v>50</v>
      </c>
      <c r="G1384" t="s">
        <v>2257</v>
      </c>
      <c r="H1384" t="s">
        <v>49</v>
      </c>
      <c r="I1384" t="s">
        <v>2222</v>
      </c>
      <c r="N1384">
        <v>75</v>
      </c>
    </row>
    <row r="1385" spans="1:14" x14ac:dyDescent="0.2">
      <c r="A1385">
        <f t="shared" si="38"/>
        <v>1383</v>
      </c>
      <c r="B1385">
        <f t="shared" si="38"/>
        <v>2383</v>
      </c>
      <c r="C1385" t="s">
        <v>1526</v>
      </c>
      <c r="D1385" s="19">
        <v>21641</v>
      </c>
      <c r="E1385" t="s">
        <v>44</v>
      </c>
      <c r="F1385">
        <v>50</v>
      </c>
      <c r="G1385" t="s">
        <v>2257</v>
      </c>
      <c r="H1385" t="s">
        <v>49</v>
      </c>
      <c r="I1385" t="s">
        <v>2222</v>
      </c>
      <c r="N1385">
        <v>75</v>
      </c>
    </row>
    <row r="1386" spans="1:14" x14ac:dyDescent="0.2">
      <c r="A1386">
        <f t="shared" si="38"/>
        <v>1384</v>
      </c>
      <c r="B1386">
        <f t="shared" si="38"/>
        <v>2384</v>
      </c>
      <c r="C1386" t="s">
        <v>1527</v>
      </c>
      <c r="D1386" s="19">
        <v>21916</v>
      </c>
      <c r="E1386" t="s">
        <v>44</v>
      </c>
      <c r="F1386">
        <v>50</v>
      </c>
      <c r="G1386" t="s">
        <v>2257</v>
      </c>
      <c r="H1386" t="s">
        <v>49</v>
      </c>
      <c r="I1386" t="s">
        <v>2222</v>
      </c>
      <c r="N1386">
        <v>75</v>
      </c>
    </row>
    <row r="1387" spans="1:14" x14ac:dyDescent="0.2">
      <c r="A1387">
        <f t="shared" si="38"/>
        <v>1385</v>
      </c>
      <c r="B1387">
        <f t="shared" si="38"/>
        <v>2385</v>
      </c>
      <c r="C1387" t="s">
        <v>1528</v>
      </c>
      <c r="D1387" s="19">
        <v>22007</v>
      </c>
      <c r="E1387" t="s">
        <v>44</v>
      </c>
      <c r="F1387">
        <v>50</v>
      </c>
      <c r="G1387" t="s">
        <v>2257</v>
      </c>
      <c r="H1387" t="s">
        <v>49</v>
      </c>
      <c r="I1387" t="s">
        <v>2222</v>
      </c>
      <c r="N1387">
        <v>75</v>
      </c>
    </row>
    <row r="1388" spans="1:14" x14ac:dyDescent="0.2">
      <c r="A1388">
        <f t="shared" si="38"/>
        <v>1386</v>
      </c>
      <c r="B1388">
        <f t="shared" si="38"/>
        <v>2386</v>
      </c>
      <c r="C1388" t="s">
        <v>1529</v>
      </c>
      <c r="D1388" s="19">
        <v>22282</v>
      </c>
      <c r="E1388" t="s">
        <v>44</v>
      </c>
      <c r="F1388">
        <v>50</v>
      </c>
      <c r="G1388" t="s">
        <v>2257</v>
      </c>
      <c r="H1388" t="s">
        <v>49</v>
      </c>
      <c r="I1388" t="s">
        <v>2222</v>
      </c>
      <c r="N1388">
        <v>75</v>
      </c>
    </row>
    <row r="1389" spans="1:14" x14ac:dyDescent="0.2">
      <c r="A1389">
        <f t="shared" si="38"/>
        <v>1387</v>
      </c>
      <c r="B1389">
        <f t="shared" si="38"/>
        <v>2387</v>
      </c>
      <c r="C1389" t="s">
        <v>1530</v>
      </c>
      <c r="D1389" s="19">
        <v>22372</v>
      </c>
      <c r="E1389" t="s">
        <v>44</v>
      </c>
      <c r="F1389">
        <v>50</v>
      </c>
      <c r="G1389" t="s">
        <v>2257</v>
      </c>
      <c r="H1389" t="s">
        <v>49</v>
      </c>
      <c r="I1389" t="s">
        <v>2222</v>
      </c>
      <c r="N1389">
        <v>75</v>
      </c>
    </row>
    <row r="1390" spans="1:14" x14ac:dyDescent="0.2">
      <c r="A1390">
        <f t="shared" si="38"/>
        <v>1388</v>
      </c>
      <c r="B1390">
        <f t="shared" si="38"/>
        <v>2388</v>
      </c>
      <c r="C1390" t="s">
        <v>1531</v>
      </c>
      <c r="D1390" s="19">
        <v>22647</v>
      </c>
      <c r="E1390" t="s">
        <v>44</v>
      </c>
      <c r="F1390">
        <v>50</v>
      </c>
      <c r="G1390" t="s">
        <v>2257</v>
      </c>
      <c r="H1390" t="s">
        <v>49</v>
      </c>
      <c r="I1390" t="s">
        <v>2222</v>
      </c>
      <c r="N1390">
        <v>75</v>
      </c>
    </row>
    <row r="1391" spans="1:14" x14ac:dyDescent="0.2">
      <c r="A1391">
        <f t="shared" si="38"/>
        <v>1389</v>
      </c>
      <c r="B1391">
        <f t="shared" si="38"/>
        <v>2389</v>
      </c>
      <c r="C1391" t="s">
        <v>1532</v>
      </c>
      <c r="D1391" s="19">
        <v>22737</v>
      </c>
      <c r="E1391" t="s">
        <v>44</v>
      </c>
      <c r="F1391">
        <v>50</v>
      </c>
      <c r="G1391" t="s">
        <v>2257</v>
      </c>
      <c r="H1391" t="s">
        <v>49</v>
      </c>
      <c r="I1391" t="s">
        <v>2222</v>
      </c>
      <c r="N1391">
        <v>75</v>
      </c>
    </row>
    <row r="1392" spans="1:14" x14ac:dyDescent="0.2">
      <c r="A1392">
        <f t="shared" si="38"/>
        <v>1390</v>
      </c>
      <c r="B1392">
        <f t="shared" si="38"/>
        <v>2390</v>
      </c>
      <c r="C1392" t="s">
        <v>1533</v>
      </c>
      <c r="D1392" s="19">
        <v>23012</v>
      </c>
      <c r="E1392" t="s">
        <v>44</v>
      </c>
      <c r="F1392">
        <v>50</v>
      </c>
      <c r="G1392" t="s">
        <v>2257</v>
      </c>
      <c r="H1392" t="s">
        <v>49</v>
      </c>
      <c r="I1392" t="s">
        <v>2222</v>
      </c>
      <c r="N1392">
        <v>75</v>
      </c>
    </row>
    <row r="1393" spans="1:15" x14ac:dyDescent="0.2">
      <c r="A1393">
        <f t="shared" si="38"/>
        <v>1391</v>
      </c>
      <c r="B1393">
        <f t="shared" si="38"/>
        <v>2391</v>
      </c>
      <c r="C1393" t="s">
        <v>1534</v>
      </c>
      <c r="D1393" s="19">
        <v>23102</v>
      </c>
      <c r="E1393" t="s">
        <v>44</v>
      </c>
      <c r="F1393">
        <v>50</v>
      </c>
      <c r="G1393" t="s">
        <v>2257</v>
      </c>
      <c r="H1393" t="s">
        <v>49</v>
      </c>
      <c r="I1393" t="s">
        <v>2222</v>
      </c>
      <c r="N1393">
        <v>75</v>
      </c>
    </row>
    <row r="1394" spans="1:15" x14ac:dyDescent="0.2">
      <c r="A1394">
        <f t="shared" si="38"/>
        <v>1392</v>
      </c>
      <c r="B1394">
        <f t="shared" si="38"/>
        <v>2392</v>
      </c>
      <c r="C1394" t="s">
        <v>1535</v>
      </c>
      <c r="D1394" s="19">
        <v>23377</v>
      </c>
      <c r="E1394" t="s">
        <v>44</v>
      </c>
      <c r="F1394">
        <v>50</v>
      </c>
      <c r="G1394" t="s">
        <v>2257</v>
      </c>
      <c r="H1394" t="s">
        <v>49</v>
      </c>
      <c r="I1394" t="s">
        <v>2222</v>
      </c>
      <c r="N1394">
        <v>75</v>
      </c>
    </row>
    <row r="1395" spans="1:15" x14ac:dyDescent="0.2">
      <c r="A1395">
        <f t="shared" si="38"/>
        <v>1393</v>
      </c>
      <c r="B1395">
        <f t="shared" si="38"/>
        <v>2393</v>
      </c>
      <c r="C1395" t="s">
        <v>1536</v>
      </c>
      <c r="D1395" s="19">
        <v>23468</v>
      </c>
      <c r="E1395" t="s">
        <v>44</v>
      </c>
      <c r="F1395">
        <v>50</v>
      </c>
      <c r="G1395" t="s">
        <v>2257</v>
      </c>
      <c r="H1395" t="s">
        <v>49</v>
      </c>
      <c r="I1395" t="s">
        <v>2222</v>
      </c>
      <c r="N1395">
        <v>75</v>
      </c>
    </row>
    <row r="1396" spans="1:15" x14ac:dyDescent="0.2">
      <c r="A1396">
        <f t="shared" si="38"/>
        <v>1394</v>
      </c>
      <c r="B1396">
        <f t="shared" si="38"/>
        <v>2394</v>
      </c>
      <c r="C1396" t="s">
        <v>1537</v>
      </c>
      <c r="D1396" s="19">
        <v>23743</v>
      </c>
      <c r="E1396" t="s">
        <v>44</v>
      </c>
      <c r="F1396">
        <v>50</v>
      </c>
      <c r="G1396" t="s">
        <v>2257</v>
      </c>
      <c r="H1396" t="s">
        <v>49</v>
      </c>
      <c r="I1396" t="s">
        <v>2222</v>
      </c>
      <c r="N1396">
        <v>75</v>
      </c>
    </row>
    <row r="1397" spans="1:15" x14ac:dyDescent="0.2">
      <c r="A1397">
        <f t="shared" si="38"/>
        <v>1395</v>
      </c>
      <c r="B1397">
        <f t="shared" si="38"/>
        <v>2395</v>
      </c>
      <c r="C1397" t="s">
        <v>1538</v>
      </c>
      <c r="D1397" s="19">
        <v>18629</v>
      </c>
      <c r="E1397" t="s">
        <v>44</v>
      </c>
      <c r="F1397">
        <v>50</v>
      </c>
      <c r="G1397" t="s">
        <v>2257</v>
      </c>
      <c r="H1397" t="s">
        <v>49</v>
      </c>
      <c r="I1397" t="s">
        <v>2222</v>
      </c>
      <c r="N1397">
        <v>75</v>
      </c>
      <c r="O1397">
        <v>3</v>
      </c>
    </row>
    <row r="1398" spans="1:15" x14ac:dyDescent="0.2">
      <c r="A1398">
        <f t="shared" si="38"/>
        <v>1396</v>
      </c>
      <c r="B1398">
        <f t="shared" si="38"/>
        <v>2396</v>
      </c>
      <c r="C1398" t="s">
        <v>1539</v>
      </c>
      <c r="D1398" s="19">
        <v>18719</v>
      </c>
      <c r="E1398" t="s">
        <v>44</v>
      </c>
      <c r="F1398">
        <v>50</v>
      </c>
      <c r="G1398" t="s">
        <v>2257</v>
      </c>
      <c r="H1398" t="s">
        <v>49</v>
      </c>
      <c r="I1398" t="s">
        <v>2222</v>
      </c>
      <c r="N1398">
        <v>75</v>
      </c>
      <c r="O1398">
        <v>3</v>
      </c>
    </row>
    <row r="1399" spans="1:15" x14ac:dyDescent="0.2">
      <c r="A1399">
        <f t="shared" si="38"/>
        <v>1397</v>
      </c>
      <c r="B1399">
        <f t="shared" si="38"/>
        <v>2397</v>
      </c>
      <c r="C1399" t="s">
        <v>1540</v>
      </c>
      <c r="D1399" s="19">
        <v>18994</v>
      </c>
      <c r="E1399" t="s">
        <v>44</v>
      </c>
      <c r="F1399">
        <v>50</v>
      </c>
      <c r="G1399" t="s">
        <v>2257</v>
      </c>
      <c r="H1399" t="s">
        <v>49</v>
      </c>
      <c r="I1399" t="s">
        <v>2222</v>
      </c>
      <c r="N1399">
        <v>75</v>
      </c>
      <c r="O1399">
        <v>3</v>
      </c>
    </row>
    <row r="1400" spans="1:15" x14ac:dyDescent="0.2">
      <c r="A1400">
        <f t="shared" si="38"/>
        <v>1398</v>
      </c>
      <c r="B1400">
        <f t="shared" si="38"/>
        <v>2398</v>
      </c>
      <c r="C1400" t="s">
        <v>1541</v>
      </c>
      <c r="D1400" s="19">
        <v>19085</v>
      </c>
      <c r="E1400" t="s">
        <v>44</v>
      </c>
      <c r="F1400">
        <v>50</v>
      </c>
      <c r="G1400" t="s">
        <v>2257</v>
      </c>
      <c r="H1400" t="s">
        <v>49</v>
      </c>
      <c r="I1400" t="s">
        <v>2222</v>
      </c>
      <c r="N1400">
        <v>75</v>
      </c>
      <c r="O1400">
        <v>3</v>
      </c>
    </row>
    <row r="1401" spans="1:15" x14ac:dyDescent="0.2">
      <c r="A1401">
        <f t="shared" si="38"/>
        <v>1399</v>
      </c>
      <c r="B1401">
        <f t="shared" si="38"/>
        <v>2399</v>
      </c>
      <c r="C1401" t="s">
        <v>1542</v>
      </c>
      <c r="D1401" s="19">
        <v>19360</v>
      </c>
      <c r="E1401" t="s">
        <v>44</v>
      </c>
      <c r="F1401">
        <v>50</v>
      </c>
      <c r="G1401" t="s">
        <v>2257</v>
      </c>
      <c r="H1401" t="s">
        <v>49</v>
      </c>
      <c r="I1401" t="s">
        <v>2222</v>
      </c>
      <c r="N1401">
        <v>75</v>
      </c>
      <c r="O1401">
        <v>3</v>
      </c>
    </row>
    <row r="1402" spans="1:15" x14ac:dyDescent="0.2">
      <c r="A1402">
        <f t="shared" si="38"/>
        <v>1400</v>
      </c>
      <c r="B1402">
        <f t="shared" si="38"/>
        <v>2400</v>
      </c>
      <c r="C1402" t="s">
        <v>1543</v>
      </c>
      <c r="D1402" s="19">
        <v>19450</v>
      </c>
      <c r="E1402" t="s">
        <v>44</v>
      </c>
      <c r="F1402">
        <v>50</v>
      </c>
      <c r="G1402" t="s">
        <v>2257</v>
      </c>
      <c r="H1402" t="s">
        <v>49</v>
      </c>
      <c r="I1402" t="s">
        <v>2222</v>
      </c>
      <c r="N1402">
        <v>75</v>
      </c>
      <c r="O1402">
        <v>3</v>
      </c>
    </row>
    <row r="1403" spans="1:15" x14ac:dyDescent="0.2">
      <c r="A1403">
        <f t="shared" si="38"/>
        <v>1401</v>
      </c>
      <c r="B1403">
        <f t="shared" si="38"/>
        <v>2401</v>
      </c>
      <c r="C1403" t="s">
        <v>1544</v>
      </c>
      <c r="D1403" s="19">
        <v>19725</v>
      </c>
      <c r="E1403" t="s">
        <v>44</v>
      </c>
      <c r="F1403">
        <v>50</v>
      </c>
      <c r="G1403" t="s">
        <v>2257</v>
      </c>
      <c r="H1403" t="s">
        <v>49</v>
      </c>
      <c r="I1403" t="s">
        <v>2222</v>
      </c>
      <c r="N1403">
        <v>75</v>
      </c>
      <c r="O1403">
        <v>3</v>
      </c>
    </row>
    <row r="1404" spans="1:15" x14ac:dyDescent="0.2">
      <c r="A1404">
        <f t="shared" si="38"/>
        <v>1402</v>
      </c>
      <c r="B1404">
        <f t="shared" si="38"/>
        <v>2402</v>
      </c>
      <c r="C1404" t="s">
        <v>1545</v>
      </c>
      <c r="D1404" s="19">
        <v>19815</v>
      </c>
      <c r="E1404" t="s">
        <v>44</v>
      </c>
      <c r="F1404">
        <v>50</v>
      </c>
      <c r="G1404" t="s">
        <v>2257</v>
      </c>
      <c r="H1404" t="s">
        <v>49</v>
      </c>
      <c r="I1404" t="s">
        <v>2222</v>
      </c>
      <c r="N1404">
        <v>75</v>
      </c>
      <c r="O1404">
        <v>3</v>
      </c>
    </row>
    <row r="1405" spans="1:15" x14ac:dyDescent="0.2">
      <c r="A1405">
        <f t="shared" si="38"/>
        <v>1403</v>
      </c>
      <c r="B1405">
        <f t="shared" si="38"/>
        <v>2403</v>
      </c>
      <c r="C1405" t="s">
        <v>1546</v>
      </c>
      <c r="D1405" s="19">
        <v>20090</v>
      </c>
      <c r="E1405" t="s">
        <v>44</v>
      </c>
      <c r="F1405">
        <v>50</v>
      </c>
      <c r="G1405" t="s">
        <v>2257</v>
      </c>
      <c r="H1405" t="s">
        <v>49</v>
      </c>
      <c r="I1405" t="s">
        <v>2222</v>
      </c>
      <c r="N1405">
        <v>75</v>
      </c>
      <c r="O1405">
        <v>3</v>
      </c>
    </row>
    <row r="1406" spans="1:15" x14ac:dyDescent="0.2">
      <c r="A1406">
        <f t="shared" si="38"/>
        <v>1404</v>
      </c>
      <c r="B1406">
        <f t="shared" si="38"/>
        <v>2404</v>
      </c>
      <c r="C1406" t="s">
        <v>1547</v>
      </c>
      <c r="D1406" s="19">
        <v>20180</v>
      </c>
      <c r="E1406" t="s">
        <v>44</v>
      </c>
      <c r="F1406">
        <v>50</v>
      </c>
      <c r="G1406" t="s">
        <v>2257</v>
      </c>
      <c r="H1406" t="s">
        <v>49</v>
      </c>
      <c r="I1406" t="s">
        <v>2222</v>
      </c>
      <c r="N1406">
        <v>75</v>
      </c>
      <c r="O1406">
        <v>3</v>
      </c>
    </row>
    <row r="1407" spans="1:15" x14ac:dyDescent="0.2">
      <c r="A1407">
        <f t="shared" si="38"/>
        <v>1405</v>
      </c>
      <c r="B1407">
        <f t="shared" si="38"/>
        <v>2405</v>
      </c>
      <c r="C1407" t="s">
        <v>1548</v>
      </c>
      <c r="D1407" s="19">
        <v>20455</v>
      </c>
      <c r="E1407" t="s">
        <v>44</v>
      </c>
      <c r="F1407">
        <v>50</v>
      </c>
      <c r="G1407" t="s">
        <v>2257</v>
      </c>
      <c r="H1407" t="s">
        <v>49</v>
      </c>
      <c r="I1407" t="s">
        <v>2222</v>
      </c>
      <c r="N1407">
        <v>75</v>
      </c>
      <c r="O1407">
        <v>3</v>
      </c>
    </row>
    <row r="1408" spans="1:15" x14ac:dyDescent="0.2">
      <c r="A1408">
        <f t="shared" si="38"/>
        <v>1406</v>
      </c>
      <c r="B1408">
        <f t="shared" si="38"/>
        <v>2406</v>
      </c>
      <c r="C1408" t="s">
        <v>1549</v>
      </c>
      <c r="D1408" s="19">
        <v>20546</v>
      </c>
      <c r="E1408" t="s">
        <v>44</v>
      </c>
      <c r="F1408">
        <v>50</v>
      </c>
      <c r="G1408" t="s">
        <v>2257</v>
      </c>
      <c r="H1408" t="s">
        <v>49</v>
      </c>
      <c r="I1408" t="s">
        <v>2222</v>
      </c>
      <c r="N1408">
        <v>75</v>
      </c>
      <c r="O1408">
        <v>3</v>
      </c>
    </row>
    <row r="1409" spans="1:15" x14ac:dyDescent="0.2">
      <c r="A1409">
        <f t="shared" si="38"/>
        <v>1407</v>
      </c>
      <c r="B1409">
        <f t="shared" si="38"/>
        <v>2407</v>
      </c>
      <c r="C1409" t="s">
        <v>1550</v>
      </c>
      <c r="D1409" s="19">
        <v>20821</v>
      </c>
      <c r="E1409" t="s">
        <v>44</v>
      </c>
      <c r="F1409">
        <v>50</v>
      </c>
      <c r="G1409" t="s">
        <v>2257</v>
      </c>
      <c r="H1409" t="s">
        <v>49</v>
      </c>
      <c r="I1409" t="s">
        <v>2222</v>
      </c>
      <c r="N1409">
        <v>75</v>
      </c>
      <c r="O1409">
        <v>3</v>
      </c>
    </row>
    <row r="1410" spans="1:15" x14ac:dyDescent="0.2">
      <c r="A1410">
        <f t="shared" si="38"/>
        <v>1408</v>
      </c>
      <c r="B1410">
        <f t="shared" si="38"/>
        <v>2408</v>
      </c>
      <c r="C1410" t="s">
        <v>1551</v>
      </c>
      <c r="D1410" s="19">
        <v>20911</v>
      </c>
      <c r="E1410" t="s">
        <v>44</v>
      </c>
      <c r="F1410">
        <v>50</v>
      </c>
      <c r="G1410" t="s">
        <v>2257</v>
      </c>
      <c r="H1410" t="s">
        <v>49</v>
      </c>
      <c r="I1410" t="s">
        <v>2222</v>
      </c>
      <c r="N1410">
        <v>75</v>
      </c>
      <c r="O1410">
        <v>3</v>
      </c>
    </row>
    <row r="1411" spans="1:15" x14ac:dyDescent="0.2">
      <c r="A1411">
        <f t="shared" si="38"/>
        <v>1409</v>
      </c>
      <c r="B1411">
        <f t="shared" si="38"/>
        <v>2409</v>
      </c>
      <c r="C1411" t="s">
        <v>1552</v>
      </c>
      <c r="D1411" s="19">
        <v>21186</v>
      </c>
      <c r="E1411" t="s">
        <v>44</v>
      </c>
      <c r="F1411">
        <v>50</v>
      </c>
      <c r="G1411" t="s">
        <v>2257</v>
      </c>
      <c r="H1411" t="s">
        <v>49</v>
      </c>
      <c r="I1411" t="s">
        <v>2222</v>
      </c>
      <c r="N1411">
        <v>75</v>
      </c>
      <c r="O1411">
        <v>3</v>
      </c>
    </row>
    <row r="1412" spans="1:15" x14ac:dyDescent="0.2">
      <c r="A1412">
        <f t="shared" si="38"/>
        <v>1410</v>
      </c>
      <c r="B1412">
        <f t="shared" si="38"/>
        <v>2410</v>
      </c>
      <c r="C1412" t="s">
        <v>1553</v>
      </c>
      <c r="D1412" s="19">
        <v>21276</v>
      </c>
      <c r="E1412" t="s">
        <v>44</v>
      </c>
      <c r="F1412">
        <v>50</v>
      </c>
      <c r="G1412" t="s">
        <v>2257</v>
      </c>
      <c r="H1412" t="s">
        <v>49</v>
      </c>
      <c r="I1412" t="s">
        <v>2222</v>
      </c>
      <c r="N1412">
        <v>75</v>
      </c>
      <c r="O1412">
        <v>3</v>
      </c>
    </row>
    <row r="1413" spans="1:15" x14ac:dyDescent="0.2">
      <c r="A1413">
        <f t="shared" si="38"/>
        <v>1411</v>
      </c>
      <c r="B1413">
        <f t="shared" si="38"/>
        <v>2411</v>
      </c>
      <c r="C1413" t="s">
        <v>1554</v>
      </c>
      <c r="D1413" s="19">
        <v>21551</v>
      </c>
      <c r="E1413" t="s">
        <v>44</v>
      </c>
      <c r="F1413">
        <v>50</v>
      </c>
      <c r="G1413" t="s">
        <v>2257</v>
      </c>
      <c r="H1413" t="s">
        <v>49</v>
      </c>
      <c r="I1413" t="s">
        <v>2222</v>
      </c>
      <c r="N1413">
        <v>75</v>
      </c>
      <c r="O1413">
        <v>3</v>
      </c>
    </row>
    <row r="1414" spans="1:15" x14ac:dyDescent="0.2">
      <c r="A1414">
        <f t="shared" si="38"/>
        <v>1412</v>
      </c>
      <c r="B1414">
        <f t="shared" si="38"/>
        <v>2412</v>
      </c>
      <c r="C1414" t="s">
        <v>1555</v>
      </c>
      <c r="D1414" s="19">
        <v>21641</v>
      </c>
      <c r="E1414" t="s">
        <v>44</v>
      </c>
      <c r="F1414">
        <v>50</v>
      </c>
      <c r="G1414" t="s">
        <v>2257</v>
      </c>
      <c r="H1414" t="s">
        <v>49</v>
      </c>
      <c r="I1414" t="s">
        <v>2222</v>
      </c>
      <c r="N1414">
        <v>75</v>
      </c>
      <c r="O1414">
        <v>3</v>
      </c>
    </row>
    <row r="1415" spans="1:15" x14ac:dyDescent="0.2">
      <c r="A1415">
        <f t="shared" si="38"/>
        <v>1413</v>
      </c>
      <c r="B1415">
        <f t="shared" si="38"/>
        <v>2413</v>
      </c>
      <c r="C1415" t="s">
        <v>1556</v>
      </c>
      <c r="D1415" s="19">
        <v>21916</v>
      </c>
      <c r="E1415" t="s">
        <v>44</v>
      </c>
      <c r="F1415">
        <v>50</v>
      </c>
      <c r="G1415" t="s">
        <v>2257</v>
      </c>
      <c r="H1415" t="s">
        <v>49</v>
      </c>
      <c r="I1415" t="s">
        <v>2222</v>
      </c>
      <c r="N1415">
        <v>75</v>
      </c>
      <c r="O1415">
        <v>3</v>
      </c>
    </row>
    <row r="1416" spans="1:15" x14ac:dyDescent="0.2">
      <c r="A1416">
        <f t="shared" si="38"/>
        <v>1414</v>
      </c>
      <c r="B1416">
        <f t="shared" si="38"/>
        <v>2414</v>
      </c>
      <c r="C1416" t="s">
        <v>1557</v>
      </c>
      <c r="D1416" s="19">
        <v>22007</v>
      </c>
      <c r="E1416" t="s">
        <v>44</v>
      </c>
      <c r="F1416">
        <v>50</v>
      </c>
      <c r="G1416" t="s">
        <v>2257</v>
      </c>
      <c r="H1416" t="s">
        <v>49</v>
      </c>
      <c r="I1416" t="s">
        <v>2222</v>
      </c>
      <c r="N1416">
        <v>75</v>
      </c>
      <c r="O1416">
        <v>3</v>
      </c>
    </row>
    <row r="1417" spans="1:15" x14ac:dyDescent="0.2">
      <c r="A1417">
        <f t="shared" si="38"/>
        <v>1415</v>
      </c>
      <c r="B1417">
        <f t="shared" si="38"/>
        <v>2415</v>
      </c>
      <c r="C1417" t="s">
        <v>1558</v>
      </c>
      <c r="D1417" s="19">
        <v>22282</v>
      </c>
      <c r="E1417" t="s">
        <v>44</v>
      </c>
      <c r="F1417">
        <v>50</v>
      </c>
      <c r="G1417" t="s">
        <v>2257</v>
      </c>
      <c r="H1417" t="s">
        <v>49</v>
      </c>
      <c r="I1417" t="s">
        <v>2222</v>
      </c>
      <c r="N1417">
        <v>75</v>
      </c>
      <c r="O1417">
        <v>3</v>
      </c>
    </row>
    <row r="1418" spans="1:15" x14ac:dyDescent="0.2">
      <c r="A1418">
        <f t="shared" si="38"/>
        <v>1416</v>
      </c>
      <c r="B1418">
        <f t="shared" si="38"/>
        <v>2416</v>
      </c>
      <c r="C1418" t="s">
        <v>1559</v>
      </c>
      <c r="D1418" s="19">
        <v>22372</v>
      </c>
      <c r="E1418" t="s">
        <v>44</v>
      </c>
      <c r="F1418">
        <v>50</v>
      </c>
      <c r="G1418" t="s">
        <v>2257</v>
      </c>
      <c r="H1418" t="s">
        <v>49</v>
      </c>
      <c r="I1418" t="s">
        <v>2222</v>
      </c>
      <c r="N1418">
        <v>75</v>
      </c>
      <c r="O1418">
        <v>3</v>
      </c>
    </row>
    <row r="1419" spans="1:15" x14ac:dyDescent="0.2">
      <c r="A1419">
        <f t="shared" si="38"/>
        <v>1417</v>
      </c>
      <c r="B1419">
        <f t="shared" si="38"/>
        <v>2417</v>
      </c>
      <c r="C1419" t="s">
        <v>1560</v>
      </c>
      <c r="D1419" s="19">
        <v>22647</v>
      </c>
      <c r="E1419" t="s">
        <v>44</v>
      </c>
      <c r="F1419">
        <v>50</v>
      </c>
      <c r="G1419" t="s">
        <v>2257</v>
      </c>
      <c r="H1419" t="s">
        <v>49</v>
      </c>
      <c r="I1419" t="s">
        <v>2222</v>
      </c>
      <c r="N1419">
        <v>75</v>
      </c>
      <c r="O1419">
        <v>3</v>
      </c>
    </row>
    <row r="1420" spans="1:15" x14ac:dyDescent="0.2">
      <c r="A1420">
        <f t="shared" si="38"/>
        <v>1418</v>
      </c>
      <c r="B1420">
        <f t="shared" si="38"/>
        <v>2418</v>
      </c>
      <c r="C1420" t="s">
        <v>1561</v>
      </c>
      <c r="D1420" s="19">
        <v>22737</v>
      </c>
      <c r="E1420" t="s">
        <v>44</v>
      </c>
      <c r="F1420">
        <v>50</v>
      </c>
      <c r="G1420" t="s">
        <v>2257</v>
      </c>
      <c r="H1420" t="s">
        <v>49</v>
      </c>
      <c r="I1420" t="s">
        <v>2222</v>
      </c>
      <c r="N1420">
        <v>75</v>
      </c>
      <c r="O1420">
        <v>3</v>
      </c>
    </row>
    <row r="1421" spans="1:15" x14ac:dyDescent="0.2">
      <c r="A1421">
        <f t="shared" si="38"/>
        <v>1419</v>
      </c>
      <c r="B1421">
        <f t="shared" si="38"/>
        <v>2419</v>
      </c>
      <c r="C1421" t="s">
        <v>1562</v>
      </c>
      <c r="D1421" s="19">
        <v>23012</v>
      </c>
      <c r="E1421" t="s">
        <v>44</v>
      </c>
      <c r="F1421">
        <v>50</v>
      </c>
      <c r="G1421" t="s">
        <v>2257</v>
      </c>
      <c r="H1421" t="s">
        <v>49</v>
      </c>
      <c r="I1421" t="s">
        <v>2222</v>
      </c>
      <c r="N1421">
        <v>75</v>
      </c>
      <c r="O1421">
        <v>3</v>
      </c>
    </row>
    <row r="1422" spans="1:15" x14ac:dyDescent="0.2">
      <c r="A1422">
        <f t="shared" si="38"/>
        <v>1420</v>
      </c>
      <c r="B1422">
        <f t="shared" si="38"/>
        <v>2420</v>
      </c>
      <c r="C1422" t="s">
        <v>1563</v>
      </c>
      <c r="D1422" s="19">
        <v>23102</v>
      </c>
      <c r="E1422" t="s">
        <v>44</v>
      </c>
      <c r="F1422">
        <v>50</v>
      </c>
      <c r="G1422" t="s">
        <v>2257</v>
      </c>
      <c r="H1422" t="s">
        <v>49</v>
      </c>
      <c r="I1422" t="s">
        <v>2222</v>
      </c>
      <c r="N1422">
        <v>75</v>
      </c>
      <c r="O1422">
        <v>3</v>
      </c>
    </row>
    <row r="1423" spans="1:15" x14ac:dyDescent="0.2">
      <c r="A1423">
        <f t="shared" si="38"/>
        <v>1421</v>
      </c>
      <c r="B1423">
        <f t="shared" si="38"/>
        <v>2421</v>
      </c>
      <c r="C1423" t="s">
        <v>1564</v>
      </c>
      <c r="D1423" s="19">
        <v>23377</v>
      </c>
      <c r="E1423" t="s">
        <v>44</v>
      </c>
      <c r="F1423">
        <v>50</v>
      </c>
      <c r="G1423" t="s">
        <v>2257</v>
      </c>
      <c r="H1423" t="s">
        <v>49</v>
      </c>
      <c r="I1423" t="s">
        <v>2222</v>
      </c>
      <c r="N1423">
        <v>75</v>
      </c>
      <c r="O1423">
        <v>3</v>
      </c>
    </row>
    <row r="1424" spans="1:15" x14ac:dyDescent="0.2">
      <c r="A1424">
        <f t="shared" si="38"/>
        <v>1422</v>
      </c>
      <c r="B1424">
        <f t="shared" si="38"/>
        <v>2422</v>
      </c>
      <c r="C1424" t="s">
        <v>1565</v>
      </c>
      <c r="D1424" s="19">
        <v>23468</v>
      </c>
      <c r="E1424" t="s">
        <v>44</v>
      </c>
      <c r="F1424">
        <v>50</v>
      </c>
      <c r="G1424" t="s">
        <v>2257</v>
      </c>
      <c r="H1424" t="s">
        <v>49</v>
      </c>
      <c r="I1424" t="s">
        <v>2222</v>
      </c>
      <c r="N1424">
        <v>75</v>
      </c>
      <c r="O1424">
        <v>3</v>
      </c>
    </row>
    <row r="1425" spans="1:15" x14ac:dyDescent="0.2">
      <c r="A1425">
        <f t="shared" si="38"/>
        <v>1423</v>
      </c>
      <c r="B1425">
        <f t="shared" si="38"/>
        <v>2423</v>
      </c>
      <c r="C1425" t="s">
        <v>1566</v>
      </c>
      <c r="D1425" s="19">
        <v>23743</v>
      </c>
      <c r="E1425" t="s">
        <v>44</v>
      </c>
      <c r="F1425">
        <v>50</v>
      </c>
      <c r="G1425" t="s">
        <v>2257</v>
      </c>
      <c r="H1425" t="s">
        <v>49</v>
      </c>
      <c r="I1425" t="s">
        <v>2222</v>
      </c>
      <c r="N1425">
        <v>75</v>
      </c>
      <c r="O1425">
        <v>3</v>
      </c>
    </row>
    <row r="1426" spans="1:15" x14ac:dyDescent="0.2">
      <c r="A1426">
        <f t="shared" si="38"/>
        <v>1424</v>
      </c>
      <c r="B1426">
        <f t="shared" si="38"/>
        <v>2424</v>
      </c>
      <c r="C1426" t="s">
        <v>1567</v>
      </c>
      <c r="D1426" s="19">
        <v>18629</v>
      </c>
      <c r="E1426" t="s">
        <v>44</v>
      </c>
      <c r="F1426">
        <v>50</v>
      </c>
      <c r="G1426" t="s">
        <v>2257</v>
      </c>
      <c r="H1426" t="s">
        <v>49</v>
      </c>
      <c r="I1426" t="s">
        <v>2222</v>
      </c>
      <c r="N1426">
        <v>78</v>
      </c>
    </row>
    <row r="1427" spans="1:15" x14ac:dyDescent="0.2">
      <c r="A1427">
        <f t="shared" si="38"/>
        <v>1425</v>
      </c>
      <c r="B1427">
        <f t="shared" si="38"/>
        <v>2425</v>
      </c>
      <c r="C1427" t="s">
        <v>1568</v>
      </c>
      <c r="D1427" s="19">
        <v>18719</v>
      </c>
      <c r="E1427" t="s">
        <v>44</v>
      </c>
      <c r="F1427">
        <v>50</v>
      </c>
      <c r="G1427" t="s">
        <v>2257</v>
      </c>
      <c r="H1427" t="s">
        <v>49</v>
      </c>
      <c r="I1427" t="s">
        <v>2222</v>
      </c>
      <c r="N1427">
        <v>78</v>
      </c>
    </row>
    <row r="1428" spans="1:15" x14ac:dyDescent="0.2">
      <c r="A1428">
        <f t="shared" si="38"/>
        <v>1426</v>
      </c>
      <c r="B1428">
        <f t="shared" si="38"/>
        <v>2426</v>
      </c>
      <c r="C1428" t="s">
        <v>1569</v>
      </c>
      <c r="D1428" s="19">
        <v>18994</v>
      </c>
      <c r="E1428" t="s">
        <v>44</v>
      </c>
      <c r="F1428">
        <v>50</v>
      </c>
      <c r="G1428" t="s">
        <v>2257</v>
      </c>
      <c r="H1428" t="s">
        <v>49</v>
      </c>
      <c r="I1428" t="s">
        <v>2222</v>
      </c>
      <c r="N1428">
        <v>78</v>
      </c>
    </row>
    <row r="1429" spans="1:15" x14ac:dyDescent="0.2">
      <c r="A1429">
        <f t="shared" si="38"/>
        <v>1427</v>
      </c>
      <c r="B1429">
        <f t="shared" si="38"/>
        <v>2427</v>
      </c>
      <c r="C1429" t="s">
        <v>1570</v>
      </c>
      <c r="D1429" s="19">
        <v>19085</v>
      </c>
      <c r="E1429" t="s">
        <v>44</v>
      </c>
      <c r="F1429">
        <v>50</v>
      </c>
      <c r="G1429" t="s">
        <v>2257</v>
      </c>
      <c r="H1429" t="s">
        <v>49</v>
      </c>
      <c r="I1429" t="s">
        <v>2222</v>
      </c>
      <c r="N1429">
        <v>78</v>
      </c>
    </row>
    <row r="1430" spans="1:15" x14ac:dyDescent="0.2">
      <c r="A1430">
        <f t="shared" si="38"/>
        <v>1428</v>
      </c>
      <c r="B1430">
        <f t="shared" si="38"/>
        <v>2428</v>
      </c>
      <c r="C1430" t="s">
        <v>1571</v>
      </c>
      <c r="D1430" s="19">
        <v>19360</v>
      </c>
      <c r="E1430" t="s">
        <v>44</v>
      </c>
      <c r="F1430">
        <v>50</v>
      </c>
      <c r="G1430" t="s">
        <v>2257</v>
      </c>
      <c r="H1430" t="s">
        <v>49</v>
      </c>
      <c r="I1430" t="s">
        <v>2222</v>
      </c>
      <c r="N1430">
        <v>78</v>
      </c>
    </row>
    <row r="1431" spans="1:15" x14ac:dyDescent="0.2">
      <c r="A1431">
        <f t="shared" si="38"/>
        <v>1429</v>
      </c>
      <c r="B1431">
        <f t="shared" si="38"/>
        <v>2429</v>
      </c>
      <c r="C1431" t="s">
        <v>1572</v>
      </c>
      <c r="D1431" s="19">
        <v>19450</v>
      </c>
      <c r="E1431" t="s">
        <v>44</v>
      </c>
      <c r="F1431">
        <v>50</v>
      </c>
      <c r="G1431" t="s">
        <v>2257</v>
      </c>
      <c r="H1431" t="s">
        <v>49</v>
      </c>
      <c r="I1431" t="s">
        <v>2222</v>
      </c>
      <c r="N1431">
        <v>78</v>
      </c>
    </row>
    <row r="1432" spans="1:15" x14ac:dyDescent="0.2">
      <c r="A1432">
        <f t="shared" si="38"/>
        <v>1430</v>
      </c>
      <c r="B1432">
        <f t="shared" si="38"/>
        <v>2430</v>
      </c>
      <c r="C1432" t="s">
        <v>1573</v>
      </c>
      <c r="D1432" s="19">
        <v>19725</v>
      </c>
      <c r="E1432" t="s">
        <v>44</v>
      </c>
      <c r="F1432">
        <v>50</v>
      </c>
      <c r="G1432" t="s">
        <v>2257</v>
      </c>
      <c r="H1432" t="s">
        <v>49</v>
      </c>
      <c r="I1432" t="s">
        <v>2222</v>
      </c>
      <c r="N1432">
        <v>78</v>
      </c>
    </row>
    <row r="1433" spans="1:15" x14ac:dyDescent="0.2">
      <c r="A1433">
        <f t="shared" si="38"/>
        <v>1431</v>
      </c>
      <c r="B1433">
        <f t="shared" si="38"/>
        <v>2431</v>
      </c>
      <c r="C1433" t="s">
        <v>1574</v>
      </c>
      <c r="D1433" s="19">
        <v>19815</v>
      </c>
      <c r="E1433" t="s">
        <v>44</v>
      </c>
      <c r="F1433">
        <v>50</v>
      </c>
      <c r="G1433" t="s">
        <v>2257</v>
      </c>
      <c r="H1433" t="s">
        <v>49</v>
      </c>
      <c r="I1433" t="s">
        <v>2222</v>
      </c>
      <c r="N1433">
        <v>78</v>
      </c>
    </row>
    <row r="1434" spans="1:15" x14ac:dyDescent="0.2">
      <c r="A1434">
        <f t="shared" si="38"/>
        <v>1432</v>
      </c>
      <c r="B1434">
        <f t="shared" si="38"/>
        <v>2432</v>
      </c>
      <c r="C1434" t="s">
        <v>1575</v>
      </c>
      <c r="D1434" s="19">
        <v>20090</v>
      </c>
      <c r="E1434" t="s">
        <v>44</v>
      </c>
      <c r="F1434">
        <v>50</v>
      </c>
      <c r="G1434" t="s">
        <v>2257</v>
      </c>
      <c r="H1434" t="s">
        <v>49</v>
      </c>
      <c r="I1434" t="s">
        <v>2222</v>
      </c>
      <c r="N1434">
        <v>78</v>
      </c>
    </row>
    <row r="1435" spans="1:15" x14ac:dyDescent="0.2">
      <c r="A1435">
        <f t="shared" si="38"/>
        <v>1433</v>
      </c>
      <c r="B1435">
        <f t="shared" si="38"/>
        <v>2433</v>
      </c>
      <c r="C1435" t="s">
        <v>1576</v>
      </c>
      <c r="D1435" s="19">
        <v>20180</v>
      </c>
      <c r="E1435" t="s">
        <v>44</v>
      </c>
      <c r="F1435">
        <v>50</v>
      </c>
      <c r="G1435" t="s">
        <v>2257</v>
      </c>
      <c r="H1435" t="s">
        <v>49</v>
      </c>
      <c r="I1435" t="s">
        <v>2222</v>
      </c>
      <c r="N1435">
        <v>78</v>
      </c>
    </row>
    <row r="1436" spans="1:15" x14ac:dyDescent="0.2">
      <c r="A1436">
        <f t="shared" si="38"/>
        <v>1434</v>
      </c>
      <c r="B1436">
        <f t="shared" si="38"/>
        <v>2434</v>
      </c>
      <c r="C1436" t="s">
        <v>1577</v>
      </c>
      <c r="D1436" s="19">
        <v>20455</v>
      </c>
      <c r="E1436" t="s">
        <v>44</v>
      </c>
      <c r="F1436">
        <v>50</v>
      </c>
      <c r="G1436" t="s">
        <v>2257</v>
      </c>
      <c r="H1436" t="s">
        <v>49</v>
      </c>
      <c r="I1436" t="s">
        <v>2222</v>
      </c>
      <c r="N1436">
        <v>78</v>
      </c>
    </row>
    <row r="1437" spans="1:15" x14ac:dyDescent="0.2">
      <c r="A1437">
        <f t="shared" si="38"/>
        <v>1435</v>
      </c>
      <c r="B1437">
        <f t="shared" si="38"/>
        <v>2435</v>
      </c>
      <c r="C1437" t="s">
        <v>1578</v>
      </c>
      <c r="D1437" s="19">
        <v>20546</v>
      </c>
      <c r="E1437" t="s">
        <v>44</v>
      </c>
      <c r="F1437">
        <v>50</v>
      </c>
      <c r="G1437" t="s">
        <v>2257</v>
      </c>
      <c r="H1437" t="s">
        <v>49</v>
      </c>
      <c r="I1437" t="s">
        <v>2222</v>
      </c>
      <c r="N1437">
        <v>78</v>
      </c>
    </row>
    <row r="1438" spans="1:15" x14ac:dyDescent="0.2">
      <c r="A1438">
        <f t="shared" ref="A1438:B1501" si="39">A1437+1</f>
        <v>1436</v>
      </c>
      <c r="B1438">
        <f t="shared" si="39"/>
        <v>2436</v>
      </c>
      <c r="C1438" t="s">
        <v>1579</v>
      </c>
      <c r="D1438" s="19">
        <v>20821</v>
      </c>
      <c r="E1438" t="s">
        <v>44</v>
      </c>
      <c r="F1438">
        <v>50</v>
      </c>
      <c r="G1438" t="s">
        <v>2257</v>
      </c>
      <c r="H1438" t="s">
        <v>49</v>
      </c>
      <c r="I1438" t="s">
        <v>2222</v>
      </c>
      <c r="N1438">
        <v>78</v>
      </c>
    </row>
    <row r="1439" spans="1:15" x14ac:dyDescent="0.2">
      <c r="A1439">
        <f t="shared" si="39"/>
        <v>1437</v>
      </c>
      <c r="B1439">
        <f t="shared" si="39"/>
        <v>2437</v>
      </c>
      <c r="C1439" t="s">
        <v>1580</v>
      </c>
      <c r="D1439" s="19">
        <v>20911</v>
      </c>
      <c r="E1439" t="s">
        <v>44</v>
      </c>
      <c r="F1439">
        <v>50</v>
      </c>
      <c r="G1439" t="s">
        <v>2257</v>
      </c>
      <c r="H1439" t="s">
        <v>49</v>
      </c>
      <c r="I1439" t="s">
        <v>2222</v>
      </c>
      <c r="N1439">
        <v>78</v>
      </c>
    </row>
    <row r="1440" spans="1:15" x14ac:dyDescent="0.2">
      <c r="A1440">
        <f t="shared" si="39"/>
        <v>1438</v>
      </c>
      <c r="B1440">
        <f t="shared" si="39"/>
        <v>2438</v>
      </c>
      <c r="C1440" t="s">
        <v>1581</v>
      </c>
      <c r="D1440" s="19">
        <v>21186</v>
      </c>
      <c r="E1440" t="s">
        <v>44</v>
      </c>
      <c r="F1440">
        <v>50</v>
      </c>
      <c r="G1440" t="s">
        <v>2257</v>
      </c>
      <c r="H1440" t="s">
        <v>49</v>
      </c>
      <c r="I1440" t="s">
        <v>2222</v>
      </c>
      <c r="N1440">
        <v>78</v>
      </c>
    </row>
    <row r="1441" spans="1:15" x14ac:dyDescent="0.2">
      <c r="A1441">
        <f t="shared" si="39"/>
        <v>1439</v>
      </c>
      <c r="B1441">
        <f t="shared" si="39"/>
        <v>2439</v>
      </c>
      <c r="C1441" t="s">
        <v>1582</v>
      </c>
      <c r="D1441" s="19">
        <v>21276</v>
      </c>
      <c r="E1441" t="s">
        <v>44</v>
      </c>
      <c r="F1441">
        <v>50</v>
      </c>
      <c r="G1441" t="s">
        <v>2257</v>
      </c>
      <c r="H1441" t="s">
        <v>49</v>
      </c>
      <c r="I1441" t="s">
        <v>2222</v>
      </c>
      <c r="N1441">
        <v>78</v>
      </c>
    </row>
    <row r="1442" spans="1:15" x14ac:dyDescent="0.2">
      <c r="A1442">
        <f t="shared" si="39"/>
        <v>1440</v>
      </c>
      <c r="B1442">
        <f t="shared" si="39"/>
        <v>2440</v>
      </c>
      <c r="C1442" t="s">
        <v>1583</v>
      </c>
      <c r="D1442" s="19">
        <v>21551</v>
      </c>
      <c r="E1442" t="s">
        <v>44</v>
      </c>
      <c r="F1442">
        <v>50</v>
      </c>
      <c r="G1442" t="s">
        <v>2257</v>
      </c>
      <c r="H1442" t="s">
        <v>49</v>
      </c>
      <c r="I1442" t="s">
        <v>2222</v>
      </c>
      <c r="N1442">
        <v>78</v>
      </c>
    </row>
    <row r="1443" spans="1:15" x14ac:dyDescent="0.2">
      <c r="A1443">
        <f t="shared" si="39"/>
        <v>1441</v>
      </c>
      <c r="B1443">
        <f t="shared" si="39"/>
        <v>2441</v>
      </c>
      <c r="C1443" t="s">
        <v>1584</v>
      </c>
      <c r="D1443" s="19">
        <v>21641</v>
      </c>
      <c r="E1443" t="s">
        <v>44</v>
      </c>
      <c r="F1443">
        <v>50</v>
      </c>
      <c r="G1443" t="s">
        <v>2257</v>
      </c>
      <c r="H1443" t="s">
        <v>49</v>
      </c>
      <c r="I1443" t="s">
        <v>2222</v>
      </c>
      <c r="N1443">
        <v>78</v>
      </c>
    </row>
    <row r="1444" spans="1:15" x14ac:dyDescent="0.2">
      <c r="A1444">
        <f t="shared" si="39"/>
        <v>1442</v>
      </c>
      <c r="B1444">
        <f t="shared" si="39"/>
        <v>2442</v>
      </c>
      <c r="C1444" t="s">
        <v>1585</v>
      </c>
      <c r="D1444" s="19">
        <v>21916</v>
      </c>
      <c r="E1444" t="s">
        <v>44</v>
      </c>
      <c r="F1444">
        <v>50</v>
      </c>
      <c r="G1444" t="s">
        <v>2257</v>
      </c>
      <c r="H1444" t="s">
        <v>49</v>
      </c>
      <c r="I1444" t="s">
        <v>2222</v>
      </c>
      <c r="N1444">
        <v>78</v>
      </c>
    </row>
    <row r="1445" spans="1:15" x14ac:dyDescent="0.2">
      <c r="A1445">
        <f t="shared" si="39"/>
        <v>1443</v>
      </c>
      <c r="B1445">
        <f t="shared" si="39"/>
        <v>2443</v>
      </c>
      <c r="C1445" t="s">
        <v>1586</v>
      </c>
      <c r="D1445" s="19">
        <v>22007</v>
      </c>
      <c r="E1445" t="s">
        <v>44</v>
      </c>
      <c r="F1445">
        <v>50</v>
      </c>
      <c r="G1445" t="s">
        <v>2257</v>
      </c>
      <c r="H1445" t="s">
        <v>49</v>
      </c>
      <c r="I1445" t="s">
        <v>2222</v>
      </c>
      <c r="N1445">
        <v>78</v>
      </c>
    </row>
    <row r="1446" spans="1:15" x14ac:dyDescent="0.2">
      <c r="A1446">
        <f t="shared" si="39"/>
        <v>1444</v>
      </c>
      <c r="B1446">
        <f t="shared" si="39"/>
        <v>2444</v>
      </c>
      <c r="C1446" t="s">
        <v>1587</v>
      </c>
      <c r="D1446" s="19">
        <v>22282</v>
      </c>
      <c r="E1446" t="s">
        <v>44</v>
      </c>
      <c r="F1446">
        <v>50</v>
      </c>
      <c r="G1446" t="s">
        <v>2257</v>
      </c>
      <c r="H1446" t="s">
        <v>49</v>
      </c>
      <c r="I1446" t="s">
        <v>2222</v>
      </c>
      <c r="N1446">
        <v>78</v>
      </c>
    </row>
    <row r="1447" spans="1:15" x14ac:dyDescent="0.2">
      <c r="A1447">
        <f t="shared" si="39"/>
        <v>1445</v>
      </c>
      <c r="B1447">
        <f t="shared" si="39"/>
        <v>2445</v>
      </c>
      <c r="C1447" t="s">
        <v>1588</v>
      </c>
      <c r="D1447" s="19">
        <v>22372</v>
      </c>
      <c r="E1447" t="s">
        <v>44</v>
      </c>
      <c r="F1447">
        <v>50</v>
      </c>
      <c r="G1447" t="s">
        <v>2257</v>
      </c>
      <c r="H1447" t="s">
        <v>49</v>
      </c>
      <c r="I1447" t="s">
        <v>2222</v>
      </c>
      <c r="N1447">
        <v>78</v>
      </c>
    </row>
    <row r="1448" spans="1:15" x14ac:dyDescent="0.2">
      <c r="A1448">
        <f t="shared" si="39"/>
        <v>1446</v>
      </c>
      <c r="B1448">
        <f t="shared" si="39"/>
        <v>2446</v>
      </c>
      <c r="C1448" t="s">
        <v>1589</v>
      </c>
      <c r="D1448" s="19">
        <v>22647</v>
      </c>
      <c r="E1448" t="s">
        <v>44</v>
      </c>
      <c r="F1448">
        <v>50</v>
      </c>
      <c r="G1448" t="s">
        <v>2257</v>
      </c>
      <c r="H1448" t="s">
        <v>49</v>
      </c>
      <c r="I1448" t="s">
        <v>2222</v>
      </c>
      <c r="N1448">
        <v>78</v>
      </c>
    </row>
    <row r="1449" spans="1:15" x14ac:dyDescent="0.2">
      <c r="A1449">
        <f t="shared" si="39"/>
        <v>1447</v>
      </c>
      <c r="B1449">
        <f t="shared" si="39"/>
        <v>2447</v>
      </c>
      <c r="C1449" t="s">
        <v>1590</v>
      </c>
      <c r="D1449" s="19">
        <v>22737</v>
      </c>
      <c r="E1449" t="s">
        <v>44</v>
      </c>
      <c r="F1449">
        <v>50</v>
      </c>
      <c r="G1449" t="s">
        <v>2257</v>
      </c>
      <c r="H1449" t="s">
        <v>49</v>
      </c>
      <c r="I1449" t="s">
        <v>2222</v>
      </c>
      <c r="N1449">
        <v>78</v>
      </c>
    </row>
    <row r="1450" spans="1:15" x14ac:dyDescent="0.2">
      <c r="A1450">
        <f t="shared" si="39"/>
        <v>1448</v>
      </c>
      <c r="B1450">
        <f t="shared" si="39"/>
        <v>2448</v>
      </c>
      <c r="C1450" t="s">
        <v>1591</v>
      </c>
      <c r="D1450" s="19">
        <v>23012</v>
      </c>
      <c r="E1450" t="s">
        <v>44</v>
      </c>
      <c r="F1450">
        <v>50</v>
      </c>
      <c r="G1450" t="s">
        <v>2257</v>
      </c>
      <c r="H1450" t="s">
        <v>49</v>
      </c>
      <c r="I1450" t="s">
        <v>2222</v>
      </c>
      <c r="N1450">
        <v>78</v>
      </c>
    </row>
    <row r="1451" spans="1:15" x14ac:dyDescent="0.2">
      <c r="A1451">
        <f t="shared" si="39"/>
        <v>1449</v>
      </c>
      <c r="B1451">
        <f t="shared" si="39"/>
        <v>2449</v>
      </c>
      <c r="C1451" t="s">
        <v>1592</v>
      </c>
      <c r="D1451" s="19">
        <v>23102</v>
      </c>
      <c r="E1451" t="s">
        <v>44</v>
      </c>
      <c r="F1451">
        <v>50</v>
      </c>
      <c r="G1451" t="s">
        <v>2257</v>
      </c>
      <c r="H1451" t="s">
        <v>49</v>
      </c>
      <c r="I1451" t="s">
        <v>2222</v>
      </c>
      <c r="N1451">
        <v>78</v>
      </c>
    </row>
    <row r="1452" spans="1:15" x14ac:dyDescent="0.2">
      <c r="A1452">
        <f t="shared" si="39"/>
        <v>1450</v>
      </c>
      <c r="B1452">
        <f t="shared" si="39"/>
        <v>2450</v>
      </c>
      <c r="C1452" t="s">
        <v>1593</v>
      </c>
      <c r="D1452" s="19">
        <v>23377</v>
      </c>
      <c r="E1452" t="s">
        <v>44</v>
      </c>
      <c r="F1452">
        <v>50</v>
      </c>
      <c r="G1452" t="s">
        <v>2257</v>
      </c>
      <c r="H1452" t="s">
        <v>49</v>
      </c>
      <c r="I1452" t="s">
        <v>2222</v>
      </c>
      <c r="N1452">
        <v>78</v>
      </c>
    </row>
    <row r="1453" spans="1:15" x14ac:dyDescent="0.2">
      <c r="A1453">
        <f t="shared" si="39"/>
        <v>1451</v>
      </c>
      <c r="B1453">
        <f t="shared" si="39"/>
        <v>2451</v>
      </c>
      <c r="C1453" t="s">
        <v>1594</v>
      </c>
      <c r="D1453" s="19">
        <v>23468</v>
      </c>
      <c r="E1453" t="s">
        <v>44</v>
      </c>
      <c r="F1453">
        <v>50</v>
      </c>
      <c r="G1453" t="s">
        <v>2257</v>
      </c>
      <c r="H1453" t="s">
        <v>49</v>
      </c>
      <c r="I1453" t="s">
        <v>2222</v>
      </c>
      <c r="N1453">
        <v>78</v>
      </c>
    </row>
    <row r="1454" spans="1:15" x14ac:dyDescent="0.2">
      <c r="A1454">
        <f t="shared" si="39"/>
        <v>1452</v>
      </c>
      <c r="B1454">
        <f t="shared" si="39"/>
        <v>2452</v>
      </c>
      <c r="C1454" t="s">
        <v>1595</v>
      </c>
      <c r="D1454" s="19">
        <v>23743</v>
      </c>
      <c r="E1454" t="s">
        <v>44</v>
      </c>
      <c r="F1454">
        <v>50</v>
      </c>
      <c r="G1454" t="s">
        <v>2257</v>
      </c>
      <c r="H1454" t="s">
        <v>49</v>
      </c>
      <c r="I1454" t="s">
        <v>2222</v>
      </c>
      <c r="N1454">
        <v>78</v>
      </c>
    </row>
    <row r="1455" spans="1:15" x14ac:dyDescent="0.2">
      <c r="A1455">
        <f t="shared" si="39"/>
        <v>1453</v>
      </c>
      <c r="B1455">
        <f t="shared" si="39"/>
        <v>2453</v>
      </c>
      <c r="C1455" t="s">
        <v>1596</v>
      </c>
      <c r="D1455" s="19">
        <v>18629</v>
      </c>
      <c r="E1455" t="s">
        <v>44</v>
      </c>
      <c r="F1455">
        <v>50</v>
      </c>
      <c r="G1455" t="s">
        <v>2257</v>
      </c>
      <c r="H1455" t="s">
        <v>49</v>
      </c>
      <c r="I1455" t="s">
        <v>2222</v>
      </c>
      <c r="N1455">
        <v>78</v>
      </c>
      <c r="O1455">
        <v>3</v>
      </c>
    </row>
    <row r="1456" spans="1:15" x14ac:dyDescent="0.2">
      <c r="A1456">
        <f t="shared" si="39"/>
        <v>1454</v>
      </c>
      <c r="B1456">
        <f t="shared" si="39"/>
        <v>2454</v>
      </c>
      <c r="C1456" t="s">
        <v>1597</v>
      </c>
      <c r="D1456" s="19">
        <v>18719</v>
      </c>
      <c r="E1456" t="s">
        <v>44</v>
      </c>
      <c r="F1456">
        <v>50</v>
      </c>
      <c r="G1456" t="s">
        <v>2257</v>
      </c>
      <c r="H1456" t="s">
        <v>49</v>
      </c>
      <c r="I1456" t="s">
        <v>2222</v>
      </c>
      <c r="N1456">
        <v>78</v>
      </c>
      <c r="O1456">
        <v>3</v>
      </c>
    </row>
    <row r="1457" spans="1:15" x14ac:dyDescent="0.2">
      <c r="A1457">
        <f t="shared" si="39"/>
        <v>1455</v>
      </c>
      <c r="B1457">
        <f t="shared" si="39"/>
        <v>2455</v>
      </c>
      <c r="C1457" t="s">
        <v>1598</v>
      </c>
      <c r="D1457" s="19">
        <v>18994</v>
      </c>
      <c r="E1457" t="s">
        <v>44</v>
      </c>
      <c r="F1457">
        <v>50</v>
      </c>
      <c r="G1457" t="s">
        <v>2257</v>
      </c>
      <c r="H1457" t="s">
        <v>49</v>
      </c>
      <c r="I1457" t="s">
        <v>2222</v>
      </c>
      <c r="N1457">
        <v>78</v>
      </c>
      <c r="O1457">
        <v>3</v>
      </c>
    </row>
    <row r="1458" spans="1:15" x14ac:dyDescent="0.2">
      <c r="A1458">
        <f t="shared" si="39"/>
        <v>1456</v>
      </c>
      <c r="B1458">
        <f t="shared" si="39"/>
        <v>2456</v>
      </c>
      <c r="C1458" t="s">
        <v>1599</v>
      </c>
      <c r="D1458" s="19">
        <v>19085</v>
      </c>
      <c r="E1458" t="s">
        <v>44</v>
      </c>
      <c r="F1458">
        <v>50</v>
      </c>
      <c r="G1458" t="s">
        <v>2257</v>
      </c>
      <c r="H1458" t="s">
        <v>49</v>
      </c>
      <c r="I1458" t="s">
        <v>2222</v>
      </c>
      <c r="N1458">
        <v>78</v>
      </c>
      <c r="O1458">
        <v>3</v>
      </c>
    </row>
    <row r="1459" spans="1:15" x14ac:dyDescent="0.2">
      <c r="A1459">
        <f t="shared" si="39"/>
        <v>1457</v>
      </c>
      <c r="B1459">
        <f t="shared" si="39"/>
        <v>2457</v>
      </c>
      <c r="C1459" t="s">
        <v>1600</v>
      </c>
      <c r="D1459" s="19">
        <v>19360</v>
      </c>
      <c r="E1459" t="s">
        <v>44</v>
      </c>
      <c r="F1459">
        <v>50</v>
      </c>
      <c r="G1459" t="s">
        <v>2257</v>
      </c>
      <c r="H1459" t="s">
        <v>49</v>
      </c>
      <c r="I1459" t="s">
        <v>2222</v>
      </c>
      <c r="N1459">
        <v>78</v>
      </c>
      <c r="O1459">
        <v>3</v>
      </c>
    </row>
    <row r="1460" spans="1:15" x14ac:dyDescent="0.2">
      <c r="A1460">
        <f t="shared" si="39"/>
        <v>1458</v>
      </c>
      <c r="B1460">
        <f t="shared" si="39"/>
        <v>2458</v>
      </c>
      <c r="C1460" t="s">
        <v>1601</v>
      </c>
      <c r="D1460" s="19">
        <v>19450</v>
      </c>
      <c r="E1460" t="s">
        <v>44</v>
      </c>
      <c r="F1460">
        <v>50</v>
      </c>
      <c r="G1460" t="s">
        <v>2257</v>
      </c>
      <c r="H1460" t="s">
        <v>49</v>
      </c>
      <c r="I1460" t="s">
        <v>2222</v>
      </c>
      <c r="N1460">
        <v>78</v>
      </c>
      <c r="O1460">
        <v>3</v>
      </c>
    </row>
    <row r="1461" spans="1:15" x14ac:dyDescent="0.2">
      <c r="A1461">
        <f t="shared" si="39"/>
        <v>1459</v>
      </c>
      <c r="B1461">
        <f t="shared" si="39"/>
        <v>2459</v>
      </c>
      <c r="C1461" t="s">
        <v>1602</v>
      </c>
      <c r="D1461" s="19">
        <v>19725</v>
      </c>
      <c r="E1461" t="s">
        <v>44</v>
      </c>
      <c r="F1461">
        <v>50</v>
      </c>
      <c r="G1461" t="s">
        <v>2257</v>
      </c>
      <c r="H1461" t="s">
        <v>49</v>
      </c>
      <c r="I1461" t="s">
        <v>2222</v>
      </c>
      <c r="N1461">
        <v>78</v>
      </c>
      <c r="O1461">
        <v>3</v>
      </c>
    </row>
    <row r="1462" spans="1:15" x14ac:dyDescent="0.2">
      <c r="A1462">
        <f t="shared" si="39"/>
        <v>1460</v>
      </c>
      <c r="B1462">
        <f t="shared" si="39"/>
        <v>2460</v>
      </c>
      <c r="C1462" t="s">
        <v>1603</v>
      </c>
      <c r="D1462" s="19">
        <v>19815</v>
      </c>
      <c r="E1462" t="s">
        <v>44</v>
      </c>
      <c r="F1462">
        <v>50</v>
      </c>
      <c r="G1462" t="s">
        <v>2257</v>
      </c>
      <c r="H1462" t="s">
        <v>49</v>
      </c>
      <c r="I1462" t="s">
        <v>2222</v>
      </c>
      <c r="N1462">
        <v>78</v>
      </c>
      <c r="O1462">
        <v>3</v>
      </c>
    </row>
    <row r="1463" spans="1:15" x14ac:dyDescent="0.2">
      <c r="A1463">
        <f t="shared" si="39"/>
        <v>1461</v>
      </c>
      <c r="B1463">
        <f t="shared" si="39"/>
        <v>2461</v>
      </c>
      <c r="C1463" t="s">
        <v>1604</v>
      </c>
      <c r="D1463" s="19">
        <v>20090</v>
      </c>
      <c r="E1463" t="s">
        <v>44</v>
      </c>
      <c r="F1463">
        <v>50</v>
      </c>
      <c r="G1463" t="s">
        <v>2257</v>
      </c>
      <c r="H1463" t="s">
        <v>49</v>
      </c>
      <c r="I1463" t="s">
        <v>2222</v>
      </c>
      <c r="N1463">
        <v>78</v>
      </c>
      <c r="O1463">
        <v>3</v>
      </c>
    </row>
    <row r="1464" spans="1:15" x14ac:dyDescent="0.2">
      <c r="A1464">
        <f t="shared" si="39"/>
        <v>1462</v>
      </c>
      <c r="B1464">
        <f t="shared" si="39"/>
        <v>2462</v>
      </c>
      <c r="C1464" t="s">
        <v>1605</v>
      </c>
      <c r="D1464" s="19">
        <v>20180</v>
      </c>
      <c r="E1464" t="s">
        <v>44</v>
      </c>
      <c r="F1464">
        <v>50</v>
      </c>
      <c r="G1464" t="s">
        <v>2257</v>
      </c>
      <c r="H1464" t="s">
        <v>49</v>
      </c>
      <c r="I1464" t="s">
        <v>2222</v>
      </c>
      <c r="N1464">
        <v>78</v>
      </c>
      <c r="O1464">
        <v>3</v>
      </c>
    </row>
    <row r="1465" spans="1:15" x14ac:dyDescent="0.2">
      <c r="A1465">
        <f t="shared" si="39"/>
        <v>1463</v>
      </c>
      <c r="B1465">
        <f t="shared" si="39"/>
        <v>2463</v>
      </c>
      <c r="C1465" t="s">
        <v>1606</v>
      </c>
      <c r="D1465" s="19">
        <v>20455</v>
      </c>
      <c r="E1465" t="s">
        <v>44</v>
      </c>
      <c r="F1465">
        <v>50</v>
      </c>
      <c r="G1465" t="s">
        <v>2257</v>
      </c>
      <c r="H1465" t="s">
        <v>49</v>
      </c>
      <c r="I1465" t="s">
        <v>2222</v>
      </c>
      <c r="N1465">
        <v>78</v>
      </c>
      <c r="O1465">
        <v>3</v>
      </c>
    </row>
    <row r="1466" spans="1:15" x14ac:dyDescent="0.2">
      <c r="A1466">
        <f t="shared" si="39"/>
        <v>1464</v>
      </c>
      <c r="B1466">
        <f t="shared" si="39"/>
        <v>2464</v>
      </c>
      <c r="C1466" t="s">
        <v>1607</v>
      </c>
      <c r="D1466" s="19">
        <v>20546</v>
      </c>
      <c r="E1466" t="s">
        <v>44</v>
      </c>
      <c r="F1466">
        <v>50</v>
      </c>
      <c r="G1466" t="s">
        <v>2257</v>
      </c>
      <c r="H1466" t="s">
        <v>49</v>
      </c>
      <c r="I1466" t="s">
        <v>2222</v>
      </c>
      <c r="N1466">
        <v>78</v>
      </c>
      <c r="O1466">
        <v>3</v>
      </c>
    </row>
    <row r="1467" spans="1:15" x14ac:dyDescent="0.2">
      <c r="A1467">
        <f t="shared" si="39"/>
        <v>1465</v>
      </c>
      <c r="B1467">
        <f t="shared" si="39"/>
        <v>2465</v>
      </c>
      <c r="C1467" t="s">
        <v>1608</v>
      </c>
      <c r="D1467" s="19">
        <v>20821</v>
      </c>
      <c r="E1467" t="s">
        <v>44</v>
      </c>
      <c r="F1467">
        <v>50</v>
      </c>
      <c r="G1467" t="s">
        <v>2257</v>
      </c>
      <c r="H1467" t="s">
        <v>49</v>
      </c>
      <c r="I1467" t="s">
        <v>2222</v>
      </c>
      <c r="N1467">
        <v>78</v>
      </c>
      <c r="O1467">
        <v>3</v>
      </c>
    </row>
    <row r="1468" spans="1:15" x14ac:dyDescent="0.2">
      <c r="A1468">
        <f t="shared" si="39"/>
        <v>1466</v>
      </c>
      <c r="B1468">
        <f t="shared" si="39"/>
        <v>2466</v>
      </c>
      <c r="C1468" t="s">
        <v>1609</v>
      </c>
      <c r="D1468" s="19">
        <v>20911</v>
      </c>
      <c r="E1468" t="s">
        <v>44</v>
      </c>
      <c r="F1468">
        <v>50</v>
      </c>
      <c r="G1468" t="s">
        <v>2257</v>
      </c>
      <c r="H1468" t="s">
        <v>49</v>
      </c>
      <c r="I1468" t="s">
        <v>2222</v>
      </c>
      <c r="N1468">
        <v>78</v>
      </c>
      <c r="O1468">
        <v>3</v>
      </c>
    </row>
    <row r="1469" spans="1:15" x14ac:dyDescent="0.2">
      <c r="A1469">
        <f t="shared" si="39"/>
        <v>1467</v>
      </c>
      <c r="B1469">
        <f t="shared" si="39"/>
        <v>2467</v>
      </c>
      <c r="C1469" t="s">
        <v>1610</v>
      </c>
      <c r="D1469" s="19">
        <v>21186</v>
      </c>
      <c r="E1469" t="s">
        <v>44</v>
      </c>
      <c r="F1469">
        <v>50</v>
      </c>
      <c r="G1469" t="s">
        <v>2257</v>
      </c>
      <c r="H1469" t="s">
        <v>49</v>
      </c>
      <c r="I1469" t="s">
        <v>2222</v>
      </c>
      <c r="N1469">
        <v>78</v>
      </c>
      <c r="O1469">
        <v>3</v>
      </c>
    </row>
    <row r="1470" spans="1:15" x14ac:dyDescent="0.2">
      <c r="A1470">
        <f t="shared" si="39"/>
        <v>1468</v>
      </c>
      <c r="B1470">
        <f t="shared" si="39"/>
        <v>2468</v>
      </c>
      <c r="C1470" t="s">
        <v>1611</v>
      </c>
      <c r="D1470" s="19">
        <v>21276</v>
      </c>
      <c r="E1470" t="s">
        <v>44</v>
      </c>
      <c r="F1470">
        <v>50</v>
      </c>
      <c r="G1470" t="s">
        <v>2257</v>
      </c>
      <c r="H1470" t="s">
        <v>49</v>
      </c>
      <c r="I1470" t="s">
        <v>2222</v>
      </c>
      <c r="N1470">
        <v>78</v>
      </c>
      <c r="O1470">
        <v>3</v>
      </c>
    </row>
    <row r="1471" spans="1:15" x14ac:dyDescent="0.2">
      <c r="A1471">
        <f t="shared" si="39"/>
        <v>1469</v>
      </c>
      <c r="B1471">
        <f t="shared" si="39"/>
        <v>2469</v>
      </c>
      <c r="C1471" t="s">
        <v>1612</v>
      </c>
      <c r="D1471" s="19">
        <v>21551</v>
      </c>
      <c r="E1471" t="s">
        <v>44</v>
      </c>
      <c r="F1471">
        <v>50</v>
      </c>
      <c r="G1471" t="s">
        <v>2257</v>
      </c>
      <c r="H1471" t="s">
        <v>49</v>
      </c>
      <c r="I1471" t="s">
        <v>2222</v>
      </c>
      <c r="N1471">
        <v>78</v>
      </c>
      <c r="O1471">
        <v>3</v>
      </c>
    </row>
    <row r="1472" spans="1:15" x14ac:dyDescent="0.2">
      <c r="A1472">
        <f t="shared" si="39"/>
        <v>1470</v>
      </c>
      <c r="B1472">
        <f t="shared" si="39"/>
        <v>2470</v>
      </c>
      <c r="C1472" t="s">
        <v>1613</v>
      </c>
      <c r="D1472" s="19">
        <v>21641</v>
      </c>
      <c r="E1472" t="s">
        <v>44</v>
      </c>
      <c r="F1472">
        <v>50</v>
      </c>
      <c r="G1472" t="s">
        <v>2257</v>
      </c>
      <c r="H1472" t="s">
        <v>49</v>
      </c>
      <c r="I1472" t="s">
        <v>2222</v>
      </c>
      <c r="N1472">
        <v>78</v>
      </c>
      <c r="O1472">
        <v>3</v>
      </c>
    </row>
    <row r="1473" spans="1:15" x14ac:dyDescent="0.2">
      <c r="A1473">
        <f t="shared" si="39"/>
        <v>1471</v>
      </c>
      <c r="B1473">
        <f t="shared" si="39"/>
        <v>2471</v>
      </c>
      <c r="C1473" t="s">
        <v>1614</v>
      </c>
      <c r="D1473" s="19">
        <v>21916</v>
      </c>
      <c r="E1473" t="s">
        <v>44</v>
      </c>
      <c r="F1473">
        <v>50</v>
      </c>
      <c r="G1473" t="s">
        <v>2257</v>
      </c>
      <c r="H1473" t="s">
        <v>49</v>
      </c>
      <c r="I1473" t="s">
        <v>2222</v>
      </c>
      <c r="N1473">
        <v>78</v>
      </c>
      <c r="O1473">
        <v>3</v>
      </c>
    </row>
    <row r="1474" spans="1:15" x14ac:dyDescent="0.2">
      <c r="A1474">
        <f t="shared" si="39"/>
        <v>1472</v>
      </c>
      <c r="B1474">
        <f t="shared" si="39"/>
        <v>2472</v>
      </c>
      <c r="C1474" t="s">
        <v>1615</v>
      </c>
      <c r="D1474" s="19">
        <v>22007</v>
      </c>
      <c r="E1474" t="s">
        <v>44</v>
      </c>
      <c r="F1474">
        <v>50</v>
      </c>
      <c r="G1474" t="s">
        <v>2257</v>
      </c>
      <c r="H1474" t="s">
        <v>49</v>
      </c>
      <c r="I1474" t="s">
        <v>2222</v>
      </c>
      <c r="N1474">
        <v>78</v>
      </c>
      <c r="O1474">
        <v>3</v>
      </c>
    </row>
    <row r="1475" spans="1:15" x14ac:dyDescent="0.2">
      <c r="A1475">
        <f t="shared" si="39"/>
        <v>1473</v>
      </c>
      <c r="B1475">
        <f t="shared" si="39"/>
        <v>2473</v>
      </c>
      <c r="C1475" t="s">
        <v>1616</v>
      </c>
      <c r="D1475" s="19">
        <v>22282</v>
      </c>
      <c r="E1475" t="s">
        <v>44</v>
      </c>
      <c r="F1475">
        <v>50</v>
      </c>
      <c r="G1475" t="s">
        <v>2257</v>
      </c>
      <c r="H1475" t="s">
        <v>49</v>
      </c>
      <c r="I1475" t="s">
        <v>2222</v>
      </c>
      <c r="N1475">
        <v>78</v>
      </c>
      <c r="O1475">
        <v>3</v>
      </c>
    </row>
    <row r="1476" spans="1:15" x14ac:dyDescent="0.2">
      <c r="A1476">
        <f t="shared" si="39"/>
        <v>1474</v>
      </c>
      <c r="B1476">
        <f t="shared" si="39"/>
        <v>2474</v>
      </c>
      <c r="C1476" t="s">
        <v>1617</v>
      </c>
      <c r="D1476" s="19">
        <v>22372</v>
      </c>
      <c r="E1476" t="s">
        <v>44</v>
      </c>
      <c r="F1476">
        <v>50</v>
      </c>
      <c r="G1476" t="s">
        <v>2257</v>
      </c>
      <c r="H1476" t="s">
        <v>49</v>
      </c>
      <c r="I1476" t="s">
        <v>2222</v>
      </c>
      <c r="N1476">
        <v>78</v>
      </c>
      <c r="O1476">
        <v>3</v>
      </c>
    </row>
    <row r="1477" spans="1:15" x14ac:dyDescent="0.2">
      <c r="A1477">
        <f t="shared" si="39"/>
        <v>1475</v>
      </c>
      <c r="B1477">
        <f t="shared" si="39"/>
        <v>2475</v>
      </c>
      <c r="C1477" t="s">
        <v>1618</v>
      </c>
      <c r="D1477" s="19">
        <v>22647</v>
      </c>
      <c r="E1477" t="s">
        <v>44</v>
      </c>
      <c r="F1477">
        <v>50</v>
      </c>
      <c r="G1477" t="s">
        <v>2257</v>
      </c>
      <c r="H1477" t="s">
        <v>49</v>
      </c>
      <c r="I1477" t="s">
        <v>2222</v>
      </c>
      <c r="N1477">
        <v>78</v>
      </c>
      <c r="O1477">
        <v>3</v>
      </c>
    </row>
    <row r="1478" spans="1:15" x14ac:dyDescent="0.2">
      <c r="A1478">
        <f t="shared" si="39"/>
        <v>1476</v>
      </c>
      <c r="B1478">
        <f t="shared" si="39"/>
        <v>2476</v>
      </c>
      <c r="C1478" t="s">
        <v>1619</v>
      </c>
      <c r="D1478" s="19">
        <v>22737</v>
      </c>
      <c r="E1478" t="s">
        <v>44</v>
      </c>
      <c r="F1478">
        <v>50</v>
      </c>
      <c r="G1478" t="s">
        <v>2257</v>
      </c>
      <c r="H1478" t="s">
        <v>49</v>
      </c>
      <c r="I1478" t="s">
        <v>2222</v>
      </c>
      <c r="N1478">
        <v>78</v>
      </c>
      <c r="O1478">
        <v>3</v>
      </c>
    </row>
    <row r="1479" spans="1:15" x14ac:dyDescent="0.2">
      <c r="A1479">
        <f t="shared" si="39"/>
        <v>1477</v>
      </c>
      <c r="B1479">
        <f t="shared" si="39"/>
        <v>2477</v>
      </c>
      <c r="C1479" t="s">
        <v>1620</v>
      </c>
      <c r="D1479" s="19">
        <v>23012</v>
      </c>
      <c r="E1479" t="s">
        <v>44</v>
      </c>
      <c r="F1479">
        <v>50</v>
      </c>
      <c r="G1479" t="s">
        <v>2257</v>
      </c>
      <c r="H1479" t="s">
        <v>49</v>
      </c>
      <c r="I1479" t="s">
        <v>2222</v>
      </c>
      <c r="N1479">
        <v>78</v>
      </c>
      <c r="O1479">
        <v>3</v>
      </c>
    </row>
    <row r="1480" spans="1:15" x14ac:dyDescent="0.2">
      <c r="A1480">
        <f t="shared" si="39"/>
        <v>1478</v>
      </c>
      <c r="B1480">
        <f t="shared" si="39"/>
        <v>2478</v>
      </c>
      <c r="C1480" t="s">
        <v>1621</v>
      </c>
      <c r="D1480" s="19">
        <v>23102</v>
      </c>
      <c r="E1480" t="s">
        <v>44</v>
      </c>
      <c r="F1480">
        <v>50</v>
      </c>
      <c r="G1480" t="s">
        <v>2257</v>
      </c>
      <c r="H1480" t="s">
        <v>49</v>
      </c>
      <c r="I1480" t="s">
        <v>2222</v>
      </c>
      <c r="N1480">
        <v>78</v>
      </c>
      <c r="O1480">
        <v>3</v>
      </c>
    </row>
    <row r="1481" spans="1:15" x14ac:dyDescent="0.2">
      <c r="A1481">
        <f t="shared" si="39"/>
        <v>1479</v>
      </c>
      <c r="B1481">
        <f t="shared" si="39"/>
        <v>2479</v>
      </c>
      <c r="C1481" t="s">
        <v>1622</v>
      </c>
      <c r="D1481" s="19">
        <v>23377</v>
      </c>
      <c r="E1481" t="s">
        <v>44</v>
      </c>
      <c r="F1481">
        <v>50</v>
      </c>
      <c r="G1481" t="s">
        <v>2257</v>
      </c>
      <c r="H1481" t="s">
        <v>49</v>
      </c>
      <c r="I1481" t="s">
        <v>2222</v>
      </c>
      <c r="N1481">
        <v>78</v>
      </c>
      <c r="O1481">
        <v>3</v>
      </c>
    </row>
    <row r="1482" spans="1:15" x14ac:dyDescent="0.2">
      <c r="A1482">
        <f t="shared" si="39"/>
        <v>1480</v>
      </c>
      <c r="B1482">
        <f t="shared" si="39"/>
        <v>2480</v>
      </c>
      <c r="C1482" t="s">
        <v>1623</v>
      </c>
      <c r="D1482" s="19">
        <v>23468</v>
      </c>
      <c r="E1482" t="s">
        <v>44</v>
      </c>
      <c r="F1482">
        <v>50</v>
      </c>
      <c r="G1482" t="s">
        <v>2257</v>
      </c>
      <c r="H1482" t="s">
        <v>49</v>
      </c>
      <c r="I1482" t="s">
        <v>2222</v>
      </c>
      <c r="N1482">
        <v>78</v>
      </c>
      <c r="O1482">
        <v>3</v>
      </c>
    </row>
    <row r="1483" spans="1:15" x14ac:dyDescent="0.2">
      <c r="A1483">
        <f t="shared" si="39"/>
        <v>1481</v>
      </c>
      <c r="B1483">
        <f t="shared" si="39"/>
        <v>2481</v>
      </c>
      <c r="C1483" t="s">
        <v>1624</v>
      </c>
      <c r="D1483" s="19">
        <v>23743</v>
      </c>
      <c r="E1483" t="s">
        <v>44</v>
      </c>
      <c r="F1483">
        <v>50</v>
      </c>
      <c r="G1483" t="s">
        <v>2257</v>
      </c>
      <c r="H1483" t="s">
        <v>49</v>
      </c>
      <c r="I1483" t="s">
        <v>2222</v>
      </c>
      <c r="N1483">
        <v>78</v>
      </c>
      <c r="O1483">
        <v>3</v>
      </c>
    </row>
    <row r="1484" spans="1:15" x14ac:dyDescent="0.2">
      <c r="A1484">
        <f t="shared" si="39"/>
        <v>1482</v>
      </c>
      <c r="B1484">
        <f t="shared" si="39"/>
        <v>2482</v>
      </c>
      <c r="C1484" t="s">
        <v>1625</v>
      </c>
      <c r="D1484" s="19">
        <v>21551</v>
      </c>
      <c r="E1484" t="s">
        <v>43</v>
      </c>
      <c r="F1484">
        <v>100</v>
      </c>
      <c r="G1484" t="s">
        <v>2258</v>
      </c>
      <c r="H1484" t="s">
        <v>32</v>
      </c>
      <c r="I1484" t="s">
        <v>2222</v>
      </c>
      <c r="K1484">
        <v>68</v>
      </c>
    </row>
    <row r="1485" spans="1:15" x14ac:dyDescent="0.2">
      <c r="A1485">
        <f t="shared" si="39"/>
        <v>1483</v>
      </c>
      <c r="B1485">
        <f t="shared" si="39"/>
        <v>2483</v>
      </c>
      <c r="C1485" t="s">
        <v>1626</v>
      </c>
      <c r="D1485" s="19">
        <v>21641</v>
      </c>
      <c r="E1485" t="s">
        <v>43</v>
      </c>
      <c r="F1485">
        <v>100</v>
      </c>
      <c r="G1485" t="s">
        <v>2258</v>
      </c>
      <c r="H1485" t="s">
        <v>32</v>
      </c>
      <c r="I1485" t="s">
        <v>2222</v>
      </c>
      <c r="K1485">
        <v>68</v>
      </c>
    </row>
    <row r="1486" spans="1:15" x14ac:dyDescent="0.2">
      <c r="A1486">
        <f t="shared" si="39"/>
        <v>1484</v>
      </c>
      <c r="B1486">
        <f t="shared" si="39"/>
        <v>2484</v>
      </c>
      <c r="C1486" t="s">
        <v>1627</v>
      </c>
      <c r="D1486" s="19">
        <v>21916</v>
      </c>
      <c r="E1486" t="s">
        <v>43</v>
      </c>
      <c r="F1486">
        <v>100</v>
      </c>
      <c r="G1486" t="s">
        <v>2258</v>
      </c>
      <c r="H1486" t="s">
        <v>32</v>
      </c>
      <c r="I1486" t="s">
        <v>2222</v>
      </c>
      <c r="K1486">
        <v>68</v>
      </c>
    </row>
    <row r="1487" spans="1:15" x14ac:dyDescent="0.2">
      <c r="A1487">
        <f t="shared" si="39"/>
        <v>1485</v>
      </c>
      <c r="B1487">
        <f t="shared" si="39"/>
        <v>2485</v>
      </c>
      <c r="C1487" t="s">
        <v>1628</v>
      </c>
      <c r="D1487" s="19">
        <v>22007</v>
      </c>
      <c r="E1487" t="s">
        <v>43</v>
      </c>
      <c r="F1487">
        <v>100</v>
      </c>
      <c r="G1487" t="s">
        <v>2258</v>
      </c>
      <c r="H1487" t="s">
        <v>32</v>
      </c>
      <c r="I1487" t="s">
        <v>2222</v>
      </c>
      <c r="K1487">
        <v>68</v>
      </c>
    </row>
    <row r="1488" spans="1:15" x14ac:dyDescent="0.2">
      <c r="A1488">
        <f t="shared" si="39"/>
        <v>1486</v>
      </c>
      <c r="B1488">
        <f t="shared" si="39"/>
        <v>2486</v>
      </c>
      <c r="C1488" t="s">
        <v>1629</v>
      </c>
      <c r="D1488" s="19">
        <v>22282</v>
      </c>
      <c r="E1488" t="s">
        <v>43</v>
      </c>
      <c r="F1488">
        <v>100</v>
      </c>
      <c r="G1488" t="s">
        <v>2258</v>
      </c>
      <c r="H1488" t="s">
        <v>32</v>
      </c>
      <c r="I1488" t="s">
        <v>2222</v>
      </c>
      <c r="K1488">
        <v>68</v>
      </c>
    </row>
    <row r="1489" spans="1:11" x14ac:dyDescent="0.2">
      <c r="A1489">
        <f t="shared" si="39"/>
        <v>1487</v>
      </c>
      <c r="B1489">
        <f t="shared" si="39"/>
        <v>2487</v>
      </c>
      <c r="C1489" t="s">
        <v>1630</v>
      </c>
      <c r="D1489" s="19">
        <v>22372</v>
      </c>
      <c r="E1489" t="s">
        <v>43</v>
      </c>
      <c r="F1489">
        <v>100</v>
      </c>
      <c r="G1489" t="s">
        <v>2258</v>
      </c>
      <c r="H1489" t="s">
        <v>32</v>
      </c>
      <c r="I1489" t="s">
        <v>2222</v>
      </c>
      <c r="K1489">
        <v>68</v>
      </c>
    </row>
    <row r="1490" spans="1:11" x14ac:dyDescent="0.2">
      <c r="A1490">
        <f t="shared" si="39"/>
        <v>1488</v>
      </c>
      <c r="B1490">
        <f t="shared" si="39"/>
        <v>2488</v>
      </c>
      <c r="C1490" t="s">
        <v>1631</v>
      </c>
      <c r="D1490" s="19">
        <v>22647</v>
      </c>
      <c r="E1490" t="s">
        <v>43</v>
      </c>
      <c r="F1490">
        <v>100</v>
      </c>
      <c r="G1490" t="s">
        <v>2258</v>
      </c>
      <c r="H1490" t="s">
        <v>32</v>
      </c>
      <c r="I1490" t="s">
        <v>2222</v>
      </c>
      <c r="K1490">
        <v>68</v>
      </c>
    </row>
    <row r="1491" spans="1:11" x14ac:dyDescent="0.2">
      <c r="A1491">
        <f t="shared" si="39"/>
        <v>1489</v>
      </c>
      <c r="B1491">
        <f t="shared" si="39"/>
        <v>2489</v>
      </c>
      <c r="C1491" t="s">
        <v>1632</v>
      </c>
      <c r="D1491" s="19">
        <v>22737</v>
      </c>
      <c r="E1491" t="s">
        <v>43</v>
      </c>
      <c r="F1491">
        <v>100</v>
      </c>
      <c r="G1491" t="s">
        <v>2258</v>
      </c>
      <c r="H1491" t="s">
        <v>32</v>
      </c>
      <c r="I1491" t="s">
        <v>2222</v>
      </c>
      <c r="K1491">
        <v>68</v>
      </c>
    </row>
    <row r="1492" spans="1:11" x14ac:dyDescent="0.2">
      <c r="A1492">
        <f t="shared" si="39"/>
        <v>1490</v>
      </c>
      <c r="B1492">
        <f t="shared" si="39"/>
        <v>2490</v>
      </c>
      <c r="C1492" t="s">
        <v>1633</v>
      </c>
      <c r="D1492" s="19">
        <v>23012</v>
      </c>
      <c r="E1492" t="s">
        <v>43</v>
      </c>
      <c r="F1492">
        <v>100</v>
      </c>
      <c r="G1492" t="s">
        <v>2258</v>
      </c>
      <c r="H1492" t="s">
        <v>32</v>
      </c>
      <c r="I1492" t="s">
        <v>2222</v>
      </c>
      <c r="K1492">
        <v>68</v>
      </c>
    </row>
    <row r="1493" spans="1:11" x14ac:dyDescent="0.2">
      <c r="A1493">
        <f t="shared" si="39"/>
        <v>1491</v>
      </c>
      <c r="B1493">
        <f t="shared" si="39"/>
        <v>2491</v>
      </c>
      <c r="C1493" t="s">
        <v>1634</v>
      </c>
      <c r="D1493" s="19">
        <v>23102</v>
      </c>
      <c r="E1493" t="s">
        <v>43</v>
      </c>
      <c r="F1493">
        <v>100</v>
      </c>
      <c r="G1493" t="s">
        <v>2258</v>
      </c>
      <c r="H1493" t="s">
        <v>32</v>
      </c>
      <c r="I1493" t="s">
        <v>2222</v>
      </c>
      <c r="K1493">
        <v>68</v>
      </c>
    </row>
    <row r="1494" spans="1:11" x14ac:dyDescent="0.2">
      <c r="A1494">
        <f t="shared" si="39"/>
        <v>1492</v>
      </c>
      <c r="B1494">
        <f t="shared" si="39"/>
        <v>2492</v>
      </c>
      <c r="C1494" t="s">
        <v>1635</v>
      </c>
      <c r="D1494" s="19">
        <v>23377</v>
      </c>
      <c r="E1494" t="s">
        <v>43</v>
      </c>
      <c r="F1494">
        <v>100</v>
      </c>
      <c r="G1494" t="s">
        <v>2258</v>
      </c>
      <c r="H1494" t="s">
        <v>32</v>
      </c>
      <c r="I1494" t="s">
        <v>2222</v>
      </c>
      <c r="K1494">
        <v>68</v>
      </c>
    </row>
    <row r="1495" spans="1:11" x14ac:dyDescent="0.2">
      <c r="A1495">
        <f t="shared" si="39"/>
        <v>1493</v>
      </c>
      <c r="B1495">
        <f t="shared" si="39"/>
        <v>2493</v>
      </c>
      <c r="C1495" t="s">
        <v>1636</v>
      </c>
      <c r="D1495" s="19">
        <v>23468</v>
      </c>
      <c r="E1495" t="s">
        <v>43</v>
      </c>
      <c r="F1495">
        <v>100</v>
      </c>
      <c r="G1495" t="s">
        <v>2258</v>
      </c>
      <c r="H1495" t="s">
        <v>32</v>
      </c>
      <c r="I1495" t="s">
        <v>2222</v>
      </c>
      <c r="K1495">
        <v>68</v>
      </c>
    </row>
    <row r="1496" spans="1:11" x14ac:dyDescent="0.2">
      <c r="A1496">
        <f t="shared" si="39"/>
        <v>1494</v>
      </c>
      <c r="B1496">
        <f t="shared" si="39"/>
        <v>2494</v>
      </c>
      <c r="C1496" t="s">
        <v>1637</v>
      </c>
      <c r="D1496" s="19">
        <v>23743</v>
      </c>
      <c r="E1496" t="s">
        <v>43</v>
      </c>
      <c r="F1496">
        <v>100</v>
      </c>
      <c r="G1496" t="s">
        <v>2258</v>
      </c>
      <c r="H1496" t="s">
        <v>32</v>
      </c>
      <c r="I1496" t="s">
        <v>2222</v>
      </c>
      <c r="K1496">
        <v>68</v>
      </c>
    </row>
    <row r="1497" spans="1:11" x14ac:dyDescent="0.2">
      <c r="A1497">
        <f t="shared" si="39"/>
        <v>1495</v>
      </c>
      <c r="B1497">
        <f t="shared" si="39"/>
        <v>2495</v>
      </c>
      <c r="C1497" t="s">
        <v>1638</v>
      </c>
      <c r="D1497" s="19">
        <v>23833</v>
      </c>
      <c r="E1497" t="s">
        <v>43</v>
      </c>
      <c r="F1497">
        <v>100</v>
      </c>
      <c r="G1497" t="s">
        <v>2258</v>
      </c>
      <c r="H1497" t="s">
        <v>32</v>
      </c>
      <c r="I1497" t="s">
        <v>2222</v>
      </c>
      <c r="K1497">
        <v>68</v>
      </c>
    </row>
    <row r="1498" spans="1:11" x14ac:dyDescent="0.2">
      <c r="A1498">
        <f t="shared" si="39"/>
        <v>1496</v>
      </c>
      <c r="B1498">
        <f t="shared" si="39"/>
        <v>2496</v>
      </c>
      <c r="C1498" t="s">
        <v>1639</v>
      </c>
      <c r="D1498" s="19">
        <v>24108</v>
      </c>
      <c r="E1498" t="s">
        <v>43</v>
      </c>
      <c r="F1498">
        <v>100</v>
      </c>
      <c r="G1498" t="s">
        <v>2258</v>
      </c>
      <c r="H1498" t="s">
        <v>32</v>
      </c>
      <c r="I1498" t="s">
        <v>2222</v>
      </c>
      <c r="K1498">
        <v>68</v>
      </c>
    </row>
    <row r="1499" spans="1:11" x14ac:dyDescent="0.2">
      <c r="A1499">
        <f t="shared" si="39"/>
        <v>1497</v>
      </c>
      <c r="B1499">
        <f t="shared" si="39"/>
        <v>2497</v>
      </c>
      <c r="C1499" t="s">
        <v>1640</v>
      </c>
      <c r="D1499" s="19">
        <v>24198</v>
      </c>
      <c r="E1499" t="s">
        <v>43</v>
      </c>
      <c r="F1499">
        <v>100</v>
      </c>
      <c r="G1499" t="s">
        <v>2258</v>
      </c>
      <c r="H1499" t="s">
        <v>32</v>
      </c>
      <c r="I1499" t="s">
        <v>2222</v>
      </c>
      <c r="K1499">
        <v>68</v>
      </c>
    </row>
    <row r="1500" spans="1:11" x14ac:dyDescent="0.2">
      <c r="A1500">
        <f t="shared" si="39"/>
        <v>1498</v>
      </c>
      <c r="B1500">
        <f t="shared" si="39"/>
        <v>2498</v>
      </c>
      <c r="C1500" t="s">
        <v>1641</v>
      </c>
      <c r="D1500" s="19">
        <v>24473</v>
      </c>
      <c r="E1500" t="s">
        <v>43</v>
      </c>
      <c r="F1500">
        <v>100</v>
      </c>
      <c r="G1500" t="s">
        <v>2258</v>
      </c>
      <c r="H1500" t="s">
        <v>32</v>
      </c>
      <c r="I1500" t="s">
        <v>2222</v>
      </c>
      <c r="K1500">
        <v>68</v>
      </c>
    </row>
    <row r="1501" spans="1:11" x14ac:dyDescent="0.2">
      <c r="A1501">
        <f t="shared" si="39"/>
        <v>1499</v>
      </c>
      <c r="B1501">
        <f t="shared" si="39"/>
        <v>2499</v>
      </c>
      <c r="C1501" t="s">
        <v>1642</v>
      </c>
      <c r="D1501" s="19">
        <v>24563</v>
      </c>
      <c r="E1501" t="s">
        <v>43</v>
      </c>
      <c r="F1501">
        <v>100</v>
      </c>
      <c r="G1501" t="s">
        <v>2258</v>
      </c>
      <c r="H1501" t="s">
        <v>32</v>
      </c>
      <c r="I1501" t="s">
        <v>2222</v>
      </c>
      <c r="K1501">
        <v>68</v>
      </c>
    </row>
    <row r="1502" spans="1:11" x14ac:dyDescent="0.2">
      <c r="A1502">
        <f t="shared" ref="A1502:B1565" si="40">A1501+1</f>
        <v>1500</v>
      </c>
      <c r="B1502">
        <f t="shared" si="40"/>
        <v>2500</v>
      </c>
      <c r="C1502" t="s">
        <v>1643</v>
      </c>
      <c r="D1502" s="19">
        <v>24838</v>
      </c>
      <c r="E1502" t="s">
        <v>43</v>
      </c>
      <c r="F1502">
        <v>100</v>
      </c>
      <c r="G1502" t="s">
        <v>2258</v>
      </c>
      <c r="H1502" t="s">
        <v>32</v>
      </c>
      <c r="I1502" t="s">
        <v>2222</v>
      </c>
      <c r="K1502">
        <v>68</v>
      </c>
    </row>
    <row r="1503" spans="1:11" x14ac:dyDescent="0.2">
      <c r="A1503">
        <f t="shared" si="40"/>
        <v>1501</v>
      </c>
      <c r="B1503">
        <f t="shared" si="40"/>
        <v>2501</v>
      </c>
      <c r="C1503" t="s">
        <v>1644</v>
      </c>
      <c r="D1503" s="19">
        <v>24929</v>
      </c>
      <c r="E1503" t="s">
        <v>43</v>
      </c>
      <c r="F1503">
        <v>100</v>
      </c>
      <c r="G1503" t="s">
        <v>2258</v>
      </c>
      <c r="H1503" t="s">
        <v>32</v>
      </c>
      <c r="I1503" t="s">
        <v>2222</v>
      </c>
      <c r="K1503">
        <v>68</v>
      </c>
    </row>
    <row r="1504" spans="1:11" x14ac:dyDescent="0.2">
      <c r="A1504">
        <f t="shared" si="40"/>
        <v>1502</v>
      </c>
      <c r="B1504">
        <f t="shared" si="40"/>
        <v>2502</v>
      </c>
      <c r="C1504" t="s">
        <v>1645</v>
      </c>
      <c r="D1504" s="19">
        <v>25204</v>
      </c>
      <c r="E1504" t="s">
        <v>43</v>
      </c>
      <c r="F1504">
        <v>100</v>
      </c>
      <c r="G1504" t="s">
        <v>2258</v>
      </c>
      <c r="H1504" t="s">
        <v>32</v>
      </c>
      <c r="I1504" t="s">
        <v>2222</v>
      </c>
      <c r="K1504">
        <v>68</v>
      </c>
    </row>
    <row r="1505" spans="1:11" x14ac:dyDescent="0.2">
      <c r="A1505">
        <f t="shared" si="40"/>
        <v>1503</v>
      </c>
      <c r="B1505">
        <f t="shared" si="40"/>
        <v>2503</v>
      </c>
      <c r="C1505" t="s">
        <v>1646</v>
      </c>
      <c r="D1505" s="19">
        <v>25294</v>
      </c>
      <c r="E1505" t="s">
        <v>43</v>
      </c>
      <c r="F1505">
        <v>100</v>
      </c>
      <c r="G1505" t="s">
        <v>2258</v>
      </c>
      <c r="H1505" t="s">
        <v>32</v>
      </c>
      <c r="I1505" t="s">
        <v>2222</v>
      </c>
      <c r="K1505">
        <v>68</v>
      </c>
    </row>
    <row r="1506" spans="1:11" x14ac:dyDescent="0.2">
      <c r="A1506">
        <f t="shared" si="40"/>
        <v>1504</v>
      </c>
      <c r="B1506">
        <f t="shared" si="40"/>
        <v>2504</v>
      </c>
      <c r="C1506" t="s">
        <v>1647</v>
      </c>
      <c r="D1506" s="19">
        <v>25569</v>
      </c>
      <c r="E1506" t="s">
        <v>43</v>
      </c>
      <c r="F1506">
        <v>100</v>
      </c>
      <c r="G1506" t="s">
        <v>2258</v>
      </c>
      <c r="H1506" t="s">
        <v>32</v>
      </c>
      <c r="I1506" t="s">
        <v>2222</v>
      </c>
      <c r="K1506">
        <v>68</v>
      </c>
    </row>
    <row r="1507" spans="1:11" x14ac:dyDescent="0.2">
      <c r="A1507">
        <f t="shared" si="40"/>
        <v>1505</v>
      </c>
      <c r="B1507">
        <f t="shared" si="40"/>
        <v>2505</v>
      </c>
      <c r="C1507" t="s">
        <v>1648</v>
      </c>
      <c r="D1507" s="19">
        <v>25659</v>
      </c>
      <c r="E1507" t="s">
        <v>43</v>
      </c>
      <c r="F1507">
        <v>100</v>
      </c>
      <c r="G1507" t="s">
        <v>2258</v>
      </c>
      <c r="H1507" t="s">
        <v>32</v>
      </c>
      <c r="I1507" t="s">
        <v>2222</v>
      </c>
      <c r="K1507">
        <v>68</v>
      </c>
    </row>
    <row r="1508" spans="1:11" x14ac:dyDescent="0.2">
      <c r="A1508">
        <f t="shared" si="40"/>
        <v>1506</v>
      </c>
      <c r="B1508">
        <f t="shared" si="40"/>
        <v>2506</v>
      </c>
      <c r="C1508" t="s">
        <v>1649</v>
      </c>
      <c r="D1508" s="19">
        <v>25934</v>
      </c>
      <c r="E1508" t="s">
        <v>43</v>
      </c>
      <c r="F1508">
        <v>100</v>
      </c>
      <c r="G1508" t="s">
        <v>2258</v>
      </c>
      <c r="H1508" t="s">
        <v>32</v>
      </c>
      <c r="I1508" t="s">
        <v>2222</v>
      </c>
      <c r="K1508">
        <v>68</v>
      </c>
    </row>
    <row r="1509" spans="1:11" x14ac:dyDescent="0.2">
      <c r="A1509">
        <f t="shared" si="40"/>
        <v>1507</v>
      </c>
      <c r="B1509">
        <f t="shared" si="40"/>
        <v>2507</v>
      </c>
      <c r="C1509" t="s">
        <v>1650</v>
      </c>
      <c r="D1509" s="19">
        <v>26024</v>
      </c>
      <c r="E1509" t="s">
        <v>43</v>
      </c>
      <c r="F1509">
        <v>100</v>
      </c>
      <c r="G1509" t="s">
        <v>2258</v>
      </c>
      <c r="H1509" t="s">
        <v>32</v>
      </c>
      <c r="I1509" t="s">
        <v>2222</v>
      </c>
      <c r="K1509">
        <v>68</v>
      </c>
    </row>
    <row r="1510" spans="1:11" x14ac:dyDescent="0.2">
      <c r="A1510">
        <f t="shared" si="40"/>
        <v>1508</v>
      </c>
      <c r="B1510">
        <f t="shared" si="40"/>
        <v>2508</v>
      </c>
      <c r="C1510" t="s">
        <v>1651</v>
      </c>
      <c r="D1510" s="19">
        <v>26299</v>
      </c>
      <c r="E1510" t="s">
        <v>43</v>
      </c>
      <c r="F1510">
        <v>100</v>
      </c>
      <c r="G1510" t="s">
        <v>2258</v>
      </c>
      <c r="H1510" t="s">
        <v>32</v>
      </c>
      <c r="I1510" t="s">
        <v>2222</v>
      </c>
      <c r="K1510">
        <v>68</v>
      </c>
    </row>
    <row r="1511" spans="1:11" x14ac:dyDescent="0.2">
      <c r="A1511">
        <f t="shared" si="40"/>
        <v>1509</v>
      </c>
      <c r="B1511">
        <f t="shared" si="40"/>
        <v>2509</v>
      </c>
      <c r="C1511" t="s">
        <v>1652</v>
      </c>
      <c r="D1511" s="19">
        <v>26390</v>
      </c>
      <c r="E1511" t="s">
        <v>43</v>
      </c>
      <c r="F1511">
        <v>100</v>
      </c>
      <c r="G1511" t="s">
        <v>2258</v>
      </c>
      <c r="H1511" t="s">
        <v>32</v>
      </c>
      <c r="I1511" t="s">
        <v>2222</v>
      </c>
      <c r="K1511">
        <v>68</v>
      </c>
    </row>
    <row r="1512" spans="1:11" x14ac:dyDescent="0.2">
      <c r="A1512">
        <f t="shared" si="40"/>
        <v>1510</v>
      </c>
      <c r="B1512">
        <f t="shared" si="40"/>
        <v>2510</v>
      </c>
      <c r="C1512" t="s">
        <v>1653</v>
      </c>
      <c r="D1512" s="19">
        <v>26665</v>
      </c>
      <c r="E1512" t="s">
        <v>43</v>
      </c>
      <c r="F1512">
        <v>100</v>
      </c>
      <c r="G1512" t="s">
        <v>2258</v>
      </c>
      <c r="H1512" t="s">
        <v>32</v>
      </c>
      <c r="I1512" t="s">
        <v>2222</v>
      </c>
      <c r="K1512">
        <v>68</v>
      </c>
    </row>
    <row r="1513" spans="1:11" x14ac:dyDescent="0.2">
      <c r="A1513">
        <f t="shared" si="40"/>
        <v>1511</v>
      </c>
      <c r="B1513">
        <f t="shared" si="40"/>
        <v>2511</v>
      </c>
      <c r="C1513" t="s">
        <v>1654</v>
      </c>
      <c r="D1513" s="19">
        <v>26755</v>
      </c>
      <c r="E1513" t="s">
        <v>43</v>
      </c>
      <c r="F1513">
        <v>100</v>
      </c>
      <c r="G1513" t="s">
        <v>2258</v>
      </c>
      <c r="H1513" t="s">
        <v>32</v>
      </c>
      <c r="I1513" t="s">
        <v>2222</v>
      </c>
      <c r="K1513">
        <v>68</v>
      </c>
    </row>
    <row r="1514" spans="1:11" x14ac:dyDescent="0.2">
      <c r="A1514">
        <f t="shared" si="40"/>
        <v>1512</v>
      </c>
      <c r="B1514">
        <f t="shared" si="40"/>
        <v>2512</v>
      </c>
      <c r="C1514" t="s">
        <v>1655</v>
      </c>
      <c r="D1514" s="19">
        <v>27030</v>
      </c>
      <c r="E1514" t="s">
        <v>43</v>
      </c>
      <c r="F1514">
        <v>100</v>
      </c>
      <c r="G1514" t="s">
        <v>2258</v>
      </c>
      <c r="H1514" t="s">
        <v>32</v>
      </c>
      <c r="I1514" t="s">
        <v>2222</v>
      </c>
      <c r="K1514">
        <v>68</v>
      </c>
    </row>
    <row r="1515" spans="1:11" x14ac:dyDescent="0.2">
      <c r="A1515">
        <f t="shared" si="40"/>
        <v>1513</v>
      </c>
      <c r="B1515">
        <f t="shared" si="40"/>
        <v>2513</v>
      </c>
      <c r="C1515" t="s">
        <v>1656</v>
      </c>
      <c r="D1515" s="19">
        <v>27120</v>
      </c>
      <c r="E1515" t="s">
        <v>43</v>
      </c>
      <c r="F1515">
        <v>100</v>
      </c>
      <c r="G1515" t="s">
        <v>2258</v>
      </c>
      <c r="H1515" t="s">
        <v>32</v>
      </c>
      <c r="I1515" t="s">
        <v>2222</v>
      </c>
      <c r="K1515">
        <v>68</v>
      </c>
    </row>
    <row r="1516" spans="1:11" x14ac:dyDescent="0.2">
      <c r="A1516">
        <f t="shared" si="40"/>
        <v>1514</v>
      </c>
      <c r="B1516">
        <f t="shared" si="40"/>
        <v>2514</v>
      </c>
      <c r="C1516" t="s">
        <v>1657</v>
      </c>
      <c r="D1516" s="19">
        <v>27395</v>
      </c>
      <c r="E1516" t="s">
        <v>43</v>
      </c>
      <c r="F1516">
        <v>100</v>
      </c>
      <c r="G1516" t="s">
        <v>2258</v>
      </c>
      <c r="H1516" t="s">
        <v>32</v>
      </c>
      <c r="I1516" t="s">
        <v>2222</v>
      </c>
      <c r="K1516">
        <v>68</v>
      </c>
    </row>
    <row r="1517" spans="1:11" x14ac:dyDescent="0.2">
      <c r="A1517">
        <f t="shared" si="40"/>
        <v>1515</v>
      </c>
      <c r="B1517">
        <f t="shared" si="40"/>
        <v>2515</v>
      </c>
      <c r="C1517" t="s">
        <v>1658</v>
      </c>
      <c r="D1517" s="19">
        <v>27485</v>
      </c>
      <c r="E1517" t="s">
        <v>43</v>
      </c>
      <c r="F1517">
        <v>100</v>
      </c>
      <c r="G1517" t="s">
        <v>2258</v>
      </c>
      <c r="H1517" t="s">
        <v>32</v>
      </c>
      <c r="I1517" t="s">
        <v>2222</v>
      </c>
      <c r="K1517">
        <v>68</v>
      </c>
    </row>
    <row r="1518" spans="1:11" x14ac:dyDescent="0.2">
      <c r="A1518">
        <f t="shared" si="40"/>
        <v>1516</v>
      </c>
      <c r="B1518">
        <f t="shared" si="40"/>
        <v>2516</v>
      </c>
      <c r="C1518" t="s">
        <v>1659</v>
      </c>
      <c r="D1518" s="19">
        <v>27760</v>
      </c>
      <c r="E1518" t="s">
        <v>43</v>
      </c>
      <c r="F1518">
        <v>100</v>
      </c>
      <c r="G1518" t="s">
        <v>2258</v>
      </c>
      <c r="H1518" t="s">
        <v>32</v>
      </c>
      <c r="I1518" t="s">
        <v>2222</v>
      </c>
      <c r="K1518">
        <v>68</v>
      </c>
    </row>
    <row r="1519" spans="1:11" x14ac:dyDescent="0.2">
      <c r="A1519">
        <f t="shared" si="40"/>
        <v>1517</v>
      </c>
      <c r="B1519">
        <f t="shared" si="40"/>
        <v>2517</v>
      </c>
      <c r="C1519" t="s">
        <v>1660</v>
      </c>
      <c r="D1519" s="19">
        <v>27851</v>
      </c>
      <c r="E1519" t="s">
        <v>43</v>
      </c>
      <c r="F1519">
        <v>100</v>
      </c>
      <c r="G1519" t="s">
        <v>2258</v>
      </c>
      <c r="H1519" t="s">
        <v>32</v>
      </c>
      <c r="I1519" t="s">
        <v>2222</v>
      </c>
      <c r="K1519">
        <v>68</v>
      </c>
    </row>
    <row r="1520" spans="1:11" x14ac:dyDescent="0.2">
      <c r="A1520">
        <f t="shared" si="40"/>
        <v>1518</v>
      </c>
      <c r="B1520">
        <f t="shared" si="40"/>
        <v>2518</v>
      </c>
      <c r="C1520" t="s">
        <v>1661</v>
      </c>
      <c r="D1520" s="19">
        <v>28126</v>
      </c>
      <c r="E1520" t="s">
        <v>43</v>
      </c>
      <c r="F1520">
        <v>100</v>
      </c>
      <c r="G1520" t="s">
        <v>2258</v>
      </c>
      <c r="H1520" t="s">
        <v>32</v>
      </c>
      <c r="I1520" t="s">
        <v>2222</v>
      </c>
      <c r="K1520">
        <v>68</v>
      </c>
    </row>
    <row r="1521" spans="1:11" x14ac:dyDescent="0.2">
      <c r="A1521">
        <f t="shared" si="40"/>
        <v>1519</v>
      </c>
      <c r="B1521">
        <f t="shared" si="40"/>
        <v>2519</v>
      </c>
      <c r="C1521" t="s">
        <v>1662</v>
      </c>
      <c r="D1521" s="19">
        <v>28216</v>
      </c>
      <c r="E1521" t="s">
        <v>43</v>
      </c>
      <c r="F1521">
        <v>100</v>
      </c>
      <c r="G1521" t="s">
        <v>2258</v>
      </c>
      <c r="H1521" t="s">
        <v>32</v>
      </c>
      <c r="I1521" t="s">
        <v>2222</v>
      </c>
      <c r="K1521">
        <v>68</v>
      </c>
    </row>
    <row r="1522" spans="1:11" x14ac:dyDescent="0.2">
      <c r="A1522">
        <f t="shared" si="40"/>
        <v>1520</v>
      </c>
      <c r="B1522">
        <f t="shared" si="40"/>
        <v>2520</v>
      </c>
      <c r="C1522" t="s">
        <v>1663</v>
      </c>
      <c r="D1522" s="19">
        <v>28491</v>
      </c>
      <c r="E1522" t="s">
        <v>43</v>
      </c>
      <c r="F1522">
        <v>100</v>
      </c>
      <c r="G1522" t="s">
        <v>2258</v>
      </c>
      <c r="H1522" t="s">
        <v>32</v>
      </c>
      <c r="I1522" t="s">
        <v>2222</v>
      </c>
      <c r="K1522">
        <v>68</v>
      </c>
    </row>
    <row r="1523" spans="1:11" x14ac:dyDescent="0.2">
      <c r="A1523">
        <f t="shared" si="40"/>
        <v>1521</v>
      </c>
      <c r="B1523">
        <f t="shared" si="40"/>
        <v>2521</v>
      </c>
      <c r="C1523" t="s">
        <v>1664</v>
      </c>
      <c r="D1523" s="19">
        <v>28581</v>
      </c>
      <c r="E1523" t="s">
        <v>43</v>
      </c>
      <c r="F1523">
        <v>100</v>
      </c>
      <c r="G1523" t="s">
        <v>2258</v>
      </c>
      <c r="H1523" t="s">
        <v>32</v>
      </c>
      <c r="I1523" t="s">
        <v>2222</v>
      </c>
      <c r="K1523">
        <v>68</v>
      </c>
    </row>
    <row r="1524" spans="1:11" x14ac:dyDescent="0.2">
      <c r="A1524">
        <f t="shared" si="40"/>
        <v>1522</v>
      </c>
      <c r="B1524">
        <f t="shared" si="40"/>
        <v>2522</v>
      </c>
      <c r="C1524" t="s">
        <v>1665</v>
      </c>
      <c r="D1524" s="19">
        <v>28856</v>
      </c>
      <c r="E1524" t="s">
        <v>43</v>
      </c>
      <c r="F1524">
        <v>100</v>
      </c>
      <c r="G1524" t="s">
        <v>2258</v>
      </c>
      <c r="H1524" t="s">
        <v>32</v>
      </c>
      <c r="I1524" t="s">
        <v>2222</v>
      </c>
      <c r="K1524">
        <v>68</v>
      </c>
    </row>
    <row r="1525" spans="1:11" x14ac:dyDescent="0.2">
      <c r="A1525">
        <f t="shared" si="40"/>
        <v>1523</v>
      </c>
      <c r="B1525">
        <f t="shared" si="40"/>
        <v>2523</v>
      </c>
      <c r="C1525" t="s">
        <v>1666</v>
      </c>
      <c r="D1525" s="19">
        <v>28946</v>
      </c>
      <c r="E1525" t="s">
        <v>43</v>
      </c>
      <c r="F1525">
        <v>100</v>
      </c>
      <c r="G1525" t="s">
        <v>2258</v>
      </c>
      <c r="H1525" t="s">
        <v>32</v>
      </c>
      <c r="I1525" t="s">
        <v>2222</v>
      </c>
      <c r="K1525">
        <v>68</v>
      </c>
    </row>
    <row r="1526" spans="1:11" x14ac:dyDescent="0.2">
      <c r="A1526">
        <f t="shared" si="40"/>
        <v>1524</v>
      </c>
      <c r="B1526">
        <f t="shared" si="40"/>
        <v>2524</v>
      </c>
      <c r="C1526" t="s">
        <v>1667</v>
      </c>
      <c r="D1526" s="19">
        <v>29221</v>
      </c>
      <c r="E1526" t="s">
        <v>43</v>
      </c>
      <c r="F1526">
        <v>100</v>
      </c>
      <c r="G1526" t="s">
        <v>2258</v>
      </c>
      <c r="H1526" t="s">
        <v>32</v>
      </c>
      <c r="I1526" t="s">
        <v>2222</v>
      </c>
      <c r="K1526">
        <v>68</v>
      </c>
    </row>
    <row r="1527" spans="1:11" x14ac:dyDescent="0.2">
      <c r="A1527">
        <f t="shared" si="40"/>
        <v>1525</v>
      </c>
      <c r="B1527">
        <f t="shared" si="40"/>
        <v>2525</v>
      </c>
      <c r="C1527" t="s">
        <v>1668</v>
      </c>
      <c r="D1527" s="19">
        <v>29312</v>
      </c>
      <c r="E1527" t="s">
        <v>43</v>
      </c>
      <c r="F1527">
        <v>100</v>
      </c>
      <c r="G1527" t="s">
        <v>2258</v>
      </c>
      <c r="H1527" t="s">
        <v>32</v>
      </c>
      <c r="I1527" t="s">
        <v>2222</v>
      </c>
      <c r="K1527">
        <v>68</v>
      </c>
    </row>
    <row r="1528" spans="1:11" x14ac:dyDescent="0.2">
      <c r="A1528">
        <f t="shared" si="40"/>
        <v>1526</v>
      </c>
      <c r="B1528">
        <f t="shared" si="40"/>
        <v>2526</v>
      </c>
      <c r="C1528" t="s">
        <v>1669</v>
      </c>
      <c r="D1528" s="19">
        <v>29587</v>
      </c>
      <c r="E1528" t="s">
        <v>43</v>
      </c>
      <c r="F1528">
        <v>100</v>
      </c>
      <c r="G1528" t="s">
        <v>2258</v>
      </c>
      <c r="H1528" t="s">
        <v>32</v>
      </c>
      <c r="I1528" t="s">
        <v>2222</v>
      </c>
      <c r="K1528">
        <v>68</v>
      </c>
    </row>
    <row r="1529" spans="1:11" x14ac:dyDescent="0.2">
      <c r="A1529">
        <f t="shared" si="40"/>
        <v>1527</v>
      </c>
      <c r="B1529">
        <f t="shared" si="40"/>
        <v>2527</v>
      </c>
      <c r="C1529" t="s">
        <v>1670</v>
      </c>
      <c r="D1529" s="19">
        <v>29677</v>
      </c>
      <c r="E1529" t="s">
        <v>43</v>
      </c>
      <c r="F1529">
        <v>100</v>
      </c>
      <c r="G1529" t="s">
        <v>2258</v>
      </c>
      <c r="H1529" t="s">
        <v>32</v>
      </c>
      <c r="I1529" t="s">
        <v>2222</v>
      </c>
      <c r="K1529">
        <v>68</v>
      </c>
    </row>
    <row r="1530" spans="1:11" x14ac:dyDescent="0.2">
      <c r="A1530">
        <f t="shared" si="40"/>
        <v>1528</v>
      </c>
      <c r="B1530">
        <f t="shared" si="40"/>
        <v>2528</v>
      </c>
      <c r="C1530" t="s">
        <v>1671</v>
      </c>
      <c r="D1530" s="19">
        <v>29952</v>
      </c>
      <c r="E1530" t="s">
        <v>43</v>
      </c>
      <c r="F1530">
        <v>100</v>
      </c>
      <c r="G1530" t="s">
        <v>2258</v>
      </c>
      <c r="H1530" t="s">
        <v>32</v>
      </c>
      <c r="I1530" t="s">
        <v>2222</v>
      </c>
      <c r="K1530">
        <v>68</v>
      </c>
    </row>
    <row r="1531" spans="1:11" x14ac:dyDescent="0.2">
      <c r="A1531">
        <f t="shared" si="40"/>
        <v>1529</v>
      </c>
      <c r="B1531">
        <f t="shared" si="40"/>
        <v>2529</v>
      </c>
      <c r="C1531" t="s">
        <v>1672</v>
      </c>
      <c r="D1531" s="19">
        <v>30042</v>
      </c>
      <c r="E1531" t="s">
        <v>43</v>
      </c>
      <c r="F1531">
        <v>100</v>
      </c>
      <c r="G1531" t="s">
        <v>2258</v>
      </c>
      <c r="H1531" t="s">
        <v>32</v>
      </c>
      <c r="I1531" t="s">
        <v>2222</v>
      </c>
      <c r="K1531">
        <v>68</v>
      </c>
    </row>
    <row r="1532" spans="1:11" x14ac:dyDescent="0.2">
      <c r="A1532">
        <f t="shared" si="40"/>
        <v>1530</v>
      </c>
      <c r="B1532">
        <f t="shared" si="40"/>
        <v>2530</v>
      </c>
      <c r="C1532" t="s">
        <v>1673</v>
      </c>
      <c r="D1532" s="19">
        <v>30317</v>
      </c>
      <c r="E1532" t="s">
        <v>43</v>
      </c>
      <c r="F1532">
        <v>100</v>
      </c>
      <c r="G1532" t="s">
        <v>2258</v>
      </c>
      <c r="H1532" t="s">
        <v>32</v>
      </c>
      <c r="I1532" t="s">
        <v>2222</v>
      </c>
      <c r="K1532">
        <v>68</v>
      </c>
    </row>
    <row r="1533" spans="1:11" x14ac:dyDescent="0.2">
      <c r="A1533">
        <f t="shared" si="40"/>
        <v>1531</v>
      </c>
      <c r="B1533">
        <f t="shared" si="40"/>
        <v>2531</v>
      </c>
      <c r="C1533" t="s">
        <v>1674</v>
      </c>
      <c r="D1533" s="19">
        <v>30407</v>
      </c>
      <c r="E1533" t="s">
        <v>43</v>
      </c>
      <c r="F1533">
        <v>100</v>
      </c>
      <c r="G1533" t="s">
        <v>2258</v>
      </c>
      <c r="H1533" t="s">
        <v>32</v>
      </c>
      <c r="I1533" t="s">
        <v>2222</v>
      </c>
      <c r="K1533">
        <v>68</v>
      </c>
    </row>
    <row r="1534" spans="1:11" x14ac:dyDescent="0.2">
      <c r="A1534">
        <f t="shared" si="40"/>
        <v>1532</v>
      </c>
      <c r="B1534">
        <f t="shared" si="40"/>
        <v>2532</v>
      </c>
      <c r="C1534" t="s">
        <v>1675</v>
      </c>
      <c r="D1534" s="19">
        <v>30682</v>
      </c>
      <c r="E1534" t="s">
        <v>43</v>
      </c>
      <c r="F1534">
        <v>100</v>
      </c>
      <c r="G1534" t="s">
        <v>2258</v>
      </c>
      <c r="H1534" t="s">
        <v>32</v>
      </c>
      <c r="I1534" t="s">
        <v>2222</v>
      </c>
      <c r="K1534">
        <v>68</v>
      </c>
    </row>
    <row r="1535" spans="1:11" x14ac:dyDescent="0.2">
      <c r="A1535">
        <f t="shared" si="40"/>
        <v>1533</v>
      </c>
      <c r="B1535">
        <f t="shared" si="40"/>
        <v>2533</v>
      </c>
      <c r="C1535" t="s">
        <v>1676</v>
      </c>
      <c r="D1535" s="19">
        <v>30773</v>
      </c>
      <c r="E1535" t="s">
        <v>43</v>
      </c>
      <c r="F1535">
        <v>100</v>
      </c>
      <c r="G1535" t="s">
        <v>2258</v>
      </c>
      <c r="H1535" t="s">
        <v>32</v>
      </c>
      <c r="I1535" t="s">
        <v>2222</v>
      </c>
      <c r="K1535">
        <v>68</v>
      </c>
    </row>
    <row r="1536" spans="1:11" x14ac:dyDescent="0.2">
      <c r="A1536">
        <f t="shared" si="40"/>
        <v>1534</v>
      </c>
      <c r="B1536">
        <f t="shared" si="40"/>
        <v>2534</v>
      </c>
      <c r="C1536" t="s">
        <v>1677</v>
      </c>
      <c r="D1536" s="19">
        <v>31048</v>
      </c>
      <c r="E1536" t="s">
        <v>43</v>
      </c>
      <c r="F1536">
        <v>100</v>
      </c>
      <c r="G1536" t="s">
        <v>2258</v>
      </c>
      <c r="H1536" t="s">
        <v>32</v>
      </c>
      <c r="I1536" t="s">
        <v>2222</v>
      </c>
      <c r="K1536">
        <v>68</v>
      </c>
    </row>
    <row r="1537" spans="1:11" x14ac:dyDescent="0.2">
      <c r="A1537">
        <f t="shared" si="40"/>
        <v>1535</v>
      </c>
      <c r="B1537">
        <f t="shared" si="40"/>
        <v>2535</v>
      </c>
      <c r="C1537" t="s">
        <v>1678</v>
      </c>
      <c r="D1537" s="19">
        <v>31138</v>
      </c>
      <c r="E1537" t="s">
        <v>43</v>
      </c>
      <c r="F1537">
        <v>100</v>
      </c>
      <c r="G1537" t="s">
        <v>2258</v>
      </c>
      <c r="H1537" t="s">
        <v>32</v>
      </c>
      <c r="I1537" t="s">
        <v>2222</v>
      </c>
      <c r="K1537">
        <v>68</v>
      </c>
    </row>
    <row r="1538" spans="1:11" x14ac:dyDescent="0.2">
      <c r="A1538">
        <f t="shared" si="40"/>
        <v>1536</v>
      </c>
      <c r="B1538">
        <f t="shared" si="40"/>
        <v>2536</v>
      </c>
      <c r="C1538" t="s">
        <v>1679</v>
      </c>
      <c r="D1538" s="19">
        <v>31413</v>
      </c>
      <c r="E1538" t="s">
        <v>43</v>
      </c>
      <c r="F1538">
        <v>100</v>
      </c>
      <c r="G1538" t="s">
        <v>2258</v>
      </c>
      <c r="H1538" t="s">
        <v>32</v>
      </c>
      <c r="I1538" t="s">
        <v>2222</v>
      </c>
      <c r="K1538">
        <v>68</v>
      </c>
    </row>
    <row r="1539" spans="1:11" x14ac:dyDescent="0.2">
      <c r="A1539">
        <f t="shared" si="40"/>
        <v>1537</v>
      </c>
      <c r="B1539">
        <f t="shared" si="40"/>
        <v>2537</v>
      </c>
      <c r="C1539" t="s">
        <v>1680</v>
      </c>
      <c r="D1539" s="19">
        <v>31503</v>
      </c>
      <c r="E1539" t="s">
        <v>43</v>
      </c>
      <c r="F1539">
        <v>100</v>
      </c>
      <c r="G1539" t="s">
        <v>2258</v>
      </c>
      <c r="H1539" t="s">
        <v>32</v>
      </c>
      <c r="I1539" t="s">
        <v>2222</v>
      </c>
      <c r="K1539">
        <v>68</v>
      </c>
    </row>
    <row r="1540" spans="1:11" x14ac:dyDescent="0.2">
      <c r="A1540">
        <f t="shared" si="40"/>
        <v>1538</v>
      </c>
      <c r="B1540">
        <f t="shared" si="40"/>
        <v>2538</v>
      </c>
      <c r="C1540" t="s">
        <v>1681</v>
      </c>
      <c r="D1540" s="19">
        <v>31778</v>
      </c>
      <c r="E1540" t="s">
        <v>43</v>
      </c>
      <c r="F1540">
        <v>100</v>
      </c>
      <c r="G1540" t="s">
        <v>2258</v>
      </c>
      <c r="H1540" t="s">
        <v>32</v>
      </c>
      <c r="I1540" t="s">
        <v>2222</v>
      </c>
      <c r="K1540">
        <v>68</v>
      </c>
    </row>
    <row r="1541" spans="1:11" x14ac:dyDescent="0.2">
      <c r="A1541">
        <f t="shared" si="40"/>
        <v>1539</v>
      </c>
      <c r="B1541">
        <f t="shared" si="40"/>
        <v>2539</v>
      </c>
      <c r="C1541" t="s">
        <v>1682</v>
      </c>
      <c r="D1541" s="19">
        <v>31868</v>
      </c>
      <c r="E1541" t="s">
        <v>43</v>
      </c>
      <c r="F1541">
        <v>100</v>
      </c>
      <c r="G1541" t="s">
        <v>2258</v>
      </c>
      <c r="H1541" t="s">
        <v>32</v>
      </c>
      <c r="I1541" t="s">
        <v>2222</v>
      </c>
      <c r="K1541">
        <v>68</v>
      </c>
    </row>
    <row r="1542" spans="1:11" x14ac:dyDescent="0.2">
      <c r="A1542">
        <f t="shared" si="40"/>
        <v>1540</v>
      </c>
      <c r="B1542">
        <f t="shared" si="40"/>
        <v>2540</v>
      </c>
      <c r="C1542" t="s">
        <v>1683</v>
      </c>
      <c r="D1542" s="19">
        <v>32143</v>
      </c>
      <c r="E1542" t="s">
        <v>43</v>
      </c>
      <c r="F1542">
        <v>100</v>
      </c>
      <c r="G1542" t="s">
        <v>2258</v>
      </c>
      <c r="H1542" t="s">
        <v>32</v>
      </c>
      <c r="I1542" t="s">
        <v>2222</v>
      </c>
      <c r="K1542">
        <v>68</v>
      </c>
    </row>
    <row r="1543" spans="1:11" x14ac:dyDescent="0.2">
      <c r="A1543">
        <f t="shared" si="40"/>
        <v>1541</v>
      </c>
      <c r="B1543">
        <f t="shared" si="40"/>
        <v>2541</v>
      </c>
      <c r="C1543" t="s">
        <v>1684</v>
      </c>
      <c r="D1543" s="19">
        <v>32234</v>
      </c>
      <c r="E1543" t="s">
        <v>43</v>
      </c>
      <c r="F1543">
        <v>100</v>
      </c>
      <c r="G1543" t="s">
        <v>2258</v>
      </c>
      <c r="H1543" t="s">
        <v>32</v>
      </c>
      <c r="I1543" t="s">
        <v>2222</v>
      </c>
      <c r="K1543">
        <v>68</v>
      </c>
    </row>
    <row r="1544" spans="1:11" x14ac:dyDescent="0.2">
      <c r="A1544">
        <f t="shared" si="40"/>
        <v>1542</v>
      </c>
      <c r="B1544">
        <f t="shared" si="40"/>
        <v>2542</v>
      </c>
      <c r="C1544" t="s">
        <v>1685</v>
      </c>
      <c r="D1544" s="19">
        <v>32509</v>
      </c>
      <c r="E1544" t="s">
        <v>43</v>
      </c>
      <c r="F1544">
        <v>100</v>
      </c>
      <c r="G1544" t="s">
        <v>2258</v>
      </c>
      <c r="H1544" t="s">
        <v>32</v>
      </c>
      <c r="I1544" t="s">
        <v>2222</v>
      </c>
      <c r="K1544">
        <v>68</v>
      </c>
    </row>
    <row r="1545" spans="1:11" x14ac:dyDescent="0.2">
      <c r="A1545">
        <f t="shared" si="40"/>
        <v>1543</v>
      </c>
      <c r="B1545">
        <f t="shared" si="40"/>
        <v>2543</v>
      </c>
      <c r="C1545" t="s">
        <v>1686</v>
      </c>
      <c r="D1545" s="19">
        <v>32599</v>
      </c>
      <c r="E1545" t="s">
        <v>43</v>
      </c>
      <c r="F1545">
        <v>100</v>
      </c>
      <c r="G1545" t="s">
        <v>2258</v>
      </c>
      <c r="H1545" t="s">
        <v>32</v>
      </c>
      <c r="I1545" t="s">
        <v>2222</v>
      </c>
      <c r="K1545">
        <v>68</v>
      </c>
    </row>
    <row r="1546" spans="1:11" x14ac:dyDescent="0.2">
      <c r="A1546">
        <f t="shared" si="40"/>
        <v>1544</v>
      </c>
      <c r="B1546">
        <f t="shared" si="40"/>
        <v>2544</v>
      </c>
      <c r="C1546" t="s">
        <v>1687</v>
      </c>
      <c r="D1546" s="19">
        <v>32874</v>
      </c>
      <c r="E1546" t="s">
        <v>43</v>
      </c>
      <c r="F1546">
        <v>100</v>
      </c>
      <c r="G1546" t="s">
        <v>2258</v>
      </c>
      <c r="H1546" t="s">
        <v>32</v>
      </c>
      <c r="I1546" t="s">
        <v>2222</v>
      </c>
      <c r="K1546">
        <v>68</v>
      </c>
    </row>
    <row r="1547" spans="1:11" x14ac:dyDescent="0.2">
      <c r="A1547">
        <f t="shared" si="40"/>
        <v>1545</v>
      </c>
      <c r="B1547">
        <f t="shared" si="40"/>
        <v>2545</v>
      </c>
      <c r="C1547" t="s">
        <v>1688</v>
      </c>
      <c r="D1547" s="19">
        <v>32964</v>
      </c>
      <c r="E1547" t="s">
        <v>43</v>
      </c>
      <c r="F1547">
        <v>100</v>
      </c>
      <c r="G1547" t="s">
        <v>2258</v>
      </c>
      <c r="H1547" t="s">
        <v>32</v>
      </c>
      <c r="I1547" t="s">
        <v>2222</v>
      </c>
      <c r="K1547">
        <v>68</v>
      </c>
    </row>
    <row r="1548" spans="1:11" x14ac:dyDescent="0.2">
      <c r="A1548">
        <f t="shared" si="40"/>
        <v>1546</v>
      </c>
      <c r="B1548">
        <f t="shared" si="40"/>
        <v>2546</v>
      </c>
      <c r="C1548" t="s">
        <v>1689</v>
      </c>
      <c r="D1548" s="19">
        <v>33239</v>
      </c>
      <c r="E1548" t="s">
        <v>43</v>
      </c>
      <c r="F1548">
        <v>100</v>
      </c>
      <c r="G1548" t="s">
        <v>2258</v>
      </c>
      <c r="H1548" t="s">
        <v>32</v>
      </c>
      <c r="I1548" t="s">
        <v>2222</v>
      </c>
      <c r="K1548">
        <v>68</v>
      </c>
    </row>
    <row r="1549" spans="1:11" x14ac:dyDescent="0.2">
      <c r="A1549">
        <f t="shared" si="40"/>
        <v>1547</v>
      </c>
      <c r="B1549">
        <f t="shared" si="40"/>
        <v>2547</v>
      </c>
      <c r="C1549" t="s">
        <v>1690</v>
      </c>
      <c r="D1549" s="19">
        <v>33329</v>
      </c>
      <c r="E1549" t="s">
        <v>43</v>
      </c>
      <c r="F1549">
        <v>100</v>
      </c>
      <c r="G1549" t="s">
        <v>2258</v>
      </c>
      <c r="H1549" t="s">
        <v>32</v>
      </c>
      <c r="I1549" t="s">
        <v>2222</v>
      </c>
      <c r="K1549">
        <v>68</v>
      </c>
    </row>
    <row r="1550" spans="1:11" x14ac:dyDescent="0.2">
      <c r="A1550">
        <f t="shared" si="40"/>
        <v>1548</v>
      </c>
      <c r="B1550">
        <f t="shared" si="40"/>
        <v>2548</v>
      </c>
      <c r="C1550" t="s">
        <v>1691</v>
      </c>
      <c r="D1550" s="19">
        <v>33604</v>
      </c>
      <c r="E1550" t="s">
        <v>43</v>
      </c>
      <c r="F1550">
        <v>100</v>
      </c>
      <c r="G1550" t="s">
        <v>2258</v>
      </c>
      <c r="H1550" t="s">
        <v>32</v>
      </c>
      <c r="I1550" t="s">
        <v>2222</v>
      </c>
      <c r="K1550">
        <v>68</v>
      </c>
    </row>
    <row r="1551" spans="1:11" x14ac:dyDescent="0.2">
      <c r="A1551">
        <f t="shared" si="40"/>
        <v>1549</v>
      </c>
      <c r="B1551">
        <f t="shared" si="40"/>
        <v>2549</v>
      </c>
      <c r="C1551" t="s">
        <v>1692</v>
      </c>
      <c r="D1551" s="19">
        <v>33695</v>
      </c>
      <c r="E1551" t="s">
        <v>43</v>
      </c>
      <c r="F1551">
        <v>100</v>
      </c>
      <c r="G1551" t="s">
        <v>2258</v>
      </c>
      <c r="H1551" t="s">
        <v>32</v>
      </c>
      <c r="I1551" t="s">
        <v>2222</v>
      </c>
      <c r="K1551">
        <v>68</v>
      </c>
    </row>
    <row r="1552" spans="1:11" x14ac:dyDescent="0.2">
      <c r="A1552">
        <f t="shared" si="40"/>
        <v>1550</v>
      </c>
      <c r="B1552">
        <f t="shared" si="40"/>
        <v>2550</v>
      </c>
      <c r="C1552" t="s">
        <v>1693</v>
      </c>
      <c r="D1552" s="19">
        <v>33970</v>
      </c>
      <c r="E1552" t="s">
        <v>43</v>
      </c>
      <c r="F1552">
        <v>100</v>
      </c>
      <c r="G1552" t="s">
        <v>2258</v>
      </c>
      <c r="H1552" t="s">
        <v>32</v>
      </c>
      <c r="I1552" t="s">
        <v>2222</v>
      </c>
      <c r="K1552">
        <v>68</v>
      </c>
    </row>
    <row r="1553" spans="1:11" x14ac:dyDescent="0.2">
      <c r="A1553">
        <f t="shared" si="40"/>
        <v>1551</v>
      </c>
      <c r="B1553">
        <f t="shared" si="40"/>
        <v>2551</v>
      </c>
      <c r="C1553" t="s">
        <v>1694</v>
      </c>
      <c r="D1553" s="19">
        <v>34060</v>
      </c>
      <c r="E1553" t="s">
        <v>43</v>
      </c>
      <c r="F1553">
        <v>100</v>
      </c>
      <c r="G1553" t="s">
        <v>2258</v>
      </c>
      <c r="H1553" t="s">
        <v>32</v>
      </c>
      <c r="I1553" t="s">
        <v>2222</v>
      </c>
      <c r="K1553">
        <v>68</v>
      </c>
    </row>
    <row r="1554" spans="1:11" x14ac:dyDescent="0.2">
      <c r="A1554">
        <f t="shared" si="40"/>
        <v>1552</v>
      </c>
      <c r="B1554">
        <f t="shared" si="40"/>
        <v>2552</v>
      </c>
      <c r="C1554" t="s">
        <v>1695</v>
      </c>
      <c r="D1554" s="19">
        <v>34335</v>
      </c>
      <c r="E1554" t="s">
        <v>43</v>
      </c>
      <c r="F1554">
        <v>100</v>
      </c>
      <c r="G1554" t="s">
        <v>2258</v>
      </c>
      <c r="H1554" t="s">
        <v>32</v>
      </c>
      <c r="I1554" t="s">
        <v>2222</v>
      </c>
      <c r="K1554">
        <v>68</v>
      </c>
    </row>
    <row r="1555" spans="1:11" x14ac:dyDescent="0.2">
      <c r="A1555">
        <f t="shared" si="40"/>
        <v>1553</v>
      </c>
      <c r="B1555">
        <f t="shared" si="40"/>
        <v>2553</v>
      </c>
      <c r="C1555" t="s">
        <v>1696</v>
      </c>
      <c r="D1555" s="19">
        <v>34425</v>
      </c>
      <c r="E1555" t="s">
        <v>43</v>
      </c>
      <c r="F1555">
        <v>100</v>
      </c>
      <c r="G1555" t="s">
        <v>2258</v>
      </c>
      <c r="H1555" t="s">
        <v>32</v>
      </c>
      <c r="I1555" t="s">
        <v>2222</v>
      </c>
      <c r="K1555">
        <v>68</v>
      </c>
    </row>
    <row r="1556" spans="1:11" x14ac:dyDescent="0.2">
      <c r="A1556">
        <f t="shared" si="40"/>
        <v>1554</v>
      </c>
      <c r="B1556">
        <f t="shared" si="40"/>
        <v>2554</v>
      </c>
      <c r="C1556" t="s">
        <v>1697</v>
      </c>
      <c r="D1556" s="19">
        <v>34700</v>
      </c>
      <c r="E1556" t="s">
        <v>43</v>
      </c>
      <c r="F1556">
        <v>100</v>
      </c>
      <c r="G1556" t="s">
        <v>2258</v>
      </c>
      <c r="H1556" t="s">
        <v>32</v>
      </c>
      <c r="I1556" t="s">
        <v>2222</v>
      </c>
      <c r="K1556">
        <v>68</v>
      </c>
    </row>
    <row r="1557" spans="1:11" x14ac:dyDescent="0.2">
      <c r="A1557">
        <f t="shared" si="40"/>
        <v>1555</v>
      </c>
      <c r="B1557">
        <f t="shared" si="40"/>
        <v>2555</v>
      </c>
      <c r="C1557" t="s">
        <v>1698</v>
      </c>
      <c r="D1557" s="19">
        <v>34790</v>
      </c>
      <c r="E1557" t="s">
        <v>43</v>
      </c>
      <c r="F1557">
        <v>100</v>
      </c>
      <c r="G1557" t="s">
        <v>2258</v>
      </c>
      <c r="H1557" t="s">
        <v>32</v>
      </c>
      <c r="I1557" t="s">
        <v>2222</v>
      </c>
      <c r="K1557">
        <v>68</v>
      </c>
    </row>
    <row r="1558" spans="1:11" x14ac:dyDescent="0.2">
      <c r="A1558">
        <f t="shared" si="40"/>
        <v>1556</v>
      </c>
      <c r="B1558">
        <f t="shared" si="40"/>
        <v>2556</v>
      </c>
      <c r="C1558" t="s">
        <v>1699</v>
      </c>
      <c r="D1558" s="19">
        <v>35065</v>
      </c>
      <c r="E1558" t="s">
        <v>43</v>
      </c>
      <c r="F1558">
        <v>100</v>
      </c>
      <c r="G1558" t="s">
        <v>2258</v>
      </c>
      <c r="H1558" t="s">
        <v>32</v>
      </c>
      <c r="I1558" t="s">
        <v>2222</v>
      </c>
      <c r="K1558">
        <v>68</v>
      </c>
    </row>
    <row r="1559" spans="1:11" x14ac:dyDescent="0.2">
      <c r="A1559">
        <f t="shared" si="40"/>
        <v>1557</v>
      </c>
      <c r="B1559">
        <f t="shared" si="40"/>
        <v>2557</v>
      </c>
      <c r="C1559" t="s">
        <v>1700</v>
      </c>
      <c r="D1559" s="19">
        <v>35156</v>
      </c>
      <c r="E1559" t="s">
        <v>43</v>
      </c>
      <c r="F1559">
        <v>100</v>
      </c>
      <c r="G1559" t="s">
        <v>2258</v>
      </c>
      <c r="H1559" t="s">
        <v>32</v>
      </c>
      <c r="I1559" t="s">
        <v>2222</v>
      </c>
      <c r="K1559">
        <v>68</v>
      </c>
    </row>
    <row r="1560" spans="1:11" x14ac:dyDescent="0.2">
      <c r="A1560">
        <f t="shared" si="40"/>
        <v>1558</v>
      </c>
      <c r="B1560">
        <f t="shared" si="40"/>
        <v>2558</v>
      </c>
      <c r="C1560" t="s">
        <v>1701</v>
      </c>
      <c r="D1560" s="19">
        <v>35431</v>
      </c>
      <c r="E1560" t="s">
        <v>43</v>
      </c>
      <c r="F1560">
        <v>100</v>
      </c>
      <c r="G1560" t="s">
        <v>2258</v>
      </c>
      <c r="H1560" t="s">
        <v>32</v>
      </c>
      <c r="I1560" t="s">
        <v>2222</v>
      </c>
      <c r="K1560">
        <v>68</v>
      </c>
    </row>
    <row r="1561" spans="1:11" x14ac:dyDescent="0.2">
      <c r="A1561">
        <f t="shared" si="40"/>
        <v>1559</v>
      </c>
      <c r="B1561">
        <f t="shared" si="40"/>
        <v>2559</v>
      </c>
      <c r="C1561" t="s">
        <v>1702</v>
      </c>
      <c r="D1561" s="19">
        <v>35521</v>
      </c>
      <c r="E1561" t="s">
        <v>43</v>
      </c>
      <c r="F1561">
        <v>100</v>
      </c>
      <c r="G1561" t="s">
        <v>2258</v>
      </c>
      <c r="H1561" t="s">
        <v>32</v>
      </c>
      <c r="I1561" t="s">
        <v>2222</v>
      </c>
      <c r="K1561">
        <v>68</v>
      </c>
    </row>
    <row r="1562" spans="1:11" x14ac:dyDescent="0.2">
      <c r="A1562">
        <f t="shared" si="40"/>
        <v>1560</v>
      </c>
      <c r="B1562">
        <f t="shared" si="40"/>
        <v>2560</v>
      </c>
      <c r="C1562" t="s">
        <v>1703</v>
      </c>
      <c r="D1562" s="19">
        <v>35796</v>
      </c>
      <c r="E1562" t="s">
        <v>43</v>
      </c>
      <c r="F1562">
        <v>100</v>
      </c>
      <c r="G1562" t="s">
        <v>2258</v>
      </c>
      <c r="H1562" t="s">
        <v>32</v>
      </c>
      <c r="I1562" t="s">
        <v>2222</v>
      </c>
      <c r="K1562">
        <v>68</v>
      </c>
    </row>
    <row r="1563" spans="1:11" x14ac:dyDescent="0.2">
      <c r="A1563">
        <f t="shared" si="40"/>
        <v>1561</v>
      </c>
      <c r="B1563">
        <f t="shared" si="40"/>
        <v>2561</v>
      </c>
      <c r="C1563" t="s">
        <v>1704</v>
      </c>
      <c r="D1563" s="19">
        <v>35886</v>
      </c>
      <c r="E1563" t="s">
        <v>43</v>
      </c>
      <c r="F1563">
        <v>100</v>
      </c>
      <c r="G1563" t="s">
        <v>2258</v>
      </c>
      <c r="H1563" t="s">
        <v>32</v>
      </c>
      <c r="I1563" t="s">
        <v>2222</v>
      </c>
      <c r="K1563">
        <v>68</v>
      </c>
    </row>
    <row r="1564" spans="1:11" x14ac:dyDescent="0.2">
      <c r="A1564">
        <f t="shared" si="40"/>
        <v>1562</v>
      </c>
      <c r="B1564">
        <f t="shared" si="40"/>
        <v>2562</v>
      </c>
      <c r="C1564" t="s">
        <v>1705</v>
      </c>
      <c r="D1564" s="19">
        <v>36161</v>
      </c>
      <c r="E1564" t="s">
        <v>43</v>
      </c>
      <c r="F1564">
        <v>100</v>
      </c>
      <c r="G1564" t="s">
        <v>2258</v>
      </c>
      <c r="H1564" t="s">
        <v>32</v>
      </c>
      <c r="I1564" t="s">
        <v>2222</v>
      </c>
      <c r="K1564">
        <v>68</v>
      </c>
    </row>
    <row r="1565" spans="1:11" x14ac:dyDescent="0.2">
      <c r="A1565">
        <f t="shared" si="40"/>
        <v>1563</v>
      </c>
      <c r="B1565">
        <f t="shared" si="40"/>
        <v>2563</v>
      </c>
      <c r="C1565" t="s">
        <v>1706</v>
      </c>
      <c r="D1565" s="19">
        <v>36251</v>
      </c>
      <c r="E1565" t="s">
        <v>43</v>
      </c>
      <c r="F1565">
        <v>100</v>
      </c>
      <c r="G1565" t="s">
        <v>2258</v>
      </c>
      <c r="H1565" t="s">
        <v>32</v>
      </c>
      <c r="I1565" t="s">
        <v>2222</v>
      </c>
      <c r="K1565">
        <v>68</v>
      </c>
    </row>
    <row r="1566" spans="1:11" x14ac:dyDescent="0.2">
      <c r="A1566">
        <f t="shared" ref="A1566:B1629" si="41">A1565+1</f>
        <v>1564</v>
      </c>
      <c r="B1566">
        <f t="shared" si="41"/>
        <v>2564</v>
      </c>
      <c r="C1566" t="s">
        <v>1707</v>
      </c>
      <c r="D1566" s="19">
        <v>36526</v>
      </c>
      <c r="E1566" t="s">
        <v>43</v>
      </c>
      <c r="F1566">
        <v>100</v>
      </c>
      <c r="G1566" t="s">
        <v>2258</v>
      </c>
      <c r="H1566" t="s">
        <v>32</v>
      </c>
      <c r="I1566" t="s">
        <v>2222</v>
      </c>
      <c r="K1566">
        <v>68</v>
      </c>
    </row>
    <row r="1567" spans="1:11" x14ac:dyDescent="0.2">
      <c r="A1567">
        <f t="shared" si="41"/>
        <v>1565</v>
      </c>
      <c r="B1567">
        <f t="shared" si="41"/>
        <v>2565</v>
      </c>
      <c r="C1567" t="s">
        <v>1708</v>
      </c>
      <c r="D1567" s="19">
        <v>36617</v>
      </c>
      <c r="E1567" t="s">
        <v>43</v>
      </c>
      <c r="F1567">
        <v>100</v>
      </c>
      <c r="G1567" t="s">
        <v>2258</v>
      </c>
      <c r="H1567" t="s">
        <v>32</v>
      </c>
      <c r="I1567" t="s">
        <v>2222</v>
      </c>
      <c r="K1567">
        <v>68</v>
      </c>
    </row>
    <row r="1568" spans="1:11" x14ac:dyDescent="0.2">
      <c r="A1568">
        <f t="shared" si="41"/>
        <v>1566</v>
      </c>
      <c r="B1568">
        <f t="shared" si="41"/>
        <v>2566</v>
      </c>
      <c r="C1568" t="s">
        <v>1709</v>
      </c>
      <c r="D1568" s="19">
        <v>36892</v>
      </c>
      <c r="E1568" t="s">
        <v>43</v>
      </c>
      <c r="F1568">
        <v>100</v>
      </c>
      <c r="G1568" t="s">
        <v>2258</v>
      </c>
      <c r="H1568" t="s">
        <v>32</v>
      </c>
      <c r="I1568" t="s">
        <v>2222</v>
      </c>
      <c r="K1568">
        <v>68</v>
      </c>
    </row>
    <row r="1569" spans="1:12" x14ac:dyDescent="0.2">
      <c r="A1569">
        <f t="shared" si="41"/>
        <v>1567</v>
      </c>
      <c r="B1569">
        <f t="shared" si="41"/>
        <v>2567</v>
      </c>
      <c r="C1569" t="s">
        <v>1710</v>
      </c>
      <c r="D1569" s="19">
        <v>36982</v>
      </c>
      <c r="E1569" t="s">
        <v>43</v>
      </c>
      <c r="F1569">
        <v>100</v>
      </c>
      <c r="G1569" t="s">
        <v>2258</v>
      </c>
      <c r="H1569" t="s">
        <v>32</v>
      </c>
      <c r="I1569" t="s">
        <v>2222</v>
      </c>
      <c r="K1569">
        <v>68</v>
      </c>
    </row>
    <row r="1570" spans="1:12" x14ac:dyDescent="0.2">
      <c r="A1570">
        <f t="shared" si="41"/>
        <v>1568</v>
      </c>
      <c r="B1570">
        <f t="shared" si="41"/>
        <v>2568</v>
      </c>
      <c r="C1570" t="s">
        <v>1711</v>
      </c>
      <c r="D1570" s="19">
        <v>37257</v>
      </c>
      <c r="E1570" t="s">
        <v>43</v>
      </c>
      <c r="F1570">
        <v>100</v>
      </c>
      <c r="G1570" t="s">
        <v>2258</v>
      </c>
      <c r="H1570" t="s">
        <v>32</v>
      </c>
      <c r="I1570" t="s">
        <v>2222</v>
      </c>
      <c r="K1570">
        <v>68</v>
      </c>
    </row>
    <row r="1571" spans="1:12" x14ac:dyDescent="0.2">
      <c r="A1571">
        <f t="shared" si="41"/>
        <v>1569</v>
      </c>
      <c r="B1571">
        <f t="shared" si="41"/>
        <v>2569</v>
      </c>
      <c r="C1571" t="s">
        <v>1712</v>
      </c>
      <c r="D1571" s="19">
        <v>37347</v>
      </c>
      <c r="E1571" t="s">
        <v>43</v>
      </c>
      <c r="F1571">
        <v>100</v>
      </c>
      <c r="G1571" t="s">
        <v>2258</v>
      </c>
      <c r="H1571" t="s">
        <v>32</v>
      </c>
      <c r="I1571" t="s">
        <v>2222</v>
      </c>
      <c r="K1571">
        <v>68</v>
      </c>
    </row>
    <row r="1572" spans="1:12" x14ac:dyDescent="0.2">
      <c r="A1572">
        <f t="shared" si="41"/>
        <v>1570</v>
      </c>
      <c r="B1572">
        <f t="shared" si="41"/>
        <v>2570</v>
      </c>
      <c r="C1572" t="s">
        <v>1713</v>
      </c>
      <c r="D1572" s="19">
        <v>37622</v>
      </c>
      <c r="E1572" t="s">
        <v>43</v>
      </c>
      <c r="F1572">
        <v>100</v>
      </c>
      <c r="G1572" t="s">
        <v>2258</v>
      </c>
      <c r="H1572" t="s">
        <v>32</v>
      </c>
      <c r="I1572" t="s">
        <v>2222</v>
      </c>
      <c r="K1572">
        <v>68</v>
      </c>
    </row>
    <row r="1573" spans="1:12" x14ac:dyDescent="0.2">
      <c r="A1573">
        <f t="shared" si="41"/>
        <v>1571</v>
      </c>
      <c r="B1573">
        <f t="shared" si="41"/>
        <v>2571</v>
      </c>
      <c r="C1573" t="s">
        <v>1714</v>
      </c>
      <c r="D1573" s="19">
        <v>37712</v>
      </c>
      <c r="E1573" t="s">
        <v>43</v>
      </c>
      <c r="F1573">
        <v>100</v>
      </c>
      <c r="G1573" t="s">
        <v>2258</v>
      </c>
      <c r="H1573" t="s">
        <v>32</v>
      </c>
      <c r="I1573" t="s">
        <v>2222</v>
      </c>
      <c r="K1573">
        <v>68</v>
      </c>
    </row>
    <row r="1574" spans="1:12" x14ac:dyDescent="0.2">
      <c r="A1574">
        <f t="shared" si="41"/>
        <v>1572</v>
      </c>
      <c r="B1574">
        <f t="shared" si="41"/>
        <v>2572</v>
      </c>
      <c r="C1574" t="s">
        <v>1715</v>
      </c>
      <c r="D1574" s="19">
        <v>37987</v>
      </c>
      <c r="E1574" t="s">
        <v>43</v>
      </c>
      <c r="F1574">
        <v>100</v>
      </c>
      <c r="G1574" t="s">
        <v>2258</v>
      </c>
      <c r="H1574" t="s">
        <v>32</v>
      </c>
      <c r="I1574" t="s">
        <v>2222</v>
      </c>
      <c r="K1574">
        <v>68</v>
      </c>
    </row>
    <row r="1575" spans="1:12" x14ac:dyDescent="0.2">
      <c r="A1575">
        <f t="shared" si="41"/>
        <v>1573</v>
      </c>
      <c r="B1575">
        <f t="shared" si="41"/>
        <v>2573</v>
      </c>
      <c r="C1575" t="s">
        <v>1716</v>
      </c>
      <c r="D1575" s="19">
        <v>38078</v>
      </c>
      <c r="E1575" t="s">
        <v>43</v>
      </c>
      <c r="F1575">
        <v>100</v>
      </c>
      <c r="G1575" t="s">
        <v>2258</v>
      </c>
      <c r="H1575" t="s">
        <v>32</v>
      </c>
      <c r="I1575" t="s">
        <v>2222</v>
      </c>
      <c r="K1575">
        <v>68</v>
      </c>
    </row>
    <row r="1576" spans="1:12" x14ac:dyDescent="0.2">
      <c r="A1576">
        <f t="shared" si="41"/>
        <v>1574</v>
      </c>
      <c r="B1576">
        <f t="shared" si="41"/>
        <v>2574</v>
      </c>
      <c r="C1576" t="s">
        <v>1717</v>
      </c>
      <c r="D1576" s="19">
        <v>38353</v>
      </c>
      <c r="E1576" t="s">
        <v>43</v>
      </c>
      <c r="F1576">
        <v>100</v>
      </c>
      <c r="G1576" t="s">
        <v>2258</v>
      </c>
      <c r="H1576" t="s">
        <v>32</v>
      </c>
      <c r="I1576" t="s">
        <v>2222</v>
      </c>
      <c r="K1576">
        <v>68</v>
      </c>
    </row>
    <row r="1577" spans="1:12" x14ac:dyDescent="0.2">
      <c r="A1577">
        <f t="shared" si="41"/>
        <v>1575</v>
      </c>
      <c r="B1577">
        <f t="shared" si="41"/>
        <v>2575</v>
      </c>
      <c r="C1577" t="s">
        <v>1718</v>
      </c>
      <c r="D1577" s="19">
        <v>21551</v>
      </c>
      <c r="E1577" t="s">
        <v>43</v>
      </c>
      <c r="F1577">
        <v>100</v>
      </c>
      <c r="G1577" t="s">
        <v>2258</v>
      </c>
      <c r="H1577" t="s">
        <v>32</v>
      </c>
      <c r="I1577" t="s">
        <v>2222</v>
      </c>
      <c r="K1577">
        <v>68</v>
      </c>
      <c r="L1577">
        <v>4</v>
      </c>
    </row>
    <row r="1578" spans="1:12" x14ac:dyDescent="0.2">
      <c r="A1578">
        <f t="shared" si="41"/>
        <v>1576</v>
      </c>
      <c r="B1578">
        <f t="shared" si="41"/>
        <v>2576</v>
      </c>
      <c r="C1578" t="s">
        <v>1719</v>
      </c>
      <c r="D1578" s="19">
        <v>21641</v>
      </c>
      <c r="E1578" t="s">
        <v>43</v>
      </c>
      <c r="F1578">
        <v>100</v>
      </c>
      <c r="G1578" t="s">
        <v>2258</v>
      </c>
      <c r="H1578" t="s">
        <v>32</v>
      </c>
      <c r="I1578" t="s">
        <v>2222</v>
      </c>
      <c r="K1578">
        <v>68</v>
      </c>
      <c r="L1578">
        <v>4</v>
      </c>
    </row>
    <row r="1579" spans="1:12" x14ac:dyDescent="0.2">
      <c r="A1579">
        <f t="shared" si="41"/>
        <v>1577</v>
      </c>
      <c r="B1579">
        <f t="shared" si="41"/>
        <v>2577</v>
      </c>
      <c r="C1579" t="s">
        <v>1720</v>
      </c>
      <c r="D1579" s="19">
        <v>21916</v>
      </c>
      <c r="E1579" t="s">
        <v>43</v>
      </c>
      <c r="F1579">
        <v>100</v>
      </c>
      <c r="G1579" t="s">
        <v>2258</v>
      </c>
      <c r="H1579" t="s">
        <v>32</v>
      </c>
      <c r="I1579" t="s">
        <v>2222</v>
      </c>
      <c r="K1579">
        <v>68</v>
      </c>
      <c r="L1579">
        <v>4</v>
      </c>
    </row>
    <row r="1580" spans="1:12" x14ac:dyDescent="0.2">
      <c r="A1580">
        <f t="shared" si="41"/>
        <v>1578</v>
      </c>
      <c r="B1580">
        <f t="shared" si="41"/>
        <v>2578</v>
      </c>
      <c r="C1580" t="s">
        <v>1721</v>
      </c>
      <c r="D1580" s="19">
        <v>22007</v>
      </c>
      <c r="E1580" t="s">
        <v>43</v>
      </c>
      <c r="F1580">
        <v>100</v>
      </c>
      <c r="G1580" t="s">
        <v>2258</v>
      </c>
      <c r="H1580" t="s">
        <v>32</v>
      </c>
      <c r="I1580" t="s">
        <v>2222</v>
      </c>
      <c r="K1580">
        <v>68</v>
      </c>
      <c r="L1580">
        <v>4</v>
      </c>
    </row>
    <row r="1581" spans="1:12" x14ac:dyDescent="0.2">
      <c r="A1581">
        <f t="shared" si="41"/>
        <v>1579</v>
      </c>
      <c r="B1581">
        <f t="shared" si="41"/>
        <v>2579</v>
      </c>
      <c r="C1581" t="s">
        <v>1722</v>
      </c>
      <c r="D1581" s="19">
        <v>22282</v>
      </c>
      <c r="E1581" t="s">
        <v>43</v>
      </c>
      <c r="F1581">
        <v>100</v>
      </c>
      <c r="G1581" t="s">
        <v>2258</v>
      </c>
      <c r="H1581" t="s">
        <v>32</v>
      </c>
      <c r="I1581" t="s">
        <v>2222</v>
      </c>
      <c r="K1581">
        <v>68</v>
      </c>
      <c r="L1581">
        <v>4</v>
      </c>
    </row>
    <row r="1582" spans="1:12" x14ac:dyDescent="0.2">
      <c r="A1582">
        <f t="shared" si="41"/>
        <v>1580</v>
      </c>
      <c r="B1582">
        <f t="shared" si="41"/>
        <v>2580</v>
      </c>
      <c r="C1582" t="s">
        <v>1723</v>
      </c>
      <c r="D1582" s="19">
        <v>22372</v>
      </c>
      <c r="E1582" t="s">
        <v>43</v>
      </c>
      <c r="F1582">
        <v>100</v>
      </c>
      <c r="G1582" t="s">
        <v>2258</v>
      </c>
      <c r="H1582" t="s">
        <v>32</v>
      </c>
      <c r="I1582" t="s">
        <v>2222</v>
      </c>
      <c r="K1582">
        <v>68</v>
      </c>
      <c r="L1582">
        <v>4</v>
      </c>
    </row>
    <row r="1583" spans="1:12" x14ac:dyDescent="0.2">
      <c r="A1583">
        <f t="shared" si="41"/>
        <v>1581</v>
      </c>
      <c r="B1583">
        <f t="shared" si="41"/>
        <v>2581</v>
      </c>
      <c r="C1583" t="s">
        <v>1724</v>
      </c>
      <c r="D1583" s="19">
        <v>22647</v>
      </c>
      <c r="E1583" t="s">
        <v>43</v>
      </c>
      <c r="F1583">
        <v>100</v>
      </c>
      <c r="G1583" t="s">
        <v>2258</v>
      </c>
      <c r="H1583" t="s">
        <v>32</v>
      </c>
      <c r="I1583" t="s">
        <v>2222</v>
      </c>
      <c r="K1583">
        <v>68</v>
      </c>
      <c r="L1583">
        <v>4</v>
      </c>
    </row>
    <row r="1584" spans="1:12" x14ac:dyDescent="0.2">
      <c r="A1584">
        <f t="shared" si="41"/>
        <v>1582</v>
      </c>
      <c r="B1584">
        <f t="shared" si="41"/>
        <v>2582</v>
      </c>
      <c r="C1584" t="s">
        <v>1725</v>
      </c>
      <c r="D1584" s="19">
        <v>22737</v>
      </c>
      <c r="E1584" t="s">
        <v>43</v>
      </c>
      <c r="F1584">
        <v>100</v>
      </c>
      <c r="G1584" t="s">
        <v>2258</v>
      </c>
      <c r="H1584" t="s">
        <v>32</v>
      </c>
      <c r="I1584" t="s">
        <v>2222</v>
      </c>
      <c r="K1584">
        <v>68</v>
      </c>
      <c r="L1584">
        <v>4</v>
      </c>
    </row>
    <row r="1585" spans="1:12" x14ac:dyDescent="0.2">
      <c r="A1585">
        <f t="shared" si="41"/>
        <v>1583</v>
      </c>
      <c r="B1585">
        <f t="shared" si="41"/>
        <v>2583</v>
      </c>
      <c r="C1585" t="s">
        <v>1726</v>
      </c>
      <c r="D1585" s="19">
        <v>23012</v>
      </c>
      <c r="E1585" t="s">
        <v>43</v>
      </c>
      <c r="F1585">
        <v>100</v>
      </c>
      <c r="G1585" t="s">
        <v>2258</v>
      </c>
      <c r="H1585" t="s">
        <v>32</v>
      </c>
      <c r="I1585" t="s">
        <v>2222</v>
      </c>
      <c r="K1585">
        <v>68</v>
      </c>
      <c r="L1585">
        <v>4</v>
      </c>
    </row>
    <row r="1586" spans="1:12" x14ac:dyDescent="0.2">
      <c r="A1586">
        <f t="shared" si="41"/>
        <v>1584</v>
      </c>
      <c r="B1586">
        <f t="shared" si="41"/>
        <v>2584</v>
      </c>
      <c r="C1586" t="s">
        <v>1727</v>
      </c>
      <c r="D1586" s="19">
        <v>23102</v>
      </c>
      <c r="E1586" t="s">
        <v>43</v>
      </c>
      <c r="F1586">
        <v>100</v>
      </c>
      <c r="G1586" t="s">
        <v>2258</v>
      </c>
      <c r="H1586" t="s">
        <v>32</v>
      </c>
      <c r="I1586" t="s">
        <v>2222</v>
      </c>
      <c r="K1586">
        <v>68</v>
      </c>
      <c r="L1586">
        <v>4</v>
      </c>
    </row>
    <row r="1587" spans="1:12" x14ac:dyDescent="0.2">
      <c r="A1587">
        <f t="shared" si="41"/>
        <v>1585</v>
      </c>
      <c r="B1587">
        <f t="shared" si="41"/>
        <v>2585</v>
      </c>
      <c r="C1587" t="s">
        <v>1728</v>
      </c>
      <c r="D1587" s="19">
        <v>23377</v>
      </c>
      <c r="E1587" t="s">
        <v>43</v>
      </c>
      <c r="F1587">
        <v>100</v>
      </c>
      <c r="G1587" t="s">
        <v>2258</v>
      </c>
      <c r="H1587" t="s">
        <v>32</v>
      </c>
      <c r="I1587" t="s">
        <v>2222</v>
      </c>
      <c r="K1587">
        <v>68</v>
      </c>
      <c r="L1587">
        <v>4</v>
      </c>
    </row>
    <row r="1588" spans="1:12" x14ac:dyDescent="0.2">
      <c r="A1588">
        <f t="shared" si="41"/>
        <v>1586</v>
      </c>
      <c r="B1588">
        <f t="shared" si="41"/>
        <v>2586</v>
      </c>
      <c r="C1588" t="s">
        <v>1729</v>
      </c>
      <c r="D1588" s="19">
        <v>23468</v>
      </c>
      <c r="E1588" t="s">
        <v>43</v>
      </c>
      <c r="F1588">
        <v>100</v>
      </c>
      <c r="G1588" t="s">
        <v>2258</v>
      </c>
      <c r="H1588" t="s">
        <v>32</v>
      </c>
      <c r="I1588" t="s">
        <v>2222</v>
      </c>
      <c r="K1588">
        <v>68</v>
      </c>
      <c r="L1588">
        <v>4</v>
      </c>
    </row>
    <row r="1589" spans="1:12" x14ac:dyDescent="0.2">
      <c r="A1589">
        <f t="shared" si="41"/>
        <v>1587</v>
      </c>
      <c r="B1589">
        <f t="shared" si="41"/>
        <v>2587</v>
      </c>
      <c r="C1589" t="s">
        <v>1730</v>
      </c>
      <c r="D1589" s="19">
        <v>23743</v>
      </c>
      <c r="E1589" t="s">
        <v>43</v>
      </c>
      <c r="F1589">
        <v>100</v>
      </c>
      <c r="G1589" t="s">
        <v>2258</v>
      </c>
      <c r="H1589" t="s">
        <v>32</v>
      </c>
      <c r="I1589" t="s">
        <v>2222</v>
      </c>
      <c r="K1589">
        <v>68</v>
      </c>
      <c r="L1589">
        <v>4</v>
      </c>
    </row>
    <row r="1590" spans="1:12" x14ac:dyDescent="0.2">
      <c r="A1590">
        <f t="shared" si="41"/>
        <v>1588</v>
      </c>
      <c r="B1590">
        <f t="shared" si="41"/>
        <v>2588</v>
      </c>
      <c r="C1590" t="s">
        <v>1731</v>
      </c>
      <c r="D1590" s="19">
        <v>23833</v>
      </c>
      <c r="E1590" t="s">
        <v>43</v>
      </c>
      <c r="F1590">
        <v>100</v>
      </c>
      <c r="G1590" t="s">
        <v>2258</v>
      </c>
      <c r="H1590" t="s">
        <v>32</v>
      </c>
      <c r="I1590" t="s">
        <v>2222</v>
      </c>
      <c r="K1590">
        <v>68</v>
      </c>
      <c r="L1590">
        <v>4</v>
      </c>
    </row>
    <row r="1591" spans="1:12" x14ac:dyDescent="0.2">
      <c r="A1591">
        <f t="shared" si="41"/>
        <v>1589</v>
      </c>
      <c r="B1591">
        <f t="shared" si="41"/>
        <v>2589</v>
      </c>
      <c r="C1591" t="s">
        <v>1732</v>
      </c>
      <c r="D1591" s="19">
        <v>24108</v>
      </c>
      <c r="E1591" t="s">
        <v>43</v>
      </c>
      <c r="F1591">
        <v>100</v>
      </c>
      <c r="G1591" t="s">
        <v>2258</v>
      </c>
      <c r="H1591" t="s">
        <v>32</v>
      </c>
      <c r="I1591" t="s">
        <v>2222</v>
      </c>
      <c r="K1591">
        <v>68</v>
      </c>
      <c r="L1591">
        <v>4</v>
      </c>
    </row>
    <row r="1592" spans="1:12" x14ac:dyDescent="0.2">
      <c r="A1592">
        <f t="shared" si="41"/>
        <v>1590</v>
      </c>
      <c r="B1592">
        <f t="shared" si="41"/>
        <v>2590</v>
      </c>
      <c r="C1592" t="s">
        <v>1733</v>
      </c>
      <c r="D1592" s="19">
        <v>24198</v>
      </c>
      <c r="E1592" t="s">
        <v>43</v>
      </c>
      <c r="F1592">
        <v>100</v>
      </c>
      <c r="G1592" t="s">
        <v>2258</v>
      </c>
      <c r="H1592" t="s">
        <v>32</v>
      </c>
      <c r="I1592" t="s">
        <v>2222</v>
      </c>
      <c r="K1592">
        <v>68</v>
      </c>
      <c r="L1592">
        <v>4</v>
      </c>
    </row>
    <row r="1593" spans="1:12" x14ac:dyDescent="0.2">
      <c r="A1593">
        <f t="shared" si="41"/>
        <v>1591</v>
      </c>
      <c r="B1593">
        <f t="shared" si="41"/>
        <v>2591</v>
      </c>
      <c r="C1593" t="s">
        <v>1734</v>
      </c>
      <c r="D1593" s="19">
        <v>24473</v>
      </c>
      <c r="E1593" t="s">
        <v>43</v>
      </c>
      <c r="F1593">
        <v>100</v>
      </c>
      <c r="G1593" t="s">
        <v>2258</v>
      </c>
      <c r="H1593" t="s">
        <v>32</v>
      </c>
      <c r="I1593" t="s">
        <v>2222</v>
      </c>
      <c r="K1593">
        <v>68</v>
      </c>
      <c r="L1593">
        <v>4</v>
      </c>
    </row>
    <row r="1594" spans="1:12" x14ac:dyDescent="0.2">
      <c r="A1594">
        <f t="shared" si="41"/>
        <v>1592</v>
      </c>
      <c r="B1594">
        <f t="shared" si="41"/>
        <v>2592</v>
      </c>
      <c r="C1594" t="s">
        <v>1735</v>
      </c>
      <c r="D1594" s="19">
        <v>24563</v>
      </c>
      <c r="E1594" t="s">
        <v>43</v>
      </c>
      <c r="F1594">
        <v>100</v>
      </c>
      <c r="G1594" t="s">
        <v>2258</v>
      </c>
      <c r="H1594" t="s">
        <v>32</v>
      </c>
      <c r="I1594" t="s">
        <v>2222</v>
      </c>
      <c r="K1594">
        <v>68</v>
      </c>
      <c r="L1594">
        <v>4</v>
      </c>
    </row>
    <row r="1595" spans="1:12" x14ac:dyDescent="0.2">
      <c r="A1595">
        <f t="shared" si="41"/>
        <v>1593</v>
      </c>
      <c r="B1595">
        <f t="shared" si="41"/>
        <v>2593</v>
      </c>
      <c r="C1595" t="s">
        <v>1736</v>
      </c>
      <c r="D1595" s="19">
        <v>24838</v>
      </c>
      <c r="E1595" t="s">
        <v>43</v>
      </c>
      <c r="F1595">
        <v>100</v>
      </c>
      <c r="G1595" t="s">
        <v>2258</v>
      </c>
      <c r="H1595" t="s">
        <v>32</v>
      </c>
      <c r="I1595" t="s">
        <v>2222</v>
      </c>
      <c r="K1595">
        <v>68</v>
      </c>
      <c r="L1595">
        <v>4</v>
      </c>
    </row>
    <row r="1596" spans="1:12" x14ac:dyDescent="0.2">
      <c r="A1596">
        <f t="shared" si="41"/>
        <v>1594</v>
      </c>
      <c r="B1596">
        <f t="shared" si="41"/>
        <v>2594</v>
      </c>
      <c r="C1596" t="s">
        <v>1737</v>
      </c>
      <c r="D1596" s="19">
        <v>24929</v>
      </c>
      <c r="E1596" t="s">
        <v>43</v>
      </c>
      <c r="F1596">
        <v>100</v>
      </c>
      <c r="G1596" t="s">
        <v>2258</v>
      </c>
      <c r="H1596" t="s">
        <v>32</v>
      </c>
      <c r="I1596" t="s">
        <v>2222</v>
      </c>
      <c r="K1596">
        <v>68</v>
      </c>
      <c r="L1596">
        <v>4</v>
      </c>
    </row>
    <row r="1597" spans="1:12" x14ac:dyDescent="0.2">
      <c r="A1597">
        <f t="shared" si="41"/>
        <v>1595</v>
      </c>
      <c r="B1597">
        <f t="shared" si="41"/>
        <v>2595</v>
      </c>
      <c r="C1597" t="s">
        <v>1738</v>
      </c>
      <c r="D1597" s="19">
        <v>25204</v>
      </c>
      <c r="E1597" t="s">
        <v>43</v>
      </c>
      <c r="F1597">
        <v>100</v>
      </c>
      <c r="G1597" t="s">
        <v>2258</v>
      </c>
      <c r="H1597" t="s">
        <v>32</v>
      </c>
      <c r="I1597" t="s">
        <v>2222</v>
      </c>
      <c r="K1597">
        <v>68</v>
      </c>
      <c r="L1597">
        <v>4</v>
      </c>
    </row>
    <row r="1598" spans="1:12" x14ac:dyDescent="0.2">
      <c r="A1598">
        <f t="shared" si="41"/>
        <v>1596</v>
      </c>
      <c r="B1598">
        <f t="shared" si="41"/>
        <v>2596</v>
      </c>
      <c r="C1598" t="s">
        <v>1739</v>
      </c>
      <c r="D1598" s="19">
        <v>25294</v>
      </c>
      <c r="E1598" t="s">
        <v>43</v>
      </c>
      <c r="F1598">
        <v>100</v>
      </c>
      <c r="G1598" t="s">
        <v>2258</v>
      </c>
      <c r="H1598" t="s">
        <v>32</v>
      </c>
      <c r="I1598" t="s">
        <v>2222</v>
      </c>
      <c r="K1598">
        <v>68</v>
      </c>
      <c r="L1598">
        <v>4</v>
      </c>
    </row>
    <row r="1599" spans="1:12" x14ac:dyDescent="0.2">
      <c r="A1599">
        <f t="shared" si="41"/>
        <v>1597</v>
      </c>
      <c r="B1599">
        <f t="shared" si="41"/>
        <v>2597</v>
      </c>
      <c r="C1599" t="s">
        <v>1740</v>
      </c>
      <c r="D1599" s="19">
        <v>25569</v>
      </c>
      <c r="E1599" t="s">
        <v>43</v>
      </c>
      <c r="F1599">
        <v>100</v>
      </c>
      <c r="G1599" t="s">
        <v>2258</v>
      </c>
      <c r="H1599" t="s">
        <v>32</v>
      </c>
      <c r="I1599" t="s">
        <v>2222</v>
      </c>
      <c r="K1599">
        <v>68</v>
      </c>
      <c r="L1599">
        <v>4</v>
      </c>
    </row>
    <row r="1600" spans="1:12" x14ac:dyDescent="0.2">
      <c r="A1600">
        <f t="shared" si="41"/>
        <v>1598</v>
      </c>
      <c r="B1600">
        <f t="shared" si="41"/>
        <v>2598</v>
      </c>
      <c r="C1600" t="s">
        <v>1741</v>
      </c>
      <c r="D1600" s="19">
        <v>25659</v>
      </c>
      <c r="E1600" t="s">
        <v>43</v>
      </c>
      <c r="F1600">
        <v>100</v>
      </c>
      <c r="G1600" t="s">
        <v>2258</v>
      </c>
      <c r="H1600" t="s">
        <v>32</v>
      </c>
      <c r="I1600" t="s">
        <v>2222</v>
      </c>
      <c r="K1600">
        <v>68</v>
      </c>
      <c r="L1600">
        <v>4</v>
      </c>
    </row>
    <row r="1601" spans="1:12" x14ac:dyDescent="0.2">
      <c r="A1601">
        <f t="shared" si="41"/>
        <v>1599</v>
      </c>
      <c r="B1601">
        <f t="shared" si="41"/>
        <v>2599</v>
      </c>
      <c r="C1601" t="s">
        <v>1742</v>
      </c>
      <c r="D1601" s="19">
        <v>25934</v>
      </c>
      <c r="E1601" t="s">
        <v>43</v>
      </c>
      <c r="F1601">
        <v>100</v>
      </c>
      <c r="G1601" t="s">
        <v>2258</v>
      </c>
      <c r="H1601" t="s">
        <v>32</v>
      </c>
      <c r="I1601" t="s">
        <v>2222</v>
      </c>
      <c r="K1601">
        <v>68</v>
      </c>
      <c r="L1601">
        <v>4</v>
      </c>
    </row>
    <row r="1602" spans="1:12" x14ac:dyDescent="0.2">
      <c r="A1602">
        <f t="shared" si="41"/>
        <v>1600</v>
      </c>
      <c r="B1602">
        <f t="shared" si="41"/>
        <v>2600</v>
      </c>
      <c r="C1602" t="s">
        <v>1743</v>
      </c>
      <c r="D1602" s="19">
        <v>26024</v>
      </c>
      <c r="E1602" t="s">
        <v>43</v>
      </c>
      <c r="F1602">
        <v>100</v>
      </c>
      <c r="G1602" t="s">
        <v>2258</v>
      </c>
      <c r="H1602" t="s">
        <v>32</v>
      </c>
      <c r="I1602" t="s">
        <v>2222</v>
      </c>
      <c r="K1602">
        <v>68</v>
      </c>
      <c r="L1602">
        <v>4</v>
      </c>
    </row>
    <row r="1603" spans="1:12" x14ac:dyDescent="0.2">
      <c r="A1603">
        <f t="shared" si="41"/>
        <v>1601</v>
      </c>
      <c r="B1603">
        <f t="shared" si="41"/>
        <v>2601</v>
      </c>
      <c r="C1603" t="s">
        <v>1744</v>
      </c>
      <c r="D1603" s="19">
        <v>26299</v>
      </c>
      <c r="E1603" t="s">
        <v>43</v>
      </c>
      <c r="F1603">
        <v>100</v>
      </c>
      <c r="G1603" t="s">
        <v>2258</v>
      </c>
      <c r="H1603" t="s">
        <v>32</v>
      </c>
      <c r="I1603" t="s">
        <v>2222</v>
      </c>
      <c r="K1603">
        <v>68</v>
      </c>
      <c r="L1603">
        <v>4</v>
      </c>
    </row>
    <row r="1604" spans="1:12" x14ac:dyDescent="0.2">
      <c r="A1604">
        <f t="shared" si="41"/>
        <v>1602</v>
      </c>
      <c r="B1604">
        <f t="shared" si="41"/>
        <v>2602</v>
      </c>
      <c r="C1604" t="s">
        <v>1745</v>
      </c>
      <c r="D1604" s="19">
        <v>26390</v>
      </c>
      <c r="E1604" t="s">
        <v>43</v>
      </c>
      <c r="F1604">
        <v>100</v>
      </c>
      <c r="G1604" t="s">
        <v>2258</v>
      </c>
      <c r="H1604" t="s">
        <v>32</v>
      </c>
      <c r="I1604" t="s">
        <v>2222</v>
      </c>
      <c r="K1604">
        <v>68</v>
      </c>
      <c r="L1604">
        <v>4</v>
      </c>
    </row>
    <row r="1605" spans="1:12" x14ac:dyDescent="0.2">
      <c r="A1605">
        <f t="shared" si="41"/>
        <v>1603</v>
      </c>
      <c r="B1605">
        <f t="shared" si="41"/>
        <v>2603</v>
      </c>
      <c r="C1605" t="s">
        <v>1746</v>
      </c>
      <c r="D1605" s="19">
        <v>26665</v>
      </c>
      <c r="E1605" t="s">
        <v>43</v>
      </c>
      <c r="F1605">
        <v>100</v>
      </c>
      <c r="G1605" t="s">
        <v>2258</v>
      </c>
      <c r="H1605" t="s">
        <v>32</v>
      </c>
      <c r="I1605" t="s">
        <v>2222</v>
      </c>
      <c r="K1605">
        <v>68</v>
      </c>
      <c r="L1605">
        <v>4</v>
      </c>
    </row>
    <row r="1606" spans="1:12" x14ac:dyDescent="0.2">
      <c r="A1606">
        <f t="shared" si="41"/>
        <v>1604</v>
      </c>
      <c r="B1606">
        <f t="shared" si="41"/>
        <v>2604</v>
      </c>
      <c r="C1606" t="s">
        <v>1747</v>
      </c>
      <c r="D1606" s="19">
        <v>26755</v>
      </c>
      <c r="E1606" t="s">
        <v>43</v>
      </c>
      <c r="F1606">
        <v>100</v>
      </c>
      <c r="G1606" t="s">
        <v>2258</v>
      </c>
      <c r="H1606" t="s">
        <v>32</v>
      </c>
      <c r="I1606" t="s">
        <v>2222</v>
      </c>
      <c r="K1606">
        <v>68</v>
      </c>
      <c r="L1606">
        <v>4</v>
      </c>
    </row>
    <row r="1607" spans="1:12" x14ac:dyDescent="0.2">
      <c r="A1607">
        <f t="shared" si="41"/>
        <v>1605</v>
      </c>
      <c r="B1607">
        <f t="shared" si="41"/>
        <v>2605</v>
      </c>
      <c r="C1607" t="s">
        <v>1748</v>
      </c>
      <c r="D1607" s="19">
        <v>27030</v>
      </c>
      <c r="E1607" t="s">
        <v>43</v>
      </c>
      <c r="F1607">
        <v>100</v>
      </c>
      <c r="G1607" t="s">
        <v>2258</v>
      </c>
      <c r="H1607" t="s">
        <v>32</v>
      </c>
      <c r="I1607" t="s">
        <v>2222</v>
      </c>
      <c r="K1607">
        <v>68</v>
      </c>
      <c r="L1607">
        <v>4</v>
      </c>
    </row>
    <row r="1608" spans="1:12" x14ac:dyDescent="0.2">
      <c r="A1608">
        <f t="shared" si="41"/>
        <v>1606</v>
      </c>
      <c r="B1608">
        <f t="shared" si="41"/>
        <v>2606</v>
      </c>
      <c r="C1608" t="s">
        <v>1749</v>
      </c>
      <c r="D1608" s="19">
        <v>27120</v>
      </c>
      <c r="E1608" t="s">
        <v>43</v>
      </c>
      <c r="F1608">
        <v>100</v>
      </c>
      <c r="G1608" t="s">
        <v>2258</v>
      </c>
      <c r="H1608" t="s">
        <v>32</v>
      </c>
      <c r="I1608" t="s">
        <v>2222</v>
      </c>
      <c r="K1608">
        <v>68</v>
      </c>
      <c r="L1608">
        <v>4</v>
      </c>
    </row>
    <row r="1609" spans="1:12" x14ac:dyDescent="0.2">
      <c r="A1609">
        <f t="shared" si="41"/>
        <v>1607</v>
      </c>
      <c r="B1609">
        <f t="shared" si="41"/>
        <v>2607</v>
      </c>
      <c r="C1609" t="s">
        <v>1750</v>
      </c>
      <c r="D1609" s="19">
        <v>27395</v>
      </c>
      <c r="E1609" t="s">
        <v>43</v>
      </c>
      <c r="F1609">
        <v>100</v>
      </c>
      <c r="G1609" t="s">
        <v>2258</v>
      </c>
      <c r="H1609" t="s">
        <v>32</v>
      </c>
      <c r="I1609" t="s">
        <v>2222</v>
      </c>
      <c r="K1609">
        <v>68</v>
      </c>
      <c r="L1609">
        <v>4</v>
      </c>
    </row>
    <row r="1610" spans="1:12" x14ac:dyDescent="0.2">
      <c r="A1610">
        <f t="shared" si="41"/>
        <v>1608</v>
      </c>
      <c r="B1610">
        <f t="shared" si="41"/>
        <v>2608</v>
      </c>
      <c r="C1610" t="s">
        <v>1751</v>
      </c>
      <c r="D1610" s="19">
        <v>27485</v>
      </c>
      <c r="E1610" t="s">
        <v>43</v>
      </c>
      <c r="F1610">
        <v>100</v>
      </c>
      <c r="G1610" t="s">
        <v>2258</v>
      </c>
      <c r="H1610" t="s">
        <v>32</v>
      </c>
      <c r="I1610" t="s">
        <v>2222</v>
      </c>
      <c r="K1610">
        <v>68</v>
      </c>
      <c r="L1610">
        <v>4</v>
      </c>
    </row>
    <row r="1611" spans="1:12" x14ac:dyDescent="0.2">
      <c r="A1611">
        <f t="shared" si="41"/>
        <v>1609</v>
      </c>
      <c r="B1611">
        <f t="shared" si="41"/>
        <v>2609</v>
      </c>
      <c r="C1611" t="s">
        <v>1752</v>
      </c>
      <c r="D1611" s="19">
        <v>27760</v>
      </c>
      <c r="E1611" t="s">
        <v>43</v>
      </c>
      <c r="F1611">
        <v>100</v>
      </c>
      <c r="G1611" t="s">
        <v>2258</v>
      </c>
      <c r="H1611" t="s">
        <v>32</v>
      </c>
      <c r="I1611" t="s">
        <v>2222</v>
      </c>
      <c r="K1611">
        <v>68</v>
      </c>
      <c r="L1611">
        <v>4</v>
      </c>
    </row>
    <row r="1612" spans="1:12" x14ac:dyDescent="0.2">
      <c r="A1612">
        <f t="shared" si="41"/>
        <v>1610</v>
      </c>
      <c r="B1612">
        <f t="shared" si="41"/>
        <v>2610</v>
      </c>
      <c r="C1612" t="s">
        <v>1753</v>
      </c>
      <c r="D1612" s="19">
        <v>27851</v>
      </c>
      <c r="E1612" t="s">
        <v>43</v>
      </c>
      <c r="F1612">
        <v>100</v>
      </c>
      <c r="G1612" t="s">
        <v>2258</v>
      </c>
      <c r="H1612" t="s">
        <v>32</v>
      </c>
      <c r="I1612" t="s">
        <v>2222</v>
      </c>
      <c r="K1612">
        <v>68</v>
      </c>
      <c r="L1612">
        <v>4</v>
      </c>
    </row>
    <row r="1613" spans="1:12" x14ac:dyDescent="0.2">
      <c r="A1613">
        <f t="shared" si="41"/>
        <v>1611</v>
      </c>
      <c r="B1613">
        <f t="shared" si="41"/>
        <v>2611</v>
      </c>
      <c r="C1613" t="s">
        <v>1754</v>
      </c>
      <c r="D1613" s="19">
        <v>28126</v>
      </c>
      <c r="E1613" t="s">
        <v>43</v>
      </c>
      <c r="F1613">
        <v>100</v>
      </c>
      <c r="G1613" t="s">
        <v>2258</v>
      </c>
      <c r="H1613" t="s">
        <v>32</v>
      </c>
      <c r="I1613" t="s">
        <v>2222</v>
      </c>
      <c r="K1613">
        <v>68</v>
      </c>
      <c r="L1613">
        <v>4</v>
      </c>
    </row>
    <row r="1614" spans="1:12" x14ac:dyDescent="0.2">
      <c r="A1614">
        <f t="shared" si="41"/>
        <v>1612</v>
      </c>
      <c r="B1614">
        <f t="shared" si="41"/>
        <v>2612</v>
      </c>
      <c r="C1614" t="s">
        <v>1755</v>
      </c>
      <c r="D1614" s="19">
        <v>28216</v>
      </c>
      <c r="E1614" t="s">
        <v>43</v>
      </c>
      <c r="F1614">
        <v>100</v>
      </c>
      <c r="G1614" t="s">
        <v>2258</v>
      </c>
      <c r="H1614" t="s">
        <v>32</v>
      </c>
      <c r="I1614" t="s">
        <v>2222</v>
      </c>
      <c r="K1614">
        <v>68</v>
      </c>
      <c r="L1614">
        <v>4</v>
      </c>
    </row>
    <row r="1615" spans="1:12" x14ac:dyDescent="0.2">
      <c r="A1615">
        <f t="shared" si="41"/>
        <v>1613</v>
      </c>
      <c r="B1615">
        <f t="shared" si="41"/>
        <v>2613</v>
      </c>
      <c r="C1615" t="s">
        <v>1756</v>
      </c>
      <c r="D1615" s="19">
        <v>28491</v>
      </c>
      <c r="E1615" t="s">
        <v>43</v>
      </c>
      <c r="F1615">
        <v>100</v>
      </c>
      <c r="G1615" t="s">
        <v>2258</v>
      </c>
      <c r="H1615" t="s">
        <v>32</v>
      </c>
      <c r="I1615" t="s">
        <v>2222</v>
      </c>
      <c r="K1615">
        <v>68</v>
      </c>
      <c r="L1615">
        <v>4</v>
      </c>
    </row>
    <row r="1616" spans="1:12" x14ac:dyDescent="0.2">
      <c r="A1616">
        <f t="shared" si="41"/>
        <v>1614</v>
      </c>
      <c r="B1616">
        <f t="shared" si="41"/>
        <v>2614</v>
      </c>
      <c r="C1616" t="s">
        <v>1757</v>
      </c>
      <c r="D1616" s="19">
        <v>28581</v>
      </c>
      <c r="E1616" t="s">
        <v>43</v>
      </c>
      <c r="F1616">
        <v>100</v>
      </c>
      <c r="G1616" t="s">
        <v>2258</v>
      </c>
      <c r="H1616" t="s">
        <v>32</v>
      </c>
      <c r="I1616" t="s">
        <v>2222</v>
      </c>
      <c r="K1616">
        <v>68</v>
      </c>
      <c r="L1616">
        <v>4</v>
      </c>
    </row>
    <row r="1617" spans="1:12" x14ac:dyDescent="0.2">
      <c r="A1617">
        <f t="shared" si="41"/>
        <v>1615</v>
      </c>
      <c r="B1617">
        <f t="shared" si="41"/>
        <v>2615</v>
      </c>
      <c r="C1617" t="s">
        <v>1758</v>
      </c>
      <c r="D1617" s="19">
        <v>28856</v>
      </c>
      <c r="E1617" t="s">
        <v>43</v>
      </c>
      <c r="F1617">
        <v>100</v>
      </c>
      <c r="G1617" t="s">
        <v>2258</v>
      </c>
      <c r="H1617" t="s">
        <v>32</v>
      </c>
      <c r="I1617" t="s">
        <v>2222</v>
      </c>
      <c r="K1617">
        <v>68</v>
      </c>
      <c r="L1617">
        <v>4</v>
      </c>
    </row>
    <row r="1618" spans="1:12" x14ac:dyDescent="0.2">
      <c r="A1618">
        <f t="shared" si="41"/>
        <v>1616</v>
      </c>
      <c r="B1618">
        <f t="shared" si="41"/>
        <v>2616</v>
      </c>
      <c r="C1618" t="s">
        <v>1759</v>
      </c>
      <c r="D1618" s="19">
        <v>28946</v>
      </c>
      <c r="E1618" t="s">
        <v>43</v>
      </c>
      <c r="F1618">
        <v>100</v>
      </c>
      <c r="G1618" t="s">
        <v>2258</v>
      </c>
      <c r="H1618" t="s">
        <v>32</v>
      </c>
      <c r="I1618" t="s">
        <v>2222</v>
      </c>
      <c r="K1618">
        <v>68</v>
      </c>
      <c r="L1618">
        <v>4</v>
      </c>
    </row>
    <row r="1619" spans="1:12" x14ac:dyDescent="0.2">
      <c r="A1619">
        <f t="shared" si="41"/>
        <v>1617</v>
      </c>
      <c r="B1619">
        <f t="shared" si="41"/>
        <v>2617</v>
      </c>
      <c r="C1619" t="s">
        <v>1760</v>
      </c>
      <c r="D1619" s="19">
        <v>29221</v>
      </c>
      <c r="E1619" t="s">
        <v>43</v>
      </c>
      <c r="F1619">
        <v>100</v>
      </c>
      <c r="G1619" t="s">
        <v>2258</v>
      </c>
      <c r="H1619" t="s">
        <v>32</v>
      </c>
      <c r="I1619" t="s">
        <v>2222</v>
      </c>
      <c r="K1619">
        <v>68</v>
      </c>
      <c r="L1619">
        <v>4</v>
      </c>
    </row>
    <row r="1620" spans="1:12" x14ac:dyDescent="0.2">
      <c r="A1620">
        <f t="shared" si="41"/>
        <v>1618</v>
      </c>
      <c r="B1620">
        <f t="shared" si="41"/>
        <v>2618</v>
      </c>
      <c r="C1620" t="s">
        <v>1761</v>
      </c>
      <c r="D1620" s="19">
        <v>29312</v>
      </c>
      <c r="E1620" t="s">
        <v>43</v>
      </c>
      <c r="F1620">
        <v>100</v>
      </c>
      <c r="G1620" t="s">
        <v>2258</v>
      </c>
      <c r="H1620" t="s">
        <v>32</v>
      </c>
      <c r="I1620" t="s">
        <v>2222</v>
      </c>
      <c r="K1620">
        <v>68</v>
      </c>
      <c r="L1620">
        <v>4</v>
      </c>
    </row>
    <row r="1621" spans="1:12" x14ac:dyDescent="0.2">
      <c r="A1621">
        <f t="shared" si="41"/>
        <v>1619</v>
      </c>
      <c r="B1621">
        <f t="shared" si="41"/>
        <v>2619</v>
      </c>
      <c r="C1621" t="s">
        <v>1762</v>
      </c>
      <c r="D1621" s="19">
        <v>29587</v>
      </c>
      <c r="E1621" t="s">
        <v>43</v>
      </c>
      <c r="F1621">
        <v>100</v>
      </c>
      <c r="G1621" t="s">
        <v>2258</v>
      </c>
      <c r="H1621" t="s">
        <v>32</v>
      </c>
      <c r="I1621" t="s">
        <v>2222</v>
      </c>
      <c r="K1621">
        <v>68</v>
      </c>
      <c r="L1621">
        <v>4</v>
      </c>
    </row>
    <row r="1622" spans="1:12" x14ac:dyDescent="0.2">
      <c r="A1622">
        <f t="shared" si="41"/>
        <v>1620</v>
      </c>
      <c r="B1622">
        <f t="shared" si="41"/>
        <v>2620</v>
      </c>
      <c r="C1622" t="s">
        <v>1763</v>
      </c>
      <c r="D1622" s="19">
        <v>29677</v>
      </c>
      <c r="E1622" t="s">
        <v>43</v>
      </c>
      <c r="F1622">
        <v>100</v>
      </c>
      <c r="G1622" t="s">
        <v>2258</v>
      </c>
      <c r="H1622" t="s">
        <v>32</v>
      </c>
      <c r="I1622" t="s">
        <v>2222</v>
      </c>
      <c r="K1622">
        <v>68</v>
      </c>
      <c r="L1622">
        <v>4</v>
      </c>
    </row>
    <row r="1623" spans="1:12" x14ac:dyDescent="0.2">
      <c r="A1623">
        <f t="shared" si="41"/>
        <v>1621</v>
      </c>
      <c r="B1623">
        <f t="shared" si="41"/>
        <v>2621</v>
      </c>
      <c r="C1623" t="s">
        <v>1764</v>
      </c>
      <c r="D1623" s="19">
        <v>29952</v>
      </c>
      <c r="E1623" t="s">
        <v>43</v>
      </c>
      <c r="F1623">
        <v>100</v>
      </c>
      <c r="G1623" t="s">
        <v>2258</v>
      </c>
      <c r="H1623" t="s">
        <v>32</v>
      </c>
      <c r="I1623" t="s">
        <v>2222</v>
      </c>
      <c r="K1623">
        <v>68</v>
      </c>
      <c r="L1623">
        <v>4</v>
      </c>
    </row>
    <row r="1624" spans="1:12" x14ac:dyDescent="0.2">
      <c r="A1624">
        <f t="shared" si="41"/>
        <v>1622</v>
      </c>
      <c r="B1624">
        <f t="shared" si="41"/>
        <v>2622</v>
      </c>
      <c r="C1624" t="s">
        <v>1765</v>
      </c>
      <c r="D1624" s="19">
        <v>30042</v>
      </c>
      <c r="E1624" t="s">
        <v>43</v>
      </c>
      <c r="F1624">
        <v>100</v>
      </c>
      <c r="G1624" t="s">
        <v>2258</v>
      </c>
      <c r="H1624" t="s">
        <v>32</v>
      </c>
      <c r="I1624" t="s">
        <v>2222</v>
      </c>
      <c r="K1624">
        <v>68</v>
      </c>
      <c r="L1624">
        <v>4</v>
      </c>
    </row>
    <row r="1625" spans="1:12" x14ac:dyDescent="0.2">
      <c r="A1625">
        <f t="shared" si="41"/>
        <v>1623</v>
      </c>
      <c r="B1625">
        <f t="shared" si="41"/>
        <v>2623</v>
      </c>
      <c r="C1625" t="s">
        <v>1766</v>
      </c>
      <c r="D1625" s="19">
        <v>30317</v>
      </c>
      <c r="E1625" t="s">
        <v>43</v>
      </c>
      <c r="F1625">
        <v>100</v>
      </c>
      <c r="G1625" t="s">
        <v>2258</v>
      </c>
      <c r="H1625" t="s">
        <v>32</v>
      </c>
      <c r="I1625" t="s">
        <v>2222</v>
      </c>
      <c r="K1625">
        <v>68</v>
      </c>
      <c r="L1625">
        <v>4</v>
      </c>
    </row>
    <row r="1626" spans="1:12" x14ac:dyDescent="0.2">
      <c r="A1626">
        <f t="shared" si="41"/>
        <v>1624</v>
      </c>
      <c r="B1626">
        <f t="shared" si="41"/>
        <v>2624</v>
      </c>
      <c r="C1626" t="s">
        <v>1767</v>
      </c>
      <c r="D1626" s="19">
        <v>30407</v>
      </c>
      <c r="E1626" t="s">
        <v>43</v>
      </c>
      <c r="F1626">
        <v>100</v>
      </c>
      <c r="G1626" t="s">
        <v>2258</v>
      </c>
      <c r="H1626" t="s">
        <v>32</v>
      </c>
      <c r="I1626" t="s">
        <v>2222</v>
      </c>
      <c r="K1626">
        <v>68</v>
      </c>
      <c r="L1626">
        <v>4</v>
      </c>
    </row>
    <row r="1627" spans="1:12" x14ac:dyDescent="0.2">
      <c r="A1627">
        <f t="shared" si="41"/>
        <v>1625</v>
      </c>
      <c r="B1627">
        <f t="shared" si="41"/>
        <v>2625</v>
      </c>
      <c r="C1627" t="s">
        <v>1768</v>
      </c>
      <c r="D1627" s="19">
        <v>30682</v>
      </c>
      <c r="E1627" t="s">
        <v>43</v>
      </c>
      <c r="F1627">
        <v>100</v>
      </c>
      <c r="G1627" t="s">
        <v>2258</v>
      </c>
      <c r="H1627" t="s">
        <v>32</v>
      </c>
      <c r="I1627" t="s">
        <v>2222</v>
      </c>
      <c r="K1627">
        <v>68</v>
      </c>
      <c r="L1627">
        <v>4</v>
      </c>
    </row>
    <row r="1628" spans="1:12" x14ac:dyDescent="0.2">
      <c r="A1628">
        <f t="shared" si="41"/>
        <v>1626</v>
      </c>
      <c r="B1628">
        <f t="shared" si="41"/>
        <v>2626</v>
      </c>
      <c r="C1628" t="s">
        <v>1769</v>
      </c>
      <c r="D1628" s="19">
        <v>30773</v>
      </c>
      <c r="E1628" t="s">
        <v>43</v>
      </c>
      <c r="F1628">
        <v>100</v>
      </c>
      <c r="G1628" t="s">
        <v>2258</v>
      </c>
      <c r="H1628" t="s">
        <v>32</v>
      </c>
      <c r="I1628" t="s">
        <v>2222</v>
      </c>
      <c r="K1628">
        <v>68</v>
      </c>
      <c r="L1628">
        <v>4</v>
      </c>
    </row>
    <row r="1629" spans="1:12" x14ac:dyDescent="0.2">
      <c r="A1629">
        <f t="shared" si="41"/>
        <v>1627</v>
      </c>
      <c r="B1629">
        <f t="shared" si="41"/>
        <v>2627</v>
      </c>
      <c r="C1629" t="s">
        <v>1770</v>
      </c>
      <c r="D1629" s="19">
        <v>31048</v>
      </c>
      <c r="E1629" t="s">
        <v>43</v>
      </c>
      <c r="F1629">
        <v>100</v>
      </c>
      <c r="G1629" t="s">
        <v>2258</v>
      </c>
      <c r="H1629" t="s">
        <v>32</v>
      </c>
      <c r="I1629" t="s">
        <v>2222</v>
      </c>
      <c r="K1629">
        <v>68</v>
      </c>
      <c r="L1629">
        <v>4</v>
      </c>
    </row>
    <row r="1630" spans="1:12" x14ac:dyDescent="0.2">
      <c r="A1630">
        <f t="shared" ref="A1630:B1693" si="42">A1629+1</f>
        <v>1628</v>
      </c>
      <c r="B1630">
        <f t="shared" si="42"/>
        <v>2628</v>
      </c>
      <c r="C1630" t="s">
        <v>1771</v>
      </c>
      <c r="D1630" s="19">
        <v>31138</v>
      </c>
      <c r="E1630" t="s">
        <v>43</v>
      </c>
      <c r="F1630">
        <v>100</v>
      </c>
      <c r="G1630" t="s">
        <v>2258</v>
      </c>
      <c r="H1630" t="s">
        <v>32</v>
      </c>
      <c r="I1630" t="s">
        <v>2222</v>
      </c>
      <c r="K1630">
        <v>68</v>
      </c>
      <c r="L1630">
        <v>4</v>
      </c>
    </row>
    <row r="1631" spans="1:12" x14ac:dyDescent="0.2">
      <c r="A1631">
        <f t="shared" si="42"/>
        <v>1629</v>
      </c>
      <c r="B1631">
        <f t="shared" si="42"/>
        <v>2629</v>
      </c>
      <c r="C1631" t="s">
        <v>1772</v>
      </c>
      <c r="D1631" s="19">
        <v>31413</v>
      </c>
      <c r="E1631" t="s">
        <v>43</v>
      </c>
      <c r="F1631">
        <v>100</v>
      </c>
      <c r="G1631" t="s">
        <v>2258</v>
      </c>
      <c r="H1631" t="s">
        <v>32</v>
      </c>
      <c r="I1631" t="s">
        <v>2222</v>
      </c>
      <c r="K1631">
        <v>68</v>
      </c>
      <c r="L1631">
        <v>4</v>
      </c>
    </row>
    <row r="1632" spans="1:12" x14ac:dyDescent="0.2">
      <c r="A1632">
        <f t="shared" si="42"/>
        <v>1630</v>
      </c>
      <c r="B1632">
        <f t="shared" si="42"/>
        <v>2630</v>
      </c>
      <c r="C1632" t="s">
        <v>1773</v>
      </c>
      <c r="D1632" s="19">
        <v>31503</v>
      </c>
      <c r="E1632" t="s">
        <v>43</v>
      </c>
      <c r="F1632">
        <v>100</v>
      </c>
      <c r="G1632" t="s">
        <v>2258</v>
      </c>
      <c r="H1632" t="s">
        <v>32</v>
      </c>
      <c r="I1632" t="s">
        <v>2222</v>
      </c>
      <c r="K1632">
        <v>68</v>
      </c>
      <c r="L1632">
        <v>4</v>
      </c>
    </row>
    <row r="1633" spans="1:12" x14ac:dyDescent="0.2">
      <c r="A1633">
        <f t="shared" si="42"/>
        <v>1631</v>
      </c>
      <c r="B1633">
        <f t="shared" si="42"/>
        <v>2631</v>
      </c>
      <c r="C1633" t="s">
        <v>1774</v>
      </c>
      <c r="D1633" s="19">
        <v>31778</v>
      </c>
      <c r="E1633" t="s">
        <v>43</v>
      </c>
      <c r="F1633">
        <v>100</v>
      </c>
      <c r="G1633" t="s">
        <v>2258</v>
      </c>
      <c r="H1633" t="s">
        <v>32</v>
      </c>
      <c r="I1633" t="s">
        <v>2222</v>
      </c>
      <c r="K1633">
        <v>68</v>
      </c>
      <c r="L1633">
        <v>4</v>
      </c>
    </row>
    <row r="1634" spans="1:12" x14ac:dyDescent="0.2">
      <c r="A1634">
        <f t="shared" si="42"/>
        <v>1632</v>
      </c>
      <c r="B1634">
        <f t="shared" si="42"/>
        <v>2632</v>
      </c>
      <c r="C1634" t="s">
        <v>1775</v>
      </c>
      <c r="D1634" s="19">
        <v>31868</v>
      </c>
      <c r="E1634" t="s">
        <v>43</v>
      </c>
      <c r="F1634">
        <v>100</v>
      </c>
      <c r="G1634" t="s">
        <v>2258</v>
      </c>
      <c r="H1634" t="s">
        <v>32</v>
      </c>
      <c r="I1634" t="s">
        <v>2222</v>
      </c>
      <c r="K1634">
        <v>68</v>
      </c>
      <c r="L1634">
        <v>4</v>
      </c>
    </row>
    <row r="1635" spans="1:12" x14ac:dyDescent="0.2">
      <c r="A1635">
        <f t="shared" si="42"/>
        <v>1633</v>
      </c>
      <c r="B1635">
        <f t="shared" si="42"/>
        <v>2633</v>
      </c>
      <c r="C1635" t="s">
        <v>1776</v>
      </c>
      <c r="D1635" s="19">
        <v>32143</v>
      </c>
      <c r="E1635" t="s">
        <v>43</v>
      </c>
      <c r="F1635">
        <v>100</v>
      </c>
      <c r="G1635" t="s">
        <v>2258</v>
      </c>
      <c r="H1635" t="s">
        <v>32</v>
      </c>
      <c r="I1635" t="s">
        <v>2222</v>
      </c>
      <c r="K1635">
        <v>68</v>
      </c>
      <c r="L1635">
        <v>4</v>
      </c>
    </row>
    <row r="1636" spans="1:12" x14ac:dyDescent="0.2">
      <c r="A1636">
        <f t="shared" si="42"/>
        <v>1634</v>
      </c>
      <c r="B1636">
        <f t="shared" si="42"/>
        <v>2634</v>
      </c>
      <c r="C1636" t="s">
        <v>1777</v>
      </c>
      <c r="D1636" s="19">
        <v>32234</v>
      </c>
      <c r="E1636" t="s">
        <v>43</v>
      </c>
      <c r="F1636">
        <v>100</v>
      </c>
      <c r="G1636" t="s">
        <v>2258</v>
      </c>
      <c r="H1636" t="s">
        <v>32</v>
      </c>
      <c r="I1636" t="s">
        <v>2222</v>
      </c>
      <c r="K1636">
        <v>68</v>
      </c>
      <c r="L1636">
        <v>4</v>
      </c>
    </row>
    <row r="1637" spans="1:12" x14ac:dyDescent="0.2">
      <c r="A1637">
        <f t="shared" si="42"/>
        <v>1635</v>
      </c>
      <c r="B1637">
        <f t="shared" si="42"/>
        <v>2635</v>
      </c>
      <c r="C1637" t="s">
        <v>1778</v>
      </c>
      <c r="D1637" s="19">
        <v>32509</v>
      </c>
      <c r="E1637" t="s">
        <v>43</v>
      </c>
      <c r="F1637">
        <v>100</v>
      </c>
      <c r="G1637" t="s">
        <v>2258</v>
      </c>
      <c r="H1637" t="s">
        <v>32</v>
      </c>
      <c r="I1637" t="s">
        <v>2222</v>
      </c>
      <c r="K1637">
        <v>68</v>
      </c>
      <c r="L1637">
        <v>4</v>
      </c>
    </row>
    <row r="1638" spans="1:12" x14ac:dyDescent="0.2">
      <c r="A1638">
        <f t="shared" si="42"/>
        <v>1636</v>
      </c>
      <c r="B1638">
        <f t="shared" si="42"/>
        <v>2636</v>
      </c>
      <c r="C1638" t="s">
        <v>1779</v>
      </c>
      <c r="D1638" s="19">
        <v>32599</v>
      </c>
      <c r="E1638" t="s">
        <v>43</v>
      </c>
      <c r="F1638">
        <v>100</v>
      </c>
      <c r="G1638" t="s">
        <v>2258</v>
      </c>
      <c r="H1638" t="s">
        <v>32</v>
      </c>
      <c r="I1638" t="s">
        <v>2222</v>
      </c>
      <c r="K1638">
        <v>68</v>
      </c>
      <c r="L1638">
        <v>4</v>
      </c>
    </row>
    <row r="1639" spans="1:12" x14ac:dyDescent="0.2">
      <c r="A1639">
        <f t="shared" si="42"/>
        <v>1637</v>
      </c>
      <c r="B1639">
        <f t="shared" si="42"/>
        <v>2637</v>
      </c>
      <c r="C1639" t="s">
        <v>1780</v>
      </c>
      <c r="D1639" s="19">
        <v>32874</v>
      </c>
      <c r="E1639" t="s">
        <v>43</v>
      </c>
      <c r="F1639">
        <v>100</v>
      </c>
      <c r="G1639" t="s">
        <v>2258</v>
      </c>
      <c r="H1639" t="s">
        <v>32</v>
      </c>
      <c r="I1639" t="s">
        <v>2222</v>
      </c>
      <c r="K1639">
        <v>68</v>
      </c>
      <c r="L1639">
        <v>4</v>
      </c>
    </row>
    <row r="1640" spans="1:12" x14ac:dyDescent="0.2">
      <c r="A1640">
        <f t="shared" si="42"/>
        <v>1638</v>
      </c>
      <c r="B1640">
        <f t="shared" si="42"/>
        <v>2638</v>
      </c>
      <c r="C1640" t="s">
        <v>1781</v>
      </c>
      <c r="D1640" s="19">
        <v>32964</v>
      </c>
      <c r="E1640" t="s">
        <v>43</v>
      </c>
      <c r="F1640">
        <v>100</v>
      </c>
      <c r="G1640" t="s">
        <v>2258</v>
      </c>
      <c r="H1640" t="s">
        <v>32</v>
      </c>
      <c r="I1640" t="s">
        <v>2222</v>
      </c>
      <c r="K1640">
        <v>68</v>
      </c>
      <c r="L1640">
        <v>4</v>
      </c>
    </row>
    <row r="1641" spans="1:12" x14ac:dyDescent="0.2">
      <c r="A1641">
        <f t="shared" si="42"/>
        <v>1639</v>
      </c>
      <c r="B1641">
        <f t="shared" si="42"/>
        <v>2639</v>
      </c>
      <c r="C1641" t="s">
        <v>1782</v>
      </c>
      <c r="D1641" s="19">
        <v>33239</v>
      </c>
      <c r="E1641" t="s">
        <v>43</v>
      </c>
      <c r="F1641">
        <v>100</v>
      </c>
      <c r="G1641" t="s">
        <v>2258</v>
      </c>
      <c r="H1641" t="s">
        <v>32</v>
      </c>
      <c r="I1641" t="s">
        <v>2222</v>
      </c>
      <c r="K1641">
        <v>68</v>
      </c>
      <c r="L1641">
        <v>4</v>
      </c>
    </row>
    <row r="1642" spans="1:12" x14ac:dyDescent="0.2">
      <c r="A1642">
        <f t="shared" si="42"/>
        <v>1640</v>
      </c>
      <c r="B1642">
        <f t="shared" si="42"/>
        <v>2640</v>
      </c>
      <c r="C1642" t="s">
        <v>1783</v>
      </c>
      <c r="D1642" s="19">
        <v>33329</v>
      </c>
      <c r="E1642" t="s">
        <v>43</v>
      </c>
      <c r="F1642">
        <v>100</v>
      </c>
      <c r="G1642" t="s">
        <v>2258</v>
      </c>
      <c r="H1642" t="s">
        <v>32</v>
      </c>
      <c r="I1642" t="s">
        <v>2222</v>
      </c>
      <c r="K1642">
        <v>68</v>
      </c>
      <c r="L1642">
        <v>4</v>
      </c>
    </row>
    <row r="1643" spans="1:12" x14ac:dyDescent="0.2">
      <c r="A1643">
        <f t="shared" si="42"/>
        <v>1641</v>
      </c>
      <c r="B1643">
        <f t="shared" si="42"/>
        <v>2641</v>
      </c>
      <c r="C1643" t="s">
        <v>1784</v>
      </c>
      <c r="D1643" s="19">
        <v>33604</v>
      </c>
      <c r="E1643" t="s">
        <v>43</v>
      </c>
      <c r="F1643">
        <v>100</v>
      </c>
      <c r="G1643" t="s">
        <v>2258</v>
      </c>
      <c r="H1643" t="s">
        <v>32</v>
      </c>
      <c r="I1643" t="s">
        <v>2222</v>
      </c>
      <c r="K1643">
        <v>68</v>
      </c>
      <c r="L1643">
        <v>4</v>
      </c>
    </row>
    <row r="1644" spans="1:12" x14ac:dyDescent="0.2">
      <c r="A1644">
        <f t="shared" si="42"/>
        <v>1642</v>
      </c>
      <c r="B1644">
        <f t="shared" si="42"/>
        <v>2642</v>
      </c>
      <c r="C1644" t="s">
        <v>1785</v>
      </c>
      <c r="D1644" s="19">
        <v>33695</v>
      </c>
      <c r="E1644" t="s">
        <v>43</v>
      </c>
      <c r="F1644">
        <v>100</v>
      </c>
      <c r="G1644" t="s">
        <v>2258</v>
      </c>
      <c r="H1644" t="s">
        <v>32</v>
      </c>
      <c r="I1644" t="s">
        <v>2222</v>
      </c>
      <c r="K1644">
        <v>68</v>
      </c>
      <c r="L1644">
        <v>4</v>
      </c>
    </row>
    <row r="1645" spans="1:12" x14ac:dyDescent="0.2">
      <c r="A1645">
        <f t="shared" si="42"/>
        <v>1643</v>
      </c>
      <c r="B1645">
        <f t="shared" si="42"/>
        <v>2643</v>
      </c>
      <c r="C1645" t="s">
        <v>1786</v>
      </c>
      <c r="D1645" s="19">
        <v>33970</v>
      </c>
      <c r="E1645" t="s">
        <v>43</v>
      </c>
      <c r="F1645">
        <v>100</v>
      </c>
      <c r="G1645" t="s">
        <v>2258</v>
      </c>
      <c r="H1645" t="s">
        <v>32</v>
      </c>
      <c r="I1645" t="s">
        <v>2222</v>
      </c>
      <c r="K1645">
        <v>68</v>
      </c>
      <c r="L1645">
        <v>4</v>
      </c>
    </row>
    <row r="1646" spans="1:12" x14ac:dyDescent="0.2">
      <c r="A1646">
        <f t="shared" si="42"/>
        <v>1644</v>
      </c>
      <c r="B1646">
        <f t="shared" si="42"/>
        <v>2644</v>
      </c>
      <c r="C1646" t="s">
        <v>1787</v>
      </c>
      <c r="D1646" s="19">
        <v>34060</v>
      </c>
      <c r="E1646" t="s">
        <v>43</v>
      </c>
      <c r="F1646">
        <v>100</v>
      </c>
      <c r="G1646" t="s">
        <v>2258</v>
      </c>
      <c r="H1646" t="s">
        <v>32</v>
      </c>
      <c r="I1646" t="s">
        <v>2222</v>
      </c>
      <c r="K1646">
        <v>68</v>
      </c>
      <c r="L1646">
        <v>4</v>
      </c>
    </row>
    <row r="1647" spans="1:12" x14ac:dyDescent="0.2">
      <c r="A1647">
        <f t="shared" si="42"/>
        <v>1645</v>
      </c>
      <c r="B1647">
        <f t="shared" si="42"/>
        <v>2645</v>
      </c>
      <c r="C1647" t="s">
        <v>1788</v>
      </c>
      <c r="D1647" s="19">
        <v>34335</v>
      </c>
      <c r="E1647" t="s">
        <v>43</v>
      </c>
      <c r="F1647">
        <v>100</v>
      </c>
      <c r="G1647" t="s">
        <v>2258</v>
      </c>
      <c r="H1647" t="s">
        <v>32</v>
      </c>
      <c r="I1647" t="s">
        <v>2222</v>
      </c>
      <c r="K1647">
        <v>68</v>
      </c>
      <c r="L1647">
        <v>4</v>
      </c>
    </row>
    <row r="1648" spans="1:12" x14ac:dyDescent="0.2">
      <c r="A1648">
        <f t="shared" si="42"/>
        <v>1646</v>
      </c>
      <c r="B1648">
        <f t="shared" si="42"/>
        <v>2646</v>
      </c>
      <c r="C1648" t="s">
        <v>1789</v>
      </c>
      <c r="D1648" s="19">
        <v>34425</v>
      </c>
      <c r="E1648" t="s">
        <v>43</v>
      </c>
      <c r="F1648">
        <v>100</v>
      </c>
      <c r="G1648" t="s">
        <v>2258</v>
      </c>
      <c r="H1648" t="s">
        <v>32</v>
      </c>
      <c r="I1648" t="s">
        <v>2222</v>
      </c>
      <c r="K1648">
        <v>68</v>
      </c>
      <c r="L1648">
        <v>4</v>
      </c>
    </row>
    <row r="1649" spans="1:13" x14ac:dyDescent="0.2">
      <c r="A1649">
        <f t="shared" si="42"/>
        <v>1647</v>
      </c>
      <c r="B1649">
        <f t="shared" si="42"/>
        <v>2647</v>
      </c>
      <c r="C1649" t="s">
        <v>1790</v>
      </c>
      <c r="D1649" s="19">
        <v>34700</v>
      </c>
      <c r="E1649" t="s">
        <v>43</v>
      </c>
      <c r="F1649">
        <v>100</v>
      </c>
      <c r="G1649" t="s">
        <v>2258</v>
      </c>
      <c r="H1649" t="s">
        <v>32</v>
      </c>
      <c r="I1649" t="s">
        <v>2222</v>
      </c>
      <c r="K1649">
        <v>68</v>
      </c>
      <c r="L1649">
        <v>4</v>
      </c>
    </row>
    <row r="1650" spans="1:13" x14ac:dyDescent="0.2">
      <c r="A1650">
        <f t="shared" si="42"/>
        <v>1648</v>
      </c>
      <c r="B1650">
        <f t="shared" si="42"/>
        <v>2648</v>
      </c>
      <c r="C1650" t="s">
        <v>1791</v>
      </c>
      <c r="D1650" s="19">
        <v>34790</v>
      </c>
      <c r="E1650" t="s">
        <v>43</v>
      </c>
      <c r="F1650">
        <v>100</v>
      </c>
      <c r="G1650" t="s">
        <v>2258</v>
      </c>
      <c r="H1650" t="s">
        <v>32</v>
      </c>
      <c r="I1650" t="s">
        <v>2222</v>
      </c>
      <c r="K1650">
        <v>68</v>
      </c>
      <c r="L1650">
        <v>4</v>
      </c>
    </row>
    <row r="1651" spans="1:13" x14ac:dyDescent="0.2">
      <c r="A1651">
        <f t="shared" si="42"/>
        <v>1649</v>
      </c>
      <c r="B1651">
        <f t="shared" si="42"/>
        <v>2649</v>
      </c>
      <c r="C1651" t="s">
        <v>1792</v>
      </c>
      <c r="D1651" s="19">
        <v>35065</v>
      </c>
      <c r="E1651" t="s">
        <v>43</v>
      </c>
      <c r="F1651">
        <v>100</v>
      </c>
      <c r="G1651" t="s">
        <v>2258</v>
      </c>
      <c r="H1651" t="s">
        <v>32</v>
      </c>
      <c r="I1651" t="s">
        <v>2222</v>
      </c>
      <c r="K1651">
        <v>68</v>
      </c>
      <c r="L1651">
        <v>4</v>
      </c>
    </row>
    <row r="1652" spans="1:13" x14ac:dyDescent="0.2">
      <c r="A1652">
        <f t="shared" si="42"/>
        <v>1650</v>
      </c>
      <c r="B1652">
        <f t="shared" si="42"/>
        <v>2650</v>
      </c>
      <c r="C1652" t="s">
        <v>1793</v>
      </c>
      <c r="D1652" s="19">
        <v>35156</v>
      </c>
      <c r="E1652" t="s">
        <v>43</v>
      </c>
      <c r="F1652">
        <v>100</v>
      </c>
      <c r="G1652" t="s">
        <v>2258</v>
      </c>
      <c r="H1652" t="s">
        <v>32</v>
      </c>
      <c r="I1652" t="s">
        <v>2222</v>
      </c>
      <c r="K1652">
        <v>68</v>
      </c>
      <c r="L1652">
        <v>4</v>
      </c>
    </row>
    <row r="1653" spans="1:13" x14ac:dyDescent="0.2">
      <c r="A1653">
        <f t="shared" si="42"/>
        <v>1651</v>
      </c>
      <c r="B1653">
        <f t="shared" si="42"/>
        <v>2651</v>
      </c>
      <c r="C1653" t="s">
        <v>1794</v>
      </c>
      <c r="D1653" s="19">
        <v>35431</v>
      </c>
      <c r="E1653" t="s">
        <v>43</v>
      </c>
      <c r="F1653">
        <v>100</v>
      </c>
      <c r="G1653" t="s">
        <v>2258</v>
      </c>
      <c r="H1653" t="s">
        <v>32</v>
      </c>
      <c r="I1653" t="s">
        <v>2222</v>
      </c>
      <c r="K1653">
        <v>68</v>
      </c>
      <c r="L1653">
        <v>4</v>
      </c>
    </row>
    <row r="1654" spans="1:13" x14ac:dyDescent="0.2">
      <c r="A1654">
        <f t="shared" si="42"/>
        <v>1652</v>
      </c>
      <c r="B1654">
        <f t="shared" si="42"/>
        <v>2652</v>
      </c>
      <c r="C1654" t="s">
        <v>1795</v>
      </c>
      <c r="D1654" s="19">
        <v>35521</v>
      </c>
      <c r="E1654" t="s">
        <v>43</v>
      </c>
      <c r="F1654">
        <v>100</v>
      </c>
      <c r="G1654" t="s">
        <v>2258</v>
      </c>
      <c r="H1654" t="s">
        <v>32</v>
      </c>
      <c r="I1654" t="s">
        <v>2222</v>
      </c>
      <c r="K1654">
        <v>68</v>
      </c>
      <c r="L1654">
        <v>4</v>
      </c>
    </row>
    <row r="1655" spans="1:13" x14ac:dyDescent="0.2">
      <c r="A1655">
        <f t="shared" si="42"/>
        <v>1653</v>
      </c>
      <c r="B1655">
        <f t="shared" si="42"/>
        <v>2653</v>
      </c>
      <c r="C1655" t="s">
        <v>1796</v>
      </c>
      <c r="D1655" s="19">
        <v>35796</v>
      </c>
      <c r="E1655" t="s">
        <v>43</v>
      </c>
      <c r="F1655">
        <v>100</v>
      </c>
      <c r="G1655" t="s">
        <v>2258</v>
      </c>
      <c r="H1655" t="s">
        <v>32</v>
      </c>
      <c r="I1655" t="s">
        <v>2222</v>
      </c>
      <c r="K1655">
        <v>68</v>
      </c>
      <c r="L1655">
        <v>4</v>
      </c>
    </row>
    <row r="1656" spans="1:13" x14ac:dyDescent="0.2">
      <c r="A1656">
        <f t="shared" si="42"/>
        <v>1654</v>
      </c>
      <c r="B1656">
        <f t="shared" si="42"/>
        <v>2654</v>
      </c>
      <c r="C1656" t="s">
        <v>1797</v>
      </c>
      <c r="D1656" s="19">
        <v>35886</v>
      </c>
      <c r="E1656" t="s">
        <v>43</v>
      </c>
      <c r="F1656">
        <v>100</v>
      </c>
      <c r="G1656" t="s">
        <v>2258</v>
      </c>
      <c r="H1656" t="s">
        <v>32</v>
      </c>
      <c r="I1656" t="s">
        <v>2222</v>
      </c>
      <c r="K1656">
        <v>68</v>
      </c>
      <c r="L1656">
        <v>4</v>
      </c>
    </row>
    <row r="1657" spans="1:13" x14ac:dyDescent="0.2">
      <c r="A1657">
        <f t="shared" si="42"/>
        <v>1655</v>
      </c>
      <c r="B1657">
        <f t="shared" si="42"/>
        <v>2655</v>
      </c>
      <c r="C1657" t="s">
        <v>1798</v>
      </c>
      <c r="D1657" s="19">
        <v>36161</v>
      </c>
      <c r="E1657" t="s">
        <v>43</v>
      </c>
      <c r="F1657">
        <v>100</v>
      </c>
      <c r="G1657" t="s">
        <v>2258</v>
      </c>
      <c r="H1657" t="s">
        <v>32</v>
      </c>
      <c r="I1657" t="s">
        <v>2222</v>
      </c>
      <c r="K1657">
        <v>68</v>
      </c>
      <c r="L1657">
        <v>4</v>
      </c>
    </row>
    <row r="1658" spans="1:13" x14ac:dyDescent="0.2">
      <c r="A1658">
        <f t="shared" si="42"/>
        <v>1656</v>
      </c>
      <c r="B1658">
        <f t="shared" si="42"/>
        <v>2656</v>
      </c>
      <c r="C1658" t="s">
        <v>1799</v>
      </c>
      <c r="D1658" s="19">
        <v>36251</v>
      </c>
      <c r="E1658" t="s">
        <v>43</v>
      </c>
      <c r="F1658">
        <v>100</v>
      </c>
      <c r="G1658" t="s">
        <v>2258</v>
      </c>
      <c r="H1658" t="s">
        <v>32</v>
      </c>
      <c r="I1658" t="s">
        <v>2222</v>
      </c>
      <c r="K1658">
        <v>68</v>
      </c>
      <c r="L1658">
        <v>4</v>
      </c>
    </row>
    <row r="1659" spans="1:13" x14ac:dyDescent="0.2">
      <c r="A1659">
        <f t="shared" si="42"/>
        <v>1657</v>
      </c>
      <c r="B1659">
        <f t="shared" si="42"/>
        <v>2657</v>
      </c>
      <c r="C1659" t="s">
        <v>1800</v>
      </c>
      <c r="D1659" s="19">
        <v>36526</v>
      </c>
      <c r="E1659" t="s">
        <v>43</v>
      </c>
      <c r="F1659">
        <v>100</v>
      </c>
      <c r="G1659" t="s">
        <v>2258</v>
      </c>
      <c r="H1659" t="s">
        <v>32</v>
      </c>
      <c r="I1659" t="s">
        <v>2222</v>
      </c>
      <c r="K1659">
        <v>68</v>
      </c>
      <c r="L1659">
        <v>4</v>
      </c>
    </row>
    <row r="1660" spans="1:13" x14ac:dyDescent="0.2">
      <c r="A1660">
        <f t="shared" si="42"/>
        <v>1658</v>
      </c>
      <c r="B1660">
        <f t="shared" si="42"/>
        <v>2658</v>
      </c>
      <c r="C1660" t="s">
        <v>1801</v>
      </c>
      <c r="D1660" s="19">
        <v>36617</v>
      </c>
      <c r="E1660" t="s">
        <v>43</v>
      </c>
      <c r="F1660">
        <v>100</v>
      </c>
      <c r="G1660" t="s">
        <v>2258</v>
      </c>
      <c r="H1660" t="s">
        <v>32</v>
      </c>
      <c r="I1660" t="s">
        <v>2222</v>
      </c>
      <c r="K1660">
        <v>68</v>
      </c>
      <c r="L1660">
        <v>4</v>
      </c>
    </row>
    <row r="1661" spans="1:13" x14ac:dyDescent="0.2">
      <c r="A1661">
        <f t="shared" si="42"/>
        <v>1659</v>
      </c>
      <c r="B1661">
        <f t="shared" si="42"/>
        <v>2659</v>
      </c>
      <c r="C1661" t="s">
        <v>1802</v>
      </c>
      <c r="D1661" s="19">
        <v>36892</v>
      </c>
      <c r="E1661" t="s">
        <v>43</v>
      </c>
      <c r="F1661">
        <v>100</v>
      </c>
      <c r="G1661" t="s">
        <v>2258</v>
      </c>
      <c r="H1661" t="s">
        <v>32</v>
      </c>
      <c r="I1661" t="s">
        <v>2222</v>
      </c>
      <c r="K1661">
        <v>68</v>
      </c>
      <c r="L1661">
        <v>4</v>
      </c>
    </row>
    <row r="1662" spans="1:13" x14ac:dyDescent="0.2">
      <c r="A1662">
        <f t="shared" si="42"/>
        <v>1660</v>
      </c>
      <c r="B1662">
        <f t="shared" si="42"/>
        <v>2660</v>
      </c>
      <c r="C1662" t="s">
        <v>1803</v>
      </c>
      <c r="D1662" s="19">
        <v>36982</v>
      </c>
      <c r="E1662" t="s">
        <v>43</v>
      </c>
      <c r="F1662">
        <v>100</v>
      </c>
      <c r="G1662" t="s">
        <v>2258</v>
      </c>
      <c r="H1662" t="s">
        <v>32</v>
      </c>
      <c r="I1662" t="s">
        <v>2222</v>
      </c>
      <c r="K1662">
        <v>68</v>
      </c>
      <c r="L1662">
        <v>4</v>
      </c>
    </row>
    <row r="1663" spans="1:13" x14ac:dyDescent="0.2">
      <c r="A1663">
        <f t="shared" si="42"/>
        <v>1661</v>
      </c>
      <c r="B1663">
        <f t="shared" si="42"/>
        <v>2661</v>
      </c>
      <c r="C1663" t="s">
        <v>1804</v>
      </c>
      <c r="D1663" s="19">
        <v>37257</v>
      </c>
      <c r="E1663" t="s">
        <v>43</v>
      </c>
      <c r="F1663">
        <v>100</v>
      </c>
      <c r="G1663" t="s">
        <v>2258</v>
      </c>
      <c r="H1663" t="s">
        <v>32</v>
      </c>
      <c r="I1663" t="s">
        <v>2222</v>
      </c>
      <c r="K1663">
        <v>68</v>
      </c>
      <c r="L1663">
        <v>4</v>
      </c>
    </row>
    <row r="1664" spans="1:13" x14ac:dyDescent="0.2">
      <c r="A1664">
        <f t="shared" si="42"/>
        <v>1662</v>
      </c>
      <c r="B1664">
        <f t="shared" si="42"/>
        <v>2662</v>
      </c>
      <c r="C1664" t="s">
        <v>1805</v>
      </c>
      <c r="D1664" s="19">
        <v>37347</v>
      </c>
      <c r="E1664" t="s">
        <v>43</v>
      </c>
      <c r="F1664">
        <v>100</v>
      </c>
      <c r="G1664" t="s">
        <v>2258</v>
      </c>
      <c r="H1664" t="s">
        <v>32</v>
      </c>
      <c r="I1664" t="s">
        <v>2222</v>
      </c>
      <c r="K1664">
        <v>68</v>
      </c>
      <c r="L1664">
        <v>4</v>
      </c>
      <c r="M1664">
        <v>1</v>
      </c>
    </row>
    <row r="1665" spans="1:16" x14ac:dyDescent="0.2">
      <c r="A1665">
        <f t="shared" si="42"/>
        <v>1663</v>
      </c>
      <c r="B1665">
        <f t="shared" si="42"/>
        <v>2663</v>
      </c>
      <c r="C1665" t="s">
        <v>1806</v>
      </c>
      <c r="D1665" s="19">
        <v>37622</v>
      </c>
      <c r="E1665" t="s">
        <v>43</v>
      </c>
      <c r="F1665">
        <v>100</v>
      </c>
      <c r="G1665" t="s">
        <v>2258</v>
      </c>
      <c r="H1665" t="s">
        <v>32</v>
      </c>
      <c r="I1665" t="s">
        <v>2222</v>
      </c>
      <c r="K1665">
        <v>68</v>
      </c>
      <c r="L1665">
        <v>4</v>
      </c>
      <c r="M1665">
        <v>1</v>
      </c>
    </row>
    <row r="1666" spans="1:16" x14ac:dyDescent="0.2">
      <c r="A1666">
        <f t="shared" si="42"/>
        <v>1664</v>
      </c>
      <c r="B1666">
        <f t="shared" si="42"/>
        <v>2664</v>
      </c>
      <c r="C1666" t="s">
        <v>1807</v>
      </c>
      <c r="D1666" s="19">
        <v>37712</v>
      </c>
      <c r="E1666" t="s">
        <v>43</v>
      </c>
      <c r="F1666">
        <v>100</v>
      </c>
      <c r="G1666" t="s">
        <v>2258</v>
      </c>
      <c r="H1666" t="s">
        <v>32</v>
      </c>
      <c r="I1666" t="s">
        <v>2222</v>
      </c>
      <c r="K1666">
        <v>68</v>
      </c>
      <c r="L1666">
        <v>4</v>
      </c>
      <c r="M1666">
        <v>1</v>
      </c>
    </row>
    <row r="1667" spans="1:16" x14ac:dyDescent="0.2">
      <c r="A1667">
        <f t="shared" si="42"/>
        <v>1665</v>
      </c>
      <c r="B1667">
        <f t="shared" si="42"/>
        <v>2665</v>
      </c>
      <c r="C1667" t="s">
        <v>1808</v>
      </c>
      <c r="D1667" s="19">
        <v>37987</v>
      </c>
      <c r="E1667" t="s">
        <v>43</v>
      </c>
      <c r="F1667">
        <v>100</v>
      </c>
      <c r="G1667" t="s">
        <v>2258</v>
      </c>
      <c r="H1667" t="s">
        <v>32</v>
      </c>
      <c r="I1667" t="s">
        <v>2222</v>
      </c>
      <c r="K1667">
        <v>68</v>
      </c>
      <c r="L1667">
        <v>4</v>
      </c>
      <c r="M1667">
        <v>1</v>
      </c>
    </row>
    <row r="1668" spans="1:16" x14ac:dyDescent="0.2">
      <c r="A1668">
        <f t="shared" si="42"/>
        <v>1666</v>
      </c>
      <c r="B1668">
        <f t="shared" si="42"/>
        <v>2666</v>
      </c>
      <c r="C1668" t="s">
        <v>1809</v>
      </c>
      <c r="D1668" s="19">
        <v>38078</v>
      </c>
      <c r="E1668" t="s">
        <v>43</v>
      </c>
      <c r="F1668">
        <v>100</v>
      </c>
      <c r="G1668" t="s">
        <v>2258</v>
      </c>
      <c r="H1668" t="s">
        <v>32</v>
      </c>
      <c r="I1668" t="s">
        <v>2222</v>
      </c>
      <c r="K1668">
        <v>68</v>
      </c>
      <c r="L1668">
        <v>4</v>
      </c>
      <c r="M1668">
        <v>31</v>
      </c>
    </row>
    <row r="1669" spans="1:16" x14ac:dyDescent="0.2">
      <c r="A1669">
        <f t="shared" si="42"/>
        <v>1667</v>
      </c>
      <c r="B1669">
        <f t="shared" si="42"/>
        <v>2667</v>
      </c>
      <c r="C1669" t="s">
        <v>1810</v>
      </c>
      <c r="D1669" s="19">
        <v>38353</v>
      </c>
      <c r="E1669" t="s">
        <v>43</v>
      </c>
      <c r="F1669">
        <v>100</v>
      </c>
      <c r="G1669" t="s">
        <v>2258</v>
      </c>
      <c r="H1669" t="s">
        <v>32</v>
      </c>
      <c r="I1669" t="s">
        <v>2222</v>
      </c>
      <c r="K1669">
        <v>68</v>
      </c>
      <c r="L1669">
        <v>4</v>
      </c>
      <c r="M1669">
        <v>1</v>
      </c>
    </row>
    <row r="1670" spans="1:16" x14ac:dyDescent="0.2">
      <c r="A1670">
        <f t="shared" si="42"/>
        <v>1668</v>
      </c>
      <c r="B1670">
        <f t="shared" si="42"/>
        <v>2668</v>
      </c>
      <c r="C1670" t="s">
        <v>1811</v>
      </c>
      <c r="D1670" s="19">
        <v>21551</v>
      </c>
      <c r="E1670" t="s">
        <v>44</v>
      </c>
      <c r="F1670">
        <v>100</v>
      </c>
      <c r="G1670" t="s">
        <v>2258</v>
      </c>
      <c r="H1670" t="s">
        <v>32</v>
      </c>
      <c r="I1670" t="s">
        <v>2222</v>
      </c>
      <c r="K1670">
        <v>68</v>
      </c>
      <c r="N1670">
        <v>75</v>
      </c>
      <c r="P1670">
        <v>1</v>
      </c>
    </row>
    <row r="1671" spans="1:16" x14ac:dyDescent="0.2">
      <c r="A1671">
        <f t="shared" si="42"/>
        <v>1669</v>
      </c>
      <c r="B1671">
        <f t="shared" si="42"/>
        <v>2669</v>
      </c>
      <c r="C1671" t="s">
        <v>1812</v>
      </c>
      <c r="D1671" s="19">
        <v>21641</v>
      </c>
      <c r="E1671" t="s">
        <v>44</v>
      </c>
      <c r="F1671">
        <v>100</v>
      </c>
      <c r="G1671" t="s">
        <v>2258</v>
      </c>
      <c r="H1671" t="s">
        <v>32</v>
      </c>
      <c r="I1671" t="s">
        <v>2222</v>
      </c>
      <c r="K1671">
        <v>68</v>
      </c>
      <c r="N1671">
        <v>75</v>
      </c>
      <c r="P1671">
        <v>20</v>
      </c>
    </row>
    <row r="1672" spans="1:16" x14ac:dyDescent="0.2">
      <c r="A1672">
        <f t="shared" si="42"/>
        <v>1670</v>
      </c>
      <c r="B1672">
        <f t="shared" si="42"/>
        <v>2670</v>
      </c>
      <c r="C1672" t="s">
        <v>1813</v>
      </c>
      <c r="D1672" s="19">
        <v>21916</v>
      </c>
      <c r="E1672" t="s">
        <v>44</v>
      </c>
      <c r="F1672">
        <v>100</v>
      </c>
      <c r="G1672" t="s">
        <v>2258</v>
      </c>
      <c r="H1672" t="s">
        <v>32</v>
      </c>
      <c r="I1672" t="s">
        <v>2222</v>
      </c>
      <c r="K1672">
        <v>68</v>
      </c>
      <c r="N1672">
        <v>75</v>
      </c>
      <c r="O1672">
        <v>7</v>
      </c>
      <c r="P1672">
        <v>31</v>
      </c>
    </row>
    <row r="1673" spans="1:16" x14ac:dyDescent="0.2">
      <c r="A1673">
        <f t="shared" si="42"/>
        <v>1671</v>
      </c>
      <c r="B1673">
        <f t="shared" si="42"/>
        <v>2671</v>
      </c>
      <c r="C1673" t="s">
        <v>1814</v>
      </c>
      <c r="D1673" s="19">
        <v>22007</v>
      </c>
      <c r="E1673" t="s">
        <v>44</v>
      </c>
      <c r="F1673">
        <v>100</v>
      </c>
      <c r="G1673" t="s">
        <v>2258</v>
      </c>
      <c r="H1673" t="s">
        <v>32</v>
      </c>
      <c r="I1673" t="s">
        <v>2222</v>
      </c>
      <c r="K1673">
        <v>68</v>
      </c>
      <c r="N1673">
        <v>75</v>
      </c>
      <c r="O1673">
        <v>7</v>
      </c>
      <c r="P1673">
        <v>1</v>
      </c>
    </row>
    <row r="1674" spans="1:16" x14ac:dyDescent="0.2">
      <c r="A1674">
        <f t="shared" si="42"/>
        <v>1672</v>
      </c>
      <c r="B1674">
        <f t="shared" si="42"/>
        <v>2672</v>
      </c>
      <c r="C1674" t="s">
        <v>1815</v>
      </c>
      <c r="D1674" s="19">
        <v>22282</v>
      </c>
      <c r="E1674" t="s">
        <v>44</v>
      </c>
      <c r="F1674">
        <v>100</v>
      </c>
      <c r="G1674" t="s">
        <v>2258</v>
      </c>
      <c r="H1674" t="s">
        <v>32</v>
      </c>
      <c r="I1674" t="s">
        <v>2222</v>
      </c>
      <c r="K1674">
        <v>68</v>
      </c>
      <c r="N1674">
        <v>75</v>
      </c>
    </row>
    <row r="1675" spans="1:16" x14ac:dyDescent="0.2">
      <c r="A1675">
        <f t="shared" si="42"/>
        <v>1673</v>
      </c>
      <c r="B1675">
        <f t="shared" si="42"/>
        <v>2673</v>
      </c>
      <c r="C1675" t="s">
        <v>1816</v>
      </c>
      <c r="D1675" s="19">
        <v>22372</v>
      </c>
      <c r="E1675" t="s">
        <v>44</v>
      </c>
      <c r="F1675">
        <v>100</v>
      </c>
      <c r="G1675" t="s">
        <v>2258</v>
      </c>
      <c r="H1675" t="s">
        <v>32</v>
      </c>
      <c r="I1675" t="s">
        <v>2222</v>
      </c>
      <c r="K1675">
        <v>68</v>
      </c>
      <c r="N1675">
        <v>75</v>
      </c>
    </row>
    <row r="1676" spans="1:16" x14ac:dyDescent="0.2">
      <c r="A1676">
        <f t="shared" si="42"/>
        <v>1674</v>
      </c>
      <c r="B1676">
        <f t="shared" si="42"/>
        <v>2674</v>
      </c>
      <c r="C1676" t="s">
        <v>1817</v>
      </c>
      <c r="D1676" s="19">
        <v>22647</v>
      </c>
      <c r="E1676" t="s">
        <v>44</v>
      </c>
      <c r="F1676">
        <v>100</v>
      </c>
      <c r="G1676" t="s">
        <v>2258</v>
      </c>
      <c r="H1676" t="s">
        <v>32</v>
      </c>
      <c r="I1676" t="s">
        <v>2222</v>
      </c>
      <c r="K1676">
        <v>68</v>
      </c>
      <c r="N1676">
        <v>75</v>
      </c>
    </row>
    <row r="1677" spans="1:16" x14ac:dyDescent="0.2">
      <c r="A1677">
        <f t="shared" si="42"/>
        <v>1675</v>
      </c>
      <c r="B1677">
        <f t="shared" si="42"/>
        <v>2675</v>
      </c>
      <c r="C1677" t="s">
        <v>1818</v>
      </c>
      <c r="D1677" s="19">
        <v>22737</v>
      </c>
      <c r="E1677" t="s">
        <v>44</v>
      </c>
      <c r="F1677">
        <v>100</v>
      </c>
      <c r="G1677" t="s">
        <v>2258</v>
      </c>
      <c r="H1677" t="s">
        <v>32</v>
      </c>
      <c r="I1677" t="s">
        <v>2222</v>
      </c>
      <c r="K1677">
        <v>68</v>
      </c>
      <c r="N1677">
        <v>75</v>
      </c>
    </row>
    <row r="1678" spans="1:16" x14ac:dyDescent="0.2">
      <c r="A1678">
        <f t="shared" si="42"/>
        <v>1676</v>
      </c>
      <c r="B1678">
        <f t="shared" si="42"/>
        <v>2676</v>
      </c>
      <c r="C1678" t="s">
        <v>1819</v>
      </c>
      <c r="D1678" s="19">
        <v>23012</v>
      </c>
      <c r="E1678" t="s">
        <v>44</v>
      </c>
      <c r="F1678">
        <v>100</v>
      </c>
      <c r="G1678" t="s">
        <v>2258</v>
      </c>
      <c r="H1678" t="s">
        <v>32</v>
      </c>
      <c r="I1678" t="s">
        <v>2222</v>
      </c>
      <c r="K1678">
        <v>68</v>
      </c>
      <c r="N1678">
        <v>75</v>
      </c>
    </row>
    <row r="1679" spans="1:16" x14ac:dyDescent="0.2">
      <c r="A1679">
        <f t="shared" si="42"/>
        <v>1677</v>
      </c>
      <c r="B1679">
        <f t="shared" si="42"/>
        <v>2677</v>
      </c>
      <c r="C1679" t="s">
        <v>1820</v>
      </c>
      <c r="D1679" s="19">
        <v>23102</v>
      </c>
      <c r="E1679" t="s">
        <v>44</v>
      </c>
      <c r="F1679">
        <v>100</v>
      </c>
      <c r="G1679" t="s">
        <v>2258</v>
      </c>
      <c r="H1679" t="s">
        <v>32</v>
      </c>
      <c r="I1679" t="s">
        <v>2222</v>
      </c>
      <c r="K1679">
        <v>68</v>
      </c>
      <c r="N1679">
        <v>75</v>
      </c>
    </row>
    <row r="1680" spans="1:16" x14ac:dyDescent="0.2">
      <c r="A1680">
        <f t="shared" si="42"/>
        <v>1678</v>
      </c>
      <c r="B1680">
        <f t="shared" si="42"/>
        <v>2678</v>
      </c>
      <c r="C1680" t="s">
        <v>1821</v>
      </c>
      <c r="D1680" s="19">
        <v>23377</v>
      </c>
      <c r="E1680" t="s">
        <v>44</v>
      </c>
      <c r="F1680">
        <v>100</v>
      </c>
      <c r="G1680" t="s">
        <v>2258</v>
      </c>
      <c r="H1680" t="s">
        <v>32</v>
      </c>
      <c r="I1680" t="s">
        <v>2222</v>
      </c>
      <c r="K1680">
        <v>68</v>
      </c>
      <c r="N1680">
        <v>75</v>
      </c>
    </row>
    <row r="1681" spans="1:14" x14ac:dyDescent="0.2">
      <c r="A1681">
        <f t="shared" si="42"/>
        <v>1679</v>
      </c>
      <c r="B1681">
        <f t="shared" si="42"/>
        <v>2679</v>
      </c>
      <c r="C1681" t="s">
        <v>1822</v>
      </c>
      <c r="D1681" s="19">
        <v>23468</v>
      </c>
      <c r="E1681" t="s">
        <v>44</v>
      </c>
      <c r="F1681">
        <v>100</v>
      </c>
      <c r="G1681" t="s">
        <v>2258</v>
      </c>
      <c r="H1681" t="s">
        <v>32</v>
      </c>
      <c r="I1681" t="s">
        <v>2222</v>
      </c>
      <c r="K1681">
        <v>68</v>
      </c>
      <c r="N1681">
        <v>75</v>
      </c>
    </row>
    <row r="1682" spans="1:14" x14ac:dyDescent="0.2">
      <c r="A1682">
        <f t="shared" si="42"/>
        <v>1680</v>
      </c>
      <c r="B1682">
        <f t="shared" si="42"/>
        <v>2680</v>
      </c>
      <c r="C1682" t="s">
        <v>1823</v>
      </c>
      <c r="D1682" s="19">
        <v>23743</v>
      </c>
      <c r="E1682" t="s">
        <v>44</v>
      </c>
      <c r="F1682">
        <v>100</v>
      </c>
      <c r="G1682" t="s">
        <v>2258</v>
      </c>
      <c r="H1682" t="s">
        <v>32</v>
      </c>
      <c r="I1682" t="s">
        <v>2222</v>
      </c>
      <c r="K1682">
        <v>68</v>
      </c>
      <c r="N1682">
        <v>75</v>
      </c>
    </row>
    <row r="1683" spans="1:14" x14ac:dyDescent="0.2">
      <c r="A1683">
        <f t="shared" si="42"/>
        <v>1681</v>
      </c>
      <c r="B1683">
        <f t="shared" si="42"/>
        <v>2681</v>
      </c>
      <c r="C1683" t="s">
        <v>1824</v>
      </c>
      <c r="D1683" s="19">
        <v>23833</v>
      </c>
      <c r="E1683" t="s">
        <v>44</v>
      </c>
      <c r="F1683">
        <v>100</v>
      </c>
      <c r="G1683" t="s">
        <v>2258</v>
      </c>
      <c r="H1683" t="s">
        <v>32</v>
      </c>
      <c r="I1683" t="s">
        <v>2222</v>
      </c>
      <c r="K1683">
        <v>68</v>
      </c>
      <c r="N1683">
        <v>75</v>
      </c>
    </row>
    <row r="1684" spans="1:14" x14ac:dyDescent="0.2">
      <c r="A1684">
        <f t="shared" si="42"/>
        <v>1682</v>
      </c>
      <c r="B1684">
        <f t="shared" si="42"/>
        <v>2682</v>
      </c>
      <c r="C1684" t="s">
        <v>1825</v>
      </c>
      <c r="D1684" s="19">
        <v>24108</v>
      </c>
      <c r="E1684" t="s">
        <v>44</v>
      </c>
      <c r="F1684">
        <v>100</v>
      </c>
      <c r="G1684" t="s">
        <v>2258</v>
      </c>
      <c r="H1684" t="s">
        <v>32</v>
      </c>
      <c r="I1684" t="s">
        <v>2222</v>
      </c>
      <c r="K1684">
        <v>68</v>
      </c>
      <c r="N1684">
        <v>75</v>
      </c>
    </row>
    <row r="1685" spans="1:14" x14ac:dyDescent="0.2">
      <c r="A1685">
        <f t="shared" si="42"/>
        <v>1683</v>
      </c>
      <c r="B1685">
        <f t="shared" si="42"/>
        <v>2683</v>
      </c>
      <c r="C1685" t="s">
        <v>1826</v>
      </c>
      <c r="D1685" s="19">
        <v>24198</v>
      </c>
      <c r="E1685" t="s">
        <v>44</v>
      </c>
      <c r="F1685">
        <v>100</v>
      </c>
      <c r="G1685" t="s">
        <v>2258</v>
      </c>
      <c r="H1685" t="s">
        <v>32</v>
      </c>
      <c r="I1685" t="s">
        <v>2222</v>
      </c>
      <c r="K1685">
        <v>68</v>
      </c>
      <c r="N1685">
        <v>75</v>
      </c>
    </row>
    <row r="1686" spans="1:14" x14ac:dyDescent="0.2">
      <c r="A1686">
        <f t="shared" si="42"/>
        <v>1684</v>
      </c>
      <c r="B1686">
        <f t="shared" si="42"/>
        <v>2684</v>
      </c>
      <c r="C1686" t="s">
        <v>1827</v>
      </c>
      <c r="D1686" s="19">
        <v>24473</v>
      </c>
      <c r="E1686" t="s">
        <v>44</v>
      </c>
      <c r="F1686">
        <v>100</v>
      </c>
      <c r="G1686" t="s">
        <v>2258</v>
      </c>
      <c r="H1686" t="s">
        <v>32</v>
      </c>
      <c r="I1686" t="s">
        <v>2222</v>
      </c>
      <c r="K1686">
        <v>68</v>
      </c>
      <c r="N1686">
        <v>75</v>
      </c>
    </row>
    <row r="1687" spans="1:14" x14ac:dyDescent="0.2">
      <c r="A1687">
        <f t="shared" si="42"/>
        <v>1685</v>
      </c>
      <c r="B1687">
        <f t="shared" si="42"/>
        <v>2685</v>
      </c>
      <c r="C1687" t="s">
        <v>1828</v>
      </c>
      <c r="D1687" s="19">
        <v>24563</v>
      </c>
      <c r="E1687" t="s">
        <v>44</v>
      </c>
      <c r="F1687">
        <v>100</v>
      </c>
      <c r="G1687" t="s">
        <v>2258</v>
      </c>
      <c r="H1687" t="s">
        <v>32</v>
      </c>
      <c r="I1687" t="s">
        <v>2222</v>
      </c>
      <c r="K1687">
        <v>68</v>
      </c>
      <c r="N1687">
        <v>75</v>
      </c>
    </row>
    <row r="1688" spans="1:14" x14ac:dyDescent="0.2">
      <c r="A1688">
        <f t="shared" si="42"/>
        <v>1686</v>
      </c>
      <c r="B1688">
        <f t="shared" si="42"/>
        <v>2686</v>
      </c>
      <c r="C1688" t="s">
        <v>1829</v>
      </c>
      <c r="D1688" s="19">
        <v>24838</v>
      </c>
      <c r="E1688" t="s">
        <v>44</v>
      </c>
      <c r="F1688">
        <v>100</v>
      </c>
      <c r="G1688" t="s">
        <v>2258</v>
      </c>
      <c r="H1688" t="s">
        <v>32</v>
      </c>
      <c r="I1688" t="s">
        <v>2222</v>
      </c>
      <c r="K1688">
        <v>68</v>
      </c>
      <c r="N1688">
        <v>75</v>
      </c>
    </row>
    <row r="1689" spans="1:14" x14ac:dyDescent="0.2">
      <c r="A1689">
        <f t="shared" si="42"/>
        <v>1687</v>
      </c>
      <c r="B1689">
        <f t="shared" si="42"/>
        <v>2687</v>
      </c>
      <c r="C1689" t="s">
        <v>1830</v>
      </c>
      <c r="D1689" s="19">
        <v>24929</v>
      </c>
      <c r="E1689" t="s">
        <v>44</v>
      </c>
      <c r="F1689">
        <v>100</v>
      </c>
      <c r="G1689" t="s">
        <v>2258</v>
      </c>
      <c r="H1689" t="s">
        <v>32</v>
      </c>
      <c r="I1689" t="s">
        <v>2222</v>
      </c>
      <c r="K1689">
        <v>68</v>
      </c>
      <c r="N1689">
        <v>75</v>
      </c>
    </row>
    <row r="1690" spans="1:14" x14ac:dyDescent="0.2">
      <c r="A1690">
        <f t="shared" si="42"/>
        <v>1688</v>
      </c>
      <c r="B1690">
        <f t="shared" si="42"/>
        <v>2688</v>
      </c>
      <c r="C1690" t="s">
        <v>1831</v>
      </c>
      <c r="D1690" s="19">
        <v>25204</v>
      </c>
      <c r="E1690" t="s">
        <v>44</v>
      </c>
      <c r="F1690">
        <v>100</v>
      </c>
      <c r="G1690" t="s">
        <v>2258</v>
      </c>
      <c r="H1690" t="s">
        <v>32</v>
      </c>
      <c r="I1690" t="s">
        <v>2222</v>
      </c>
      <c r="K1690">
        <v>68</v>
      </c>
      <c r="N1690">
        <v>75</v>
      </c>
    </row>
    <row r="1691" spans="1:14" x14ac:dyDescent="0.2">
      <c r="A1691">
        <f t="shared" si="42"/>
        <v>1689</v>
      </c>
      <c r="B1691">
        <f t="shared" si="42"/>
        <v>2689</v>
      </c>
      <c r="C1691" t="s">
        <v>1832</v>
      </c>
      <c r="D1691" s="19">
        <v>25294</v>
      </c>
      <c r="E1691" t="s">
        <v>44</v>
      </c>
      <c r="F1691">
        <v>100</v>
      </c>
      <c r="G1691" t="s">
        <v>2258</v>
      </c>
      <c r="H1691" t="s">
        <v>32</v>
      </c>
      <c r="I1691" t="s">
        <v>2222</v>
      </c>
      <c r="K1691">
        <v>68</v>
      </c>
      <c r="N1691">
        <v>75</v>
      </c>
    </row>
    <row r="1692" spans="1:14" x14ac:dyDescent="0.2">
      <c r="A1692">
        <f t="shared" si="42"/>
        <v>1690</v>
      </c>
      <c r="B1692">
        <f t="shared" si="42"/>
        <v>2690</v>
      </c>
      <c r="C1692" t="s">
        <v>1833</v>
      </c>
      <c r="D1692" s="19">
        <v>25569</v>
      </c>
      <c r="E1692" t="s">
        <v>44</v>
      </c>
      <c r="F1692">
        <v>100</v>
      </c>
      <c r="G1692" t="s">
        <v>2258</v>
      </c>
      <c r="H1692" t="s">
        <v>32</v>
      </c>
      <c r="I1692" t="s">
        <v>2222</v>
      </c>
      <c r="K1692">
        <v>68</v>
      </c>
      <c r="N1692">
        <v>75</v>
      </c>
    </row>
    <row r="1693" spans="1:14" x14ac:dyDescent="0.2">
      <c r="A1693">
        <f t="shared" si="42"/>
        <v>1691</v>
      </c>
      <c r="B1693">
        <f t="shared" si="42"/>
        <v>2691</v>
      </c>
      <c r="C1693" t="s">
        <v>1834</v>
      </c>
      <c r="D1693" s="19">
        <v>25659</v>
      </c>
      <c r="E1693" t="s">
        <v>44</v>
      </c>
      <c r="F1693">
        <v>100</v>
      </c>
      <c r="G1693" t="s">
        <v>2258</v>
      </c>
      <c r="H1693" t="s">
        <v>32</v>
      </c>
      <c r="I1693" t="s">
        <v>2222</v>
      </c>
      <c r="K1693">
        <v>68</v>
      </c>
      <c r="N1693">
        <v>75</v>
      </c>
    </row>
    <row r="1694" spans="1:14" x14ac:dyDescent="0.2">
      <c r="A1694">
        <f t="shared" ref="A1694:B1757" si="43">A1693+1</f>
        <v>1692</v>
      </c>
      <c r="B1694">
        <f t="shared" si="43"/>
        <v>2692</v>
      </c>
      <c r="C1694" t="s">
        <v>1835</v>
      </c>
      <c r="D1694" s="19">
        <v>25934</v>
      </c>
      <c r="E1694" t="s">
        <v>44</v>
      </c>
      <c r="F1694">
        <v>100</v>
      </c>
      <c r="G1694" t="s">
        <v>2258</v>
      </c>
      <c r="H1694" t="s">
        <v>32</v>
      </c>
      <c r="I1694" t="s">
        <v>2222</v>
      </c>
      <c r="K1694">
        <v>68</v>
      </c>
      <c r="N1694">
        <v>75</v>
      </c>
    </row>
    <row r="1695" spans="1:14" x14ac:dyDescent="0.2">
      <c r="A1695">
        <f t="shared" si="43"/>
        <v>1693</v>
      </c>
      <c r="B1695">
        <f t="shared" si="43"/>
        <v>2693</v>
      </c>
      <c r="C1695" t="s">
        <v>1836</v>
      </c>
      <c r="D1695" s="19">
        <v>26024</v>
      </c>
      <c r="E1695" t="s">
        <v>44</v>
      </c>
      <c r="F1695">
        <v>100</v>
      </c>
      <c r="G1695" t="s">
        <v>2258</v>
      </c>
      <c r="H1695" t="s">
        <v>32</v>
      </c>
      <c r="I1695" t="s">
        <v>2222</v>
      </c>
      <c r="K1695">
        <v>68</v>
      </c>
      <c r="N1695">
        <v>75</v>
      </c>
    </row>
    <row r="1696" spans="1:14" x14ac:dyDescent="0.2">
      <c r="A1696">
        <f t="shared" si="43"/>
        <v>1694</v>
      </c>
      <c r="B1696">
        <f t="shared" si="43"/>
        <v>2694</v>
      </c>
      <c r="C1696" t="s">
        <v>1837</v>
      </c>
      <c r="D1696" s="19">
        <v>26299</v>
      </c>
      <c r="E1696" t="s">
        <v>44</v>
      </c>
      <c r="F1696">
        <v>100</v>
      </c>
      <c r="G1696" t="s">
        <v>2258</v>
      </c>
      <c r="H1696" t="s">
        <v>32</v>
      </c>
      <c r="I1696" t="s">
        <v>2222</v>
      </c>
      <c r="K1696">
        <v>68</v>
      </c>
      <c r="N1696">
        <v>75</v>
      </c>
    </row>
    <row r="1697" spans="1:14" x14ac:dyDescent="0.2">
      <c r="A1697">
        <f t="shared" si="43"/>
        <v>1695</v>
      </c>
      <c r="B1697">
        <f t="shared" si="43"/>
        <v>2695</v>
      </c>
      <c r="C1697" t="s">
        <v>1838</v>
      </c>
      <c r="D1697" s="19">
        <v>26390</v>
      </c>
      <c r="E1697" t="s">
        <v>44</v>
      </c>
      <c r="F1697">
        <v>100</v>
      </c>
      <c r="G1697" t="s">
        <v>2258</v>
      </c>
      <c r="H1697" t="s">
        <v>32</v>
      </c>
      <c r="I1697" t="s">
        <v>2222</v>
      </c>
      <c r="K1697">
        <v>68</v>
      </c>
      <c r="N1697">
        <v>75</v>
      </c>
    </row>
    <row r="1698" spans="1:14" x14ac:dyDescent="0.2">
      <c r="A1698">
        <f t="shared" si="43"/>
        <v>1696</v>
      </c>
      <c r="B1698">
        <f t="shared" si="43"/>
        <v>2696</v>
      </c>
      <c r="C1698" t="s">
        <v>1839</v>
      </c>
      <c r="D1698" s="19">
        <v>26665</v>
      </c>
      <c r="E1698" t="s">
        <v>44</v>
      </c>
      <c r="F1698">
        <v>100</v>
      </c>
      <c r="G1698" t="s">
        <v>2258</v>
      </c>
      <c r="H1698" t="s">
        <v>32</v>
      </c>
      <c r="I1698" t="s">
        <v>2222</v>
      </c>
      <c r="K1698">
        <v>68</v>
      </c>
      <c r="N1698">
        <v>75</v>
      </c>
    </row>
    <row r="1699" spans="1:14" x14ac:dyDescent="0.2">
      <c r="A1699">
        <f t="shared" si="43"/>
        <v>1697</v>
      </c>
      <c r="B1699">
        <f t="shared" si="43"/>
        <v>2697</v>
      </c>
      <c r="C1699" t="s">
        <v>1840</v>
      </c>
      <c r="D1699" s="19">
        <v>26755</v>
      </c>
      <c r="E1699" t="s">
        <v>44</v>
      </c>
      <c r="F1699">
        <v>100</v>
      </c>
      <c r="G1699" t="s">
        <v>2258</v>
      </c>
      <c r="H1699" t="s">
        <v>32</v>
      </c>
      <c r="I1699" t="s">
        <v>2222</v>
      </c>
      <c r="K1699">
        <v>68</v>
      </c>
      <c r="N1699">
        <v>75</v>
      </c>
    </row>
    <row r="1700" spans="1:14" x14ac:dyDescent="0.2">
      <c r="A1700">
        <f t="shared" si="43"/>
        <v>1698</v>
      </c>
      <c r="B1700">
        <f t="shared" si="43"/>
        <v>2698</v>
      </c>
      <c r="C1700" t="s">
        <v>1841</v>
      </c>
      <c r="D1700" s="19">
        <v>27030</v>
      </c>
      <c r="E1700" t="s">
        <v>44</v>
      </c>
      <c r="F1700">
        <v>100</v>
      </c>
      <c r="G1700" t="s">
        <v>2258</v>
      </c>
      <c r="H1700" t="s">
        <v>32</v>
      </c>
      <c r="I1700" t="s">
        <v>2222</v>
      </c>
      <c r="K1700">
        <v>68</v>
      </c>
      <c r="N1700">
        <v>75</v>
      </c>
    </row>
    <row r="1701" spans="1:14" x14ac:dyDescent="0.2">
      <c r="A1701">
        <f t="shared" si="43"/>
        <v>1699</v>
      </c>
      <c r="B1701">
        <f t="shared" si="43"/>
        <v>2699</v>
      </c>
      <c r="C1701" t="s">
        <v>1842</v>
      </c>
      <c r="D1701" s="19">
        <v>27120</v>
      </c>
      <c r="E1701" t="s">
        <v>44</v>
      </c>
      <c r="F1701">
        <v>100</v>
      </c>
      <c r="G1701" t="s">
        <v>2258</v>
      </c>
      <c r="H1701" t="s">
        <v>32</v>
      </c>
      <c r="I1701" t="s">
        <v>2222</v>
      </c>
      <c r="K1701">
        <v>68</v>
      </c>
      <c r="N1701">
        <v>75</v>
      </c>
    </row>
    <row r="1702" spans="1:14" x14ac:dyDescent="0.2">
      <c r="A1702">
        <f t="shared" si="43"/>
        <v>1700</v>
      </c>
      <c r="B1702">
        <f t="shared" si="43"/>
        <v>2700</v>
      </c>
      <c r="C1702" t="s">
        <v>1843</v>
      </c>
      <c r="D1702" s="19">
        <v>27395</v>
      </c>
      <c r="E1702" t="s">
        <v>44</v>
      </c>
      <c r="F1702">
        <v>100</v>
      </c>
      <c r="G1702" t="s">
        <v>2258</v>
      </c>
      <c r="H1702" t="s">
        <v>32</v>
      </c>
      <c r="I1702" t="s">
        <v>2222</v>
      </c>
      <c r="K1702">
        <v>68</v>
      </c>
      <c r="N1702">
        <v>75</v>
      </c>
    </row>
    <row r="1703" spans="1:14" x14ac:dyDescent="0.2">
      <c r="A1703">
        <f t="shared" si="43"/>
        <v>1701</v>
      </c>
      <c r="B1703">
        <f t="shared" si="43"/>
        <v>2701</v>
      </c>
      <c r="C1703" t="s">
        <v>1844</v>
      </c>
      <c r="D1703" s="19">
        <v>27485</v>
      </c>
      <c r="E1703" t="s">
        <v>44</v>
      </c>
      <c r="F1703">
        <v>100</v>
      </c>
      <c r="G1703" t="s">
        <v>2258</v>
      </c>
      <c r="H1703" t="s">
        <v>32</v>
      </c>
      <c r="I1703" t="s">
        <v>2222</v>
      </c>
      <c r="K1703">
        <v>68</v>
      </c>
      <c r="N1703">
        <v>75</v>
      </c>
    </row>
    <row r="1704" spans="1:14" x14ac:dyDescent="0.2">
      <c r="A1704">
        <f t="shared" si="43"/>
        <v>1702</v>
      </c>
      <c r="B1704">
        <f t="shared" si="43"/>
        <v>2702</v>
      </c>
      <c r="C1704" t="s">
        <v>1845</v>
      </c>
      <c r="D1704" s="19">
        <v>27760</v>
      </c>
      <c r="E1704" t="s">
        <v>44</v>
      </c>
      <c r="F1704">
        <v>100</v>
      </c>
      <c r="G1704" t="s">
        <v>2258</v>
      </c>
      <c r="H1704" t="s">
        <v>32</v>
      </c>
      <c r="I1704" t="s">
        <v>2222</v>
      </c>
      <c r="K1704">
        <v>68</v>
      </c>
      <c r="N1704">
        <v>75</v>
      </c>
    </row>
    <row r="1705" spans="1:14" x14ac:dyDescent="0.2">
      <c r="A1705">
        <f t="shared" si="43"/>
        <v>1703</v>
      </c>
      <c r="B1705">
        <f t="shared" si="43"/>
        <v>2703</v>
      </c>
      <c r="C1705" t="s">
        <v>1846</v>
      </c>
      <c r="D1705" s="19">
        <v>27851</v>
      </c>
      <c r="E1705" t="s">
        <v>44</v>
      </c>
      <c r="F1705">
        <v>100</v>
      </c>
      <c r="G1705" t="s">
        <v>2258</v>
      </c>
      <c r="H1705" t="s">
        <v>32</v>
      </c>
      <c r="I1705" t="s">
        <v>2222</v>
      </c>
      <c r="K1705">
        <v>68</v>
      </c>
      <c r="N1705">
        <v>75</v>
      </c>
    </row>
    <row r="1706" spans="1:14" x14ac:dyDescent="0.2">
      <c r="A1706">
        <f t="shared" si="43"/>
        <v>1704</v>
      </c>
      <c r="B1706">
        <f t="shared" si="43"/>
        <v>2704</v>
      </c>
      <c r="C1706" t="s">
        <v>1847</v>
      </c>
      <c r="D1706" s="19">
        <v>28126</v>
      </c>
      <c r="E1706" t="s">
        <v>44</v>
      </c>
      <c r="F1706">
        <v>100</v>
      </c>
      <c r="G1706" t="s">
        <v>2258</v>
      </c>
      <c r="H1706" t="s">
        <v>32</v>
      </c>
      <c r="I1706" t="s">
        <v>2222</v>
      </c>
      <c r="K1706">
        <v>68</v>
      </c>
      <c r="N1706">
        <v>75</v>
      </c>
    </row>
    <row r="1707" spans="1:14" x14ac:dyDescent="0.2">
      <c r="A1707">
        <f t="shared" si="43"/>
        <v>1705</v>
      </c>
      <c r="B1707">
        <f t="shared" si="43"/>
        <v>2705</v>
      </c>
      <c r="C1707" t="s">
        <v>1848</v>
      </c>
      <c r="D1707" s="19">
        <v>28216</v>
      </c>
      <c r="E1707" t="s">
        <v>44</v>
      </c>
      <c r="F1707">
        <v>100</v>
      </c>
      <c r="G1707" t="s">
        <v>2258</v>
      </c>
      <c r="H1707" t="s">
        <v>32</v>
      </c>
      <c r="I1707" t="s">
        <v>2222</v>
      </c>
      <c r="K1707">
        <v>68</v>
      </c>
      <c r="N1707">
        <v>75</v>
      </c>
    </row>
    <row r="1708" spans="1:14" x14ac:dyDescent="0.2">
      <c r="A1708">
        <f t="shared" si="43"/>
        <v>1706</v>
      </c>
      <c r="B1708">
        <f t="shared" si="43"/>
        <v>2706</v>
      </c>
      <c r="C1708" t="s">
        <v>1849</v>
      </c>
      <c r="D1708" s="19">
        <v>28491</v>
      </c>
      <c r="E1708" t="s">
        <v>44</v>
      </c>
      <c r="F1708">
        <v>100</v>
      </c>
      <c r="G1708" t="s">
        <v>2258</v>
      </c>
      <c r="H1708" t="s">
        <v>32</v>
      </c>
      <c r="I1708" t="s">
        <v>2222</v>
      </c>
      <c r="K1708">
        <v>68</v>
      </c>
      <c r="N1708">
        <v>75</v>
      </c>
    </row>
    <row r="1709" spans="1:14" x14ac:dyDescent="0.2">
      <c r="A1709">
        <f t="shared" si="43"/>
        <v>1707</v>
      </c>
      <c r="B1709">
        <f t="shared" si="43"/>
        <v>2707</v>
      </c>
      <c r="C1709" t="s">
        <v>1850</v>
      </c>
      <c r="D1709" s="19">
        <v>28581</v>
      </c>
      <c r="E1709" t="s">
        <v>44</v>
      </c>
      <c r="F1709">
        <v>100</v>
      </c>
      <c r="G1709" t="s">
        <v>2258</v>
      </c>
      <c r="H1709" t="s">
        <v>32</v>
      </c>
      <c r="I1709" t="s">
        <v>2222</v>
      </c>
      <c r="K1709">
        <v>68</v>
      </c>
      <c r="N1709">
        <v>75</v>
      </c>
    </row>
    <row r="1710" spans="1:14" x14ac:dyDescent="0.2">
      <c r="A1710">
        <f t="shared" si="43"/>
        <v>1708</v>
      </c>
      <c r="B1710">
        <f t="shared" si="43"/>
        <v>2708</v>
      </c>
      <c r="C1710" t="s">
        <v>1851</v>
      </c>
      <c r="D1710" s="19">
        <v>28856</v>
      </c>
      <c r="E1710" t="s">
        <v>44</v>
      </c>
      <c r="F1710">
        <v>100</v>
      </c>
      <c r="G1710" t="s">
        <v>2258</v>
      </c>
      <c r="H1710" t="s">
        <v>32</v>
      </c>
      <c r="I1710" t="s">
        <v>2222</v>
      </c>
      <c r="K1710">
        <v>68</v>
      </c>
      <c r="N1710">
        <v>75</v>
      </c>
    </row>
    <row r="1711" spans="1:14" x14ac:dyDescent="0.2">
      <c r="A1711">
        <f t="shared" si="43"/>
        <v>1709</v>
      </c>
      <c r="B1711">
        <f t="shared" si="43"/>
        <v>2709</v>
      </c>
      <c r="C1711" t="s">
        <v>1852</v>
      </c>
      <c r="D1711" s="19">
        <v>28946</v>
      </c>
      <c r="E1711" t="s">
        <v>44</v>
      </c>
      <c r="F1711">
        <v>100</v>
      </c>
      <c r="G1711" t="s">
        <v>2258</v>
      </c>
      <c r="H1711" t="s">
        <v>32</v>
      </c>
      <c r="I1711" t="s">
        <v>2222</v>
      </c>
      <c r="K1711">
        <v>68</v>
      </c>
      <c r="N1711">
        <v>75</v>
      </c>
    </row>
    <row r="1712" spans="1:14" x14ac:dyDescent="0.2">
      <c r="A1712">
        <f t="shared" si="43"/>
        <v>1710</v>
      </c>
      <c r="B1712">
        <f t="shared" si="43"/>
        <v>2710</v>
      </c>
      <c r="C1712" t="s">
        <v>1853</v>
      </c>
      <c r="D1712" s="19">
        <v>29221</v>
      </c>
      <c r="E1712" t="s">
        <v>44</v>
      </c>
      <c r="F1712">
        <v>100</v>
      </c>
      <c r="G1712" t="s">
        <v>2258</v>
      </c>
      <c r="H1712" t="s">
        <v>32</v>
      </c>
      <c r="I1712" t="s">
        <v>2222</v>
      </c>
      <c r="K1712">
        <v>68</v>
      </c>
      <c r="N1712">
        <v>75</v>
      </c>
    </row>
    <row r="1713" spans="1:14" x14ac:dyDescent="0.2">
      <c r="A1713">
        <f t="shared" si="43"/>
        <v>1711</v>
      </c>
      <c r="B1713">
        <f t="shared" si="43"/>
        <v>2711</v>
      </c>
      <c r="C1713" t="s">
        <v>1854</v>
      </c>
      <c r="D1713" s="19">
        <v>29312</v>
      </c>
      <c r="E1713" t="s">
        <v>44</v>
      </c>
      <c r="F1713">
        <v>100</v>
      </c>
      <c r="G1713" t="s">
        <v>2258</v>
      </c>
      <c r="H1713" t="s">
        <v>32</v>
      </c>
      <c r="I1713" t="s">
        <v>2222</v>
      </c>
      <c r="K1713">
        <v>68</v>
      </c>
      <c r="N1713">
        <v>75</v>
      </c>
    </row>
    <row r="1714" spans="1:14" x14ac:dyDescent="0.2">
      <c r="A1714">
        <f t="shared" si="43"/>
        <v>1712</v>
      </c>
      <c r="B1714">
        <f t="shared" si="43"/>
        <v>2712</v>
      </c>
      <c r="C1714" t="s">
        <v>1855</v>
      </c>
      <c r="D1714" s="19">
        <v>29587</v>
      </c>
      <c r="E1714" t="s">
        <v>44</v>
      </c>
      <c r="F1714">
        <v>100</v>
      </c>
      <c r="G1714" t="s">
        <v>2258</v>
      </c>
      <c r="H1714" t="s">
        <v>32</v>
      </c>
      <c r="I1714" t="s">
        <v>2222</v>
      </c>
      <c r="K1714">
        <v>68</v>
      </c>
      <c r="N1714">
        <v>75</v>
      </c>
    </row>
    <row r="1715" spans="1:14" x14ac:dyDescent="0.2">
      <c r="A1715">
        <f t="shared" si="43"/>
        <v>1713</v>
      </c>
      <c r="B1715">
        <f t="shared" si="43"/>
        <v>2713</v>
      </c>
      <c r="C1715" t="s">
        <v>1856</v>
      </c>
      <c r="D1715" s="19">
        <v>29677</v>
      </c>
      <c r="E1715" t="s">
        <v>44</v>
      </c>
      <c r="F1715">
        <v>100</v>
      </c>
      <c r="G1715" t="s">
        <v>2258</v>
      </c>
      <c r="H1715" t="s">
        <v>32</v>
      </c>
      <c r="I1715" t="s">
        <v>2222</v>
      </c>
      <c r="K1715">
        <v>68</v>
      </c>
      <c r="N1715">
        <v>75</v>
      </c>
    </row>
    <row r="1716" spans="1:14" x14ac:dyDescent="0.2">
      <c r="A1716">
        <f t="shared" si="43"/>
        <v>1714</v>
      </c>
      <c r="B1716">
        <f t="shared" si="43"/>
        <v>2714</v>
      </c>
      <c r="C1716" t="s">
        <v>1857</v>
      </c>
      <c r="D1716" s="19">
        <v>29952</v>
      </c>
      <c r="E1716" t="s">
        <v>44</v>
      </c>
      <c r="F1716">
        <v>100</v>
      </c>
      <c r="G1716" t="s">
        <v>2258</v>
      </c>
      <c r="H1716" t="s">
        <v>32</v>
      </c>
      <c r="I1716" t="s">
        <v>2222</v>
      </c>
      <c r="K1716">
        <v>68</v>
      </c>
      <c r="N1716">
        <v>75</v>
      </c>
    </row>
    <row r="1717" spans="1:14" x14ac:dyDescent="0.2">
      <c r="A1717">
        <f t="shared" si="43"/>
        <v>1715</v>
      </c>
      <c r="B1717">
        <f t="shared" si="43"/>
        <v>2715</v>
      </c>
      <c r="C1717" t="s">
        <v>1858</v>
      </c>
      <c r="D1717" s="19">
        <v>30042</v>
      </c>
      <c r="E1717" t="s">
        <v>44</v>
      </c>
      <c r="F1717">
        <v>100</v>
      </c>
      <c r="G1717" t="s">
        <v>2258</v>
      </c>
      <c r="H1717" t="s">
        <v>32</v>
      </c>
      <c r="I1717" t="s">
        <v>2222</v>
      </c>
      <c r="K1717">
        <v>68</v>
      </c>
      <c r="N1717">
        <v>75</v>
      </c>
    </row>
    <row r="1718" spans="1:14" x14ac:dyDescent="0.2">
      <c r="A1718">
        <f t="shared" si="43"/>
        <v>1716</v>
      </c>
      <c r="B1718">
        <f t="shared" si="43"/>
        <v>2716</v>
      </c>
      <c r="C1718" t="s">
        <v>1859</v>
      </c>
      <c r="D1718" s="19">
        <v>30317</v>
      </c>
      <c r="E1718" t="s">
        <v>44</v>
      </c>
      <c r="F1718">
        <v>100</v>
      </c>
      <c r="G1718" t="s">
        <v>2258</v>
      </c>
      <c r="H1718" t="s">
        <v>32</v>
      </c>
      <c r="I1718" t="s">
        <v>2222</v>
      </c>
      <c r="K1718">
        <v>68</v>
      </c>
      <c r="N1718">
        <v>75</v>
      </c>
    </row>
    <row r="1719" spans="1:14" x14ac:dyDescent="0.2">
      <c r="A1719">
        <f t="shared" si="43"/>
        <v>1717</v>
      </c>
      <c r="B1719">
        <f t="shared" si="43"/>
        <v>2717</v>
      </c>
      <c r="C1719" t="s">
        <v>1860</v>
      </c>
      <c r="D1719" s="19">
        <v>30407</v>
      </c>
      <c r="E1719" t="s">
        <v>44</v>
      </c>
      <c r="F1719">
        <v>100</v>
      </c>
      <c r="G1719" t="s">
        <v>2258</v>
      </c>
      <c r="H1719" t="s">
        <v>32</v>
      </c>
      <c r="I1719" t="s">
        <v>2222</v>
      </c>
      <c r="K1719">
        <v>68</v>
      </c>
      <c r="N1719">
        <v>75</v>
      </c>
    </row>
    <row r="1720" spans="1:14" x14ac:dyDescent="0.2">
      <c r="A1720">
        <f t="shared" si="43"/>
        <v>1718</v>
      </c>
      <c r="B1720">
        <f t="shared" si="43"/>
        <v>2718</v>
      </c>
      <c r="C1720" t="s">
        <v>1861</v>
      </c>
      <c r="D1720" s="19">
        <v>30682</v>
      </c>
      <c r="E1720" t="s">
        <v>44</v>
      </c>
      <c r="F1720">
        <v>100</v>
      </c>
      <c r="G1720" t="s">
        <v>2258</v>
      </c>
      <c r="H1720" t="s">
        <v>32</v>
      </c>
      <c r="I1720" t="s">
        <v>2222</v>
      </c>
      <c r="K1720">
        <v>68</v>
      </c>
      <c r="N1720">
        <v>75</v>
      </c>
    </row>
    <row r="1721" spans="1:14" x14ac:dyDescent="0.2">
      <c r="A1721">
        <f t="shared" si="43"/>
        <v>1719</v>
      </c>
      <c r="B1721">
        <f t="shared" si="43"/>
        <v>2719</v>
      </c>
      <c r="C1721" t="s">
        <v>1862</v>
      </c>
      <c r="D1721" s="19">
        <v>30773</v>
      </c>
      <c r="E1721" t="s">
        <v>44</v>
      </c>
      <c r="F1721">
        <v>100</v>
      </c>
      <c r="G1721" t="s">
        <v>2258</v>
      </c>
      <c r="H1721" t="s">
        <v>32</v>
      </c>
      <c r="I1721" t="s">
        <v>2222</v>
      </c>
      <c r="K1721">
        <v>68</v>
      </c>
      <c r="N1721">
        <v>75</v>
      </c>
    </row>
    <row r="1722" spans="1:14" x14ac:dyDescent="0.2">
      <c r="A1722">
        <f t="shared" si="43"/>
        <v>1720</v>
      </c>
      <c r="B1722">
        <f t="shared" si="43"/>
        <v>2720</v>
      </c>
      <c r="C1722" t="s">
        <v>1863</v>
      </c>
      <c r="D1722" s="19">
        <v>31048</v>
      </c>
      <c r="E1722" t="s">
        <v>44</v>
      </c>
      <c r="F1722">
        <v>100</v>
      </c>
      <c r="G1722" t="s">
        <v>2258</v>
      </c>
      <c r="H1722" t="s">
        <v>32</v>
      </c>
      <c r="I1722" t="s">
        <v>2222</v>
      </c>
      <c r="K1722">
        <v>68</v>
      </c>
      <c r="N1722">
        <v>75</v>
      </c>
    </row>
    <row r="1723" spans="1:14" x14ac:dyDescent="0.2">
      <c r="A1723">
        <f t="shared" si="43"/>
        <v>1721</v>
      </c>
      <c r="B1723">
        <f t="shared" si="43"/>
        <v>2721</v>
      </c>
      <c r="C1723" t="s">
        <v>1864</v>
      </c>
      <c r="D1723" s="19">
        <v>31138</v>
      </c>
      <c r="E1723" t="s">
        <v>44</v>
      </c>
      <c r="F1723">
        <v>100</v>
      </c>
      <c r="G1723" t="s">
        <v>2258</v>
      </c>
      <c r="H1723" t="s">
        <v>32</v>
      </c>
      <c r="I1723" t="s">
        <v>2222</v>
      </c>
      <c r="K1723">
        <v>68</v>
      </c>
      <c r="N1723">
        <v>75</v>
      </c>
    </row>
    <row r="1724" spans="1:14" x14ac:dyDescent="0.2">
      <c r="A1724">
        <f t="shared" si="43"/>
        <v>1722</v>
      </c>
      <c r="B1724">
        <f t="shared" si="43"/>
        <v>2722</v>
      </c>
      <c r="C1724" t="s">
        <v>1865</v>
      </c>
      <c r="D1724" s="19">
        <v>31413</v>
      </c>
      <c r="E1724" t="s">
        <v>44</v>
      </c>
      <c r="F1724">
        <v>100</v>
      </c>
      <c r="G1724" t="s">
        <v>2258</v>
      </c>
      <c r="H1724" t="s">
        <v>32</v>
      </c>
      <c r="I1724" t="s">
        <v>2222</v>
      </c>
      <c r="K1724">
        <v>68</v>
      </c>
      <c r="N1724">
        <v>75</v>
      </c>
    </row>
    <row r="1725" spans="1:14" x14ac:dyDescent="0.2">
      <c r="A1725">
        <f t="shared" si="43"/>
        <v>1723</v>
      </c>
      <c r="B1725">
        <f t="shared" si="43"/>
        <v>2723</v>
      </c>
      <c r="C1725" t="s">
        <v>1866</v>
      </c>
      <c r="D1725" s="19">
        <v>31503</v>
      </c>
      <c r="E1725" t="s">
        <v>44</v>
      </c>
      <c r="F1725">
        <v>100</v>
      </c>
      <c r="G1725" t="s">
        <v>2258</v>
      </c>
      <c r="H1725" t="s">
        <v>32</v>
      </c>
      <c r="I1725" t="s">
        <v>2222</v>
      </c>
      <c r="K1725">
        <v>68</v>
      </c>
      <c r="N1725">
        <v>75</v>
      </c>
    </row>
    <row r="1726" spans="1:14" x14ac:dyDescent="0.2">
      <c r="A1726">
        <f t="shared" si="43"/>
        <v>1724</v>
      </c>
      <c r="B1726">
        <f t="shared" si="43"/>
        <v>2724</v>
      </c>
      <c r="C1726" t="s">
        <v>1867</v>
      </c>
      <c r="D1726" s="19">
        <v>31778</v>
      </c>
      <c r="E1726" t="s">
        <v>44</v>
      </c>
      <c r="F1726">
        <v>100</v>
      </c>
      <c r="G1726" t="s">
        <v>2258</v>
      </c>
      <c r="H1726" t="s">
        <v>32</v>
      </c>
      <c r="I1726" t="s">
        <v>2222</v>
      </c>
      <c r="K1726">
        <v>68</v>
      </c>
      <c r="N1726">
        <v>75</v>
      </c>
    </row>
    <row r="1727" spans="1:14" x14ac:dyDescent="0.2">
      <c r="A1727">
        <f t="shared" si="43"/>
        <v>1725</v>
      </c>
      <c r="B1727">
        <f t="shared" si="43"/>
        <v>2725</v>
      </c>
      <c r="C1727" t="s">
        <v>1868</v>
      </c>
      <c r="D1727" s="19">
        <v>31868</v>
      </c>
      <c r="E1727" t="s">
        <v>44</v>
      </c>
      <c r="F1727">
        <v>100</v>
      </c>
      <c r="G1727" t="s">
        <v>2258</v>
      </c>
      <c r="H1727" t="s">
        <v>32</v>
      </c>
      <c r="I1727" t="s">
        <v>2222</v>
      </c>
      <c r="K1727">
        <v>68</v>
      </c>
      <c r="N1727">
        <v>75</v>
      </c>
    </row>
    <row r="1728" spans="1:14" x14ac:dyDescent="0.2">
      <c r="A1728">
        <f t="shared" si="43"/>
        <v>1726</v>
      </c>
      <c r="B1728">
        <f t="shared" si="43"/>
        <v>2726</v>
      </c>
      <c r="C1728" t="s">
        <v>1869</v>
      </c>
      <c r="D1728" s="19">
        <v>32143</v>
      </c>
      <c r="E1728" t="s">
        <v>44</v>
      </c>
      <c r="F1728">
        <v>100</v>
      </c>
      <c r="G1728" t="s">
        <v>2258</v>
      </c>
      <c r="H1728" t="s">
        <v>32</v>
      </c>
      <c r="I1728" t="s">
        <v>2222</v>
      </c>
      <c r="K1728">
        <v>68</v>
      </c>
      <c r="N1728">
        <v>75</v>
      </c>
    </row>
    <row r="1729" spans="1:14" x14ac:dyDescent="0.2">
      <c r="A1729">
        <f t="shared" si="43"/>
        <v>1727</v>
      </c>
      <c r="B1729">
        <f t="shared" si="43"/>
        <v>2727</v>
      </c>
      <c r="C1729" t="s">
        <v>1870</v>
      </c>
      <c r="D1729" s="19">
        <v>32234</v>
      </c>
      <c r="E1729" t="s">
        <v>44</v>
      </c>
      <c r="F1729">
        <v>100</v>
      </c>
      <c r="G1729" t="s">
        <v>2258</v>
      </c>
      <c r="H1729" t="s">
        <v>32</v>
      </c>
      <c r="I1729" t="s">
        <v>2222</v>
      </c>
      <c r="K1729">
        <v>68</v>
      </c>
      <c r="N1729">
        <v>75</v>
      </c>
    </row>
    <row r="1730" spans="1:14" x14ac:dyDescent="0.2">
      <c r="A1730">
        <f t="shared" si="43"/>
        <v>1728</v>
      </c>
      <c r="B1730">
        <f t="shared" si="43"/>
        <v>2728</v>
      </c>
      <c r="C1730" t="s">
        <v>1871</v>
      </c>
      <c r="D1730" s="19">
        <v>32509</v>
      </c>
      <c r="E1730" t="s">
        <v>44</v>
      </c>
      <c r="F1730">
        <v>100</v>
      </c>
      <c r="G1730" t="s">
        <v>2258</v>
      </c>
      <c r="H1730" t="s">
        <v>32</v>
      </c>
      <c r="I1730" t="s">
        <v>2222</v>
      </c>
      <c r="K1730">
        <v>68</v>
      </c>
      <c r="N1730">
        <v>75</v>
      </c>
    </row>
    <row r="1731" spans="1:14" x14ac:dyDescent="0.2">
      <c r="A1731">
        <f t="shared" si="43"/>
        <v>1729</v>
      </c>
      <c r="B1731">
        <f t="shared" si="43"/>
        <v>2729</v>
      </c>
      <c r="C1731" t="s">
        <v>1872</v>
      </c>
      <c r="D1731" s="19">
        <v>32599</v>
      </c>
      <c r="E1731" t="s">
        <v>44</v>
      </c>
      <c r="F1731">
        <v>100</v>
      </c>
      <c r="G1731" t="s">
        <v>2258</v>
      </c>
      <c r="H1731" t="s">
        <v>32</v>
      </c>
      <c r="I1731" t="s">
        <v>2222</v>
      </c>
      <c r="K1731">
        <v>68</v>
      </c>
      <c r="N1731">
        <v>75</v>
      </c>
    </row>
    <row r="1732" spans="1:14" x14ac:dyDescent="0.2">
      <c r="A1732">
        <f t="shared" si="43"/>
        <v>1730</v>
      </c>
      <c r="B1732">
        <f t="shared" si="43"/>
        <v>2730</v>
      </c>
      <c r="C1732" t="s">
        <v>1873</v>
      </c>
      <c r="D1732" s="19">
        <v>32874</v>
      </c>
      <c r="E1732" t="s">
        <v>44</v>
      </c>
      <c r="F1732">
        <v>100</v>
      </c>
      <c r="G1732" t="s">
        <v>2258</v>
      </c>
      <c r="H1732" t="s">
        <v>32</v>
      </c>
      <c r="I1732" t="s">
        <v>2222</v>
      </c>
      <c r="K1732">
        <v>68</v>
      </c>
      <c r="N1732">
        <v>75</v>
      </c>
    </row>
    <row r="1733" spans="1:14" x14ac:dyDescent="0.2">
      <c r="A1733">
        <f t="shared" si="43"/>
        <v>1731</v>
      </c>
      <c r="B1733">
        <f t="shared" si="43"/>
        <v>2731</v>
      </c>
      <c r="C1733" t="s">
        <v>1874</v>
      </c>
      <c r="D1733" s="19">
        <v>32964</v>
      </c>
      <c r="E1733" t="s">
        <v>44</v>
      </c>
      <c r="F1733">
        <v>100</v>
      </c>
      <c r="G1733" t="s">
        <v>2258</v>
      </c>
      <c r="H1733" t="s">
        <v>32</v>
      </c>
      <c r="I1733" t="s">
        <v>2222</v>
      </c>
      <c r="K1733">
        <v>68</v>
      </c>
      <c r="N1733">
        <v>75</v>
      </c>
    </row>
    <row r="1734" spans="1:14" x14ac:dyDescent="0.2">
      <c r="A1734">
        <f t="shared" si="43"/>
        <v>1732</v>
      </c>
      <c r="B1734">
        <f t="shared" si="43"/>
        <v>2732</v>
      </c>
      <c r="C1734" t="s">
        <v>1875</v>
      </c>
      <c r="D1734" s="19">
        <v>33239</v>
      </c>
      <c r="E1734" t="s">
        <v>44</v>
      </c>
      <c r="F1734">
        <v>100</v>
      </c>
      <c r="G1734" t="s">
        <v>2258</v>
      </c>
      <c r="H1734" t="s">
        <v>32</v>
      </c>
      <c r="I1734" t="s">
        <v>2222</v>
      </c>
      <c r="K1734">
        <v>68</v>
      </c>
      <c r="N1734">
        <v>75</v>
      </c>
    </row>
    <row r="1735" spans="1:14" x14ac:dyDescent="0.2">
      <c r="A1735">
        <f t="shared" si="43"/>
        <v>1733</v>
      </c>
      <c r="B1735">
        <f t="shared" si="43"/>
        <v>2733</v>
      </c>
      <c r="C1735" t="s">
        <v>1876</v>
      </c>
      <c r="D1735" s="19">
        <v>33329</v>
      </c>
      <c r="E1735" t="s">
        <v>44</v>
      </c>
      <c r="F1735">
        <v>100</v>
      </c>
      <c r="G1735" t="s">
        <v>2258</v>
      </c>
      <c r="H1735" t="s">
        <v>32</v>
      </c>
      <c r="I1735" t="s">
        <v>2222</v>
      </c>
      <c r="K1735">
        <v>68</v>
      </c>
      <c r="N1735">
        <v>75</v>
      </c>
    </row>
    <row r="1736" spans="1:14" x14ac:dyDescent="0.2">
      <c r="A1736">
        <f t="shared" si="43"/>
        <v>1734</v>
      </c>
      <c r="B1736">
        <f t="shared" si="43"/>
        <v>2734</v>
      </c>
      <c r="C1736" t="s">
        <v>1877</v>
      </c>
      <c r="D1736" s="19">
        <v>33604</v>
      </c>
      <c r="E1736" t="s">
        <v>44</v>
      </c>
      <c r="F1736">
        <v>100</v>
      </c>
      <c r="G1736" t="s">
        <v>2258</v>
      </c>
      <c r="H1736" t="s">
        <v>32</v>
      </c>
      <c r="I1736" t="s">
        <v>2222</v>
      </c>
      <c r="K1736">
        <v>68</v>
      </c>
      <c r="N1736">
        <v>75</v>
      </c>
    </row>
    <row r="1737" spans="1:14" x14ac:dyDescent="0.2">
      <c r="A1737">
        <f t="shared" si="43"/>
        <v>1735</v>
      </c>
      <c r="B1737">
        <f t="shared" si="43"/>
        <v>2735</v>
      </c>
      <c r="C1737" t="s">
        <v>1878</v>
      </c>
      <c r="D1737" s="19">
        <v>33695</v>
      </c>
      <c r="E1737" t="s">
        <v>44</v>
      </c>
      <c r="F1737">
        <v>100</v>
      </c>
      <c r="G1737" t="s">
        <v>2258</v>
      </c>
      <c r="H1737" t="s">
        <v>32</v>
      </c>
      <c r="I1737" t="s">
        <v>2222</v>
      </c>
      <c r="K1737">
        <v>68</v>
      </c>
      <c r="N1737">
        <v>75</v>
      </c>
    </row>
    <row r="1738" spans="1:14" x14ac:dyDescent="0.2">
      <c r="A1738">
        <f t="shared" si="43"/>
        <v>1736</v>
      </c>
      <c r="B1738">
        <f t="shared" si="43"/>
        <v>2736</v>
      </c>
      <c r="C1738" t="s">
        <v>1879</v>
      </c>
      <c r="D1738" s="19">
        <v>33970</v>
      </c>
      <c r="E1738" t="s">
        <v>44</v>
      </c>
      <c r="F1738">
        <v>100</v>
      </c>
      <c r="G1738" t="s">
        <v>2258</v>
      </c>
      <c r="H1738" t="s">
        <v>32</v>
      </c>
      <c r="I1738" t="s">
        <v>2222</v>
      </c>
      <c r="K1738">
        <v>68</v>
      </c>
      <c r="N1738">
        <v>75</v>
      </c>
    </row>
    <row r="1739" spans="1:14" x14ac:dyDescent="0.2">
      <c r="A1739">
        <f t="shared" si="43"/>
        <v>1737</v>
      </c>
      <c r="B1739">
        <f t="shared" si="43"/>
        <v>2737</v>
      </c>
      <c r="C1739" t="s">
        <v>1880</v>
      </c>
      <c r="D1739" s="19">
        <v>34060</v>
      </c>
      <c r="E1739" t="s">
        <v>44</v>
      </c>
      <c r="F1739">
        <v>100</v>
      </c>
      <c r="G1739" t="s">
        <v>2258</v>
      </c>
      <c r="H1739" t="s">
        <v>32</v>
      </c>
      <c r="I1739" t="s">
        <v>2222</v>
      </c>
      <c r="K1739">
        <v>68</v>
      </c>
      <c r="N1739">
        <v>75</v>
      </c>
    </row>
    <row r="1740" spans="1:14" x14ac:dyDescent="0.2">
      <c r="A1740">
        <f t="shared" si="43"/>
        <v>1738</v>
      </c>
      <c r="B1740">
        <f t="shared" si="43"/>
        <v>2738</v>
      </c>
      <c r="C1740" t="s">
        <v>1881</v>
      </c>
      <c r="D1740" s="19">
        <v>34335</v>
      </c>
      <c r="E1740" t="s">
        <v>44</v>
      </c>
      <c r="F1740">
        <v>100</v>
      </c>
      <c r="G1740" t="s">
        <v>2258</v>
      </c>
      <c r="H1740" t="s">
        <v>32</v>
      </c>
      <c r="I1740" t="s">
        <v>2222</v>
      </c>
      <c r="K1740">
        <v>68</v>
      </c>
      <c r="N1740">
        <v>75</v>
      </c>
    </row>
    <row r="1741" spans="1:14" x14ac:dyDescent="0.2">
      <c r="A1741">
        <f t="shared" si="43"/>
        <v>1739</v>
      </c>
      <c r="B1741">
        <f t="shared" si="43"/>
        <v>2739</v>
      </c>
      <c r="C1741" t="s">
        <v>1882</v>
      </c>
      <c r="D1741" s="19">
        <v>34425</v>
      </c>
      <c r="E1741" t="s">
        <v>44</v>
      </c>
      <c r="F1741">
        <v>100</v>
      </c>
      <c r="G1741" t="s">
        <v>2258</v>
      </c>
      <c r="H1741" t="s">
        <v>32</v>
      </c>
      <c r="I1741" t="s">
        <v>2222</v>
      </c>
      <c r="K1741">
        <v>68</v>
      </c>
      <c r="N1741">
        <v>75</v>
      </c>
    </row>
    <row r="1742" spans="1:14" x14ac:dyDescent="0.2">
      <c r="A1742">
        <f t="shared" si="43"/>
        <v>1740</v>
      </c>
      <c r="B1742">
        <f t="shared" si="43"/>
        <v>2740</v>
      </c>
      <c r="C1742" t="s">
        <v>1883</v>
      </c>
      <c r="D1742" s="19">
        <v>34700</v>
      </c>
      <c r="E1742" t="s">
        <v>44</v>
      </c>
      <c r="F1742">
        <v>100</v>
      </c>
      <c r="G1742" t="s">
        <v>2258</v>
      </c>
      <c r="H1742" t="s">
        <v>32</v>
      </c>
      <c r="I1742" t="s">
        <v>2222</v>
      </c>
      <c r="K1742">
        <v>68</v>
      </c>
      <c r="N1742">
        <v>75</v>
      </c>
    </row>
    <row r="1743" spans="1:14" x14ac:dyDescent="0.2">
      <c r="A1743">
        <f t="shared" si="43"/>
        <v>1741</v>
      </c>
      <c r="B1743">
        <f t="shared" si="43"/>
        <v>2741</v>
      </c>
      <c r="C1743" t="s">
        <v>1884</v>
      </c>
      <c r="D1743" s="19">
        <v>34790</v>
      </c>
      <c r="E1743" t="s">
        <v>44</v>
      </c>
      <c r="F1743">
        <v>100</v>
      </c>
      <c r="G1743" t="s">
        <v>2258</v>
      </c>
      <c r="H1743" t="s">
        <v>32</v>
      </c>
      <c r="I1743" t="s">
        <v>2222</v>
      </c>
      <c r="K1743">
        <v>68</v>
      </c>
      <c r="N1743">
        <v>75</v>
      </c>
    </row>
    <row r="1744" spans="1:14" x14ac:dyDescent="0.2">
      <c r="A1744">
        <f t="shared" si="43"/>
        <v>1742</v>
      </c>
      <c r="B1744">
        <f t="shared" si="43"/>
        <v>2742</v>
      </c>
      <c r="C1744" t="s">
        <v>1885</v>
      </c>
      <c r="D1744" s="19">
        <v>35065</v>
      </c>
      <c r="E1744" t="s">
        <v>44</v>
      </c>
      <c r="F1744">
        <v>100</v>
      </c>
      <c r="G1744" t="s">
        <v>2258</v>
      </c>
      <c r="H1744" t="s">
        <v>32</v>
      </c>
      <c r="I1744" t="s">
        <v>2222</v>
      </c>
      <c r="K1744">
        <v>68</v>
      </c>
      <c r="N1744">
        <v>75</v>
      </c>
    </row>
    <row r="1745" spans="1:14" x14ac:dyDescent="0.2">
      <c r="A1745">
        <f t="shared" si="43"/>
        <v>1743</v>
      </c>
      <c r="B1745">
        <f t="shared" si="43"/>
        <v>2743</v>
      </c>
      <c r="C1745" t="s">
        <v>1886</v>
      </c>
      <c r="D1745" s="19">
        <v>35156</v>
      </c>
      <c r="E1745" t="s">
        <v>44</v>
      </c>
      <c r="F1745">
        <v>100</v>
      </c>
      <c r="G1745" t="s">
        <v>2258</v>
      </c>
      <c r="H1745" t="s">
        <v>32</v>
      </c>
      <c r="I1745" t="s">
        <v>2222</v>
      </c>
      <c r="K1745">
        <v>68</v>
      </c>
      <c r="N1745">
        <v>75</v>
      </c>
    </row>
    <row r="1746" spans="1:14" x14ac:dyDescent="0.2">
      <c r="A1746">
        <f t="shared" si="43"/>
        <v>1744</v>
      </c>
      <c r="B1746">
        <f t="shared" si="43"/>
        <v>2744</v>
      </c>
      <c r="C1746" t="s">
        <v>1887</v>
      </c>
      <c r="D1746" s="19">
        <v>35431</v>
      </c>
      <c r="E1746" t="s">
        <v>44</v>
      </c>
      <c r="F1746">
        <v>100</v>
      </c>
      <c r="G1746" t="s">
        <v>2258</v>
      </c>
      <c r="H1746" t="s">
        <v>32</v>
      </c>
      <c r="I1746" t="s">
        <v>2222</v>
      </c>
      <c r="K1746">
        <v>68</v>
      </c>
      <c r="N1746">
        <v>75</v>
      </c>
    </row>
    <row r="1747" spans="1:14" x14ac:dyDescent="0.2">
      <c r="A1747">
        <f t="shared" si="43"/>
        <v>1745</v>
      </c>
      <c r="B1747">
        <f t="shared" si="43"/>
        <v>2745</v>
      </c>
      <c r="C1747" t="s">
        <v>1888</v>
      </c>
      <c r="D1747" s="19">
        <v>35521</v>
      </c>
      <c r="E1747" t="s">
        <v>44</v>
      </c>
      <c r="F1747">
        <v>100</v>
      </c>
      <c r="G1747" t="s">
        <v>2258</v>
      </c>
      <c r="H1747" t="s">
        <v>32</v>
      </c>
      <c r="I1747" t="s">
        <v>2222</v>
      </c>
      <c r="K1747">
        <v>68</v>
      </c>
      <c r="N1747">
        <v>75</v>
      </c>
    </row>
    <row r="1748" spans="1:14" x14ac:dyDescent="0.2">
      <c r="A1748">
        <f t="shared" si="43"/>
        <v>1746</v>
      </c>
      <c r="B1748">
        <f t="shared" si="43"/>
        <v>2746</v>
      </c>
      <c r="C1748" t="s">
        <v>1889</v>
      </c>
      <c r="D1748" s="19">
        <v>35796</v>
      </c>
      <c r="E1748" t="s">
        <v>44</v>
      </c>
      <c r="F1748">
        <v>100</v>
      </c>
      <c r="G1748" t="s">
        <v>2258</v>
      </c>
      <c r="H1748" t="s">
        <v>32</v>
      </c>
      <c r="I1748" t="s">
        <v>2222</v>
      </c>
      <c r="K1748">
        <v>68</v>
      </c>
      <c r="N1748">
        <v>75</v>
      </c>
    </row>
    <row r="1749" spans="1:14" x14ac:dyDescent="0.2">
      <c r="A1749">
        <f t="shared" si="43"/>
        <v>1747</v>
      </c>
      <c r="B1749">
        <f t="shared" si="43"/>
        <v>2747</v>
      </c>
      <c r="C1749" t="s">
        <v>1890</v>
      </c>
      <c r="D1749" s="19">
        <v>35886</v>
      </c>
      <c r="E1749" t="s">
        <v>44</v>
      </c>
      <c r="F1749">
        <v>100</v>
      </c>
      <c r="G1749" t="s">
        <v>2258</v>
      </c>
      <c r="H1749" t="s">
        <v>32</v>
      </c>
      <c r="I1749" t="s">
        <v>2222</v>
      </c>
      <c r="K1749">
        <v>68</v>
      </c>
      <c r="N1749">
        <v>75</v>
      </c>
    </row>
    <row r="1750" spans="1:14" x14ac:dyDescent="0.2">
      <c r="A1750">
        <f t="shared" si="43"/>
        <v>1748</v>
      </c>
      <c r="B1750">
        <f t="shared" si="43"/>
        <v>2748</v>
      </c>
      <c r="C1750" t="s">
        <v>1891</v>
      </c>
      <c r="D1750" s="19">
        <v>36161</v>
      </c>
      <c r="E1750" t="s">
        <v>44</v>
      </c>
      <c r="F1750">
        <v>100</v>
      </c>
      <c r="G1750" t="s">
        <v>2258</v>
      </c>
      <c r="H1750" t="s">
        <v>32</v>
      </c>
      <c r="I1750" t="s">
        <v>2222</v>
      </c>
      <c r="K1750">
        <v>68</v>
      </c>
      <c r="N1750">
        <v>75</v>
      </c>
    </row>
    <row r="1751" spans="1:14" x14ac:dyDescent="0.2">
      <c r="A1751">
        <f t="shared" si="43"/>
        <v>1749</v>
      </c>
      <c r="B1751">
        <f t="shared" si="43"/>
        <v>2749</v>
      </c>
      <c r="C1751" t="s">
        <v>1892</v>
      </c>
      <c r="D1751" s="19">
        <v>36251</v>
      </c>
      <c r="E1751" t="s">
        <v>44</v>
      </c>
      <c r="F1751">
        <v>100</v>
      </c>
      <c r="G1751" t="s">
        <v>2258</v>
      </c>
      <c r="H1751" t="s">
        <v>32</v>
      </c>
      <c r="I1751" t="s">
        <v>2222</v>
      </c>
      <c r="K1751">
        <v>68</v>
      </c>
      <c r="N1751">
        <v>75</v>
      </c>
    </row>
    <row r="1752" spans="1:14" x14ac:dyDescent="0.2">
      <c r="A1752">
        <f t="shared" si="43"/>
        <v>1750</v>
      </c>
      <c r="B1752">
        <f t="shared" si="43"/>
        <v>2750</v>
      </c>
      <c r="C1752" t="s">
        <v>1893</v>
      </c>
      <c r="D1752" s="19">
        <v>36526</v>
      </c>
      <c r="E1752" t="s">
        <v>44</v>
      </c>
      <c r="F1752">
        <v>100</v>
      </c>
      <c r="G1752" t="s">
        <v>2258</v>
      </c>
      <c r="H1752" t="s">
        <v>32</v>
      </c>
      <c r="I1752" t="s">
        <v>2222</v>
      </c>
      <c r="K1752">
        <v>68</v>
      </c>
      <c r="N1752">
        <v>75</v>
      </c>
    </row>
    <row r="1753" spans="1:14" x14ac:dyDescent="0.2">
      <c r="A1753">
        <f t="shared" si="43"/>
        <v>1751</v>
      </c>
      <c r="B1753">
        <f t="shared" si="43"/>
        <v>2751</v>
      </c>
      <c r="C1753" t="s">
        <v>1894</v>
      </c>
      <c r="D1753" s="19">
        <v>36617</v>
      </c>
      <c r="E1753" t="s">
        <v>44</v>
      </c>
      <c r="F1753">
        <v>100</v>
      </c>
      <c r="G1753" t="s">
        <v>2258</v>
      </c>
      <c r="H1753" t="s">
        <v>32</v>
      </c>
      <c r="I1753" t="s">
        <v>2222</v>
      </c>
      <c r="K1753">
        <v>68</v>
      </c>
      <c r="N1753">
        <v>75</v>
      </c>
    </row>
    <row r="1754" spans="1:14" x14ac:dyDescent="0.2">
      <c r="A1754">
        <f t="shared" si="43"/>
        <v>1752</v>
      </c>
      <c r="B1754">
        <f t="shared" si="43"/>
        <v>2752</v>
      </c>
      <c r="C1754" t="s">
        <v>1895</v>
      </c>
      <c r="D1754" s="19">
        <v>36892</v>
      </c>
      <c r="E1754" t="s">
        <v>44</v>
      </c>
      <c r="F1754">
        <v>100</v>
      </c>
      <c r="G1754" t="s">
        <v>2258</v>
      </c>
      <c r="H1754" t="s">
        <v>32</v>
      </c>
      <c r="I1754" t="s">
        <v>2222</v>
      </c>
      <c r="K1754">
        <v>68</v>
      </c>
      <c r="N1754">
        <v>75</v>
      </c>
    </row>
    <row r="1755" spans="1:14" x14ac:dyDescent="0.2">
      <c r="A1755">
        <f t="shared" si="43"/>
        <v>1753</v>
      </c>
      <c r="B1755">
        <f t="shared" si="43"/>
        <v>2753</v>
      </c>
      <c r="C1755" t="s">
        <v>1896</v>
      </c>
      <c r="D1755" s="19">
        <v>36982</v>
      </c>
      <c r="E1755" t="s">
        <v>44</v>
      </c>
      <c r="F1755">
        <v>100</v>
      </c>
      <c r="G1755" t="s">
        <v>2258</v>
      </c>
      <c r="H1755" t="s">
        <v>32</v>
      </c>
      <c r="I1755" t="s">
        <v>2222</v>
      </c>
      <c r="K1755">
        <v>68</v>
      </c>
      <c r="N1755">
        <v>75</v>
      </c>
    </row>
    <row r="1756" spans="1:14" x14ac:dyDescent="0.2">
      <c r="A1756">
        <f t="shared" si="43"/>
        <v>1754</v>
      </c>
      <c r="B1756">
        <f t="shared" si="43"/>
        <v>2754</v>
      </c>
      <c r="C1756" t="s">
        <v>1897</v>
      </c>
      <c r="D1756" s="19">
        <v>37257</v>
      </c>
      <c r="E1756" t="s">
        <v>44</v>
      </c>
      <c r="F1756">
        <v>100</v>
      </c>
      <c r="G1756" t="s">
        <v>2258</v>
      </c>
      <c r="H1756" t="s">
        <v>32</v>
      </c>
      <c r="I1756" t="s">
        <v>2222</v>
      </c>
      <c r="K1756">
        <v>68</v>
      </c>
      <c r="N1756">
        <v>75</v>
      </c>
    </row>
    <row r="1757" spans="1:14" x14ac:dyDescent="0.2">
      <c r="A1757">
        <f t="shared" si="43"/>
        <v>1755</v>
      </c>
      <c r="B1757">
        <f t="shared" si="43"/>
        <v>2755</v>
      </c>
      <c r="C1757" t="s">
        <v>1898</v>
      </c>
      <c r="D1757" s="19">
        <v>37347</v>
      </c>
      <c r="E1757" t="s">
        <v>44</v>
      </c>
      <c r="F1757">
        <v>100</v>
      </c>
      <c r="G1757" t="s">
        <v>2258</v>
      </c>
      <c r="H1757" t="s">
        <v>32</v>
      </c>
      <c r="I1757" t="s">
        <v>2222</v>
      </c>
      <c r="K1757">
        <v>68</v>
      </c>
      <c r="N1757">
        <v>75</v>
      </c>
    </row>
    <row r="1758" spans="1:14" x14ac:dyDescent="0.2">
      <c r="A1758">
        <f t="shared" ref="A1758:B1821" si="44">A1757+1</f>
        <v>1756</v>
      </c>
      <c r="B1758">
        <f t="shared" si="44"/>
        <v>2756</v>
      </c>
      <c r="C1758" t="s">
        <v>1899</v>
      </c>
      <c r="D1758" s="19">
        <v>37622</v>
      </c>
      <c r="E1758" t="s">
        <v>44</v>
      </c>
      <c r="F1758">
        <v>100</v>
      </c>
      <c r="G1758" t="s">
        <v>2258</v>
      </c>
      <c r="H1758" t="s">
        <v>32</v>
      </c>
      <c r="I1758" t="s">
        <v>2222</v>
      </c>
      <c r="K1758">
        <v>68</v>
      </c>
      <c r="N1758">
        <v>75</v>
      </c>
    </row>
    <row r="1759" spans="1:14" x14ac:dyDescent="0.2">
      <c r="A1759">
        <f t="shared" si="44"/>
        <v>1757</v>
      </c>
      <c r="B1759">
        <f t="shared" si="44"/>
        <v>2757</v>
      </c>
      <c r="C1759" t="s">
        <v>1900</v>
      </c>
      <c r="D1759" s="19">
        <v>37712</v>
      </c>
      <c r="E1759" t="s">
        <v>44</v>
      </c>
      <c r="F1759">
        <v>100</v>
      </c>
      <c r="G1759" t="s">
        <v>2258</v>
      </c>
      <c r="H1759" t="s">
        <v>32</v>
      </c>
      <c r="I1759" t="s">
        <v>2222</v>
      </c>
      <c r="K1759">
        <v>68</v>
      </c>
      <c r="N1759">
        <v>75</v>
      </c>
    </row>
    <row r="1760" spans="1:14" x14ac:dyDescent="0.2">
      <c r="A1760">
        <f t="shared" si="44"/>
        <v>1758</v>
      </c>
      <c r="B1760">
        <f t="shared" si="44"/>
        <v>2758</v>
      </c>
      <c r="C1760" t="s">
        <v>1901</v>
      </c>
      <c r="D1760" s="19">
        <v>37987</v>
      </c>
      <c r="E1760" t="s">
        <v>44</v>
      </c>
      <c r="F1760">
        <v>100</v>
      </c>
      <c r="G1760" t="s">
        <v>2258</v>
      </c>
      <c r="H1760" t="s">
        <v>32</v>
      </c>
      <c r="I1760" t="s">
        <v>2222</v>
      </c>
      <c r="K1760">
        <v>68</v>
      </c>
      <c r="N1760">
        <v>75</v>
      </c>
    </row>
    <row r="1761" spans="1:14" x14ac:dyDescent="0.2">
      <c r="A1761">
        <f t="shared" si="44"/>
        <v>1759</v>
      </c>
      <c r="B1761">
        <f t="shared" si="44"/>
        <v>2759</v>
      </c>
      <c r="C1761" t="s">
        <v>1902</v>
      </c>
      <c r="D1761" s="19">
        <v>38078</v>
      </c>
      <c r="E1761" t="s">
        <v>44</v>
      </c>
      <c r="F1761">
        <v>100</v>
      </c>
      <c r="G1761" t="s">
        <v>2258</v>
      </c>
      <c r="H1761" t="s">
        <v>32</v>
      </c>
      <c r="I1761" t="s">
        <v>2222</v>
      </c>
      <c r="K1761">
        <v>68</v>
      </c>
      <c r="N1761">
        <v>75</v>
      </c>
    </row>
    <row r="1762" spans="1:14" x14ac:dyDescent="0.2">
      <c r="A1762">
        <f t="shared" si="44"/>
        <v>1760</v>
      </c>
      <c r="B1762">
        <f t="shared" si="44"/>
        <v>2760</v>
      </c>
      <c r="C1762" t="s">
        <v>1903</v>
      </c>
      <c r="D1762" s="19">
        <v>38353</v>
      </c>
      <c r="E1762" t="s">
        <v>44</v>
      </c>
      <c r="F1762">
        <v>100</v>
      </c>
      <c r="G1762" t="s">
        <v>2258</v>
      </c>
      <c r="H1762" t="s">
        <v>32</v>
      </c>
      <c r="I1762" t="s">
        <v>2222</v>
      </c>
      <c r="K1762">
        <v>68</v>
      </c>
      <c r="N1762">
        <v>75</v>
      </c>
    </row>
    <row r="1763" spans="1:14" x14ac:dyDescent="0.2">
      <c r="A1763">
        <f t="shared" si="44"/>
        <v>1761</v>
      </c>
      <c r="B1763">
        <f t="shared" si="44"/>
        <v>2761</v>
      </c>
      <c r="C1763" t="s">
        <v>1904</v>
      </c>
      <c r="D1763" s="19">
        <v>21551</v>
      </c>
      <c r="E1763" t="s">
        <v>44</v>
      </c>
      <c r="F1763">
        <v>100</v>
      </c>
      <c r="G1763" t="s">
        <v>2258</v>
      </c>
      <c r="H1763" t="s">
        <v>32</v>
      </c>
      <c r="I1763" t="s">
        <v>2222</v>
      </c>
      <c r="K1763">
        <v>68</v>
      </c>
      <c r="L1763">
        <v>4</v>
      </c>
      <c r="N1763">
        <v>75</v>
      </c>
    </row>
    <row r="1764" spans="1:14" x14ac:dyDescent="0.2">
      <c r="A1764">
        <f t="shared" si="44"/>
        <v>1762</v>
      </c>
      <c r="B1764">
        <f t="shared" si="44"/>
        <v>2762</v>
      </c>
      <c r="C1764" t="s">
        <v>1905</v>
      </c>
      <c r="D1764" s="19">
        <v>21641</v>
      </c>
      <c r="E1764" t="s">
        <v>44</v>
      </c>
      <c r="F1764">
        <v>100</v>
      </c>
      <c r="G1764" t="s">
        <v>2258</v>
      </c>
      <c r="H1764" t="s">
        <v>32</v>
      </c>
      <c r="I1764" t="s">
        <v>2222</v>
      </c>
      <c r="K1764">
        <v>68</v>
      </c>
      <c r="L1764">
        <v>4</v>
      </c>
      <c r="N1764">
        <v>75</v>
      </c>
    </row>
    <row r="1765" spans="1:14" x14ac:dyDescent="0.2">
      <c r="A1765">
        <f t="shared" si="44"/>
        <v>1763</v>
      </c>
      <c r="B1765">
        <f t="shared" si="44"/>
        <v>2763</v>
      </c>
      <c r="C1765" t="s">
        <v>1906</v>
      </c>
      <c r="D1765" s="19">
        <v>21916</v>
      </c>
      <c r="E1765" t="s">
        <v>44</v>
      </c>
      <c r="F1765">
        <v>100</v>
      </c>
      <c r="G1765" t="s">
        <v>2258</v>
      </c>
      <c r="H1765" t="s">
        <v>32</v>
      </c>
      <c r="I1765" t="s">
        <v>2222</v>
      </c>
      <c r="K1765">
        <v>68</v>
      </c>
      <c r="L1765">
        <v>4</v>
      </c>
      <c r="N1765">
        <v>75</v>
      </c>
    </row>
    <row r="1766" spans="1:14" x14ac:dyDescent="0.2">
      <c r="A1766">
        <f t="shared" si="44"/>
        <v>1764</v>
      </c>
      <c r="B1766">
        <f t="shared" si="44"/>
        <v>2764</v>
      </c>
      <c r="C1766" t="s">
        <v>1907</v>
      </c>
      <c r="D1766" s="19">
        <v>22007</v>
      </c>
      <c r="E1766" t="s">
        <v>44</v>
      </c>
      <c r="F1766">
        <v>100</v>
      </c>
      <c r="G1766" t="s">
        <v>2258</v>
      </c>
      <c r="H1766" t="s">
        <v>32</v>
      </c>
      <c r="I1766" t="s">
        <v>2222</v>
      </c>
      <c r="K1766">
        <v>68</v>
      </c>
      <c r="L1766">
        <v>4</v>
      </c>
      <c r="N1766">
        <v>75</v>
      </c>
    </row>
    <row r="1767" spans="1:14" x14ac:dyDescent="0.2">
      <c r="A1767">
        <f t="shared" si="44"/>
        <v>1765</v>
      </c>
      <c r="B1767">
        <f t="shared" si="44"/>
        <v>2765</v>
      </c>
      <c r="C1767" t="s">
        <v>1908</v>
      </c>
      <c r="D1767" s="19">
        <v>22282</v>
      </c>
      <c r="E1767" t="s">
        <v>44</v>
      </c>
      <c r="F1767">
        <v>100</v>
      </c>
      <c r="G1767" t="s">
        <v>2258</v>
      </c>
      <c r="H1767" t="s">
        <v>32</v>
      </c>
      <c r="I1767" t="s">
        <v>2222</v>
      </c>
      <c r="K1767">
        <v>68</v>
      </c>
      <c r="L1767">
        <v>4</v>
      </c>
      <c r="N1767">
        <v>75</v>
      </c>
    </row>
    <row r="1768" spans="1:14" x14ac:dyDescent="0.2">
      <c r="A1768">
        <f t="shared" si="44"/>
        <v>1766</v>
      </c>
      <c r="B1768">
        <f t="shared" si="44"/>
        <v>2766</v>
      </c>
      <c r="C1768" t="s">
        <v>1909</v>
      </c>
      <c r="D1768" s="19">
        <v>22372</v>
      </c>
      <c r="E1768" t="s">
        <v>44</v>
      </c>
      <c r="F1768">
        <v>100</v>
      </c>
      <c r="G1768" t="s">
        <v>2258</v>
      </c>
      <c r="H1768" t="s">
        <v>32</v>
      </c>
      <c r="I1768" t="s">
        <v>2222</v>
      </c>
      <c r="K1768">
        <v>68</v>
      </c>
      <c r="L1768">
        <v>4</v>
      </c>
      <c r="N1768">
        <v>75</v>
      </c>
    </row>
    <row r="1769" spans="1:14" x14ac:dyDescent="0.2">
      <c r="A1769">
        <f t="shared" si="44"/>
        <v>1767</v>
      </c>
      <c r="B1769">
        <f t="shared" si="44"/>
        <v>2767</v>
      </c>
      <c r="C1769" t="s">
        <v>1910</v>
      </c>
      <c r="D1769" s="19">
        <v>22647</v>
      </c>
      <c r="E1769" t="s">
        <v>44</v>
      </c>
      <c r="F1769">
        <v>100</v>
      </c>
      <c r="G1769" t="s">
        <v>2258</v>
      </c>
      <c r="H1769" t="s">
        <v>32</v>
      </c>
      <c r="I1769" t="s">
        <v>2222</v>
      </c>
      <c r="K1769">
        <v>68</v>
      </c>
      <c r="L1769">
        <v>4</v>
      </c>
      <c r="N1769">
        <v>75</v>
      </c>
    </row>
    <row r="1770" spans="1:14" x14ac:dyDescent="0.2">
      <c r="A1770">
        <f t="shared" si="44"/>
        <v>1768</v>
      </c>
      <c r="B1770">
        <f t="shared" si="44"/>
        <v>2768</v>
      </c>
      <c r="C1770" t="s">
        <v>1911</v>
      </c>
      <c r="D1770" s="19">
        <v>22737</v>
      </c>
      <c r="E1770" t="s">
        <v>44</v>
      </c>
      <c r="F1770">
        <v>100</v>
      </c>
      <c r="G1770" t="s">
        <v>2258</v>
      </c>
      <c r="H1770" t="s">
        <v>32</v>
      </c>
      <c r="I1770" t="s">
        <v>2222</v>
      </c>
      <c r="K1770">
        <v>68</v>
      </c>
      <c r="L1770">
        <v>4</v>
      </c>
      <c r="N1770">
        <v>75</v>
      </c>
    </row>
    <row r="1771" spans="1:14" x14ac:dyDescent="0.2">
      <c r="A1771">
        <f t="shared" si="44"/>
        <v>1769</v>
      </c>
      <c r="B1771">
        <f t="shared" si="44"/>
        <v>2769</v>
      </c>
      <c r="C1771" t="s">
        <v>1912</v>
      </c>
      <c r="D1771" s="19">
        <v>23012</v>
      </c>
      <c r="E1771" t="s">
        <v>44</v>
      </c>
      <c r="F1771">
        <v>100</v>
      </c>
      <c r="G1771" t="s">
        <v>2258</v>
      </c>
      <c r="H1771" t="s">
        <v>32</v>
      </c>
      <c r="I1771" t="s">
        <v>2222</v>
      </c>
      <c r="K1771">
        <v>68</v>
      </c>
      <c r="L1771">
        <v>4</v>
      </c>
      <c r="N1771">
        <v>75</v>
      </c>
    </row>
    <row r="1772" spans="1:14" x14ac:dyDescent="0.2">
      <c r="A1772">
        <f t="shared" si="44"/>
        <v>1770</v>
      </c>
      <c r="B1772">
        <f t="shared" si="44"/>
        <v>2770</v>
      </c>
      <c r="C1772" t="s">
        <v>1913</v>
      </c>
      <c r="D1772" s="19">
        <v>23102</v>
      </c>
      <c r="E1772" t="s">
        <v>44</v>
      </c>
      <c r="F1772">
        <v>100</v>
      </c>
      <c r="G1772" t="s">
        <v>2258</v>
      </c>
      <c r="H1772" t="s">
        <v>32</v>
      </c>
      <c r="I1772" t="s">
        <v>2222</v>
      </c>
      <c r="K1772">
        <v>68</v>
      </c>
      <c r="L1772">
        <v>4</v>
      </c>
      <c r="N1772">
        <v>75</v>
      </c>
    </row>
    <row r="1773" spans="1:14" x14ac:dyDescent="0.2">
      <c r="A1773">
        <f t="shared" si="44"/>
        <v>1771</v>
      </c>
      <c r="B1773">
        <f t="shared" si="44"/>
        <v>2771</v>
      </c>
      <c r="C1773" t="s">
        <v>1914</v>
      </c>
      <c r="D1773" s="19">
        <v>23377</v>
      </c>
      <c r="E1773" t="s">
        <v>44</v>
      </c>
      <c r="F1773">
        <v>100</v>
      </c>
      <c r="G1773" t="s">
        <v>2258</v>
      </c>
      <c r="H1773" t="s">
        <v>32</v>
      </c>
      <c r="I1773" t="s">
        <v>2222</v>
      </c>
      <c r="K1773">
        <v>68</v>
      </c>
      <c r="L1773">
        <v>4</v>
      </c>
      <c r="N1773">
        <v>75</v>
      </c>
    </row>
    <row r="1774" spans="1:14" x14ac:dyDescent="0.2">
      <c r="A1774">
        <f t="shared" si="44"/>
        <v>1772</v>
      </c>
      <c r="B1774">
        <f t="shared" si="44"/>
        <v>2772</v>
      </c>
      <c r="C1774" t="s">
        <v>1915</v>
      </c>
      <c r="D1774" s="19">
        <v>23468</v>
      </c>
      <c r="E1774" t="s">
        <v>44</v>
      </c>
      <c r="F1774">
        <v>100</v>
      </c>
      <c r="G1774" t="s">
        <v>2258</v>
      </c>
      <c r="H1774" t="s">
        <v>32</v>
      </c>
      <c r="I1774" t="s">
        <v>2222</v>
      </c>
      <c r="K1774">
        <v>68</v>
      </c>
      <c r="L1774">
        <v>4</v>
      </c>
      <c r="N1774">
        <v>75</v>
      </c>
    </row>
    <row r="1775" spans="1:14" x14ac:dyDescent="0.2">
      <c r="A1775">
        <f t="shared" si="44"/>
        <v>1773</v>
      </c>
      <c r="B1775">
        <f t="shared" si="44"/>
        <v>2773</v>
      </c>
      <c r="C1775" t="s">
        <v>1916</v>
      </c>
      <c r="D1775" s="19">
        <v>23743</v>
      </c>
      <c r="E1775" t="s">
        <v>44</v>
      </c>
      <c r="F1775">
        <v>100</v>
      </c>
      <c r="G1775" t="s">
        <v>2258</v>
      </c>
      <c r="H1775" t="s">
        <v>32</v>
      </c>
      <c r="I1775" t="s">
        <v>2222</v>
      </c>
      <c r="K1775">
        <v>68</v>
      </c>
      <c r="L1775">
        <v>4</v>
      </c>
      <c r="N1775">
        <v>75</v>
      </c>
    </row>
    <row r="1776" spans="1:14" x14ac:dyDescent="0.2">
      <c r="A1776">
        <f t="shared" si="44"/>
        <v>1774</v>
      </c>
      <c r="B1776">
        <f t="shared" si="44"/>
        <v>2774</v>
      </c>
      <c r="C1776" t="s">
        <v>1917</v>
      </c>
      <c r="D1776" s="19">
        <v>23833</v>
      </c>
      <c r="E1776" t="s">
        <v>44</v>
      </c>
      <c r="F1776">
        <v>100</v>
      </c>
      <c r="G1776" t="s">
        <v>2258</v>
      </c>
      <c r="H1776" t="s">
        <v>32</v>
      </c>
      <c r="I1776" t="s">
        <v>2222</v>
      </c>
      <c r="K1776">
        <v>68</v>
      </c>
      <c r="L1776">
        <v>4</v>
      </c>
      <c r="N1776">
        <v>75</v>
      </c>
    </row>
    <row r="1777" spans="1:14" x14ac:dyDescent="0.2">
      <c r="A1777">
        <f t="shared" si="44"/>
        <v>1775</v>
      </c>
      <c r="B1777">
        <f t="shared" si="44"/>
        <v>2775</v>
      </c>
      <c r="C1777" t="s">
        <v>1918</v>
      </c>
      <c r="D1777" s="19">
        <v>24108</v>
      </c>
      <c r="E1777" t="s">
        <v>44</v>
      </c>
      <c r="F1777">
        <v>100</v>
      </c>
      <c r="G1777" t="s">
        <v>2258</v>
      </c>
      <c r="H1777" t="s">
        <v>32</v>
      </c>
      <c r="I1777" t="s">
        <v>2222</v>
      </c>
      <c r="K1777">
        <v>68</v>
      </c>
      <c r="L1777">
        <v>4</v>
      </c>
      <c r="N1777">
        <v>75</v>
      </c>
    </row>
    <row r="1778" spans="1:14" x14ac:dyDescent="0.2">
      <c r="A1778">
        <f t="shared" si="44"/>
        <v>1776</v>
      </c>
      <c r="B1778">
        <f t="shared" si="44"/>
        <v>2776</v>
      </c>
      <c r="C1778" t="s">
        <v>1919</v>
      </c>
      <c r="D1778" s="19">
        <v>24198</v>
      </c>
      <c r="E1778" t="s">
        <v>44</v>
      </c>
      <c r="F1778">
        <v>100</v>
      </c>
      <c r="G1778" t="s">
        <v>2258</v>
      </c>
      <c r="H1778" t="s">
        <v>32</v>
      </c>
      <c r="I1778" t="s">
        <v>2222</v>
      </c>
      <c r="K1778">
        <v>68</v>
      </c>
      <c r="L1778">
        <v>4</v>
      </c>
      <c r="N1778">
        <v>75</v>
      </c>
    </row>
    <row r="1779" spans="1:14" x14ac:dyDescent="0.2">
      <c r="A1779">
        <f t="shared" si="44"/>
        <v>1777</v>
      </c>
      <c r="B1779">
        <f t="shared" si="44"/>
        <v>2777</v>
      </c>
      <c r="C1779" t="s">
        <v>1920</v>
      </c>
      <c r="D1779" s="19">
        <v>24473</v>
      </c>
      <c r="E1779" t="s">
        <v>44</v>
      </c>
      <c r="F1779">
        <v>100</v>
      </c>
      <c r="G1779" t="s">
        <v>2258</v>
      </c>
      <c r="H1779" t="s">
        <v>32</v>
      </c>
      <c r="I1779" t="s">
        <v>2222</v>
      </c>
      <c r="K1779">
        <v>68</v>
      </c>
      <c r="L1779">
        <v>4</v>
      </c>
      <c r="N1779">
        <v>75</v>
      </c>
    </row>
    <row r="1780" spans="1:14" x14ac:dyDescent="0.2">
      <c r="A1780">
        <f t="shared" si="44"/>
        <v>1778</v>
      </c>
      <c r="B1780">
        <f t="shared" si="44"/>
        <v>2778</v>
      </c>
      <c r="C1780" t="s">
        <v>1921</v>
      </c>
      <c r="D1780" s="19">
        <v>24563</v>
      </c>
      <c r="E1780" t="s">
        <v>44</v>
      </c>
      <c r="F1780">
        <v>100</v>
      </c>
      <c r="G1780" t="s">
        <v>2258</v>
      </c>
      <c r="H1780" t="s">
        <v>32</v>
      </c>
      <c r="I1780" t="s">
        <v>2222</v>
      </c>
      <c r="K1780">
        <v>68</v>
      </c>
      <c r="L1780">
        <v>4</v>
      </c>
      <c r="N1780">
        <v>75</v>
      </c>
    </row>
    <row r="1781" spans="1:14" x14ac:dyDescent="0.2">
      <c r="A1781">
        <f t="shared" si="44"/>
        <v>1779</v>
      </c>
      <c r="B1781">
        <f t="shared" si="44"/>
        <v>2779</v>
      </c>
      <c r="C1781" t="s">
        <v>1922</v>
      </c>
      <c r="D1781" s="19">
        <v>24838</v>
      </c>
      <c r="E1781" t="s">
        <v>44</v>
      </c>
      <c r="F1781">
        <v>100</v>
      </c>
      <c r="G1781" t="s">
        <v>2258</v>
      </c>
      <c r="H1781" t="s">
        <v>32</v>
      </c>
      <c r="I1781" t="s">
        <v>2222</v>
      </c>
      <c r="K1781">
        <v>68</v>
      </c>
      <c r="L1781">
        <v>4</v>
      </c>
      <c r="N1781">
        <v>75</v>
      </c>
    </row>
    <row r="1782" spans="1:14" x14ac:dyDescent="0.2">
      <c r="A1782">
        <f t="shared" si="44"/>
        <v>1780</v>
      </c>
      <c r="B1782">
        <f t="shared" si="44"/>
        <v>2780</v>
      </c>
      <c r="C1782" t="s">
        <v>1923</v>
      </c>
      <c r="D1782" s="19">
        <v>24929</v>
      </c>
      <c r="E1782" t="s">
        <v>44</v>
      </c>
      <c r="F1782">
        <v>100</v>
      </c>
      <c r="G1782" t="s">
        <v>2258</v>
      </c>
      <c r="H1782" t="s">
        <v>32</v>
      </c>
      <c r="I1782" t="s">
        <v>2222</v>
      </c>
      <c r="K1782">
        <v>68</v>
      </c>
      <c r="L1782">
        <v>4</v>
      </c>
      <c r="N1782">
        <v>75</v>
      </c>
    </row>
    <row r="1783" spans="1:14" x14ac:dyDescent="0.2">
      <c r="A1783">
        <f t="shared" si="44"/>
        <v>1781</v>
      </c>
      <c r="B1783">
        <f t="shared" si="44"/>
        <v>2781</v>
      </c>
      <c r="C1783" t="s">
        <v>1924</v>
      </c>
      <c r="D1783" s="19">
        <v>25204</v>
      </c>
      <c r="E1783" t="s">
        <v>44</v>
      </c>
      <c r="F1783">
        <v>100</v>
      </c>
      <c r="G1783" t="s">
        <v>2258</v>
      </c>
      <c r="H1783" t="s">
        <v>32</v>
      </c>
      <c r="I1783" t="s">
        <v>2222</v>
      </c>
      <c r="K1783">
        <v>68</v>
      </c>
      <c r="L1783">
        <v>4</v>
      </c>
      <c r="N1783">
        <v>75</v>
      </c>
    </row>
    <row r="1784" spans="1:14" x14ac:dyDescent="0.2">
      <c r="A1784">
        <f t="shared" si="44"/>
        <v>1782</v>
      </c>
      <c r="B1784">
        <f t="shared" si="44"/>
        <v>2782</v>
      </c>
      <c r="C1784" t="s">
        <v>1925</v>
      </c>
      <c r="D1784" s="19">
        <v>25294</v>
      </c>
      <c r="E1784" t="s">
        <v>44</v>
      </c>
      <c r="F1784">
        <v>100</v>
      </c>
      <c r="G1784" t="s">
        <v>2258</v>
      </c>
      <c r="H1784" t="s">
        <v>32</v>
      </c>
      <c r="I1784" t="s">
        <v>2222</v>
      </c>
      <c r="K1784">
        <v>68</v>
      </c>
      <c r="L1784">
        <v>4</v>
      </c>
      <c r="N1784">
        <v>75</v>
      </c>
    </row>
    <row r="1785" spans="1:14" x14ac:dyDescent="0.2">
      <c r="A1785">
        <f t="shared" si="44"/>
        <v>1783</v>
      </c>
      <c r="B1785">
        <f t="shared" si="44"/>
        <v>2783</v>
      </c>
      <c r="C1785" t="s">
        <v>1926</v>
      </c>
      <c r="D1785" s="19">
        <v>25569</v>
      </c>
      <c r="E1785" t="s">
        <v>44</v>
      </c>
      <c r="F1785">
        <v>100</v>
      </c>
      <c r="G1785" t="s">
        <v>2258</v>
      </c>
      <c r="H1785" t="s">
        <v>32</v>
      </c>
      <c r="I1785" t="s">
        <v>2222</v>
      </c>
      <c r="K1785">
        <v>68</v>
      </c>
      <c r="L1785">
        <v>4</v>
      </c>
      <c r="N1785">
        <v>75</v>
      </c>
    </row>
    <row r="1786" spans="1:14" x14ac:dyDescent="0.2">
      <c r="A1786">
        <f t="shared" si="44"/>
        <v>1784</v>
      </c>
      <c r="B1786">
        <f t="shared" si="44"/>
        <v>2784</v>
      </c>
      <c r="C1786" t="s">
        <v>1927</v>
      </c>
      <c r="D1786" s="19">
        <v>25659</v>
      </c>
      <c r="E1786" t="s">
        <v>44</v>
      </c>
      <c r="F1786">
        <v>100</v>
      </c>
      <c r="G1786" t="s">
        <v>2258</v>
      </c>
      <c r="H1786" t="s">
        <v>32</v>
      </c>
      <c r="I1786" t="s">
        <v>2222</v>
      </c>
      <c r="K1786">
        <v>68</v>
      </c>
      <c r="L1786">
        <v>4</v>
      </c>
      <c r="N1786">
        <v>75</v>
      </c>
    </row>
    <row r="1787" spans="1:14" x14ac:dyDescent="0.2">
      <c r="A1787">
        <f t="shared" si="44"/>
        <v>1785</v>
      </c>
      <c r="B1787">
        <f t="shared" si="44"/>
        <v>2785</v>
      </c>
      <c r="C1787" t="s">
        <v>1928</v>
      </c>
      <c r="D1787" s="19">
        <v>25934</v>
      </c>
      <c r="E1787" t="s">
        <v>44</v>
      </c>
      <c r="F1787">
        <v>100</v>
      </c>
      <c r="G1787" t="s">
        <v>2258</v>
      </c>
      <c r="H1787" t="s">
        <v>32</v>
      </c>
      <c r="I1787" t="s">
        <v>2222</v>
      </c>
      <c r="K1787">
        <v>68</v>
      </c>
      <c r="L1787">
        <v>4</v>
      </c>
      <c r="N1787">
        <v>75</v>
      </c>
    </row>
    <row r="1788" spans="1:14" x14ac:dyDescent="0.2">
      <c r="A1788">
        <f t="shared" si="44"/>
        <v>1786</v>
      </c>
      <c r="B1788">
        <f t="shared" si="44"/>
        <v>2786</v>
      </c>
      <c r="C1788" t="s">
        <v>1929</v>
      </c>
      <c r="D1788" s="19">
        <v>26024</v>
      </c>
      <c r="E1788" t="s">
        <v>44</v>
      </c>
      <c r="F1788">
        <v>100</v>
      </c>
      <c r="G1788" t="s">
        <v>2258</v>
      </c>
      <c r="H1788" t="s">
        <v>32</v>
      </c>
      <c r="I1788" t="s">
        <v>2222</v>
      </c>
      <c r="K1788">
        <v>68</v>
      </c>
      <c r="L1788">
        <v>4</v>
      </c>
      <c r="N1788">
        <v>75</v>
      </c>
    </row>
    <row r="1789" spans="1:14" x14ac:dyDescent="0.2">
      <c r="A1789">
        <f t="shared" si="44"/>
        <v>1787</v>
      </c>
      <c r="B1789">
        <f t="shared" si="44"/>
        <v>2787</v>
      </c>
      <c r="C1789" t="s">
        <v>1930</v>
      </c>
      <c r="D1789" s="19">
        <v>26299</v>
      </c>
      <c r="E1789" t="s">
        <v>44</v>
      </c>
      <c r="F1789">
        <v>100</v>
      </c>
      <c r="G1789" t="s">
        <v>2258</v>
      </c>
      <c r="H1789" t="s">
        <v>32</v>
      </c>
      <c r="I1789" t="s">
        <v>2222</v>
      </c>
      <c r="K1789">
        <v>68</v>
      </c>
      <c r="L1789">
        <v>4</v>
      </c>
      <c r="N1789">
        <v>75</v>
      </c>
    </row>
    <row r="1790" spans="1:14" x14ac:dyDescent="0.2">
      <c r="A1790">
        <f t="shared" si="44"/>
        <v>1788</v>
      </c>
      <c r="B1790">
        <f t="shared" si="44"/>
        <v>2788</v>
      </c>
      <c r="C1790" t="s">
        <v>1931</v>
      </c>
      <c r="D1790" s="19">
        <v>26390</v>
      </c>
      <c r="E1790" t="s">
        <v>44</v>
      </c>
      <c r="F1790">
        <v>100</v>
      </c>
      <c r="G1790" t="s">
        <v>2258</v>
      </c>
      <c r="H1790" t="s">
        <v>32</v>
      </c>
      <c r="I1790" t="s">
        <v>2222</v>
      </c>
      <c r="K1790">
        <v>68</v>
      </c>
      <c r="L1790">
        <v>4</v>
      </c>
      <c r="N1790">
        <v>75</v>
      </c>
    </row>
    <row r="1791" spans="1:14" x14ac:dyDescent="0.2">
      <c r="A1791">
        <f t="shared" si="44"/>
        <v>1789</v>
      </c>
      <c r="B1791">
        <f t="shared" si="44"/>
        <v>2789</v>
      </c>
      <c r="C1791" t="s">
        <v>1932</v>
      </c>
      <c r="D1791" s="19">
        <v>26665</v>
      </c>
      <c r="E1791" t="s">
        <v>44</v>
      </c>
      <c r="F1791">
        <v>100</v>
      </c>
      <c r="G1791" t="s">
        <v>2258</v>
      </c>
      <c r="H1791" t="s">
        <v>32</v>
      </c>
      <c r="I1791" t="s">
        <v>2222</v>
      </c>
      <c r="K1791">
        <v>68</v>
      </c>
      <c r="L1791">
        <v>4</v>
      </c>
      <c r="N1791">
        <v>75</v>
      </c>
    </row>
    <row r="1792" spans="1:14" x14ac:dyDescent="0.2">
      <c r="A1792">
        <f t="shared" si="44"/>
        <v>1790</v>
      </c>
      <c r="B1792">
        <f t="shared" si="44"/>
        <v>2790</v>
      </c>
      <c r="C1792" t="s">
        <v>1933</v>
      </c>
      <c r="D1792" s="19">
        <v>26755</v>
      </c>
      <c r="E1792" t="s">
        <v>44</v>
      </c>
      <c r="F1792">
        <v>100</v>
      </c>
      <c r="G1792" t="s">
        <v>2258</v>
      </c>
      <c r="H1792" t="s">
        <v>32</v>
      </c>
      <c r="I1792" t="s">
        <v>2222</v>
      </c>
      <c r="K1792">
        <v>68</v>
      </c>
      <c r="L1792">
        <v>4</v>
      </c>
      <c r="N1792">
        <v>75</v>
      </c>
    </row>
    <row r="1793" spans="1:14" x14ac:dyDescent="0.2">
      <c r="A1793">
        <f t="shared" si="44"/>
        <v>1791</v>
      </c>
      <c r="B1793">
        <f t="shared" si="44"/>
        <v>2791</v>
      </c>
      <c r="C1793" t="s">
        <v>1934</v>
      </c>
      <c r="D1793" s="19">
        <v>27030</v>
      </c>
      <c r="E1793" t="s">
        <v>44</v>
      </c>
      <c r="F1793">
        <v>100</v>
      </c>
      <c r="G1793" t="s">
        <v>2258</v>
      </c>
      <c r="H1793" t="s">
        <v>32</v>
      </c>
      <c r="I1793" t="s">
        <v>2222</v>
      </c>
      <c r="K1793">
        <v>68</v>
      </c>
      <c r="L1793">
        <v>4</v>
      </c>
      <c r="N1793">
        <v>75</v>
      </c>
    </row>
    <row r="1794" spans="1:14" x14ac:dyDescent="0.2">
      <c r="A1794">
        <f t="shared" si="44"/>
        <v>1792</v>
      </c>
      <c r="B1794">
        <f t="shared" si="44"/>
        <v>2792</v>
      </c>
      <c r="C1794" t="s">
        <v>1935</v>
      </c>
      <c r="D1794" s="19">
        <v>27120</v>
      </c>
      <c r="E1794" t="s">
        <v>44</v>
      </c>
      <c r="F1794">
        <v>100</v>
      </c>
      <c r="G1794" t="s">
        <v>2258</v>
      </c>
      <c r="H1794" t="s">
        <v>32</v>
      </c>
      <c r="I1794" t="s">
        <v>2222</v>
      </c>
      <c r="K1794">
        <v>68</v>
      </c>
      <c r="L1794">
        <v>4</v>
      </c>
      <c r="N1794">
        <v>75</v>
      </c>
    </row>
    <row r="1795" spans="1:14" x14ac:dyDescent="0.2">
      <c r="A1795">
        <f t="shared" si="44"/>
        <v>1793</v>
      </c>
      <c r="B1795">
        <f t="shared" si="44"/>
        <v>2793</v>
      </c>
      <c r="C1795" t="s">
        <v>1936</v>
      </c>
      <c r="D1795" s="19">
        <v>27395</v>
      </c>
      <c r="E1795" t="s">
        <v>44</v>
      </c>
      <c r="F1795">
        <v>100</v>
      </c>
      <c r="G1795" t="s">
        <v>2258</v>
      </c>
      <c r="H1795" t="s">
        <v>32</v>
      </c>
      <c r="I1795" t="s">
        <v>2222</v>
      </c>
      <c r="K1795">
        <v>68</v>
      </c>
      <c r="L1795">
        <v>4</v>
      </c>
      <c r="N1795">
        <v>75</v>
      </c>
    </row>
    <row r="1796" spans="1:14" x14ac:dyDescent="0.2">
      <c r="A1796">
        <f t="shared" si="44"/>
        <v>1794</v>
      </c>
      <c r="B1796">
        <f t="shared" si="44"/>
        <v>2794</v>
      </c>
      <c r="C1796" t="s">
        <v>1937</v>
      </c>
      <c r="D1796" s="19">
        <v>27485</v>
      </c>
      <c r="E1796" t="s">
        <v>44</v>
      </c>
      <c r="F1796">
        <v>100</v>
      </c>
      <c r="G1796" t="s">
        <v>2258</v>
      </c>
      <c r="H1796" t="s">
        <v>32</v>
      </c>
      <c r="I1796" t="s">
        <v>2222</v>
      </c>
      <c r="K1796">
        <v>68</v>
      </c>
      <c r="L1796">
        <v>4</v>
      </c>
      <c r="N1796">
        <v>75</v>
      </c>
    </row>
    <row r="1797" spans="1:14" x14ac:dyDescent="0.2">
      <c r="A1797">
        <f t="shared" si="44"/>
        <v>1795</v>
      </c>
      <c r="B1797">
        <f t="shared" si="44"/>
        <v>2795</v>
      </c>
      <c r="C1797" t="s">
        <v>1938</v>
      </c>
      <c r="D1797" s="19">
        <v>27760</v>
      </c>
      <c r="E1797" t="s">
        <v>44</v>
      </c>
      <c r="F1797">
        <v>100</v>
      </c>
      <c r="G1797" t="s">
        <v>2258</v>
      </c>
      <c r="H1797" t="s">
        <v>32</v>
      </c>
      <c r="I1797" t="s">
        <v>2222</v>
      </c>
      <c r="K1797">
        <v>68</v>
      </c>
      <c r="L1797">
        <v>4</v>
      </c>
      <c r="N1797">
        <v>75</v>
      </c>
    </row>
    <row r="1798" spans="1:14" x14ac:dyDescent="0.2">
      <c r="A1798">
        <f t="shared" si="44"/>
        <v>1796</v>
      </c>
      <c r="B1798">
        <f t="shared" si="44"/>
        <v>2796</v>
      </c>
      <c r="C1798" t="s">
        <v>1939</v>
      </c>
      <c r="D1798" s="19">
        <v>27851</v>
      </c>
      <c r="E1798" t="s">
        <v>44</v>
      </c>
      <c r="F1798">
        <v>100</v>
      </c>
      <c r="G1798" t="s">
        <v>2258</v>
      </c>
      <c r="H1798" t="s">
        <v>32</v>
      </c>
      <c r="I1798" t="s">
        <v>2222</v>
      </c>
      <c r="K1798">
        <v>68</v>
      </c>
      <c r="L1798">
        <v>4</v>
      </c>
      <c r="N1798">
        <v>75</v>
      </c>
    </row>
    <row r="1799" spans="1:14" x14ac:dyDescent="0.2">
      <c r="A1799">
        <f t="shared" si="44"/>
        <v>1797</v>
      </c>
      <c r="B1799">
        <f t="shared" si="44"/>
        <v>2797</v>
      </c>
      <c r="C1799" t="s">
        <v>1940</v>
      </c>
      <c r="D1799" s="19">
        <v>28126</v>
      </c>
      <c r="E1799" t="s">
        <v>44</v>
      </c>
      <c r="F1799">
        <v>100</v>
      </c>
      <c r="G1799" t="s">
        <v>2258</v>
      </c>
      <c r="H1799" t="s">
        <v>32</v>
      </c>
      <c r="I1799" t="s">
        <v>2222</v>
      </c>
      <c r="K1799">
        <v>68</v>
      </c>
      <c r="L1799">
        <v>4</v>
      </c>
      <c r="N1799">
        <v>75</v>
      </c>
    </row>
    <row r="1800" spans="1:14" x14ac:dyDescent="0.2">
      <c r="A1800">
        <f t="shared" si="44"/>
        <v>1798</v>
      </c>
      <c r="B1800">
        <f t="shared" si="44"/>
        <v>2798</v>
      </c>
      <c r="C1800" t="s">
        <v>1941</v>
      </c>
      <c r="D1800" s="19">
        <v>28216</v>
      </c>
      <c r="E1800" t="s">
        <v>44</v>
      </c>
      <c r="F1800">
        <v>100</v>
      </c>
      <c r="G1800" t="s">
        <v>2258</v>
      </c>
      <c r="H1800" t="s">
        <v>32</v>
      </c>
      <c r="I1800" t="s">
        <v>2222</v>
      </c>
      <c r="K1800">
        <v>68</v>
      </c>
      <c r="L1800">
        <v>4</v>
      </c>
      <c r="N1800">
        <v>75</v>
      </c>
    </row>
    <row r="1801" spans="1:14" x14ac:dyDescent="0.2">
      <c r="A1801">
        <f t="shared" si="44"/>
        <v>1799</v>
      </c>
      <c r="B1801">
        <f t="shared" si="44"/>
        <v>2799</v>
      </c>
      <c r="C1801" t="s">
        <v>1942</v>
      </c>
      <c r="D1801" s="19">
        <v>28491</v>
      </c>
      <c r="E1801" t="s">
        <v>44</v>
      </c>
      <c r="F1801">
        <v>100</v>
      </c>
      <c r="G1801" t="s">
        <v>2258</v>
      </c>
      <c r="H1801" t="s">
        <v>32</v>
      </c>
      <c r="I1801" t="s">
        <v>2222</v>
      </c>
      <c r="K1801">
        <v>68</v>
      </c>
      <c r="L1801">
        <v>4</v>
      </c>
      <c r="N1801">
        <v>75</v>
      </c>
    </row>
    <row r="1802" spans="1:14" x14ac:dyDescent="0.2">
      <c r="A1802">
        <f t="shared" si="44"/>
        <v>1800</v>
      </c>
      <c r="B1802">
        <f t="shared" si="44"/>
        <v>2800</v>
      </c>
      <c r="C1802" t="s">
        <v>1943</v>
      </c>
      <c r="D1802" s="19">
        <v>28581</v>
      </c>
      <c r="E1802" t="s">
        <v>44</v>
      </c>
      <c r="F1802">
        <v>100</v>
      </c>
      <c r="G1802" t="s">
        <v>2258</v>
      </c>
      <c r="H1802" t="s">
        <v>32</v>
      </c>
      <c r="I1802" t="s">
        <v>2222</v>
      </c>
      <c r="K1802">
        <v>68</v>
      </c>
      <c r="L1802">
        <v>4</v>
      </c>
      <c r="N1802">
        <v>75</v>
      </c>
    </row>
    <row r="1803" spans="1:14" x14ac:dyDescent="0.2">
      <c r="A1803">
        <f t="shared" si="44"/>
        <v>1801</v>
      </c>
      <c r="B1803">
        <f t="shared" si="44"/>
        <v>2801</v>
      </c>
      <c r="C1803" t="s">
        <v>1944</v>
      </c>
      <c r="D1803" s="19">
        <v>28856</v>
      </c>
      <c r="E1803" t="s">
        <v>44</v>
      </c>
      <c r="F1803">
        <v>100</v>
      </c>
      <c r="G1803" t="s">
        <v>2258</v>
      </c>
      <c r="H1803" t="s">
        <v>32</v>
      </c>
      <c r="I1803" t="s">
        <v>2222</v>
      </c>
      <c r="K1803">
        <v>68</v>
      </c>
      <c r="L1803">
        <v>4</v>
      </c>
      <c r="N1803">
        <v>75</v>
      </c>
    </row>
    <row r="1804" spans="1:14" x14ac:dyDescent="0.2">
      <c r="A1804">
        <f t="shared" si="44"/>
        <v>1802</v>
      </c>
      <c r="B1804">
        <f t="shared" si="44"/>
        <v>2802</v>
      </c>
      <c r="C1804" t="s">
        <v>1945</v>
      </c>
      <c r="D1804" s="19">
        <v>28946</v>
      </c>
      <c r="E1804" t="s">
        <v>44</v>
      </c>
      <c r="F1804">
        <v>100</v>
      </c>
      <c r="G1804" t="s">
        <v>2258</v>
      </c>
      <c r="H1804" t="s">
        <v>32</v>
      </c>
      <c r="I1804" t="s">
        <v>2222</v>
      </c>
      <c r="K1804">
        <v>68</v>
      </c>
      <c r="L1804">
        <v>4</v>
      </c>
      <c r="N1804">
        <v>75</v>
      </c>
    </row>
    <row r="1805" spans="1:14" x14ac:dyDescent="0.2">
      <c r="A1805">
        <f t="shared" si="44"/>
        <v>1803</v>
      </c>
      <c r="B1805">
        <f t="shared" si="44"/>
        <v>2803</v>
      </c>
      <c r="C1805" t="s">
        <v>1946</v>
      </c>
      <c r="D1805" s="19">
        <v>29221</v>
      </c>
      <c r="E1805" t="s">
        <v>44</v>
      </c>
      <c r="F1805">
        <v>100</v>
      </c>
      <c r="G1805" t="s">
        <v>2258</v>
      </c>
      <c r="H1805" t="s">
        <v>32</v>
      </c>
      <c r="I1805" t="s">
        <v>2222</v>
      </c>
      <c r="K1805">
        <v>68</v>
      </c>
      <c r="L1805">
        <v>4</v>
      </c>
      <c r="N1805">
        <v>75</v>
      </c>
    </row>
    <row r="1806" spans="1:14" x14ac:dyDescent="0.2">
      <c r="A1806">
        <f t="shared" si="44"/>
        <v>1804</v>
      </c>
      <c r="B1806">
        <f t="shared" si="44"/>
        <v>2804</v>
      </c>
      <c r="C1806" t="s">
        <v>1947</v>
      </c>
      <c r="D1806" s="19">
        <v>29312</v>
      </c>
      <c r="E1806" t="s">
        <v>44</v>
      </c>
      <c r="F1806">
        <v>100</v>
      </c>
      <c r="G1806" t="s">
        <v>2258</v>
      </c>
      <c r="H1806" t="s">
        <v>32</v>
      </c>
      <c r="I1806" t="s">
        <v>2222</v>
      </c>
      <c r="K1806">
        <v>68</v>
      </c>
      <c r="L1806">
        <v>4</v>
      </c>
      <c r="N1806">
        <v>75</v>
      </c>
    </row>
    <row r="1807" spans="1:14" x14ac:dyDescent="0.2">
      <c r="A1807">
        <f t="shared" si="44"/>
        <v>1805</v>
      </c>
      <c r="B1807">
        <f t="shared" si="44"/>
        <v>2805</v>
      </c>
      <c r="C1807" t="s">
        <v>1948</v>
      </c>
      <c r="D1807" s="19">
        <v>29587</v>
      </c>
      <c r="E1807" t="s">
        <v>44</v>
      </c>
      <c r="F1807">
        <v>100</v>
      </c>
      <c r="G1807" t="s">
        <v>2258</v>
      </c>
      <c r="H1807" t="s">
        <v>32</v>
      </c>
      <c r="I1807" t="s">
        <v>2222</v>
      </c>
      <c r="K1807">
        <v>68</v>
      </c>
      <c r="L1807">
        <v>4</v>
      </c>
      <c r="N1807">
        <v>75</v>
      </c>
    </row>
    <row r="1808" spans="1:14" x14ac:dyDescent="0.2">
      <c r="A1808">
        <f t="shared" si="44"/>
        <v>1806</v>
      </c>
      <c r="B1808">
        <f t="shared" si="44"/>
        <v>2806</v>
      </c>
      <c r="C1808" t="s">
        <v>1949</v>
      </c>
      <c r="D1808" s="19">
        <v>29677</v>
      </c>
      <c r="E1808" t="s">
        <v>44</v>
      </c>
      <c r="F1808">
        <v>100</v>
      </c>
      <c r="G1808" t="s">
        <v>2258</v>
      </c>
      <c r="H1808" t="s">
        <v>32</v>
      </c>
      <c r="I1808" t="s">
        <v>2222</v>
      </c>
      <c r="K1808">
        <v>68</v>
      </c>
      <c r="L1808">
        <v>4</v>
      </c>
      <c r="N1808">
        <v>75</v>
      </c>
    </row>
    <row r="1809" spans="1:14" x14ac:dyDescent="0.2">
      <c r="A1809">
        <f t="shared" si="44"/>
        <v>1807</v>
      </c>
      <c r="B1809">
        <f t="shared" si="44"/>
        <v>2807</v>
      </c>
      <c r="C1809" t="s">
        <v>1950</v>
      </c>
      <c r="D1809" s="19">
        <v>29952</v>
      </c>
      <c r="E1809" t="s">
        <v>44</v>
      </c>
      <c r="F1809">
        <v>100</v>
      </c>
      <c r="G1809" t="s">
        <v>2258</v>
      </c>
      <c r="H1809" t="s">
        <v>32</v>
      </c>
      <c r="I1809" t="s">
        <v>2222</v>
      </c>
      <c r="K1809">
        <v>68</v>
      </c>
      <c r="L1809">
        <v>4</v>
      </c>
      <c r="N1809">
        <v>75</v>
      </c>
    </row>
    <row r="1810" spans="1:14" x14ac:dyDescent="0.2">
      <c r="A1810">
        <f t="shared" si="44"/>
        <v>1808</v>
      </c>
      <c r="B1810">
        <f t="shared" si="44"/>
        <v>2808</v>
      </c>
      <c r="C1810" t="s">
        <v>1951</v>
      </c>
      <c r="D1810" s="19">
        <v>30042</v>
      </c>
      <c r="E1810" t="s">
        <v>44</v>
      </c>
      <c r="F1810">
        <v>100</v>
      </c>
      <c r="G1810" t="s">
        <v>2258</v>
      </c>
      <c r="H1810" t="s">
        <v>32</v>
      </c>
      <c r="I1810" t="s">
        <v>2222</v>
      </c>
      <c r="K1810">
        <v>68</v>
      </c>
      <c r="L1810">
        <v>4</v>
      </c>
      <c r="N1810">
        <v>75</v>
      </c>
    </row>
    <row r="1811" spans="1:14" x14ac:dyDescent="0.2">
      <c r="A1811">
        <f t="shared" si="44"/>
        <v>1809</v>
      </c>
      <c r="B1811">
        <f t="shared" si="44"/>
        <v>2809</v>
      </c>
      <c r="C1811" t="s">
        <v>1952</v>
      </c>
      <c r="D1811" s="19">
        <v>30317</v>
      </c>
      <c r="E1811" t="s">
        <v>44</v>
      </c>
      <c r="F1811">
        <v>100</v>
      </c>
      <c r="G1811" t="s">
        <v>2258</v>
      </c>
      <c r="H1811" t="s">
        <v>32</v>
      </c>
      <c r="I1811" t="s">
        <v>2222</v>
      </c>
      <c r="K1811">
        <v>68</v>
      </c>
      <c r="L1811">
        <v>4</v>
      </c>
      <c r="N1811">
        <v>75</v>
      </c>
    </row>
    <row r="1812" spans="1:14" x14ac:dyDescent="0.2">
      <c r="A1812">
        <f t="shared" si="44"/>
        <v>1810</v>
      </c>
      <c r="B1812">
        <f t="shared" si="44"/>
        <v>2810</v>
      </c>
      <c r="C1812" t="s">
        <v>1953</v>
      </c>
      <c r="D1812" s="19">
        <v>30407</v>
      </c>
      <c r="E1812" t="s">
        <v>44</v>
      </c>
      <c r="F1812">
        <v>100</v>
      </c>
      <c r="G1812" t="s">
        <v>2258</v>
      </c>
      <c r="H1812" t="s">
        <v>32</v>
      </c>
      <c r="I1812" t="s">
        <v>2222</v>
      </c>
      <c r="K1812">
        <v>68</v>
      </c>
      <c r="L1812">
        <v>4</v>
      </c>
      <c r="N1812">
        <v>75</v>
      </c>
    </row>
    <row r="1813" spans="1:14" x14ac:dyDescent="0.2">
      <c r="A1813">
        <f t="shared" si="44"/>
        <v>1811</v>
      </c>
      <c r="B1813">
        <f t="shared" si="44"/>
        <v>2811</v>
      </c>
      <c r="C1813" t="s">
        <v>1954</v>
      </c>
      <c r="D1813" s="19">
        <v>30682</v>
      </c>
      <c r="E1813" t="s">
        <v>44</v>
      </c>
      <c r="F1813">
        <v>100</v>
      </c>
      <c r="G1813" t="s">
        <v>2258</v>
      </c>
      <c r="H1813" t="s">
        <v>32</v>
      </c>
      <c r="I1813" t="s">
        <v>2222</v>
      </c>
      <c r="K1813">
        <v>68</v>
      </c>
      <c r="L1813">
        <v>4</v>
      </c>
      <c r="N1813">
        <v>75</v>
      </c>
    </row>
    <row r="1814" spans="1:14" x14ac:dyDescent="0.2">
      <c r="A1814">
        <f t="shared" si="44"/>
        <v>1812</v>
      </c>
      <c r="B1814">
        <f t="shared" si="44"/>
        <v>2812</v>
      </c>
      <c r="C1814" t="s">
        <v>1955</v>
      </c>
      <c r="D1814" s="19">
        <v>30773</v>
      </c>
      <c r="E1814" t="s">
        <v>44</v>
      </c>
      <c r="F1814">
        <v>100</v>
      </c>
      <c r="G1814" t="s">
        <v>2258</v>
      </c>
      <c r="H1814" t="s">
        <v>32</v>
      </c>
      <c r="I1814" t="s">
        <v>2222</v>
      </c>
      <c r="K1814">
        <v>68</v>
      </c>
      <c r="L1814">
        <v>4</v>
      </c>
      <c r="N1814">
        <v>75</v>
      </c>
    </row>
    <row r="1815" spans="1:14" x14ac:dyDescent="0.2">
      <c r="A1815">
        <f t="shared" si="44"/>
        <v>1813</v>
      </c>
      <c r="B1815">
        <f t="shared" si="44"/>
        <v>2813</v>
      </c>
      <c r="C1815" t="s">
        <v>1956</v>
      </c>
      <c r="D1815" s="19">
        <v>31048</v>
      </c>
      <c r="E1815" t="s">
        <v>44</v>
      </c>
      <c r="F1815">
        <v>100</v>
      </c>
      <c r="G1815" t="s">
        <v>2258</v>
      </c>
      <c r="H1815" t="s">
        <v>32</v>
      </c>
      <c r="I1815" t="s">
        <v>2222</v>
      </c>
      <c r="K1815">
        <v>68</v>
      </c>
      <c r="L1815">
        <v>4</v>
      </c>
      <c r="N1815">
        <v>75</v>
      </c>
    </row>
    <row r="1816" spans="1:14" x14ac:dyDescent="0.2">
      <c r="A1816">
        <f t="shared" si="44"/>
        <v>1814</v>
      </c>
      <c r="B1816">
        <f t="shared" si="44"/>
        <v>2814</v>
      </c>
      <c r="C1816" t="s">
        <v>1957</v>
      </c>
      <c r="D1816" s="19">
        <v>31138</v>
      </c>
      <c r="E1816" t="s">
        <v>44</v>
      </c>
      <c r="F1816">
        <v>100</v>
      </c>
      <c r="G1816" t="s">
        <v>2258</v>
      </c>
      <c r="H1816" t="s">
        <v>32</v>
      </c>
      <c r="I1816" t="s">
        <v>2222</v>
      </c>
      <c r="K1816">
        <v>68</v>
      </c>
      <c r="L1816">
        <v>4</v>
      </c>
      <c r="N1816">
        <v>75</v>
      </c>
    </row>
    <row r="1817" spans="1:14" x14ac:dyDescent="0.2">
      <c r="A1817">
        <f t="shared" si="44"/>
        <v>1815</v>
      </c>
      <c r="B1817">
        <f t="shared" si="44"/>
        <v>2815</v>
      </c>
      <c r="C1817" t="s">
        <v>1958</v>
      </c>
      <c r="D1817" s="19">
        <v>31413</v>
      </c>
      <c r="E1817" t="s">
        <v>44</v>
      </c>
      <c r="F1817">
        <v>100</v>
      </c>
      <c r="G1817" t="s">
        <v>2258</v>
      </c>
      <c r="H1817" t="s">
        <v>32</v>
      </c>
      <c r="I1817" t="s">
        <v>2222</v>
      </c>
      <c r="K1817">
        <v>68</v>
      </c>
      <c r="L1817">
        <v>4</v>
      </c>
      <c r="N1817">
        <v>75</v>
      </c>
    </row>
    <row r="1818" spans="1:14" x14ac:dyDescent="0.2">
      <c r="A1818">
        <f t="shared" si="44"/>
        <v>1816</v>
      </c>
      <c r="B1818">
        <f t="shared" si="44"/>
        <v>2816</v>
      </c>
      <c r="C1818" t="s">
        <v>1959</v>
      </c>
      <c r="D1818" s="19">
        <v>31503</v>
      </c>
      <c r="E1818" t="s">
        <v>44</v>
      </c>
      <c r="F1818">
        <v>100</v>
      </c>
      <c r="G1818" t="s">
        <v>2258</v>
      </c>
      <c r="H1818" t="s">
        <v>32</v>
      </c>
      <c r="I1818" t="s">
        <v>2222</v>
      </c>
      <c r="K1818">
        <v>68</v>
      </c>
      <c r="L1818">
        <v>4</v>
      </c>
      <c r="N1818">
        <v>75</v>
      </c>
    </row>
    <row r="1819" spans="1:14" x14ac:dyDescent="0.2">
      <c r="A1819">
        <f t="shared" si="44"/>
        <v>1817</v>
      </c>
      <c r="B1819">
        <f t="shared" si="44"/>
        <v>2817</v>
      </c>
      <c r="C1819" t="s">
        <v>1960</v>
      </c>
      <c r="D1819" s="19">
        <v>31778</v>
      </c>
      <c r="E1819" t="s">
        <v>44</v>
      </c>
      <c r="F1819">
        <v>100</v>
      </c>
      <c r="G1819" t="s">
        <v>2258</v>
      </c>
      <c r="H1819" t="s">
        <v>32</v>
      </c>
      <c r="I1819" t="s">
        <v>2222</v>
      </c>
      <c r="K1819">
        <v>68</v>
      </c>
      <c r="L1819">
        <v>4</v>
      </c>
      <c r="N1819">
        <v>75</v>
      </c>
    </row>
    <row r="1820" spans="1:14" x14ac:dyDescent="0.2">
      <c r="A1820">
        <f t="shared" si="44"/>
        <v>1818</v>
      </c>
      <c r="B1820">
        <f t="shared" si="44"/>
        <v>2818</v>
      </c>
      <c r="C1820" t="s">
        <v>1961</v>
      </c>
      <c r="D1820" s="19">
        <v>31868</v>
      </c>
      <c r="E1820" t="s">
        <v>44</v>
      </c>
      <c r="F1820">
        <v>100</v>
      </c>
      <c r="G1820" t="s">
        <v>2258</v>
      </c>
      <c r="H1820" t="s">
        <v>32</v>
      </c>
      <c r="I1820" t="s">
        <v>2222</v>
      </c>
      <c r="K1820">
        <v>68</v>
      </c>
      <c r="L1820">
        <v>4</v>
      </c>
      <c r="N1820">
        <v>75</v>
      </c>
    </row>
    <row r="1821" spans="1:14" x14ac:dyDescent="0.2">
      <c r="A1821">
        <f t="shared" si="44"/>
        <v>1819</v>
      </c>
      <c r="B1821">
        <f t="shared" si="44"/>
        <v>2819</v>
      </c>
      <c r="C1821" t="s">
        <v>1962</v>
      </c>
      <c r="D1821" s="19">
        <v>32143</v>
      </c>
      <c r="E1821" t="s">
        <v>44</v>
      </c>
      <c r="F1821">
        <v>100</v>
      </c>
      <c r="G1821" t="s">
        <v>2258</v>
      </c>
      <c r="H1821" t="s">
        <v>32</v>
      </c>
      <c r="I1821" t="s">
        <v>2222</v>
      </c>
      <c r="K1821">
        <v>68</v>
      </c>
      <c r="L1821">
        <v>4</v>
      </c>
      <c r="N1821">
        <v>75</v>
      </c>
    </row>
    <row r="1822" spans="1:14" x14ac:dyDescent="0.2">
      <c r="A1822">
        <f t="shared" ref="A1822:B1885" si="45">A1821+1</f>
        <v>1820</v>
      </c>
      <c r="B1822">
        <f t="shared" si="45"/>
        <v>2820</v>
      </c>
      <c r="C1822" t="s">
        <v>1963</v>
      </c>
      <c r="D1822" s="19">
        <v>32234</v>
      </c>
      <c r="E1822" t="s">
        <v>44</v>
      </c>
      <c r="F1822">
        <v>100</v>
      </c>
      <c r="G1822" t="s">
        <v>2258</v>
      </c>
      <c r="H1822" t="s">
        <v>32</v>
      </c>
      <c r="I1822" t="s">
        <v>2222</v>
      </c>
      <c r="K1822">
        <v>68</v>
      </c>
      <c r="L1822">
        <v>4</v>
      </c>
      <c r="N1822">
        <v>75</v>
      </c>
    </row>
    <row r="1823" spans="1:14" x14ac:dyDescent="0.2">
      <c r="A1823">
        <f t="shared" si="45"/>
        <v>1821</v>
      </c>
      <c r="B1823">
        <f t="shared" si="45"/>
        <v>2821</v>
      </c>
      <c r="C1823" t="s">
        <v>1964</v>
      </c>
      <c r="D1823" s="19">
        <v>32509</v>
      </c>
      <c r="E1823" t="s">
        <v>44</v>
      </c>
      <c r="F1823">
        <v>100</v>
      </c>
      <c r="G1823" t="s">
        <v>2258</v>
      </c>
      <c r="H1823" t="s">
        <v>32</v>
      </c>
      <c r="I1823" t="s">
        <v>2222</v>
      </c>
      <c r="K1823">
        <v>68</v>
      </c>
      <c r="L1823">
        <v>4</v>
      </c>
      <c r="N1823">
        <v>75</v>
      </c>
    </row>
    <row r="1824" spans="1:14" x14ac:dyDescent="0.2">
      <c r="A1824">
        <f t="shared" si="45"/>
        <v>1822</v>
      </c>
      <c r="B1824">
        <f t="shared" si="45"/>
        <v>2822</v>
      </c>
      <c r="C1824" t="s">
        <v>1965</v>
      </c>
      <c r="D1824" s="19">
        <v>32599</v>
      </c>
      <c r="E1824" t="s">
        <v>44</v>
      </c>
      <c r="F1824">
        <v>100</v>
      </c>
      <c r="G1824" t="s">
        <v>2258</v>
      </c>
      <c r="H1824" t="s">
        <v>32</v>
      </c>
      <c r="I1824" t="s">
        <v>2222</v>
      </c>
      <c r="K1824">
        <v>68</v>
      </c>
      <c r="L1824">
        <v>4</v>
      </c>
      <c r="N1824">
        <v>75</v>
      </c>
    </row>
    <row r="1825" spans="1:14" x14ac:dyDescent="0.2">
      <c r="A1825">
        <f t="shared" si="45"/>
        <v>1823</v>
      </c>
      <c r="B1825">
        <f t="shared" si="45"/>
        <v>2823</v>
      </c>
      <c r="C1825" t="s">
        <v>1966</v>
      </c>
      <c r="D1825" s="19">
        <v>32874</v>
      </c>
      <c r="E1825" t="s">
        <v>44</v>
      </c>
      <c r="F1825">
        <v>100</v>
      </c>
      <c r="G1825" t="s">
        <v>2258</v>
      </c>
      <c r="H1825" t="s">
        <v>32</v>
      </c>
      <c r="I1825" t="s">
        <v>2222</v>
      </c>
      <c r="K1825">
        <v>68</v>
      </c>
      <c r="L1825">
        <v>4</v>
      </c>
      <c r="N1825">
        <v>75</v>
      </c>
    </row>
    <row r="1826" spans="1:14" x14ac:dyDescent="0.2">
      <c r="A1826">
        <f t="shared" si="45"/>
        <v>1824</v>
      </c>
      <c r="B1826">
        <f t="shared" si="45"/>
        <v>2824</v>
      </c>
      <c r="C1826" t="s">
        <v>1967</v>
      </c>
      <c r="D1826" s="19">
        <v>32964</v>
      </c>
      <c r="E1826" t="s">
        <v>44</v>
      </c>
      <c r="F1826">
        <v>100</v>
      </c>
      <c r="G1826" t="s">
        <v>2258</v>
      </c>
      <c r="H1826" t="s">
        <v>32</v>
      </c>
      <c r="I1826" t="s">
        <v>2222</v>
      </c>
      <c r="K1826">
        <v>68</v>
      </c>
      <c r="L1826">
        <v>4</v>
      </c>
      <c r="N1826">
        <v>75</v>
      </c>
    </row>
    <row r="1827" spans="1:14" x14ac:dyDescent="0.2">
      <c r="A1827">
        <f t="shared" si="45"/>
        <v>1825</v>
      </c>
      <c r="B1827">
        <f t="shared" si="45"/>
        <v>2825</v>
      </c>
      <c r="C1827" t="s">
        <v>1968</v>
      </c>
      <c r="D1827" s="19">
        <v>33239</v>
      </c>
      <c r="E1827" t="s">
        <v>44</v>
      </c>
      <c r="F1827">
        <v>100</v>
      </c>
      <c r="G1827" t="s">
        <v>2258</v>
      </c>
      <c r="H1827" t="s">
        <v>32</v>
      </c>
      <c r="I1827" t="s">
        <v>2222</v>
      </c>
      <c r="K1827">
        <v>68</v>
      </c>
      <c r="L1827">
        <v>4</v>
      </c>
      <c r="N1827">
        <v>75</v>
      </c>
    </row>
    <row r="1828" spans="1:14" x14ac:dyDescent="0.2">
      <c r="A1828">
        <f t="shared" si="45"/>
        <v>1826</v>
      </c>
      <c r="B1828">
        <f t="shared" si="45"/>
        <v>2826</v>
      </c>
      <c r="C1828" t="s">
        <v>1969</v>
      </c>
      <c r="D1828" s="19">
        <v>33329</v>
      </c>
      <c r="E1828" t="s">
        <v>44</v>
      </c>
      <c r="F1828">
        <v>100</v>
      </c>
      <c r="G1828" t="s">
        <v>2258</v>
      </c>
      <c r="H1828" t="s">
        <v>32</v>
      </c>
      <c r="I1828" t="s">
        <v>2222</v>
      </c>
      <c r="K1828">
        <v>68</v>
      </c>
      <c r="L1828">
        <v>4</v>
      </c>
      <c r="N1828">
        <v>75</v>
      </c>
    </row>
    <row r="1829" spans="1:14" x14ac:dyDescent="0.2">
      <c r="A1829">
        <f t="shared" si="45"/>
        <v>1827</v>
      </c>
      <c r="B1829">
        <f t="shared" si="45"/>
        <v>2827</v>
      </c>
      <c r="C1829" t="s">
        <v>1970</v>
      </c>
      <c r="D1829" s="19">
        <v>33604</v>
      </c>
      <c r="E1829" t="s">
        <v>44</v>
      </c>
      <c r="F1829">
        <v>100</v>
      </c>
      <c r="G1829" t="s">
        <v>2258</v>
      </c>
      <c r="H1829" t="s">
        <v>32</v>
      </c>
      <c r="I1829" t="s">
        <v>2222</v>
      </c>
      <c r="K1829">
        <v>68</v>
      </c>
      <c r="L1829">
        <v>4</v>
      </c>
      <c r="N1829">
        <v>75</v>
      </c>
    </row>
    <row r="1830" spans="1:14" x14ac:dyDescent="0.2">
      <c r="A1830">
        <f t="shared" si="45"/>
        <v>1828</v>
      </c>
      <c r="B1830">
        <f t="shared" si="45"/>
        <v>2828</v>
      </c>
      <c r="C1830" t="s">
        <v>1971</v>
      </c>
      <c r="D1830" s="19">
        <v>33695</v>
      </c>
      <c r="E1830" t="s">
        <v>44</v>
      </c>
      <c r="F1830">
        <v>100</v>
      </c>
      <c r="G1830" t="s">
        <v>2258</v>
      </c>
      <c r="H1830" t="s">
        <v>32</v>
      </c>
      <c r="I1830" t="s">
        <v>2222</v>
      </c>
      <c r="K1830">
        <v>68</v>
      </c>
      <c r="L1830">
        <v>4</v>
      </c>
      <c r="N1830">
        <v>75</v>
      </c>
    </row>
    <row r="1831" spans="1:14" x14ac:dyDescent="0.2">
      <c r="A1831">
        <f t="shared" si="45"/>
        <v>1829</v>
      </c>
      <c r="B1831">
        <f t="shared" si="45"/>
        <v>2829</v>
      </c>
      <c r="C1831" t="s">
        <v>1972</v>
      </c>
      <c r="D1831" s="19">
        <v>33970</v>
      </c>
      <c r="E1831" t="s">
        <v>44</v>
      </c>
      <c r="F1831">
        <v>100</v>
      </c>
      <c r="G1831" t="s">
        <v>2258</v>
      </c>
      <c r="H1831" t="s">
        <v>32</v>
      </c>
      <c r="I1831" t="s">
        <v>2222</v>
      </c>
      <c r="K1831">
        <v>68</v>
      </c>
      <c r="L1831">
        <v>4</v>
      </c>
      <c r="N1831">
        <v>75</v>
      </c>
    </row>
    <row r="1832" spans="1:14" x14ac:dyDescent="0.2">
      <c r="A1832">
        <f t="shared" si="45"/>
        <v>1830</v>
      </c>
      <c r="B1832">
        <f t="shared" si="45"/>
        <v>2830</v>
      </c>
      <c r="C1832" t="s">
        <v>1973</v>
      </c>
      <c r="D1832" s="19">
        <v>34060</v>
      </c>
      <c r="E1832" t="s">
        <v>44</v>
      </c>
      <c r="F1832">
        <v>100</v>
      </c>
      <c r="G1832" t="s">
        <v>2258</v>
      </c>
      <c r="H1832" t="s">
        <v>32</v>
      </c>
      <c r="I1832" t="s">
        <v>2222</v>
      </c>
      <c r="K1832">
        <v>68</v>
      </c>
      <c r="L1832">
        <v>4</v>
      </c>
      <c r="N1832">
        <v>75</v>
      </c>
    </row>
    <row r="1833" spans="1:14" x14ac:dyDescent="0.2">
      <c r="A1833">
        <f t="shared" si="45"/>
        <v>1831</v>
      </c>
      <c r="B1833">
        <f t="shared" si="45"/>
        <v>2831</v>
      </c>
      <c r="C1833" t="s">
        <v>1974</v>
      </c>
      <c r="D1833" s="19">
        <v>34335</v>
      </c>
      <c r="E1833" t="s">
        <v>44</v>
      </c>
      <c r="F1833">
        <v>100</v>
      </c>
      <c r="G1833" t="s">
        <v>2258</v>
      </c>
      <c r="H1833" t="s">
        <v>32</v>
      </c>
      <c r="I1833" t="s">
        <v>2222</v>
      </c>
      <c r="K1833">
        <v>68</v>
      </c>
      <c r="L1833">
        <v>4</v>
      </c>
      <c r="N1833">
        <v>75</v>
      </c>
    </row>
    <row r="1834" spans="1:14" x14ac:dyDescent="0.2">
      <c r="A1834">
        <f t="shared" si="45"/>
        <v>1832</v>
      </c>
      <c r="B1834">
        <f t="shared" si="45"/>
        <v>2832</v>
      </c>
      <c r="C1834" t="s">
        <v>1975</v>
      </c>
      <c r="D1834" s="19">
        <v>34425</v>
      </c>
      <c r="E1834" t="s">
        <v>44</v>
      </c>
      <c r="F1834">
        <v>100</v>
      </c>
      <c r="G1834" t="s">
        <v>2258</v>
      </c>
      <c r="H1834" t="s">
        <v>32</v>
      </c>
      <c r="I1834" t="s">
        <v>2222</v>
      </c>
      <c r="K1834">
        <v>68</v>
      </c>
      <c r="L1834">
        <v>4</v>
      </c>
      <c r="N1834">
        <v>75</v>
      </c>
    </row>
    <row r="1835" spans="1:14" x14ac:dyDescent="0.2">
      <c r="A1835">
        <f t="shared" si="45"/>
        <v>1833</v>
      </c>
      <c r="B1835">
        <f t="shared" si="45"/>
        <v>2833</v>
      </c>
      <c r="C1835" t="s">
        <v>1976</v>
      </c>
      <c r="D1835" s="19">
        <v>34700</v>
      </c>
      <c r="E1835" t="s">
        <v>44</v>
      </c>
      <c r="F1835">
        <v>100</v>
      </c>
      <c r="G1835" t="s">
        <v>2258</v>
      </c>
      <c r="H1835" t="s">
        <v>32</v>
      </c>
      <c r="I1835" t="s">
        <v>2222</v>
      </c>
      <c r="K1835">
        <v>68</v>
      </c>
      <c r="L1835">
        <v>4</v>
      </c>
      <c r="N1835">
        <v>75</v>
      </c>
    </row>
    <row r="1836" spans="1:14" x14ac:dyDescent="0.2">
      <c r="A1836">
        <f t="shared" si="45"/>
        <v>1834</v>
      </c>
      <c r="B1836">
        <f t="shared" si="45"/>
        <v>2834</v>
      </c>
      <c r="C1836" t="s">
        <v>1977</v>
      </c>
      <c r="D1836" s="19">
        <v>34790</v>
      </c>
      <c r="E1836" t="s">
        <v>44</v>
      </c>
      <c r="F1836">
        <v>100</v>
      </c>
      <c r="G1836" t="s">
        <v>2258</v>
      </c>
      <c r="H1836" t="s">
        <v>32</v>
      </c>
      <c r="I1836" t="s">
        <v>2222</v>
      </c>
      <c r="K1836">
        <v>68</v>
      </c>
      <c r="L1836">
        <v>4</v>
      </c>
      <c r="N1836">
        <v>75</v>
      </c>
    </row>
    <row r="1837" spans="1:14" x14ac:dyDescent="0.2">
      <c r="A1837">
        <f t="shared" si="45"/>
        <v>1835</v>
      </c>
      <c r="B1837">
        <f t="shared" si="45"/>
        <v>2835</v>
      </c>
      <c r="C1837" t="s">
        <v>1978</v>
      </c>
      <c r="D1837" s="19">
        <v>35065</v>
      </c>
      <c r="E1837" t="s">
        <v>44</v>
      </c>
      <c r="F1837">
        <v>100</v>
      </c>
      <c r="G1837" t="s">
        <v>2258</v>
      </c>
      <c r="H1837" t="s">
        <v>32</v>
      </c>
      <c r="I1837" t="s">
        <v>2222</v>
      </c>
      <c r="K1837">
        <v>68</v>
      </c>
      <c r="L1837">
        <v>4</v>
      </c>
      <c r="N1837">
        <v>75</v>
      </c>
    </row>
    <row r="1838" spans="1:14" x14ac:dyDescent="0.2">
      <c r="A1838">
        <f t="shared" si="45"/>
        <v>1836</v>
      </c>
      <c r="B1838">
        <f t="shared" si="45"/>
        <v>2836</v>
      </c>
      <c r="C1838" t="s">
        <v>1979</v>
      </c>
      <c r="D1838" s="19">
        <v>35156</v>
      </c>
      <c r="E1838" t="s">
        <v>44</v>
      </c>
      <c r="F1838">
        <v>100</v>
      </c>
      <c r="G1838" t="s">
        <v>2258</v>
      </c>
      <c r="H1838" t="s">
        <v>32</v>
      </c>
      <c r="I1838" t="s">
        <v>2222</v>
      </c>
      <c r="K1838">
        <v>68</v>
      </c>
      <c r="L1838">
        <v>4</v>
      </c>
      <c r="N1838">
        <v>75</v>
      </c>
    </row>
    <row r="1839" spans="1:14" x14ac:dyDescent="0.2">
      <c r="A1839">
        <f t="shared" si="45"/>
        <v>1837</v>
      </c>
      <c r="B1839">
        <f t="shared" si="45"/>
        <v>2837</v>
      </c>
      <c r="C1839" t="s">
        <v>1980</v>
      </c>
      <c r="D1839" s="19">
        <v>35431</v>
      </c>
      <c r="E1839" t="s">
        <v>44</v>
      </c>
      <c r="F1839">
        <v>100</v>
      </c>
      <c r="G1839" t="s">
        <v>2258</v>
      </c>
      <c r="H1839" t="s">
        <v>32</v>
      </c>
      <c r="I1839" t="s">
        <v>2222</v>
      </c>
      <c r="K1839">
        <v>68</v>
      </c>
      <c r="L1839">
        <v>4</v>
      </c>
      <c r="N1839">
        <v>75</v>
      </c>
    </row>
    <row r="1840" spans="1:14" x14ac:dyDescent="0.2">
      <c r="A1840">
        <f t="shared" si="45"/>
        <v>1838</v>
      </c>
      <c r="B1840">
        <f t="shared" si="45"/>
        <v>2838</v>
      </c>
      <c r="C1840" t="s">
        <v>1981</v>
      </c>
      <c r="D1840" s="19">
        <v>35521</v>
      </c>
      <c r="E1840" t="s">
        <v>44</v>
      </c>
      <c r="F1840">
        <v>100</v>
      </c>
      <c r="G1840" t="s">
        <v>2258</v>
      </c>
      <c r="H1840" t="s">
        <v>32</v>
      </c>
      <c r="I1840" t="s">
        <v>2222</v>
      </c>
      <c r="K1840">
        <v>68</v>
      </c>
      <c r="L1840">
        <v>4</v>
      </c>
      <c r="N1840">
        <v>75</v>
      </c>
    </row>
    <row r="1841" spans="1:15" x14ac:dyDescent="0.2">
      <c r="A1841">
        <f t="shared" si="45"/>
        <v>1839</v>
      </c>
      <c r="B1841">
        <f t="shared" si="45"/>
        <v>2839</v>
      </c>
      <c r="C1841" t="s">
        <v>1982</v>
      </c>
      <c r="D1841" s="19">
        <v>35796</v>
      </c>
      <c r="E1841" t="s">
        <v>44</v>
      </c>
      <c r="F1841">
        <v>100</v>
      </c>
      <c r="G1841" t="s">
        <v>2258</v>
      </c>
      <c r="H1841" t="s">
        <v>32</v>
      </c>
      <c r="I1841" t="s">
        <v>2222</v>
      </c>
      <c r="K1841">
        <v>68</v>
      </c>
      <c r="L1841">
        <v>4</v>
      </c>
      <c r="N1841">
        <v>75</v>
      </c>
    </row>
    <row r="1842" spans="1:15" x14ac:dyDescent="0.2">
      <c r="A1842">
        <f t="shared" si="45"/>
        <v>1840</v>
      </c>
      <c r="B1842">
        <f t="shared" si="45"/>
        <v>2840</v>
      </c>
      <c r="C1842" t="s">
        <v>1983</v>
      </c>
      <c r="D1842" s="19">
        <v>35886</v>
      </c>
      <c r="E1842" t="s">
        <v>44</v>
      </c>
      <c r="F1842">
        <v>100</v>
      </c>
      <c r="G1842" t="s">
        <v>2258</v>
      </c>
      <c r="H1842" t="s">
        <v>32</v>
      </c>
      <c r="I1842" t="s">
        <v>2222</v>
      </c>
      <c r="K1842">
        <v>68</v>
      </c>
      <c r="L1842">
        <v>4</v>
      </c>
      <c r="N1842">
        <v>75</v>
      </c>
    </row>
    <row r="1843" spans="1:15" x14ac:dyDescent="0.2">
      <c r="A1843">
        <f t="shared" si="45"/>
        <v>1841</v>
      </c>
      <c r="B1843">
        <f t="shared" si="45"/>
        <v>2841</v>
      </c>
      <c r="C1843" t="s">
        <v>1984</v>
      </c>
      <c r="D1843" s="19">
        <v>36161</v>
      </c>
      <c r="E1843" t="s">
        <v>44</v>
      </c>
      <c r="F1843">
        <v>100</v>
      </c>
      <c r="G1843" t="s">
        <v>2258</v>
      </c>
      <c r="H1843" t="s">
        <v>32</v>
      </c>
      <c r="I1843" t="s">
        <v>2222</v>
      </c>
      <c r="K1843">
        <v>68</v>
      </c>
      <c r="L1843">
        <v>4</v>
      </c>
      <c r="N1843">
        <v>75</v>
      </c>
    </row>
    <row r="1844" spans="1:15" x14ac:dyDescent="0.2">
      <c r="A1844">
        <f t="shared" si="45"/>
        <v>1842</v>
      </c>
      <c r="B1844">
        <f t="shared" si="45"/>
        <v>2842</v>
      </c>
      <c r="C1844" t="s">
        <v>1985</v>
      </c>
      <c r="D1844" s="19">
        <v>36251</v>
      </c>
      <c r="E1844" t="s">
        <v>44</v>
      </c>
      <c r="F1844">
        <v>100</v>
      </c>
      <c r="G1844" t="s">
        <v>2258</v>
      </c>
      <c r="H1844" t="s">
        <v>32</v>
      </c>
      <c r="I1844" t="s">
        <v>2222</v>
      </c>
      <c r="K1844">
        <v>68</v>
      </c>
      <c r="L1844">
        <v>4</v>
      </c>
      <c r="N1844">
        <v>75</v>
      </c>
    </row>
    <row r="1845" spans="1:15" x14ac:dyDescent="0.2">
      <c r="A1845">
        <f t="shared" si="45"/>
        <v>1843</v>
      </c>
      <c r="B1845">
        <f t="shared" si="45"/>
        <v>2843</v>
      </c>
      <c r="C1845" t="s">
        <v>1986</v>
      </c>
      <c r="D1845" s="19">
        <v>36526</v>
      </c>
      <c r="E1845" t="s">
        <v>44</v>
      </c>
      <c r="F1845">
        <v>100</v>
      </c>
      <c r="G1845" t="s">
        <v>2258</v>
      </c>
      <c r="H1845" t="s">
        <v>32</v>
      </c>
      <c r="I1845" t="s">
        <v>2222</v>
      </c>
      <c r="K1845">
        <v>68</v>
      </c>
      <c r="L1845">
        <v>4</v>
      </c>
      <c r="N1845">
        <v>75</v>
      </c>
    </row>
    <row r="1846" spans="1:15" x14ac:dyDescent="0.2">
      <c r="A1846">
        <f t="shared" si="45"/>
        <v>1844</v>
      </c>
      <c r="B1846">
        <f t="shared" si="45"/>
        <v>2844</v>
      </c>
      <c r="C1846" t="s">
        <v>1987</v>
      </c>
      <c r="D1846" s="19">
        <v>36617</v>
      </c>
      <c r="E1846" t="s">
        <v>44</v>
      </c>
      <c r="F1846">
        <v>100</v>
      </c>
      <c r="G1846" t="s">
        <v>2258</v>
      </c>
      <c r="H1846" t="s">
        <v>32</v>
      </c>
      <c r="I1846" t="s">
        <v>2222</v>
      </c>
      <c r="K1846">
        <v>68</v>
      </c>
      <c r="L1846">
        <v>4</v>
      </c>
      <c r="N1846">
        <v>75</v>
      </c>
    </row>
    <row r="1847" spans="1:15" x14ac:dyDescent="0.2">
      <c r="A1847">
        <f t="shared" si="45"/>
        <v>1845</v>
      </c>
      <c r="B1847">
        <f t="shared" si="45"/>
        <v>2845</v>
      </c>
      <c r="C1847" t="s">
        <v>1988</v>
      </c>
      <c r="D1847" s="19">
        <v>36892</v>
      </c>
      <c r="E1847" t="s">
        <v>44</v>
      </c>
      <c r="F1847">
        <v>100</v>
      </c>
      <c r="G1847" t="s">
        <v>2258</v>
      </c>
      <c r="H1847" t="s">
        <v>32</v>
      </c>
      <c r="I1847" t="s">
        <v>2222</v>
      </c>
      <c r="K1847">
        <v>68</v>
      </c>
      <c r="L1847">
        <v>4</v>
      </c>
      <c r="N1847">
        <v>75</v>
      </c>
    </row>
    <row r="1848" spans="1:15" x14ac:dyDescent="0.2">
      <c r="A1848">
        <f t="shared" si="45"/>
        <v>1846</v>
      </c>
      <c r="B1848">
        <f t="shared" si="45"/>
        <v>2846</v>
      </c>
      <c r="C1848" t="s">
        <v>1989</v>
      </c>
      <c r="D1848" s="19">
        <v>36982</v>
      </c>
      <c r="E1848" t="s">
        <v>44</v>
      </c>
      <c r="F1848">
        <v>100</v>
      </c>
      <c r="G1848" t="s">
        <v>2258</v>
      </c>
      <c r="H1848" t="s">
        <v>32</v>
      </c>
      <c r="I1848" t="s">
        <v>2222</v>
      </c>
      <c r="K1848">
        <v>68</v>
      </c>
      <c r="L1848">
        <v>4</v>
      </c>
      <c r="N1848">
        <v>75</v>
      </c>
    </row>
    <row r="1849" spans="1:15" x14ac:dyDescent="0.2">
      <c r="A1849">
        <f t="shared" si="45"/>
        <v>1847</v>
      </c>
      <c r="B1849">
        <f t="shared" si="45"/>
        <v>2847</v>
      </c>
      <c r="C1849" t="s">
        <v>1990</v>
      </c>
      <c r="D1849" s="19">
        <v>37257</v>
      </c>
      <c r="E1849" t="s">
        <v>44</v>
      </c>
      <c r="F1849">
        <v>100</v>
      </c>
      <c r="G1849" t="s">
        <v>2258</v>
      </c>
      <c r="H1849" t="s">
        <v>32</v>
      </c>
      <c r="I1849" t="s">
        <v>2222</v>
      </c>
      <c r="K1849">
        <v>68</v>
      </c>
      <c r="L1849">
        <v>4</v>
      </c>
      <c r="N1849">
        <v>75</v>
      </c>
    </row>
    <row r="1850" spans="1:15" x14ac:dyDescent="0.2">
      <c r="A1850">
        <f t="shared" si="45"/>
        <v>1848</v>
      </c>
      <c r="B1850">
        <f t="shared" si="45"/>
        <v>2848</v>
      </c>
      <c r="C1850" t="s">
        <v>1991</v>
      </c>
      <c r="D1850" s="19">
        <v>37347</v>
      </c>
      <c r="E1850" t="s">
        <v>44</v>
      </c>
      <c r="F1850">
        <v>100</v>
      </c>
      <c r="G1850" t="s">
        <v>2258</v>
      </c>
      <c r="H1850" t="s">
        <v>32</v>
      </c>
      <c r="I1850" t="s">
        <v>2222</v>
      </c>
      <c r="K1850">
        <v>68</v>
      </c>
      <c r="L1850">
        <v>4</v>
      </c>
      <c r="N1850">
        <v>75</v>
      </c>
    </row>
    <row r="1851" spans="1:15" x14ac:dyDescent="0.2">
      <c r="A1851">
        <f t="shared" si="45"/>
        <v>1849</v>
      </c>
      <c r="B1851">
        <f t="shared" si="45"/>
        <v>2849</v>
      </c>
      <c r="C1851" t="s">
        <v>1992</v>
      </c>
      <c r="D1851" s="19">
        <v>37622</v>
      </c>
      <c r="E1851" t="s">
        <v>44</v>
      </c>
      <c r="F1851">
        <v>100</v>
      </c>
      <c r="G1851" t="s">
        <v>2258</v>
      </c>
      <c r="H1851" t="s">
        <v>32</v>
      </c>
      <c r="I1851" t="s">
        <v>2222</v>
      </c>
      <c r="K1851">
        <v>68</v>
      </c>
      <c r="L1851">
        <v>4</v>
      </c>
      <c r="N1851">
        <v>75</v>
      </c>
    </row>
    <row r="1852" spans="1:15" x14ac:dyDescent="0.2">
      <c r="A1852">
        <f t="shared" si="45"/>
        <v>1850</v>
      </c>
      <c r="B1852">
        <f t="shared" si="45"/>
        <v>2850</v>
      </c>
      <c r="C1852" t="s">
        <v>1993</v>
      </c>
      <c r="D1852" s="19">
        <v>37712</v>
      </c>
      <c r="E1852" t="s">
        <v>44</v>
      </c>
      <c r="F1852">
        <v>100</v>
      </c>
      <c r="G1852" t="s">
        <v>2258</v>
      </c>
      <c r="H1852" t="s">
        <v>32</v>
      </c>
      <c r="I1852" t="s">
        <v>2222</v>
      </c>
      <c r="K1852">
        <v>68</v>
      </c>
      <c r="L1852">
        <v>4</v>
      </c>
      <c r="N1852">
        <v>75</v>
      </c>
    </row>
    <row r="1853" spans="1:15" x14ac:dyDescent="0.2">
      <c r="A1853">
        <f t="shared" si="45"/>
        <v>1851</v>
      </c>
      <c r="B1853">
        <f t="shared" si="45"/>
        <v>2851</v>
      </c>
      <c r="C1853" t="s">
        <v>1994</v>
      </c>
      <c r="D1853" s="19">
        <v>37987</v>
      </c>
      <c r="E1853" t="s">
        <v>44</v>
      </c>
      <c r="F1853">
        <v>100</v>
      </c>
      <c r="G1853" t="s">
        <v>2258</v>
      </c>
      <c r="H1853" t="s">
        <v>32</v>
      </c>
      <c r="I1853" t="s">
        <v>2222</v>
      </c>
      <c r="K1853">
        <v>68</v>
      </c>
      <c r="L1853">
        <v>4</v>
      </c>
      <c r="N1853">
        <v>75</v>
      </c>
    </row>
    <row r="1854" spans="1:15" x14ac:dyDescent="0.2">
      <c r="A1854">
        <f t="shared" si="45"/>
        <v>1852</v>
      </c>
      <c r="B1854">
        <f t="shared" si="45"/>
        <v>2852</v>
      </c>
      <c r="C1854" t="s">
        <v>1995</v>
      </c>
      <c r="D1854" s="19">
        <v>38078</v>
      </c>
      <c r="E1854" t="s">
        <v>44</v>
      </c>
      <c r="F1854">
        <v>100</v>
      </c>
      <c r="G1854" t="s">
        <v>2258</v>
      </c>
      <c r="H1854" t="s">
        <v>32</v>
      </c>
      <c r="I1854" t="s">
        <v>2222</v>
      </c>
      <c r="K1854">
        <v>68</v>
      </c>
      <c r="L1854">
        <v>4</v>
      </c>
      <c r="N1854">
        <v>75</v>
      </c>
    </row>
    <row r="1855" spans="1:15" x14ac:dyDescent="0.2">
      <c r="A1855">
        <f t="shared" si="45"/>
        <v>1853</v>
      </c>
      <c r="B1855">
        <f t="shared" si="45"/>
        <v>2853</v>
      </c>
      <c r="C1855" t="s">
        <v>1996</v>
      </c>
      <c r="D1855" s="19">
        <v>38353</v>
      </c>
      <c r="E1855" t="s">
        <v>44</v>
      </c>
      <c r="F1855">
        <v>100</v>
      </c>
      <c r="G1855" t="s">
        <v>2258</v>
      </c>
      <c r="H1855" t="s">
        <v>32</v>
      </c>
      <c r="I1855" t="s">
        <v>2222</v>
      </c>
      <c r="K1855">
        <v>68</v>
      </c>
      <c r="L1855">
        <v>4</v>
      </c>
      <c r="N1855">
        <v>75</v>
      </c>
    </row>
    <row r="1856" spans="1:15" x14ac:dyDescent="0.2">
      <c r="A1856">
        <f t="shared" si="45"/>
        <v>1854</v>
      </c>
      <c r="B1856">
        <f t="shared" si="45"/>
        <v>2854</v>
      </c>
      <c r="C1856" t="s">
        <v>1997</v>
      </c>
      <c r="D1856" s="19">
        <v>21551</v>
      </c>
      <c r="E1856" t="s">
        <v>44</v>
      </c>
      <c r="F1856">
        <v>100</v>
      </c>
      <c r="G1856" t="s">
        <v>2258</v>
      </c>
      <c r="H1856" t="s">
        <v>32</v>
      </c>
      <c r="I1856" t="s">
        <v>2222</v>
      </c>
      <c r="K1856">
        <v>68</v>
      </c>
      <c r="N1856">
        <v>75</v>
      </c>
      <c r="O1856">
        <v>7</v>
      </c>
    </row>
    <row r="1857" spans="1:15" x14ac:dyDescent="0.2">
      <c r="A1857">
        <f t="shared" si="45"/>
        <v>1855</v>
      </c>
      <c r="B1857">
        <f t="shared" si="45"/>
        <v>2855</v>
      </c>
      <c r="C1857" t="s">
        <v>1998</v>
      </c>
      <c r="D1857" s="19">
        <v>21641</v>
      </c>
      <c r="E1857" t="s">
        <v>44</v>
      </c>
      <c r="F1857">
        <v>100</v>
      </c>
      <c r="G1857" t="s">
        <v>2258</v>
      </c>
      <c r="H1857" t="s">
        <v>32</v>
      </c>
      <c r="I1857" t="s">
        <v>2222</v>
      </c>
      <c r="K1857">
        <v>68</v>
      </c>
      <c r="N1857">
        <v>75</v>
      </c>
      <c r="O1857">
        <v>7</v>
      </c>
    </row>
    <row r="1858" spans="1:15" x14ac:dyDescent="0.2">
      <c r="A1858">
        <f t="shared" si="45"/>
        <v>1856</v>
      </c>
      <c r="B1858">
        <f t="shared" si="45"/>
        <v>2856</v>
      </c>
      <c r="C1858" t="s">
        <v>1999</v>
      </c>
      <c r="D1858" s="19">
        <v>21916</v>
      </c>
      <c r="E1858" t="s">
        <v>44</v>
      </c>
      <c r="F1858">
        <v>100</v>
      </c>
      <c r="G1858" t="s">
        <v>2258</v>
      </c>
      <c r="H1858" t="s">
        <v>32</v>
      </c>
      <c r="I1858" t="s">
        <v>2222</v>
      </c>
      <c r="K1858">
        <v>68</v>
      </c>
      <c r="N1858">
        <v>75</v>
      </c>
      <c r="O1858">
        <v>7</v>
      </c>
    </row>
    <row r="1859" spans="1:15" x14ac:dyDescent="0.2">
      <c r="A1859">
        <f t="shared" si="45"/>
        <v>1857</v>
      </c>
      <c r="B1859">
        <f t="shared" si="45"/>
        <v>2857</v>
      </c>
      <c r="C1859" t="s">
        <v>2000</v>
      </c>
      <c r="D1859" s="19">
        <v>22007</v>
      </c>
      <c r="E1859" t="s">
        <v>44</v>
      </c>
      <c r="F1859">
        <v>100</v>
      </c>
      <c r="G1859" t="s">
        <v>2258</v>
      </c>
      <c r="H1859" t="s">
        <v>32</v>
      </c>
      <c r="I1859" t="s">
        <v>2222</v>
      </c>
      <c r="K1859">
        <v>68</v>
      </c>
      <c r="N1859">
        <v>75</v>
      </c>
      <c r="O1859">
        <v>7</v>
      </c>
    </row>
    <row r="1860" spans="1:15" x14ac:dyDescent="0.2">
      <c r="A1860">
        <f t="shared" si="45"/>
        <v>1858</v>
      </c>
      <c r="B1860">
        <f t="shared" si="45"/>
        <v>2858</v>
      </c>
      <c r="C1860" t="s">
        <v>2001</v>
      </c>
      <c r="D1860" s="19">
        <v>22282</v>
      </c>
      <c r="E1860" t="s">
        <v>44</v>
      </c>
      <c r="F1860">
        <v>100</v>
      </c>
      <c r="G1860" t="s">
        <v>2258</v>
      </c>
      <c r="H1860" t="s">
        <v>32</v>
      </c>
      <c r="I1860" t="s">
        <v>2222</v>
      </c>
      <c r="K1860">
        <v>68</v>
      </c>
      <c r="N1860">
        <v>75</v>
      </c>
      <c r="O1860">
        <v>7</v>
      </c>
    </row>
    <row r="1861" spans="1:15" x14ac:dyDescent="0.2">
      <c r="A1861">
        <f t="shared" si="45"/>
        <v>1859</v>
      </c>
      <c r="B1861">
        <f t="shared" si="45"/>
        <v>2859</v>
      </c>
      <c r="C1861" t="s">
        <v>2002</v>
      </c>
      <c r="D1861" s="19">
        <v>22372</v>
      </c>
      <c r="E1861" t="s">
        <v>44</v>
      </c>
      <c r="F1861">
        <v>100</v>
      </c>
      <c r="G1861" t="s">
        <v>2258</v>
      </c>
      <c r="H1861" t="s">
        <v>32</v>
      </c>
      <c r="I1861" t="s">
        <v>2222</v>
      </c>
      <c r="K1861">
        <v>68</v>
      </c>
      <c r="N1861">
        <v>75</v>
      </c>
      <c r="O1861">
        <v>7</v>
      </c>
    </row>
    <row r="1862" spans="1:15" x14ac:dyDescent="0.2">
      <c r="A1862">
        <f t="shared" si="45"/>
        <v>1860</v>
      </c>
      <c r="B1862">
        <f t="shared" si="45"/>
        <v>2860</v>
      </c>
      <c r="C1862" t="s">
        <v>2003</v>
      </c>
      <c r="D1862" s="19">
        <v>22647</v>
      </c>
      <c r="E1862" t="s">
        <v>44</v>
      </c>
      <c r="F1862">
        <v>100</v>
      </c>
      <c r="G1862" t="s">
        <v>2258</v>
      </c>
      <c r="H1862" t="s">
        <v>32</v>
      </c>
      <c r="I1862" t="s">
        <v>2222</v>
      </c>
      <c r="K1862">
        <v>68</v>
      </c>
      <c r="N1862">
        <v>75</v>
      </c>
      <c r="O1862">
        <v>7</v>
      </c>
    </row>
    <row r="1863" spans="1:15" x14ac:dyDescent="0.2">
      <c r="A1863">
        <f t="shared" si="45"/>
        <v>1861</v>
      </c>
      <c r="B1863">
        <f t="shared" si="45"/>
        <v>2861</v>
      </c>
      <c r="C1863" t="s">
        <v>2004</v>
      </c>
      <c r="D1863" s="19">
        <v>22737</v>
      </c>
      <c r="E1863" t="s">
        <v>44</v>
      </c>
      <c r="F1863">
        <v>100</v>
      </c>
      <c r="G1863" t="s">
        <v>2258</v>
      </c>
      <c r="H1863" t="s">
        <v>32</v>
      </c>
      <c r="I1863" t="s">
        <v>2222</v>
      </c>
      <c r="K1863">
        <v>68</v>
      </c>
      <c r="N1863">
        <v>75</v>
      </c>
      <c r="O1863">
        <v>7</v>
      </c>
    </row>
    <row r="1864" spans="1:15" x14ac:dyDescent="0.2">
      <c r="A1864">
        <f t="shared" si="45"/>
        <v>1862</v>
      </c>
      <c r="B1864">
        <f t="shared" si="45"/>
        <v>2862</v>
      </c>
      <c r="C1864" t="s">
        <v>2005</v>
      </c>
      <c r="D1864" s="19">
        <v>23012</v>
      </c>
      <c r="E1864" t="s">
        <v>44</v>
      </c>
      <c r="F1864">
        <v>100</v>
      </c>
      <c r="G1864" t="s">
        <v>2258</v>
      </c>
      <c r="H1864" t="s">
        <v>32</v>
      </c>
      <c r="I1864" t="s">
        <v>2222</v>
      </c>
      <c r="K1864">
        <v>68</v>
      </c>
      <c r="N1864">
        <v>75</v>
      </c>
      <c r="O1864">
        <v>7</v>
      </c>
    </row>
    <row r="1865" spans="1:15" x14ac:dyDescent="0.2">
      <c r="A1865">
        <f t="shared" si="45"/>
        <v>1863</v>
      </c>
      <c r="B1865">
        <f t="shared" si="45"/>
        <v>2863</v>
      </c>
      <c r="C1865" t="s">
        <v>2006</v>
      </c>
      <c r="D1865" s="19">
        <v>23102</v>
      </c>
      <c r="E1865" t="s">
        <v>44</v>
      </c>
      <c r="F1865">
        <v>100</v>
      </c>
      <c r="G1865" t="s">
        <v>2258</v>
      </c>
      <c r="H1865" t="s">
        <v>32</v>
      </c>
      <c r="I1865" t="s">
        <v>2222</v>
      </c>
      <c r="K1865">
        <v>68</v>
      </c>
      <c r="N1865">
        <v>75</v>
      </c>
      <c r="O1865">
        <v>7</v>
      </c>
    </row>
    <row r="1866" spans="1:15" x14ac:dyDescent="0.2">
      <c r="A1866">
        <f t="shared" si="45"/>
        <v>1864</v>
      </c>
      <c r="B1866">
        <f t="shared" si="45"/>
        <v>2864</v>
      </c>
      <c r="C1866" t="s">
        <v>2007</v>
      </c>
      <c r="D1866" s="19">
        <v>23377</v>
      </c>
      <c r="E1866" t="s">
        <v>44</v>
      </c>
      <c r="F1866">
        <v>100</v>
      </c>
      <c r="G1866" t="s">
        <v>2258</v>
      </c>
      <c r="H1866" t="s">
        <v>32</v>
      </c>
      <c r="I1866" t="s">
        <v>2222</v>
      </c>
      <c r="K1866">
        <v>68</v>
      </c>
      <c r="N1866">
        <v>75</v>
      </c>
      <c r="O1866">
        <v>7</v>
      </c>
    </row>
    <row r="1867" spans="1:15" x14ac:dyDescent="0.2">
      <c r="A1867">
        <f t="shared" si="45"/>
        <v>1865</v>
      </c>
      <c r="B1867">
        <f t="shared" si="45"/>
        <v>2865</v>
      </c>
      <c r="C1867" t="s">
        <v>2008</v>
      </c>
      <c r="D1867" s="19">
        <v>23468</v>
      </c>
      <c r="E1867" t="s">
        <v>44</v>
      </c>
      <c r="F1867">
        <v>100</v>
      </c>
      <c r="G1867" t="s">
        <v>2258</v>
      </c>
      <c r="H1867" t="s">
        <v>32</v>
      </c>
      <c r="I1867" t="s">
        <v>2222</v>
      </c>
      <c r="K1867">
        <v>68</v>
      </c>
      <c r="N1867">
        <v>75</v>
      </c>
      <c r="O1867">
        <v>7</v>
      </c>
    </row>
    <row r="1868" spans="1:15" x14ac:dyDescent="0.2">
      <c r="A1868">
        <f t="shared" si="45"/>
        <v>1866</v>
      </c>
      <c r="B1868">
        <f t="shared" si="45"/>
        <v>2866</v>
      </c>
      <c r="C1868" t="s">
        <v>2009</v>
      </c>
      <c r="D1868" s="19">
        <v>23743</v>
      </c>
      <c r="E1868" t="s">
        <v>44</v>
      </c>
      <c r="F1868">
        <v>100</v>
      </c>
      <c r="G1868" t="s">
        <v>2258</v>
      </c>
      <c r="H1868" t="s">
        <v>32</v>
      </c>
      <c r="I1868" t="s">
        <v>2222</v>
      </c>
      <c r="K1868">
        <v>68</v>
      </c>
      <c r="N1868">
        <v>75</v>
      </c>
      <c r="O1868">
        <v>7</v>
      </c>
    </row>
    <row r="1869" spans="1:15" x14ac:dyDescent="0.2">
      <c r="A1869">
        <f t="shared" si="45"/>
        <v>1867</v>
      </c>
      <c r="B1869">
        <f t="shared" si="45"/>
        <v>2867</v>
      </c>
      <c r="C1869" t="s">
        <v>2010</v>
      </c>
      <c r="D1869" s="19">
        <v>23833</v>
      </c>
      <c r="E1869" t="s">
        <v>44</v>
      </c>
      <c r="F1869">
        <v>100</v>
      </c>
      <c r="G1869" t="s">
        <v>2258</v>
      </c>
      <c r="H1869" t="s">
        <v>32</v>
      </c>
      <c r="I1869" t="s">
        <v>2222</v>
      </c>
      <c r="K1869">
        <v>68</v>
      </c>
      <c r="N1869">
        <v>75</v>
      </c>
      <c r="O1869">
        <v>7</v>
      </c>
    </row>
    <row r="1870" spans="1:15" x14ac:dyDescent="0.2">
      <c r="A1870">
        <f t="shared" si="45"/>
        <v>1868</v>
      </c>
      <c r="B1870">
        <f t="shared" si="45"/>
        <v>2868</v>
      </c>
      <c r="C1870" t="s">
        <v>2011</v>
      </c>
      <c r="D1870" s="19">
        <v>24108</v>
      </c>
      <c r="E1870" t="s">
        <v>44</v>
      </c>
      <c r="F1870">
        <v>100</v>
      </c>
      <c r="G1870" t="s">
        <v>2258</v>
      </c>
      <c r="H1870" t="s">
        <v>32</v>
      </c>
      <c r="I1870" t="s">
        <v>2222</v>
      </c>
      <c r="K1870">
        <v>68</v>
      </c>
      <c r="N1870">
        <v>75</v>
      </c>
      <c r="O1870">
        <v>7</v>
      </c>
    </row>
    <row r="1871" spans="1:15" x14ac:dyDescent="0.2">
      <c r="A1871">
        <f t="shared" si="45"/>
        <v>1869</v>
      </c>
      <c r="B1871">
        <f t="shared" si="45"/>
        <v>2869</v>
      </c>
      <c r="C1871" t="s">
        <v>2012</v>
      </c>
      <c r="D1871" s="19">
        <v>24198</v>
      </c>
      <c r="E1871" t="s">
        <v>44</v>
      </c>
      <c r="F1871">
        <v>100</v>
      </c>
      <c r="G1871" t="s">
        <v>2258</v>
      </c>
      <c r="H1871" t="s">
        <v>32</v>
      </c>
      <c r="I1871" t="s">
        <v>2222</v>
      </c>
      <c r="K1871">
        <v>68</v>
      </c>
      <c r="N1871">
        <v>75</v>
      </c>
      <c r="O1871">
        <v>7</v>
      </c>
    </row>
    <row r="1872" spans="1:15" x14ac:dyDescent="0.2">
      <c r="A1872">
        <f t="shared" si="45"/>
        <v>1870</v>
      </c>
      <c r="B1872">
        <f t="shared" si="45"/>
        <v>2870</v>
      </c>
      <c r="C1872" t="s">
        <v>2013</v>
      </c>
      <c r="D1872" s="19">
        <v>24473</v>
      </c>
      <c r="E1872" t="s">
        <v>44</v>
      </c>
      <c r="F1872">
        <v>100</v>
      </c>
      <c r="G1872" t="s">
        <v>2258</v>
      </c>
      <c r="H1872" t="s">
        <v>32</v>
      </c>
      <c r="I1872" t="s">
        <v>2222</v>
      </c>
      <c r="K1872">
        <v>68</v>
      </c>
      <c r="N1872">
        <v>75</v>
      </c>
      <c r="O1872">
        <v>7</v>
      </c>
    </row>
    <row r="1873" spans="1:15" x14ac:dyDescent="0.2">
      <c r="A1873">
        <f t="shared" si="45"/>
        <v>1871</v>
      </c>
      <c r="B1873">
        <f t="shared" si="45"/>
        <v>2871</v>
      </c>
      <c r="C1873" t="s">
        <v>2014</v>
      </c>
      <c r="D1873" s="19">
        <v>24563</v>
      </c>
      <c r="E1873" t="s">
        <v>44</v>
      </c>
      <c r="F1873">
        <v>100</v>
      </c>
      <c r="G1873" t="s">
        <v>2258</v>
      </c>
      <c r="H1873" t="s">
        <v>32</v>
      </c>
      <c r="I1873" t="s">
        <v>2222</v>
      </c>
      <c r="K1873">
        <v>68</v>
      </c>
      <c r="N1873">
        <v>75</v>
      </c>
      <c r="O1873">
        <v>7</v>
      </c>
    </row>
    <row r="1874" spans="1:15" x14ac:dyDescent="0.2">
      <c r="A1874">
        <f t="shared" si="45"/>
        <v>1872</v>
      </c>
      <c r="B1874">
        <f t="shared" si="45"/>
        <v>2872</v>
      </c>
      <c r="C1874" t="s">
        <v>2015</v>
      </c>
      <c r="D1874" s="19">
        <v>24838</v>
      </c>
      <c r="E1874" t="s">
        <v>44</v>
      </c>
      <c r="F1874">
        <v>100</v>
      </c>
      <c r="G1874" t="s">
        <v>2258</v>
      </c>
      <c r="H1874" t="s">
        <v>32</v>
      </c>
      <c r="I1874" t="s">
        <v>2222</v>
      </c>
      <c r="K1874">
        <v>68</v>
      </c>
      <c r="N1874">
        <v>75</v>
      </c>
      <c r="O1874">
        <v>7</v>
      </c>
    </row>
    <row r="1875" spans="1:15" x14ac:dyDescent="0.2">
      <c r="A1875">
        <f t="shared" si="45"/>
        <v>1873</v>
      </c>
      <c r="B1875">
        <f t="shared" si="45"/>
        <v>2873</v>
      </c>
      <c r="C1875" t="s">
        <v>2016</v>
      </c>
      <c r="D1875" s="19">
        <v>24929</v>
      </c>
      <c r="E1875" t="s">
        <v>44</v>
      </c>
      <c r="F1875">
        <v>100</v>
      </c>
      <c r="G1875" t="s">
        <v>2258</v>
      </c>
      <c r="H1875" t="s">
        <v>32</v>
      </c>
      <c r="I1875" t="s">
        <v>2222</v>
      </c>
      <c r="K1875">
        <v>68</v>
      </c>
      <c r="N1875">
        <v>75</v>
      </c>
      <c r="O1875">
        <v>7</v>
      </c>
    </row>
    <row r="1876" spans="1:15" x14ac:dyDescent="0.2">
      <c r="A1876">
        <f t="shared" si="45"/>
        <v>1874</v>
      </c>
      <c r="B1876">
        <f t="shared" si="45"/>
        <v>2874</v>
      </c>
      <c r="C1876" t="s">
        <v>2017</v>
      </c>
      <c r="D1876" s="19">
        <v>25204</v>
      </c>
      <c r="E1876" t="s">
        <v>44</v>
      </c>
      <c r="F1876">
        <v>100</v>
      </c>
      <c r="G1876" t="s">
        <v>2258</v>
      </c>
      <c r="H1876" t="s">
        <v>32</v>
      </c>
      <c r="I1876" t="s">
        <v>2222</v>
      </c>
      <c r="K1876">
        <v>68</v>
      </c>
      <c r="N1876">
        <v>75</v>
      </c>
      <c r="O1876">
        <v>7</v>
      </c>
    </row>
    <row r="1877" spans="1:15" x14ac:dyDescent="0.2">
      <c r="A1877">
        <f t="shared" si="45"/>
        <v>1875</v>
      </c>
      <c r="B1877">
        <f t="shared" si="45"/>
        <v>2875</v>
      </c>
      <c r="C1877" t="s">
        <v>2018</v>
      </c>
      <c r="D1877" s="19">
        <v>25294</v>
      </c>
      <c r="E1877" t="s">
        <v>44</v>
      </c>
      <c r="F1877">
        <v>100</v>
      </c>
      <c r="G1877" t="s">
        <v>2258</v>
      </c>
      <c r="H1877" t="s">
        <v>32</v>
      </c>
      <c r="I1877" t="s">
        <v>2222</v>
      </c>
      <c r="K1877">
        <v>68</v>
      </c>
      <c r="N1877">
        <v>75</v>
      </c>
      <c r="O1877">
        <v>7</v>
      </c>
    </row>
    <row r="1878" spans="1:15" x14ac:dyDescent="0.2">
      <c r="A1878">
        <f t="shared" si="45"/>
        <v>1876</v>
      </c>
      <c r="B1878">
        <f t="shared" si="45"/>
        <v>2876</v>
      </c>
      <c r="C1878" t="s">
        <v>2019</v>
      </c>
      <c r="D1878" s="19">
        <v>25569</v>
      </c>
      <c r="E1878" t="s">
        <v>44</v>
      </c>
      <c r="F1878">
        <v>100</v>
      </c>
      <c r="G1878" t="s">
        <v>2258</v>
      </c>
      <c r="H1878" t="s">
        <v>32</v>
      </c>
      <c r="I1878" t="s">
        <v>2222</v>
      </c>
      <c r="K1878">
        <v>68</v>
      </c>
      <c r="N1878">
        <v>75</v>
      </c>
      <c r="O1878">
        <v>7</v>
      </c>
    </row>
    <row r="1879" spans="1:15" x14ac:dyDescent="0.2">
      <c r="A1879">
        <f t="shared" si="45"/>
        <v>1877</v>
      </c>
      <c r="B1879">
        <f t="shared" si="45"/>
        <v>2877</v>
      </c>
      <c r="C1879" t="s">
        <v>2020</v>
      </c>
      <c r="D1879" s="19">
        <v>25659</v>
      </c>
      <c r="E1879" t="s">
        <v>44</v>
      </c>
      <c r="F1879">
        <v>100</v>
      </c>
      <c r="G1879" t="s">
        <v>2258</v>
      </c>
      <c r="H1879" t="s">
        <v>32</v>
      </c>
      <c r="I1879" t="s">
        <v>2222</v>
      </c>
      <c r="K1879">
        <v>68</v>
      </c>
      <c r="N1879">
        <v>75</v>
      </c>
      <c r="O1879">
        <v>7</v>
      </c>
    </row>
    <row r="1880" spans="1:15" x14ac:dyDescent="0.2">
      <c r="A1880">
        <f t="shared" si="45"/>
        <v>1878</v>
      </c>
      <c r="B1880">
        <f t="shared" si="45"/>
        <v>2878</v>
      </c>
      <c r="C1880" t="s">
        <v>2021</v>
      </c>
      <c r="D1880" s="19">
        <v>25934</v>
      </c>
      <c r="E1880" t="s">
        <v>44</v>
      </c>
      <c r="F1880">
        <v>100</v>
      </c>
      <c r="G1880" t="s">
        <v>2258</v>
      </c>
      <c r="H1880" t="s">
        <v>32</v>
      </c>
      <c r="I1880" t="s">
        <v>2222</v>
      </c>
      <c r="K1880">
        <v>68</v>
      </c>
      <c r="N1880">
        <v>75</v>
      </c>
      <c r="O1880">
        <v>7</v>
      </c>
    </row>
    <row r="1881" spans="1:15" x14ac:dyDescent="0.2">
      <c r="A1881">
        <f t="shared" si="45"/>
        <v>1879</v>
      </c>
      <c r="B1881">
        <f t="shared" si="45"/>
        <v>2879</v>
      </c>
      <c r="C1881" t="s">
        <v>2022</v>
      </c>
      <c r="D1881" s="19">
        <v>26024</v>
      </c>
      <c r="E1881" t="s">
        <v>44</v>
      </c>
      <c r="F1881">
        <v>100</v>
      </c>
      <c r="G1881" t="s">
        <v>2258</v>
      </c>
      <c r="H1881" t="s">
        <v>32</v>
      </c>
      <c r="I1881" t="s">
        <v>2222</v>
      </c>
      <c r="K1881">
        <v>68</v>
      </c>
      <c r="N1881">
        <v>75</v>
      </c>
      <c r="O1881">
        <v>7</v>
      </c>
    </row>
    <row r="1882" spans="1:15" x14ac:dyDescent="0.2">
      <c r="A1882">
        <f t="shared" si="45"/>
        <v>1880</v>
      </c>
      <c r="B1882">
        <f t="shared" si="45"/>
        <v>2880</v>
      </c>
      <c r="C1882" t="s">
        <v>2023</v>
      </c>
      <c r="D1882" s="19">
        <v>26299</v>
      </c>
      <c r="E1882" t="s">
        <v>44</v>
      </c>
      <c r="F1882">
        <v>100</v>
      </c>
      <c r="G1882" t="s">
        <v>2258</v>
      </c>
      <c r="H1882" t="s">
        <v>32</v>
      </c>
      <c r="I1882" t="s">
        <v>2222</v>
      </c>
      <c r="K1882">
        <v>68</v>
      </c>
      <c r="N1882">
        <v>75</v>
      </c>
      <c r="O1882">
        <v>7</v>
      </c>
    </row>
    <row r="1883" spans="1:15" x14ac:dyDescent="0.2">
      <c r="A1883">
        <f t="shared" si="45"/>
        <v>1881</v>
      </c>
      <c r="B1883">
        <f t="shared" si="45"/>
        <v>2881</v>
      </c>
      <c r="C1883" t="s">
        <v>2024</v>
      </c>
      <c r="D1883" s="19">
        <v>26390</v>
      </c>
      <c r="E1883" t="s">
        <v>44</v>
      </c>
      <c r="F1883">
        <v>100</v>
      </c>
      <c r="G1883" t="s">
        <v>2258</v>
      </c>
      <c r="H1883" t="s">
        <v>32</v>
      </c>
      <c r="I1883" t="s">
        <v>2222</v>
      </c>
      <c r="K1883">
        <v>68</v>
      </c>
      <c r="N1883">
        <v>75</v>
      </c>
      <c r="O1883">
        <v>7</v>
      </c>
    </row>
    <row r="1884" spans="1:15" x14ac:dyDescent="0.2">
      <c r="A1884">
        <f t="shared" si="45"/>
        <v>1882</v>
      </c>
      <c r="B1884">
        <f t="shared" si="45"/>
        <v>2882</v>
      </c>
      <c r="C1884" t="s">
        <v>2025</v>
      </c>
      <c r="D1884" s="19">
        <v>26665</v>
      </c>
      <c r="E1884" t="s">
        <v>44</v>
      </c>
      <c r="F1884">
        <v>100</v>
      </c>
      <c r="G1884" t="s">
        <v>2258</v>
      </c>
      <c r="H1884" t="s">
        <v>32</v>
      </c>
      <c r="I1884" t="s">
        <v>2222</v>
      </c>
      <c r="K1884">
        <v>68</v>
      </c>
      <c r="N1884">
        <v>75</v>
      </c>
      <c r="O1884">
        <v>7</v>
      </c>
    </row>
    <row r="1885" spans="1:15" x14ac:dyDescent="0.2">
      <c r="A1885">
        <f t="shared" si="45"/>
        <v>1883</v>
      </c>
      <c r="B1885">
        <f t="shared" si="45"/>
        <v>2883</v>
      </c>
      <c r="C1885" t="s">
        <v>2026</v>
      </c>
      <c r="D1885" s="19">
        <v>26755</v>
      </c>
      <c r="E1885" t="s">
        <v>44</v>
      </c>
      <c r="F1885">
        <v>100</v>
      </c>
      <c r="G1885" t="s">
        <v>2258</v>
      </c>
      <c r="H1885" t="s">
        <v>32</v>
      </c>
      <c r="I1885" t="s">
        <v>2222</v>
      </c>
      <c r="K1885">
        <v>68</v>
      </c>
      <c r="N1885">
        <v>75</v>
      </c>
      <c r="O1885">
        <v>7</v>
      </c>
    </row>
    <row r="1886" spans="1:15" x14ac:dyDescent="0.2">
      <c r="A1886">
        <f t="shared" ref="A1886:B1949" si="46">A1885+1</f>
        <v>1884</v>
      </c>
      <c r="B1886">
        <f t="shared" si="46"/>
        <v>2884</v>
      </c>
      <c r="C1886" t="s">
        <v>2027</v>
      </c>
      <c r="D1886" s="19">
        <v>27030</v>
      </c>
      <c r="E1886" t="s">
        <v>44</v>
      </c>
      <c r="F1886">
        <v>100</v>
      </c>
      <c r="G1886" t="s">
        <v>2258</v>
      </c>
      <c r="H1886" t="s">
        <v>32</v>
      </c>
      <c r="I1886" t="s">
        <v>2222</v>
      </c>
      <c r="K1886">
        <v>68</v>
      </c>
      <c r="N1886">
        <v>75</v>
      </c>
      <c r="O1886">
        <v>7</v>
      </c>
    </row>
    <row r="1887" spans="1:15" x14ac:dyDescent="0.2">
      <c r="A1887">
        <f t="shared" si="46"/>
        <v>1885</v>
      </c>
      <c r="B1887">
        <f t="shared" si="46"/>
        <v>2885</v>
      </c>
      <c r="C1887" t="s">
        <v>2028</v>
      </c>
      <c r="D1887" s="19">
        <v>27120</v>
      </c>
      <c r="E1887" t="s">
        <v>44</v>
      </c>
      <c r="F1887">
        <v>100</v>
      </c>
      <c r="G1887" t="s">
        <v>2258</v>
      </c>
      <c r="H1887" t="s">
        <v>32</v>
      </c>
      <c r="I1887" t="s">
        <v>2222</v>
      </c>
      <c r="K1887">
        <v>68</v>
      </c>
      <c r="N1887">
        <v>75</v>
      </c>
      <c r="O1887">
        <v>7</v>
      </c>
    </row>
    <row r="1888" spans="1:15" x14ac:dyDescent="0.2">
      <c r="A1888">
        <f t="shared" si="46"/>
        <v>1886</v>
      </c>
      <c r="B1888">
        <f t="shared" si="46"/>
        <v>2886</v>
      </c>
      <c r="C1888" t="s">
        <v>2029</v>
      </c>
      <c r="D1888" s="19">
        <v>27395</v>
      </c>
      <c r="E1888" t="s">
        <v>44</v>
      </c>
      <c r="F1888">
        <v>100</v>
      </c>
      <c r="G1888" t="s">
        <v>2258</v>
      </c>
      <c r="H1888" t="s">
        <v>32</v>
      </c>
      <c r="I1888" t="s">
        <v>2222</v>
      </c>
      <c r="K1888">
        <v>68</v>
      </c>
      <c r="N1888">
        <v>75</v>
      </c>
      <c r="O1888">
        <v>7</v>
      </c>
    </row>
    <row r="1889" spans="1:15" x14ac:dyDescent="0.2">
      <c r="A1889">
        <f t="shared" si="46"/>
        <v>1887</v>
      </c>
      <c r="B1889">
        <f t="shared" si="46"/>
        <v>2887</v>
      </c>
      <c r="C1889" t="s">
        <v>2030</v>
      </c>
      <c r="D1889" s="19">
        <v>27485</v>
      </c>
      <c r="E1889" t="s">
        <v>44</v>
      </c>
      <c r="F1889">
        <v>100</v>
      </c>
      <c r="G1889" t="s">
        <v>2258</v>
      </c>
      <c r="H1889" t="s">
        <v>32</v>
      </c>
      <c r="I1889" t="s">
        <v>2222</v>
      </c>
      <c r="K1889">
        <v>68</v>
      </c>
      <c r="N1889">
        <v>75</v>
      </c>
      <c r="O1889">
        <v>7</v>
      </c>
    </row>
    <row r="1890" spans="1:15" x14ac:dyDescent="0.2">
      <c r="A1890">
        <f t="shared" si="46"/>
        <v>1888</v>
      </c>
      <c r="B1890">
        <f t="shared" si="46"/>
        <v>2888</v>
      </c>
      <c r="C1890" t="s">
        <v>2031</v>
      </c>
      <c r="D1890" s="19">
        <v>27760</v>
      </c>
      <c r="E1890" t="s">
        <v>44</v>
      </c>
      <c r="F1890">
        <v>100</v>
      </c>
      <c r="G1890" t="s">
        <v>2258</v>
      </c>
      <c r="H1890" t="s">
        <v>32</v>
      </c>
      <c r="I1890" t="s">
        <v>2222</v>
      </c>
      <c r="K1890">
        <v>68</v>
      </c>
      <c r="N1890">
        <v>75</v>
      </c>
      <c r="O1890">
        <v>7</v>
      </c>
    </row>
    <row r="1891" spans="1:15" x14ac:dyDescent="0.2">
      <c r="A1891">
        <f t="shared" si="46"/>
        <v>1889</v>
      </c>
      <c r="B1891">
        <f t="shared" si="46"/>
        <v>2889</v>
      </c>
      <c r="C1891" t="s">
        <v>2032</v>
      </c>
      <c r="D1891" s="19">
        <v>27851</v>
      </c>
      <c r="E1891" t="s">
        <v>44</v>
      </c>
      <c r="F1891">
        <v>100</v>
      </c>
      <c r="G1891" t="s">
        <v>2258</v>
      </c>
      <c r="H1891" t="s">
        <v>32</v>
      </c>
      <c r="I1891" t="s">
        <v>2222</v>
      </c>
      <c r="K1891">
        <v>68</v>
      </c>
      <c r="N1891">
        <v>75</v>
      </c>
      <c r="O1891">
        <v>7</v>
      </c>
    </row>
    <row r="1892" spans="1:15" x14ac:dyDescent="0.2">
      <c r="A1892">
        <f t="shared" si="46"/>
        <v>1890</v>
      </c>
      <c r="B1892">
        <f t="shared" si="46"/>
        <v>2890</v>
      </c>
      <c r="C1892" t="s">
        <v>2033</v>
      </c>
      <c r="D1892" s="19">
        <v>28126</v>
      </c>
      <c r="E1892" t="s">
        <v>44</v>
      </c>
      <c r="F1892">
        <v>100</v>
      </c>
      <c r="G1892" t="s">
        <v>2258</v>
      </c>
      <c r="H1892" t="s">
        <v>32</v>
      </c>
      <c r="I1892" t="s">
        <v>2222</v>
      </c>
      <c r="K1892">
        <v>68</v>
      </c>
      <c r="N1892">
        <v>75</v>
      </c>
      <c r="O1892">
        <v>7</v>
      </c>
    </row>
    <row r="1893" spans="1:15" x14ac:dyDescent="0.2">
      <c r="A1893">
        <f t="shared" si="46"/>
        <v>1891</v>
      </c>
      <c r="B1893">
        <f t="shared" si="46"/>
        <v>2891</v>
      </c>
      <c r="C1893" t="s">
        <v>2034</v>
      </c>
      <c r="D1893" s="19">
        <v>28216</v>
      </c>
      <c r="E1893" t="s">
        <v>44</v>
      </c>
      <c r="F1893">
        <v>100</v>
      </c>
      <c r="G1893" t="s">
        <v>2258</v>
      </c>
      <c r="H1893" t="s">
        <v>32</v>
      </c>
      <c r="I1893" t="s">
        <v>2222</v>
      </c>
      <c r="K1893">
        <v>68</v>
      </c>
      <c r="N1893">
        <v>75</v>
      </c>
      <c r="O1893">
        <v>7</v>
      </c>
    </row>
    <row r="1894" spans="1:15" x14ac:dyDescent="0.2">
      <c r="A1894">
        <f t="shared" si="46"/>
        <v>1892</v>
      </c>
      <c r="B1894">
        <f t="shared" si="46"/>
        <v>2892</v>
      </c>
      <c r="C1894" t="s">
        <v>2035</v>
      </c>
      <c r="D1894" s="19">
        <v>28491</v>
      </c>
      <c r="E1894" t="s">
        <v>44</v>
      </c>
      <c r="F1894">
        <v>100</v>
      </c>
      <c r="G1894" t="s">
        <v>2258</v>
      </c>
      <c r="H1894" t="s">
        <v>32</v>
      </c>
      <c r="I1894" t="s">
        <v>2222</v>
      </c>
      <c r="K1894">
        <v>68</v>
      </c>
      <c r="N1894">
        <v>75</v>
      </c>
      <c r="O1894">
        <v>7</v>
      </c>
    </row>
    <row r="1895" spans="1:15" x14ac:dyDescent="0.2">
      <c r="A1895">
        <f t="shared" si="46"/>
        <v>1893</v>
      </c>
      <c r="B1895">
        <f t="shared" si="46"/>
        <v>2893</v>
      </c>
      <c r="C1895" t="s">
        <v>2036</v>
      </c>
      <c r="D1895" s="19">
        <v>28581</v>
      </c>
      <c r="E1895" t="s">
        <v>44</v>
      </c>
      <c r="F1895">
        <v>100</v>
      </c>
      <c r="G1895" t="s">
        <v>2258</v>
      </c>
      <c r="H1895" t="s">
        <v>32</v>
      </c>
      <c r="I1895" t="s">
        <v>2222</v>
      </c>
      <c r="K1895">
        <v>68</v>
      </c>
      <c r="N1895">
        <v>75</v>
      </c>
      <c r="O1895">
        <v>7</v>
      </c>
    </row>
    <row r="1896" spans="1:15" x14ac:dyDescent="0.2">
      <c r="A1896">
        <f t="shared" si="46"/>
        <v>1894</v>
      </c>
      <c r="B1896">
        <f t="shared" si="46"/>
        <v>2894</v>
      </c>
      <c r="C1896" t="s">
        <v>2037</v>
      </c>
      <c r="D1896" s="19">
        <v>28856</v>
      </c>
      <c r="E1896" t="s">
        <v>44</v>
      </c>
      <c r="F1896">
        <v>100</v>
      </c>
      <c r="G1896" t="s">
        <v>2258</v>
      </c>
      <c r="H1896" t="s">
        <v>32</v>
      </c>
      <c r="I1896" t="s">
        <v>2222</v>
      </c>
      <c r="K1896">
        <v>68</v>
      </c>
      <c r="N1896">
        <v>75</v>
      </c>
      <c r="O1896">
        <v>7</v>
      </c>
    </row>
    <row r="1897" spans="1:15" x14ac:dyDescent="0.2">
      <c r="A1897">
        <f t="shared" si="46"/>
        <v>1895</v>
      </c>
      <c r="B1897">
        <f t="shared" si="46"/>
        <v>2895</v>
      </c>
      <c r="C1897" t="s">
        <v>2038</v>
      </c>
      <c r="D1897" s="19">
        <v>28946</v>
      </c>
      <c r="E1897" t="s">
        <v>44</v>
      </c>
      <c r="F1897">
        <v>100</v>
      </c>
      <c r="G1897" t="s">
        <v>2258</v>
      </c>
      <c r="H1897" t="s">
        <v>32</v>
      </c>
      <c r="I1897" t="s">
        <v>2222</v>
      </c>
      <c r="K1897">
        <v>68</v>
      </c>
      <c r="N1897">
        <v>75</v>
      </c>
      <c r="O1897">
        <v>7</v>
      </c>
    </row>
    <row r="1898" spans="1:15" x14ac:dyDescent="0.2">
      <c r="A1898">
        <f t="shared" si="46"/>
        <v>1896</v>
      </c>
      <c r="B1898">
        <f t="shared" si="46"/>
        <v>2896</v>
      </c>
      <c r="C1898" t="s">
        <v>2039</v>
      </c>
      <c r="D1898" s="19">
        <v>29221</v>
      </c>
      <c r="E1898" t="s">
        <v>44</v>
      </c>
      <c r="F1898">
        <v>100</v>
      </c>
      <c r="G1898" t="s">
        <v>2258</v>
      </c>
      <c r="H1898" t="s">
        <v>32</v>
      </c>
      <c r="I1898" t="s">
        <v>2222</v>
      </c>
      <c r="K1898">
        <v>68</v>
      </c>
      <c r="N1898">
        <v>75</v>
      </c>
      <c r="O1898">
        <v>7</v>
      </c>
    </row>
    <row r="1899" spans="1:15" x14ac:dyDescent="0.2">
      <c r="A1899">
        <f t="shared" si="46"/>
        <v>1897</v>
      </c>
      <c r="B1899">
        <f t="shared" si="46"/>
        <v>2897</v>
      </c>
      <c r="C1899" t="s">
        <v>2040</v>
      </c>
      <c r="D1899" s="19">
        <v>29312</v>
      </c>
      <c r="E1899" t="s">
        <v>44</v>
      </c>
      <c r="F1899">
        <v>100</v>
      </c>
      <c r="G1899" t="s">
        <v>2258</v>
      </c>
      <c r="H1899" t="s">
        <v>32</v>
      </c>
      <c r="I1899" t="s">
        <v>2222</v>
      </c>
      <c r="K1899">
        <v>68</v>
      </c>
      <c r="N1899">
        <v>75</v>
      </c>
      <c r="O1899">
        <v>7</v>
      </c>
    </row>
    <row r="1900" spans="1:15" x14ac:dyDescent="0.2">
      <c r="A1900">
        <f t="shared" si="46"/>
        <v>1898</v>
      </c>
      <c r="B1900">
        <f t="shared" si="46"/>
        <v>2898</v>
      </c>
      <c r="C1900" t="s">
        <v>2041</v>
      </c>
      <c r="D1900" s="19">
        <v>29587</v>
      </c>
      <c r="E1900" t="s">
        <v>44</v>
      </c>
      <c r="F1900">
        <v>100</v>
      </c>
      <c r="G1900" t="s">
        <v>2258</v>
      </c>
      <c r="H1900" t="s">
        <v>32</v>
      </c>
      <c r="I1900" t="s">
        <v>2222</v>
      </c>
      <c r="K1900">
        <v>68</v>
      </c>
      <c r="N1900">
        <v>75</v>
      </c>
      <c r="O1900">
        <v>7</v>
      </c>
    </row>
    <row r="1901" spans="1:15" x14ac:dyDescent="0.2">
      <c r="A1901">
        <f t="shared" si="46"/>
        <v>1899</v>
      </c>
      <c r="B1901">
        <f t="shared" si="46"/>
        <v>2899</v>
      </c>
      <c r="C1901" t="s">
        <v>2042</v>
      </c>
      <c r="D1901" s="19">
        <v>29677</v>
      </c>
      <c r="E1901" t="s">
        <v>44</v>
      </c>
      <c r="F1901">
        <v>100</v>
      </c>
      <c r="G1901" t="s">
        <v>2258</v>
      </c>
      <c r="H1901" t="s">
        <v>32</v>
      </c>
      <c r="I1901" t="s">
        <v>2222</v>
      </c>
      <c r="K1901">
        <v>68</v>
      </c>
      <c r="N1901">
        <v>75</v>
      </c>
      <c r="O1901">
        <v>7</v>
      </c>
    </row>
    <row r="1902" spans="1:15" x14ac:dyDescent="0.2">
      <c r="A1902">
        <f t="shared" si="46"/>
        <v>1900</v>
      </c>
      <c r="B1902">
        <f t="shared" si="46"/>
        <v>2900</v>
      </c>
      <c r="C1902" t="s">
        <v>2043</v>
      </c>
      <c r="D1902" s="19">
        <v>29952</v>
      </c>
      <c r="E1902" t="s">
        <v>44</v>
      </c>
      <c r="F1902">
        <v>100</v>
      </c>
      <c r="G1902" t="s">
        <v>2258</v>
      </c>
      <c r="H1902" t="s">
        <v>32</v>
      </c>
      <c r="I1902" t="s">
        <v>2222</v>
      </c>
      <c r="K1902">
        <v>68</v>
      </c>
      <c r="N1902">
        <v>75</v>
      </c>
      <c r="O1902">
        <v>7</v>
      </c>
    </row>
    <row r="1903" spans="1:15" x14ac:dyDescent="0.2">
      <c r="A1903">
        <f t="shared" si="46"/>
        <v>1901</v>
      </c>
      <c r="B1903">
        <f t="shared" si="46"/>
        <v>2901</v>
      </c>
      <c r="C1903" t="s">
        <v>2044</v>
      </c>
      <c r="D1903" s="19">
        <v>30042</v>
      </c>
      <c r="E1903" t="s">
        <v>44</v>
      </c>
      <c r="F1903">
        <v>100</v>
      </c>
      <c r="G1903" t="s">
        <v>2258</v>
      </c>
      <c r="H1903" t="s">
        <v>32</v>
      </c>
      <c r="I1903" t="s">
        <v>2222</v>
      </c>
      <c r="K1903">
        <v>68</v>
      </c>
      <c r="N1903">
        <v>75</v>
      </c>
      <c r="O1903">
        <v>7</v>
      </c>
    </row>
    <row r="1904" spans="1:15" x14ac:dyDescent="0.2">
      <c r="A1904">
        <f t="shared" si="46"/>
        <v>1902</v>
      </c>
      <c r="B1904">
        <f t="shared" si="46"/>
        <v>2902</v>
      </c>
      <c r="C1904" t="s">
        <v>2045</v>
      </c>
      <c r="D1904" s="19">
        <v>30317</v>
      </c>
      <c r="E1904" t="s">
        <v>44</v>
      </c>
      <c r="F1904">
        <v>100</v>
      </c>
      <c r="G1904" t="s">
        <v>2258</v>
      </c>
      <c r="H1904" t="s">
        <v>32</v>
      </c>
      <c r="I1904" t="s">
        <v>2222</v>
      </c>
      <c r="K1904">
        <v>68</v>
      </c>
      <c r="N1904">
        <v>75</v>
      </c>
      <c r="O1904">
        <v>7</v>
      </c>
    </row>
    <row r="1905" spans="1:15" x14ac:dyDescent="0.2">
      <c r="A1905">
        <f t="shared" si="46"/>
        <v>1903</v>
      </c>
      <c r="B1905">
        <f t="shared" si="46"/>
        <v>2903</v>
      </c>
      <c r="C1905" t="s">
        <v>2046</v>
      </c>
      <c r="D1905" s="19">
        <v>30407</v>
      </c>
      <c r="E1905" t="s">
        <v>44</v>
      </c>
      <c r="F1905">
        <v>100</v>
      </c>
      <c r="G1905" t="s">
        <v>2258</v>
      </c>
      <c r="H1905" t="s">
        <v>32</v>
      </c>
      <c r="I1905" t="s">
        <v>2222</v>
      </c>
      <c r="K1905">
        <v>68</v>
      </c>
      <c r="N1905">
        <v>75</v>
      </c>
      <c r="O1905">
        <v>7</v>
      </c>
    </row>
    <row r="1906" spans="1:15" x14ac:dyDescent="0.2">
      <c r="A1906">
        <f t="shared" si="46"/>
        <v>1904</v>
      </c>
      <c r="B1906">
        <f t="shared" si="46"/>
        <v>2904</v>
      </c>
      <c r="C1906" t="s">
        <v>2047</v>
      </c>
      <c r="D1906" s="19">
        <v>30682</v>
      </c>
      <c r="E1906" t="s">
        <v>44</v>
      </c>
      <c r="F1906">
        <v>100</v>
      </c>
      <c r="G1906" t="s">
        <v>2258</v>
      </c>
      <c r="H1906" t="s">
        <v>32</v>
      </c>
      <c r="I1906" t="s">
        <v>2222</v>
      </c>
      <c r="K1906">
        <v>68</v>
      </c>
      <c r="N1906">
        <v>75</v>
      </c>
      <c r="O1906">
        <v>7</v>
      </c>
    </row>
    <row r="1907" spans="1:15" x14ac:dyDescent="0.2">
      <c r="A1907">
        <f t="shared" si="46"/>
        <v>1905</v>
      </c>
      <c r="B1907">
        <f t="shared" si="46"/>
        <v>2905</v>
      </c>
      <c r="C1907" t="s">
        <v>2048</v>
      </c>
      <c r="D1907" s="19">
        <v>30773</v>
      </c>
      <c r="E1907" t="s">
        <v>44</v>
      </c>
      <c r="F1907">
        <v>100</v>
      </c>
      <c r="G1907" t="s">
        <v>2258</v>
      </c>
      <c r="H1907" t="s">
        <v>32</v>
      </c>
      <c r="I1907" t="s">
        <v>2222</v>
      </c>
      <c r="K1907">
        <v>68</v>
      </c>
      <c r="N1907">
        <v>75</v>
      </c>
      <c r="O1907">
        <v>7</v>
      </c>
    </row>
    <row r="1908" spans="1:15" x14ac:dyDescent="0.2">
      <c r="A1908">
        <f t="shared" si="46"/>
        <v>1906</v>
      </c>
      <c r="B1908">
        <f t="shared" si="46"/>
        <v>2906</v>
      </c>
      <c r="C1908" t="s">
        <v>2049</v>
      </c>
      <c r="D1908" s="19">
        <v>31048</v>
      </c>
      <c r="E1908" t="s">
        <v>44</v>
      </c>
      <c r="F1908">
        <v>100</v>
      </c>
      <c r="G1908" t="s">
        <v>2258</v>
      </c>
      <c r="H1908" t="s">
        <v>32</v>
      </c>
      <c r="I1908" t="s">
        <v>2222</v>
      </c>
      <c r="K1908">
        <v>68</v>
      </c>
      <c r="N1908">
        <v>75</v>
      </c>
      <c r="O1908">
        <v>7</v>
      </c>
    </row>
    <row r="1909" spans="1:15" x14ac:dyDescent="0.2">
      <c r="A1909">
        <f t="shared" si="46"/>
        <v>1907</v>
      </c>
      <c r="B1909">
        <f t="shared" si="46"/>
        <v>2907</v>
      </c>
      <c r="C1909" t="s">
        <v>2050</v>
      </c>
      <c r="D1909" s="19">
        <v>31138</v>
      </c>
      <c r="E1909" t="s">
        <v>44</v>
      </c>
      <c r="F1909">
        <v>100</v>
      </c>
      <c r="G1909" t="s">
        <v>2258</v>
      </c>
      <c r="H1909" t="s">
        <v>32</v>
      </c>
      <c r="I1909" t="s">
        <v>2222</v>
      </c>
      <c r="K1909">
        <v>68</v>
      </c>
      <c r="N1909">
        <v>75</v>
      </c>
      <c r="O1909">
        <v>7</v>
      </c>
    </row>
    <row r="1910" spans="1:15" x14ac:dyDescent="0.2">
      <c r="A1910">
        <f t="shared" si="46"/>
        <v>1908</v>
      </c>
      <c r="B1910">
        <f t="shared" si="46"/>
        <v>2908</v>
      </c>
      <c r="C1910" t="s">
        <v>2051</v>
      </c>
      <c r="D1910" s="19">
        <v>31413</v>
      </c>
      <c r="E1910" t="s">
        <v>44</v>
      </c>
      <c r="F1910">
        <v>100</v>
      </c>
      <c r="G1910" t="s">
        <v>2258</v>
      </c>
      <c r="H1910" t="s">
        <v>32</v>
      </c>
      <c r="I1910" t="s">
        <v>2222</v>
      </c>
      <c r="K1910">
        <v>68</v>
      </c>
      <c r="N1910">
        <v>75</v>
      </c>
      <c r="O1910">
        <v>7</v>
      </c>
    </row>
    <row r="1911" spans="1:15" x14ac:dyDescent="0.2">
      <c r="A1911">
        <f t="shared" si="46"/>
        <v>1909</v>
      </c>
      <c r="B1911">
        <f t="shared" si="46"/>
        <v>2909</v>
      </c>
      <c r="C1911" t="s">
        <v>2052</v>
      </c>
      <c r="D1911" s="19">
        <v>31503</v>
      </c>
      <c r="E1911" t="s">
        <v>44</v>
      </c>
      <c r="F1911">
        <v>100</v>
      </c>
      <c r="G1911" t="s">
        <v>2258</v>
      </c>
      <c r="H1911" t="s">
        <v>32</v>
      </c>
      <c r="I1911" t="s">
        <v>2222</v>
      </c>
      <c r="K1911">
        <v>68</v>
      </c>
      <c r="N1911">
        <v>75</v>
      </c>
      <c r="O1911">
        <v>7</v>
      </c>
    </row>
    <row r="1912" spans="1:15" x14ac:dyDescent="0.2">
      <c r="A1912">
        <f t="shared" si="46"/>
        <v>1910</v>
      </c>
      <c r="B1912">
        <f t="shared" si="46"/>
        <v>2910</v>
      </c>
      <c r="C1912" t="s">
        <v>2053</v>
      </c>
      <c r="D1912" s="19">
        <v>31778</v>
      </c>
      <c r="E1912" t="s">
        <v>44</v>
      </c>
      <c r="F1912">
        <v>100</v>
      </c>
      <c r="G1912" t="s">
        <v>2258</v>
      </c>
      <c r="H1912" t="s">
        <v>32</v>
      </c>
      <c r="I1912" t="s">
        <v>2222</v>
      </c>
      <c r="K1912">
        <v>68</v>
      </c>
      <c r="N1912">
        <v>75</v>
      </c>
      <c r="O1912">
        <v>7</v>
      </c>
    </row>
    <row r="1913" spans="1:15" x14ac:dyDescent="0.2">
      <c r="A1913">
        <f t="shared" si="46"/>
        <v>1911</v>
      </c>
      <c r="B1913">
        <f t="shared" si="46"/>
        <v>2911</v>
      </c>
      <c r="C1913" t="s">
        <v>2054</v>
      </c>
      <c r="D1913" s="19">
        <v>31868</v>
      </c>
      <c r="E1913" t="s">
        <v>44</v>
      </c>
      <c r="F1913">
        <v>100</v>
      </c>
      <c r="G1913" t="s">
        <v>2258</v>
      </c>
      <c r="H1913" t="s">
        <v>32</v>
      </c>
      <c r="I1913" t="s">
        <v>2222</v>
      </c>
      <c r="K1913">
        <v>68</v>
      </c>
      <c r="N1913">
        <v>75</v>
      </c>
      <c r="O1913">
        <v>7</v>
      </c>
    </row>
    <row r="1914" spans="1:15" x14ac:dyDescent="0.2">
      <c r="A1914">
        <f t="shared" si="46"/>
        <v>1912</v>
      </c>
      <c r="B1914">
        <f t="shared" si="46"/>
        <v>2912</v>
      </c>
      <c r="C1914" t="s">
        <v>2055</v>
      </c>
      <c r="D1914" s="19">
        <v>32143</v>
      </c>
      <c r="E1914" t="s">
        <v>44</v>
      </c>
      <c r="F1914">
        <v>100</v>
      </c>
      <c r="G1914" t="s">
        <v>2258</v>
      </c>
      <c r="H1914" t="s">
        <v>32</v>
      </c>
      <c r="I1914" t="s">
        <v>2222</v>
      </c>
      <c r="K1914">
        <v>68</v>
      </c>
      <c r="N1914">
        <v>75</v>
      </c>
      <c r="O1914">
        <v>7</v>
      </c>
    </row>
    <row r="1915" spans="1:15" x14ac:dyDescent="0.2">
      <c r="A1915">
        <f t="shared" si="46"/>
        <v>1913</v>
      </c>
      <c r="B1915">
        <f t="shared" si="46"/>
        <v>2913</v>
      </c>
      <c r="C1915" t="s">
        <v>2056</v>
      </c>
      <c r="D1915" s="19">
        <v>32234</v>
      </c>
      <c r="E1915" t="s">
        <v>44</v>
      </c>
      <c r="F1915">
        <v>100</v>
      </c>
      <c r="G1915" t="s">
        <v>2258</v>
      </c>
      <c r="H1915" t="s">
        <v>32</v>
      </c>
      <c r="I1915" t="s">
        <v>2222</v>
      </c>
      <c r="K1915">
        <v>68</v>
      </c>
      <c r="N1915">
        <v>75</v>
      </c>
      <c r="O1915">
        <v>7</v>
      </c>
    </row>
    <row r="1916" spans="1:15" x14ac:dyDescent="0.2">
      <c r="A1916">
        <f t="shared" si="46"/>
        <v>1914</v>
      </c>
      <c r="B1916">
        <f t="shared" si="46"/>
        <v>2914</v>
      </c>
      <c r="C1916" t="s">
        <v>2057</v>
      </c>
      <c r="D1916" s="19">
        <v>32509</v>
      </c>
      <c r="E1916" t="s">
        <v>44</v>
      </c>
      <c r="F1916">
        <v>100</v>
      </c>
      <c r="G1916" t="s">
        <v>2258</v>
      </c>
      <c r="H1916" t="s">
        <v>32</v>
      </c>
      <c r="I1916" t="s">
        <v>2222</v>
      </c>
      <c r="K1916">
        <v>68</v>
      </c>
      <c r="N1916">
        <v>75</v>
      </c>
      <c r="O1916">
        <v>7</v>
      </c>
    </row>
    <row r="1917" spans="1:15" x14ac:dyDescent="0.2">
      <c r="A1917">
        <f t="shared" si="46"/>
        <v>1915</v>
      </c>
      <c r="B1917">
        <f t="shared" si="46"/>
        <v>2915</v>
      </c>
      <c r="C1917" t="s">
        <v>2058</v>
      </c>
      <c r="D1917" s="19">
        <v>32599</v>
      </c>
      <c r="E1917" t="s">
        <v>44</v>
      </c>
      <c r="F1917">
        <v>100</v>
      </c>
      <c r="G1917" t="s">
        <v>2258</v>
      </c>
      <c r="H1917" t="s">
        <v>32</v>
      </c>
      <c r="I1917" t="s">
        <v>2222</v>
      </c>
      <c r="K1917">
        <v>68</v>
      </c>
      <c r="N1917">
        <v>75</v>
      </c>
      <c r="O1917">
        <v>7</v>
      </c>
    </row>
    <row r="1918" spans="1:15" x14ac:dyDescent="0.2">
      <c r="A1918">
        <f t="shared" si="46"/>
        <v>1916</v>
      </c>
      <c r="B1918">
        <f t="shared" si="46"/>
        <v>2916</v>
      </c>
      <c r="C1918" t="s">
        <v>2059</v>
      </c>
      <c r="D1918" s="19">
        <v>32874</v>
      </c>
      <c r="E1918" t="s">
        <v>44</v>
      </c>
      <c r="F1918">
        <v>100</v>
      </c>
      <c r="G1918" t="s">
        <v>2258</v>
      </c>
      <c r="H1918" t="s">
        <v>32</v>
      </c>
      <c r="I1918" t="s">
        <v>2222</v>
      </c>
      <c r="K1918">
        <v>68</v>
      </c>
      <c r="N1918">
        <v>75</v>
      </c>
      <c r="O1918">
        <v>7</v>
      </c>
    </row>
    <row r="1919" spans="1:15" x14ac:dyDescent="0.2">
      <c r="A1919">
        <f t="shared" si="46"/>
        <v>1917</v>
      </c>
      <c r="B1919">
        <f t="shared" si="46"/>
        <v>2917</v>
      </c>
      <c r="C1919" t="s">
        <v>2060</v>
      </c>
      <c r="D1919" s="19">
        <v>32964</v>
      </c>
      <c r="E1919" t="s">
        <v>44</v>
      </c>
      <c r="F1919">
        <v>100</v>
      </c>
      <c r="G1919" t="s">
        <v>2258</v>
      </c>
      <c r="H1919" t="s">
        <v>32</v>
      </c>
      <c r="I1919" t="s">
        <v>2222</v>
      </c>
      <c r="K1919">
        <v>68</v>
      </c>
      <c r="N1919">
        <v>75</v>
      </c>
      <c r="O1919">
        <v>7</v>
      </c>
    </row>
    <row r="1920" spans="1:15" x14ac:dyDescent="0.2">
      <c r="A1920">
        <f t="shared" si="46"/>
        <v>1918</v>
      </c>
      <c r="B1920">
        <f t="shared" si="46"/>
        <v>2918</v>
      </c>
      <c r="C1920" t="s">
        <v>2061</v>
      </c>
      <c r="D1920" s="19">
        <v>33239</v>
      </c>
      <c r="E1920" t="s">
        <v>44</v>
      </c>
      <c r="F1920">
        <v>100</v>
      </c>
      <c r="G1920" t="s">
        <v>2258</v>
      </c>
      <c r="H1920" t="s">
        <v>32</v>
      </c>
      <c r="I1920" t="s">
        <v>2222</v>
      </c>
      <c r="K1920">
        <v>68</v>
      </c>
      <c r="N1920">
        <v>75</v>
      </c>
      <c r="O1920">
        <v>7</v>
      </c>
    </row>
    <row r="1921" spans="1:15" x14ac:dyDescent="0.2">
      <c r="A1921">
        <f t="shared" si="46"/>
        <v>1919</v>
      </c>
      <c r="B1921">
        <f t="shared" si="46"/>
        <v>2919</v>
      </c>
      <c r="C1921" t="s">
        <v>2062</v>
      </c>
      <c r="D1921" s="19">
        <v>33329</v>
      </c>
      <c r="E1921" t="s">
        <v>44</v>
      </c>
      <c r="F1921">
        <v>100</v>
      </c>
      <c r="G1921" t="s">
        <v>2258</v>
      </c>
      <c r="H1921" t="s">
        <v>32</v>
      </c>
      <c r="I1921" t="s">
        <v>2222</v>
      </c>
      <c r="K1921">
        <v>68</v>
      </c>
      <c r="N1921">
        <v>75</v>
      </c>
      <c r="O1921">
        <v>7</v>
      </c>
    </row>
    <row r="1922" spans="1:15" x14ac:dyDescent="0.2">
      <c r="A1922">
        <f t="shared" si="46"/>
        <v>1920</v>
      </c>
      <c r="B1922">
        <f t="shared" si="46"/>
        <v>2920</v>
      </c>
      <c r="C1922" t="s">
        <v>2063</v>
      </c>
      <c r="D1922" s="19">
        <v>33604</v>
      </c>
      <c r="E1922" t="s">
        <v>44</v>
      </c>
      <c r="F1922">
        <v>100</v>
      </c>
      <c r="G1922" t="s">
        <v>2258</v>
      </c>
      <c r="H1922" t="s">
        <v>32</v>
      </c>
      <c r="I1922" t="s">
        <v>2222</v>
      </c>
      <c r="K1922">
        <v>68</v>
      </c>
      <c r="N1922">
        <v>75</v>
      </c>
      <c r="O1922">
        <v>7</v>
      </c>
    </row>
    <row r="1923" spans="1:15" x14ac:dyDescent="0.2">
      <c r="A1923">
        <f t="shared" si="46"/>
        <v>1921</v>
      </c>
      <c r="B1923">
        <f t="shared" si="46"/>
        <v>2921</v>
      </c>
      <c r="C1923" t="s">
        <v>2064</v>
      </c>
      <c r="D1923" s="19">
        <v>33695</v>
      </c>
      <c r="E1923" t="s">
        <v>44</v>
      </c>
      <c r="F1923">
        <v>100</v>
      </c>
      <c r="G1923" t="s">
        <v>2258</v>
      </c>
      <c r="H1923" t="s">
        <v>32</v>
      </c>
      <c r="I1923" t="s">
        <v>2222</v>
      </c>
      <c r="K1923">
        <v>68</v>
      </c>
      <c r="N1923">
        <v>75</v>
      </c>
      <c r="O1923">
        <v>7</v>
      </c>
    </row>
    <row r="1924" spans="1:15" x14ac:dyDescent="0.2">
      <c r="A1924">
        <f t="shared" si="46"/>
        <v>1922</v>
      </c>
      <c r="B1924">
        <f t="shared" si="46"/>
        <v>2922</v>
      </c>
      <c r="C1924" t="s">
        <v>2065</v>
      </c>
      <c r="D1924" s="19">
        <v>33970</v>
      </c>
      <c r="E1924" t="s">
        <v>44</v>
      </c>
      <c r="F1924">
        <v>100</v>
      </c>
      <c r="G1924" t="s">
        <v>2258</v>
      </c>
      <c r="H1924" t="s">
        <v>32</v>
      </c>
      <c r="I1924" t="s">
        <v>2222</v>
      </c>
      <c r="K1924">
        <v>68</v>
      </c>
      <c r="N1924">
        <v>75</v>
      </c>
      <c r="O1924">
        <v>7</v>
      </c>
    </row>
    <row r="1925" spans="1:15" x14ac:dyDescent="0.2">
      <c r="A1925">
        <f t="shared" si="46"/>
        <v>1923</v>
      </c>
      <c r="B1925">
        <f t="shared" si="46"/>
        <v>2923</v>
      </c>
      <c r="C1925" t="s">
        <v>2066</v>
      </c>
      <c r="D1925" s="19">
        <v>34060</v>
      </c>
      <c r="E1925" t="s">
        <v>44</v>
      </c>
      <c r="F1925">
        <v>100</v>
      </c>
      <c r="G1925" t="s">
        <v>2258</v>
      </c>
      <c r="H1925" t="s">
        <v>32</v>
      </c>
      <c r="I1925" t="s">
        <v>2222</v>
      </c>
      <c r="K1925">
        <v>68</v>
      </c>
      <c r="N1925">
        <v>75</v>
      </c>
      <c r="O1925">
        <v>7</v>
      </c>
    </row>
    <row r="1926" spans="1:15" x14ac:dyDescent="0.2">
      <c r="A1926">
        <f t="shared" si="46"/>
        <v>1924</v>
      </c>
      <c r="B1926">
        <f t="shared" si="46"/>
        <v>2924</v>
      </c>
      <c r="C1926" t="s">
        <v>2067</v>
      </c>
      <c r="D1926" s="19">
        <v>34335</v>
      </c>
      <c r="E1926" t="s">
        <v>44</v>
      </c>
      <c r="F1926">
        <v>100</v>
      </c>
      <c r="G1926" t="s">
        <v>2258</v>
      </c>
      <c r="H1926" t="s">
        <v>32</v>
      </c>
      <c r="I1926" t="s">
        <v>2222</v>
      </c>
      <c r="K1926">
        <v>68</v>
      </c>
      <c r="N1926">
        <v>75</v>
      </c>
      <c r="O1926">
        <v>7</v>
      </c>
    </row>
    <row r="1927" spans="1:15" x14ac:dyDescent="0.2">
      <c r="A1927">
        <f t="shared" si="46"/>
        <v>1925</v>
      </c>
      <c r="B1927">
        <f t="shared" si="46"/>
        <v>2925</v>
      </c>
      <c r="C1927" t="s">
        <v>2068</v>
      </c>
      <c r="D1927" s="19">
        <v>34425</v>
      </c>
      <c r="E1927" t="s">
        <v>44</v>
      </c>
      <c r="F1927">
        <v>100</v>
      </c>
      <c r="G1927" t="s">
        <v>2258</v>
      </c>
      <c r="H1927" t="s">
        <v>32</v>
      </c>
      <c r="I1927" t="s">
        <v>2222</v>
      </c>
      <c r="K1927">
        <v>68</v>
      </c>
      <c r="N1927">
        <v>75</v>
      </c>
      <c r="O1927">
        <v>7</v>
      </c>
    </row>
    <row r="1928" spans="1:15" x14ac:dyDescent="0.2">
      <c r="A1928">
        <f t="shared" si="46"/>
        <v>1926</v>
      </c>
      <c r="B1928">
        <f t="shared" si="46"/>
        <v>2926</v>
      </c>
      <c r="C1928" t="s">
        <v>2069</v>
      </c>
      <c r="D1928" s="19">
        <v>34700</v>
      </c>
      <c r="E1928" t="s">
        <v>44</v>
      </c>
      <c r="F1928">
        <v>100</v>
      </c>
      <c r="G1928" t="s">
        <v>2258</v>
      </c>
      <c r="H1928" t="s">
        <v>32</v>
      </c>
      <c r="I1928" t="s">
        <v>2222</v>
      </c>
      <c r="K1928">
        <v>68</v>
      </c>
      <c r="N1928">
        <v>75</v>
      </c>
      <c r="O1928">
        <v>7</v>
      </c>
    </row>
    <row r="1929" spans="1:15" x14ac:dyDescent="0.2">
      <c r="A1929">
        <f t="shared" si="46"/>
        <v>1927</v>
      </c>
      <c r="B1929">
        <f t="shared" si="46"/>
        <v>2927</v>
      </c>
      <c r="C1929" t="s">
        <v>2070</v>
      </c>
      <c r="D1929" s="19">
        <v>34790</v>
      </c>
      <c r="E1929" t="s">
        <v>44</v>
      </c>
      <c r="F1929">
        <v>100</v>
      </c>
      <c r="G1929" t="s">
        <v>2258</v>
      </c>
      <c r="H1929" t="s">
        <v>32</v>
      </c>
      <c r="I1929" t="s">
        <v>2222</v>
      </c>
      <c r="K1929">
        <v>68</v>
      </c>
      <c r="N1929">
        <v>75</v>
      </c>
      <c r="O1929">
        <v>7</v>
      </c>
    </row>
    <row r="1930" spans="1:15" x14ac:dyDescent="0.2">
      <c r="A1930">
        <f t="shared" si="46"/>
        <v>1928</v>
      </c>
      <c r="B1930">
        <f t="shared" si="46"/>
        <v>2928</v>
      </c>
      <c r="C1930" t="s">
        <v>2071</v>
      </c>
      <c r="D1930" s="19">
        <v>35065</v>
      </c>
      <c r="E1930" t="s">
        <v>44</v>
      </c>
      <c r="F1930">
        <v>100</v>
      </c>
      <c r="G1930" t="s">
        <v>2258</v>
      </c>
      <c r="H1930" t="s">
        <v>32</v>
      </c>
      <c r="I1930" t="s">
        <v>2222</v>
      </c>
      <c r="K1930">
        <v>68</v>
      </c>
      <c r="N1930">
        <v>75</v>
      </c>
      <c r="O1930">
        <v>7</v>
      </c>
    </row>
    <row r="1931" spans="1:15" x14ac:dyDescent="0.2">
      <c r="A1931">
        <f t="shared" si="46"/>
        <v>1929</v>
      </c>
      <c r="B1931">
        <f t="shared" si="46"/>
        <v>2929</v>
      </c>
      <c r="C1931" t="s">
        <v>2072</v>
      </c>
      <c r="D1931" s="19">
        <v>35156</v>
      </c>
      <c r="E1931" t="s">
        <v>44</v>
      </c>
      <c r="F1931">
        <v>100</v>
      </c>
      <c r="G1931" t="s">
        <v>2258</v>
      </c>
      <c r="H1931" t="s">
        <v>32</v>
      </c>
      <c r="I1931" t="s">
        <v>2222</v>
      </c>
      <c r="K1931">
        <v>68</v>
      </c>
      <c r="N1931">
        <v>75</v>
      </c>
      <c r="O1931">
        <v>7</v>
      </c>
    </row>
    <row r="1932" spans="1:15" x14ac:dyDescent="0.2">
      <c r="A1932">
        <f t="shared" si="46"/>
        <v>1930</v>
      </c>
      <c r="B1932">
        <f t="shared" si="46"/>
        <v>2930</v>
      </c>
      <c r="C1932" t="s">
        <v>2073</v>
      </c>
      <c r="D1932" s="19">
        <v>35431</v>
      </c>
      <c r="E1932" t="s">
        <v>44</v>
      </c>
      <c r="F1932">
        <v>100</v>
      </c>
      <c r="G1932" t="s">
        <v>2258</v>
      </c>
      <c r="H1932" t="s">
        <v>32</v>
      </c>
      <c r="I1932" t="s">
        <v>2222</v>
      </c>
      <c r="K1932">
        <v>68</v>
      </c>
      <c r="N1932">
        <v>75</v>
      </c>
      <c r="O1932">
        <v>7</v>
      </c>
    </row>
    <row r="1933" spans="1:15" x14ac:dyDescent="0.2">
      <c r="A1933">
        <f t="shared" si="46"/>
        <v>1931</v>
      </c>
      <c r="B1933">
        <f t="shared" si="46"/>
        <v>2931</v>
      </c>
      <c r="C1933" t="s">
        <v>2074</v>
      </c>
      <c r="D1933" s="19">
        <v>35521</v>
      </c>
      <c r="E1933" t="s">
        <v>44</v>
      </c>
      <c r="F1933">
        <v>100</v>
      </c>
      <c r="G1933" t="s">
        <v>2258</v>
      </c>
      <c r="H1933" t="s">
        <v>32</v>
      </c>
      <c r="I1933" t="s">
        <v>2222</v>
      </c>
      <c r="K1933">
        <v>68</v>
      </c>
      <c r="N1933">
        <v>75</v>
      </c>
      <c r="O1933">
        <v>7</v>
      </c>
    </row>
    <row r="1934" spans="1:15" x14ac:dyDescent="0.2">
      <c r="A1934">
        <f t="shared" si="46"/>
        <v>1932</v>
      </c>
      <c r="B1934">
        <f t="shared" si="46"/>
        <v>2932</v>
      </c>
      <c r="C1934" t="s">
        <v>2075</v>
      </c>
      <c r="D1934" s="19">
        <v>35796</v>
      </c>
      <c r="E1934" t="s">
        <v>44</v>
      </c>
      <c r="F1934">
        <v>100</v>
      </c>
      <c r="G1934" t="s">
        <v>2258</v>
      </c>
      <c r="H1934" t="s">
        <v>32</v>
      </c>
      <c r="I1934" t="s">
        <v>2222</v>
      </c>
      <c r="K1934">
        <v>68</v>
      </c>
      <c r="N1934">
        <v>75</v>
      </c>
      <c r="O1934">
        <v>7</v>
      </c>
    </row>
    <row r="1935" spans="1:15" x14ac:dyDescent="0.2">
      <c r="A1935">
        <f t="shared" si="46"/>
        <v>1933</v>
      </c>
      <c r="B1935">
        <f t="shared" si="46"/>
        <v>2933</v>
      </c>
      <c r="C1935" t="s">
        <v>2076</v>
      </c>
      <c r="D1935" s="19">
        <v>35886</v>
      </c>
      <c r="E1935" t="s">
        <v>44</v>
      </c>
      <c r="F1935">
        <v>100</v>
      </c>
      <c r="G1935" t="s">
        <v>2258</v>
      </c>
      <c r="H1935" t="s">
        <v>32</v>
      </c>
      <c r="I1935" t="s">
        <v>2222</v>
      </c>
      <c r="K1935">
        <v>68</v>
      </c>
      <c r="N1935">
        <v>75</v>
      </c>
      <c r="O1935">
        <v>7</v>
      </c>
    </row>
    <row r="1936" spans="1:15" x14ac:dyDescent="0.2">
      <c r="A1936">
        <f t="shared" si="46"/>
        <v>1934</v>
      </c>
      <c r="B1936">
        <f t="shared" si="46"/>
        <v>2934</v>
      </c>
      <c r="C1936" t="s">
        <v>2077</v>
      </c>
      <c r="D1936" s="19">
        <v>36161</v>
      </c>
      <c r="E1936" t="s">
        <v>44</v>
      </c>
      <c r="F1936">
        <v>100</v>
      </c>
      <c r="G1936" t="s">
        <v>2258</v>
      </c>
      <c r="H1936" t="s">
        <v>32</v>
      </c>
      <c r="I1936" t="s">
        <v>2222</v>
      </c>
      <c r="K1936">
        <v>68</v>
      </c>
      <c r="N1936">
        <v>75</v>
      </c>
      <c r="O1936">
        <v>7</v>
      </c>
    </row>
    <row r="1937" spans="1:15" x14ac:dyDescent="0.2">
      <c r="A1937">
        <f t="shared" si="46"/>
        <v>1935</v>
      </c>
      <c r="B1937">
        <f t="shared" si="46"/>
        <v>2935</v>
      </c>
      <c r="C1937" t="s">
        <v>2078</v>
      </c>
      <c r="D1937" s="19">
        <v>36251</v>
      </c>
      <c r="E1937" t="s">
        <v>44</v>
      </c>
      <c r="F1937">
        <v>100</v>
      </c>
      <c r="G1937" t="s">
        <v>2258</v>
      </c>
      <c r="H1937" t="s">
        <v>32</v>
      </c>
      <c r="I1937" t="s">
        <v>2222</v>
      </c>
      <c r="K1937">
        <v>68</v>
      </c>
      <c r="N1937">
        <v>75</v>
      </c>
      <c r="O1937">
        <v>7</v>
      </c>
    </row>
    <row r="1938" spans="1:15" x14ac:dyDescent="0.2">
      <c r="A1938">
        <f t="shared" si="46"/>
        <v>1936</v>
      </c>
      <c r="B1938">
        <f t="shared" si="46"/>
        <v>2936</v>
      </c>
      <c r="C1938" t="s">
        <v>2079</v>
      </c>
      <c r="D1938" s="19">
        <v>36526</v>
      </c>
      <c r="E1938" t="s">
        <v>44</v>
      </c>
      <c r="F1938">
        <v>100</v>
      </c>
      <c r="G1938" t="s">
        <v>2258</v>
      </c>
      <c r="H1938" t="s">
        <v>32</v>
      </c>
      <c r="I1938" t="s">
        <v>2222</v>
      </c>
      <c r="K1938">
        <v>68</v>
      </c>
      <c r="N1938">
        <v>75</v>
      </c>
      <c r="O1938">
        <v>7</v>
      </c>
    </row>
    <row r="1939" spans="1:15" x14ac:dyDescent="0.2">
      <c r="A1939">
        <f t="shared" si="46"/>
        <v>1937</v>
      </c>
      <c r="B1939">
        <f t="shared" si="46"/>
        <v>2937</v>
      </c>
      <c r="C1939" t="s">
        <v>2080</v>
      </c>
      <c r="D1939" s="19">
        <v>36617</v>
      </c>
      <c r="E1939" t="s">
        <v>44</v>
      </c>
      <c r="F1939">
        <v>100</v>
      </c>
      <c r="G1939" t="s">
        <v>2258</v>
      </c>
      <c r="H1939" t="s">
        <v>32</v>
      </c>
      <c r="I1939" t="s">
        <v>2222</v>
      </c>
      <c r="K1939">
        <v>68</v>
      </c>
      <c r="N1939">
        <v>75</v>
      </c>
      <c r="O1939">
        <v>7</v>
      </c>
    </row>
    <row r="1940" spans="1:15" x14ac:dyDescent="0.2">
      <c r="A1940">
        <f t="shared" si="46"/>
        <v>1938</v>
      </c>
      <c r="B1940">
        <f t="shared" si="46"/>
        <v>2938</v>
      </c>
      <c r="C1940" t="s">
        <v>2081</v>
      </c>
      <c r="D1940" s="19">
        <v>36892</v>
      </c>
      <c r="E1940" t="s">
        <v>44</v>
      </c>
      <c r="F1940">
        <v>100</v>
      </c>
      <c r="G1940" t="s">
        <v>2258</v>
      </c>
      <c r="H1940" t="s">
        <v>32</v>
      </c>
      <c r="I1940" t="s">
        <v>2222</v>
      </c>
      <c r="K1940">
        <v>68</v>
      </c>
      <c r="N1940">
        <v>75</v>
      </c>
      <c r="O1940">
        <v>7</v>
      </c>
    </row>
    <row r="1941" spans="1:15" x14ac:dyDescent="0.2">
      <c r="A1941">
        <f t="shared" si="46"/>
        <v>1939</v>
      </c>
      <c r="B1941">
        <f t="shared" si="46"/>
        <v>2939</v>
      </c>
      <c r="C1941" t="s">
        <v>2082</v>
      </c>
      <c r="D1941" s="19">
        <v>36982</v>
      </c>
      <c r="E1941" t="s">
        <v>44</v>
      </c>
      <c r="F1941">
        <v>100</v>
      </c>
      <c r="G1941" t="s">
        <v>2258</v>
      </c>
      <c r="H1941" t="s">
        <v>32</v>
      </c>
      <c r="I1941" t="s">
        <v>2222</v>
      </c>
      <c r="K1941">
        <v>68</v>
      </c>
      <c r="N1941">
        <v>75</v>
      </c>
      <c r="O1941">
        <v>7</v>
      </c>
    </row>
    <row r="1942" spans="1:15" x14ac:dyDescent="0.2">
      <c r="A1942">
        <f t="shared" si="46"/>
        <v>1940</v>
      </c>
      <c r="B1942">
        <f t="shared" si="46"/>
        <v>2940</v>
      </c>
      <c r="C1942" t="s">
        <v>2083</v>
      </c>
      <c r="D1942" s="19">
        <v>37257</v>
      </c>
      <c r="E1942" t="s">
        <v>44</v>
      </c>
      <c r="F1942">
        <v>100</v>
      </c>
      <c r="G1942" t="s">
        <v>2258</v>
      </c>
      <c r="H1942" t="s">
        <v>32</v>
      </c>
      <c r="I1942" t="s">
        <v>2222</v>
      </c>
      <c r="K1942">
        <v>68</v>
      </c>
      <c r="N1942">
        <v>75</v>
      </c>
      <c r="O1942">
        <v>7</v>
      </c>
    </row>
    <row r="1943" spans="1:15" x14ac:dyDescent="0.2">
      <c r="A1943">
        <f t="shared" si="46"/>
        <v>1941</v>
      </c>
      <c r="B1943">
        <f t="shared" si="46"/>
        <v>2941</v>
      </c>
      <c r="C1943" t="s">
        <v>2084</v>
      </c>
      <c r="D1943" s="19">
        <v>37347</v>
      </c>
      <c r="E1943" t="s">
        <v>44</v>
      </c>
      <c r="F1943">
        <v>100</v>
      </c>
      <c r="G1943" t="s">
        <v>2258</v>
      </c>
      <c r="H1943" t="s">
        <v>32</v>
      </c>
      <c r="I1943" t="s">
        <v>2222</v>
      </c>
      <c r="K1943">
        <v>68</v>
      </c>
      <c r="N1943">
        <v>75</v>
      </c>
      <c r="O1943">
        <v>7</v>
      </c>
    </row>
    <row r="1944" spans="1:15" x14ac:dyDescent="0.2">
      <c r="A1944">
        <f t="shared" si="46"/>
        <v>1942</v>
      </c>
      <c r="B1944">
        <f t="shared" si="46"/>
        <v>2942</v>
      </c>
      <c r="C1944" t="s">
        <v>2085</v>
      </c>
      <c r="D1944" s="19">
        <v>37622</v>
      </c>
      <c r="E1944" t="s">
        <v>44</v>
      </c>
      <c r="F1944">
        <v>100</v>
      </c>
      <c r="G1944" t="s">
        <v>2258</v>
      </c>
      <c r="H1944" t="s">
        <v>32</v>
      </c>
      <c r="I1944" t="s">
        <v>2222</v>
      </c>
      <c r="K1944">
        <v>68</v>
      </c>
      <c r="N1944">
        <v>75</v>
      </c>
      <c r="O1944">
        <v>7</v>
      </c>
    </row>
    <row r="1945" spans="1:15" x14ac:dyDescent="0.2">
      <c r="A1945">
        <f t="shared" si="46"/>
        <v>1943</v>
      </c>
      <c r="B1945">
        <f t="shared" si="46"/>
        <v>2943</v>
      </c>
      <c r="C1945" t="s">
        <v>2086</v>
      </c>
      <c r="D1945" s="19">
        <v>37712</v>
      </c>
      <c r="E1945" t="s">
        <v>44</v>
      </c>
      <c r="F1945">
        <v>100</v>
      </c>
      <c r="G1945" t="s">
        <v>2258</v>
      </c>
      <c r="H1945" t="s">
        <v>32</v>
      </c>
      <c r="I1945" t="s">
        <v>2222</v>
      </c>
      <c r="K1945">
        <v>68</v>
      </c>
      <c r="N1945">
        <v>75</v>
      </c>
      <c r="O1945">
        <v>7</v>
      </c>
    </row>
    <row r="1946" spans="1:15" x14ac:dyDescent="0.2">
      <c r="A1946">
        <f t="shared" si="46"/>
        <v>1944</v>
      </c>
      <c r="B1946">
        <f t="shared" si="46"/>
        <v>2944</v>
      </c>
      <c r="C1946" t="s">
        <v>2087</v>
      </c>
      <c r="D1946" s="19">
        <v>37987</v>
      </c>
      <c r="E1946" t="s">
        <v>44</v>
      </c>
      <c r="F1946">
        <v>100</v>
      </c>
      <c r="G1946" t="s">
        <v>2258</v>
      </c>
      <c r="H1946" t="s">
        <v>32</v>
      </c>
      <c r="I1946" t="s">
        <v>2222</v>
      </c>
      <c r="K1946">
        <v>68</v>
      </c>
      <c r="N1946">
        <v>75</v>
      </c>
      <c r="O1946">
        <v>7</v>
      </c>
    </row>
    <row r="1947" spans="1:15" x14ac:dyDescent="0.2">
      <c r="A1947">
        <f t="shared" si="46"/>
        <v>1945</v>
      </c>
      <c r="B1947">
        <f t="shared" si="46"/>
        <v>2945</v>
      </c>
      <c r="C1947" t="s">
        <v>2088</v>
      </c>
      <c r="D1947" s="19">
        <v>38078</v>
      </c>
      <c r="E1947" t="s">
        <v>44</v>
      </c>
      <c r="F1947">
        <v>100</v>
      </c>
      <c r="G1947" t="s">
        <v>2258</v>
      </c>
      <c r="H1947" t="s">
        <v>32</v>
      </c>
      <c r="I1947" t="s">
        <v>2222</v>
      </c>
      <c r="K1947">
        <v>68</v>
      </c>
      <c r="N1947">
        <v>75</v>
      </c>
      <c r="O1947">
        <v>7</v>
      </c>
    </row>
    <row r="1948" spans="1:15" x14ac:dyDescent="0.2">
      <c r="A1948">
        <f t="shared" si="46"/>
        <v>1946</v>
      </c>
      <c r="B1948">
        <f t="shared" si="46"/>
        <v>2946</v>
      </c>
      <c r="C1948" t="s">
        <v>2089</v>
      </c>
      <c r="D1948" s="19">
        <v>38353</v>
      </c>
      <c r="E1948" t="s">
        <v>44</v>
      </c>
      <c r="F1948">
        <v>100</v>
      </c>
      <c r="G1948" t="s">
        <v>2258</v>
      </c>
      <c r="H1948" t="s">
        <v>32</v>
      </c>
      <c r="I1948" t="s">
        <v>2222</v>
      </c>
      <c r="K1948">
        <v>68</v>
      </c>
      <c r="N1948">
        <v>75</v>
      </c>
      <c r="O1948">
        <v>7</v>
      </c>
    </row>
    <row r="1949" spans="1:15" x14ac:dyDescent="0.2">
      <c r="A1949">
        <f t="shared" si="46"/>
        <v>1947</v>
      </c>
      <c r="B1949">
        <f t="shared" si="46"/>
        <v>2947</v>
      </c>
      <c r="C1949" t="s">
        <v>2090</v>
      </c>
      <c r="D1949" s="19">
        <v>21551</v>
      </c>
      <c r="E1949" t="s">
        <v>44</v>
      </c>
      <c r="F1949">
        <v>100</v>
      </c>
      <c r="G1949" t="s">
        <v>2258</v>
      </c>
      <c r="H1949" t="s">
        <v>32</v>
      </c>
      <c r="I1949" t="s">
        <v>2222</v>
      </c>
      <c r="K1949">
        <v>68</v>
      </c>
      <c r="L1949">
        <v>4</v>
      </c>
      <c r="N1949">
        <v>75</v>
      </c>
      <c r="O1949">
        <v>7</v>
      </c>
    </row>
    <row r="1950" spans="1:15" x14ac:dyDescent="0.2">
      <c r="A1950">
        <f t="shared" ref="A1950:B1994" si="47">A1949+1</f>
        <v>1948</v>
      </c>
      <c r="B1950">
        <f t="shared" si="47"/>
        <v>2948</v>
      </c>
      <c r="C1950" t="s">
        <v>2091</v>
      </c>
      <c r="D1950" s="19">
        <v>21641</v>
      </c>
      <c r="E1950" t="s">
        <v>44</v>
      </c>
      <c r="F1950">
        <v>100</v>
      </c>
      <c r="G1950" t="s">
        <v>2258</v>
      </c>
      <c r="H1950" t="s">
        <v>32</v>
      </c>
      <c r="I1950" t="s">
        <v>2222</v>
      </c>
      <c r="K1950">
        <v>68</v>
      </c>
      <c r="L1950">
        <v>4</v>
      </c>
      <c r="N1950">
        <v>75</v>
      </c>
      <c r="O1950">
        <v>7</v>
      </c>
    </row>
    <row r="1951" spans="1:15" x14ac:dyDescent="0.2">
      <c r="A1951">
        <f t="shared" si="47"/>
        <v>1949</v>
      </c>
      <c r="B1951">
        <f t="shared" si="47"/>
        <v>2949</v>
      </c>
      <c r="C1951" t="s">
        <v>2092</v>
      </c>
      <c r="D1951" s="19">
        <v>21916</v>
      </c>
      <c r="E1951" t="s">
        <v>44</v>
      </c>
      <c r="F1951">
        <v>100</v>
      </c>
      <c r="G1951" t="s">
        <v>2258</v>
      </c>
      <c r="H1951" t="s">
        <v>32</v>
      </c>
      <c r="I1951" t="s">
        <v>2222</v>
      </c>
      <c r="K1951">
        <v>68</v>
      </c>
      <c r="L1951">
        <v>4</v>
      </c>
      <c r="N1951">
        <v>75</v>
      </c>
      <c r="O1951">
        <v>7</v>
      </c>
    </row>
    <row r="1952" spans="1:15" x14ac:dyDescent="0.2">
      <c r="A1952">
        <f t="shared" si="47"/>
        <v>1950</v>
      </c>
      <c r="B1952">
        <f t="shared" si="47"/>
        <v>2950</v>
      </c>
      <c r="C1952" t="s">
        <v>2093</v>
      </c>
      <c r="D1952" s="19">
        <v>22007</v>
      </c>
      <c r="E1952" t="s">
        <v>44</v>
      </c>
      <c r="F1952">
        <v>100</v>
      </c>
      <c r="G1952" t="s">
        <v>2258</v>
      </c>
      <c r="H1952" t="s">
        <v>32</v>
      </c>
      <c r="I1952" t="s">
        <v>2222</v>
      </c>
      <c r="K1952">
        <v>68</v>
      </c>
      <c r="L1952">
        <v>4</v>
      </c>
      <c r="N1952">
        <v>75</v>
      </c>
      <c r="O1952">
        <v>7</v>
      </c>
    </row>
    <row r="1953" spans="1:15" x14ac:dyDescent="0.2">
      <c r="A1953">
        <f t="shared" si="47"/>
        <v>1951</v>
      </c>
      <c r="B1953">
        <f t="shared" si="47"/>
        <v>2951</v>
      </c>
      <c r="C1953" t="s">
        <v>2094</v>
      </c>
      <c r="D1953" s="19">
        <v>22282</v>
      </c>
      <c r="E1953" t="s">
        <v>44</v>
      </c>
      <c r="F1953">
        <v>100</v>
      </c>
      <c r="G1953" t="s">
        <v>2258</v>
      </c>
      <c r="H1953" t="s">
        <v>32</v>
      </c>
      <c r="I1953" t="s">
        <v>2222</v>
      </c>
      <c r="K1953">
        <v>68</v>
      </c>
      <c r="L1953">
        <v>4</v>
      </c>
      <c r="N1953">
        <v>75</v>
      </c>
      <c r="O1953">
        <v>7</v>
      </c>
    </row>
    <row r="1954" spans="1:15" x14ac:dyDescent="0.2">
      <c r="A1954">
        <f t="shared" si="47"/>
        <v>1952</v>
      </c>
      <c r="B1954">
        <f t="shared" si="47"/>
        <v>2952</v>
      </c>
      <c r="C1954" t="s">
        <v>2095</v>
      </c>
      <c r="D1954" s="19">
        <v>22372</v>
      </c>
      <c r="E1954" t="s">
        <v>44</v>
      </c>
      <c r="F1954">
        <v>100</v>
      </c>
      <c r="G1954" t="s">
        <v>2258</v>
      </c>
      <c r="H1954" t="s">
        <v>32</v>
      </c>
      <c r="I1954" t="s">
        <v>2222</v>
      </c>
      <c r="K1954">
        <v>68</v>
      </c>
      <c r="L1954">
        <v>4</v>
      </c>
      <c r="N1954">
        <v>75</v>
      </c>
      <c r="O1954">
        <v>7</v>
      </c>
    </row>
    <row r="1955" spans="1:15" x14ac:dyDescent="0.2">
      <c r="A1955">
        <f t="shared" si="47"/>
        <v>1953</v>
      </c>
      <c r="B1955">
        <f t="shared" si="47"/>
        <v>2953</v>
      </c>
      <c r="C1955" t="s">
        <v>2096</v>
      </c>
      <c r="D1955" s="19">
        <v>22647</v>
      </c>
      <c r="E1955" t="s">
        <v>44</v>
      </c>
      <c r="F1955">
        <v>100</v>
      </c>
      <c r="G1955" t="s">
        <v>2258</v>
      </c>
      <c r="H1955" t="s">
        <v>32</v>
      </c>
      <c r="I1955" t="s">
        <v>2222</v>
      </c>
      <c r="K1955">
        <v>68</v>
      </c>
      <c r="L1955">
        <v>4</v>
      </c>
      <c r="N1955">
        <v>75</v>
      </c>
      <c r="O1955">
        <v>7</v>
      </c>
    </row>
    <row r="1956" spans="1:15" x14ac:dyDescent="0.2">
      <c r="A1956">
        <f t="shared" si="47"/>
        <v>1954</v>
      </c>
      <c r="B1956">
        <f t="shared" si="47"/>
        <v>2954</v>
      </c>
      <c r="C1956" t="s">
        <v>2097</v>
      </c>
      <c r="D1956" s="19">
        <v>22737</v>
      </c>
      <c r="E1956" t="s">
        <v>44</v>
      </c>
      <c r="F1956">
        <v>100</v>
      </c>
      <c r="G1956" t="s">
        <v>2258</v>
      </c>
      <c r="H1956" t="s">
        <v>32</v>
      </c>
      <c r="I1956" t="s">
        <v>2222</v>
      </c>
      <c r="K1956">
        <v>68</v>
      </c>
      <c r="L1956">
        <v>4</v>
      </c>
      <c r="N1956">
        <v>75</v>
      </c>
      <c r="O1956">
        <v>7</v>
      </c>
    </row>
    <row r="1957" spans="1:15" x14ac:dyDescent="0.2">
      <c r="A1957">
        <f t="shared" si="47"/>
        <v>1955</v>
      </c>
      <c r="B1957">
        <f t="shared" si="47"/>
        <v>2955</v>
      </c>
      <c r="C1957" t="s">
        <v>2098</v>
      </c>
      <c r="D1957" s="19">
        <v>23012</v>
      </c>
      <c r="E1957" t="s">
        <v>44</v>
      </c>
      <c r="F1957">
        <v>100</v>
      </c>
      <c r="G1957" t="s">
        <v>2258</v>
      </c>
      <c r="H1957" t="s">
        <v>32</v>
      </c>
      <c r="I1957" t="s">
        <v>2222</v>
      </c>
      <c r="K1957">
        <v>68</v>
      </c>
      <c r="L1957">
        <v>4</v>
      </c>
      <c r="N1957">
        <v>75</v>
      </c>
      <c r="O1957">
        <v>7</v>
      </c>
    </row>
    <row r="1958" spans="1:15" x14ac:dyDescent="0.2">
      <c r="A1958">
        <f t="shared" si="47"/>
        <v>1956</v>
      </c>
      <c r="B1958">
        <f t="shared" si="47"/>
        <v>2956</v>
      </c>
      <c r="C1958" t="s">
        <v>2099</v>
      </c>
      <c r="D1958" s="19">
        <v>23102</v>
      </c>
      <c r="E1958" t="s">
        <v>44</v>
      </c>
      <c r="F1958">
        <v>100</v>
      </c>
      <c r="G1958" t="s">
        <v>2258</v>
      </c>
      <c r="H1958" t="s">
        <v>32</v>
      </c>
      <c r="I1958" t="s">
        <v>2222</v>
      </c>
      <c r="K1958">
        <v>68</v>
      </c>
      <c r="L1958">
        <v>4</v>
      </c>
      <c r="N1958">
        <v>75</v>
      </c>
      <c r="O1958">
        <v>7</v>
      </c>
    </row>
    <row r="1959" spans="1:15" x14ac:dyDescent="0.2">
      <c r="A1959">
        <f t="shared" si="47"/>
        <v>1957</v>
      </c>
      <c r="B1959">
        <f t="shared" si="47"/>
        <v>2957</v>
      </c>
      <c r="C1959" t="s">
        <v>2100</v>
      </c>
      <c r="D1959" s="19">
        <v>23377</v>
      </c>
      <c r="E1959" t="s">
        <v>44</v>
      </c>
      <c r="F1959">
        <v>100</v>
      </c>
      <c r="G1959" t="s">
        <v>2258</v>
      </c>
      <c r="H1959" t="s">
        <v>32</v>
      </c>
      <c r="I1959" t="s">
        <v>2222</v>
      </c>
      <c r="K1959">
        <v>68</v>
      </c>
      <c r="L1959">
        <v>4</v>
      </c>
      <c r="N1959">
        <v>75</v>
      </c>
      <c r="O1959">
        <v>7</v>
      </c>
    </row>
    <row r="1960" spans="1:15" x14ac:dyDescent="0.2">
      <c r="A1960">
        <f t="shared" si="47"/>
        <v>1958</v>
      </c>
      <c r="B1960">
        <f t="shared" si="47"/>
        <v>2958</v>
      </c>
      <c r="C1960" t="s">
        <v>2101</v>
      </c>
      <c r="D1960" s="19">
        <v>23468</v>
      </c>
      <c r="E1960" t="s">
        <v>44</v>
      </c>
      <c r="F1960">
        <v>100</v>
      </c>
      <c r="G1960" t="s">
        <v>2258</v>
      </c>
      <c r="H1960" t="s">
        <v>32</v>
      </c>
      <c r="I1960" t="s">
        <v>2222</v>
      </c>
      <c r="K1960">
        <v>68</v>
      </c>
      <c r="L1960">
        <v>4</v>
      </c>
      <c r="N1960">
        <v>75</v>
      </c>
      <c r="O1960">
        <v>7</v>
      </c>
    </row>
    <row r="1961" spans="1:15" x14ac:dyDescent="0.2">
      <c r="A1961">
        <f t="shared" si="47"/>
        <v>1959</v>
      </c>
      <c r="B1961">
        <f t="shared" si="47"/>
        <v>2959</v>
      </c>
      <c r="C1961" t="s">
        <v>2102</v>
      </c>
      <c r="D1961" s="19">
        <v>23743</v>
      </c>
      <c r="E1961" t="s">
        <v>44</v>
      </c>
      <c r="F1961">
        <v>100</v>
      </c>
      <c r="G1961" t="s">
        <v>2258</v>
      </c>
      <c r="H1961" t="s">
        <v>32</v>
      </c>
      <c r="I1961" t="s">
        <v>2222</v>
      </c>
      <c r="K1961">
        <v>68</v>
      </c>
      <c r="L1961">
        <v>4</v>
      </c>
      <c r="N1961">
        <v>75</v>
      </c>
      <c r="O1961">
        <v>7</v>
      </c>
    </row>
    <row r="1962" spans="1:15" x14ac:dyDescent="0.2">
      <c r="A1962">
        <f t="shared" si="47"/>
        <v>1960</v>
      </c>
      <c r="B1962">
        <f t="shared" si="47"/>
        <v>2960</v>
      </c>
      <c r="C1962" t="s">
        <v>2103</v>
      </c>
      <c r="D1962" s="19">
        <v>23833</v>
      </c>
      <c r="E1962" t="s">
        <v>44</v>
      </c>
      <c r="F1962">
        <v>100</v>
      </c>
      <c r="G1962" t="s">
        <v>2258</v>
      </c>
      <c r="H1962" t="s">
        <v>32</v>
      </c>
      <c r="I1962" t="s">
        <v>2222</v>
      </c>
      <c r="K1962">
        <v>68</v>
      </c>
      <c r="L1962">
        <v>4</v>
      </c>
      <c r="N1962">
        <v>75</v>
      </c>
      <c r="O1962">
        <v>7</v>
      </c>
    </row>
    <row r="1963" spans="1:15" x14ac:dyDescent="0.2">
      <c r="A1963">
        <f t="shared" si="47"/>
        <v>1961</v>
      </c>
      <c r="B1963">
        <f t="shared" si="47"/>
        <v>2961</v>
      </c>
      <c r="C1963" t="s">
        <v>2104</v>
      </c>
      <c r="D1963" s="19">
        <v>24108</v>
      </c>
      <c r="E1963" t="s">
        <v>44</v>
      </c>
      <c r="F1963">
        <v>100</v>
      </c>
      <c r="G1963" t="s">
        <v>2258</v>
      </c>
      <c r="H1963" t="s">
        <v>32</v>
      </c>
      <c r="I1963" t="s">
        <v>2222</v>
      </c>
      <c r="K1963">
        <v>68</v>
      </c>
      <c r="L1963">
        <v>4</v>
      </c>
      <c r="N1963">
        <v>75</v>
      </c>
      <c r="O1963">
        <v>7</v>
      </c>
    </row>
    <row r="1964" spans="1:15" x14ac:dyDescent="0.2">
      <c r="A1964">
        <f t="shared" si="47"/>
        <v>1962</v>
      </c>
      <c r="B1964">
        <f t="shared" si="47"/>
        <v>2962</v>
      </c>
      <c r="C1964" t="s">
        <v>2105</v>
      </c>
      <c r="D1964" s="19">
        <v>24198</v>
      </c>
      <c r="E1964" t="s">
        <v>44</v>
      </c>
      <c r="F1964">
        <v>100</v>
      </c>
      <c r="G1964" t="s">
        <v>2258</v>
      </c>
      <c r="H1964" t="s">
        <v>32</v>
      </c>
      <c r="I1964" t="s">
        <v>2222</v>
      </c>
      <c r="K1964">
        <v>68</v>
      </c>
      <c r="L1964">
        <v>4</v>
      </c>
      <c r="N1964">
        <v>75</v>
      </c>
      <c r="O1964">
        <v>7</v>
      </c>
    </row>
    <row r="1965" spans="1:15" x14ac:dyDescent="0.2">
      <c r="A1965">
        <f t="shared" si="47"/>
        <v>1963</v>
      </c>
      <c r="B1965">
        <f t="shared" si="47"/>
        <v>2963</v>
      </c>
      <c r="C1965" t="s">
        <v>2106</v>
      </c>
      <c r="D1965" s="19">
        <v>24473</v>
      </c>
      <c r="E1965" t="s">
        <v>44</v>
      </c>
      <c r="F1965">
        <v>100</v>
      </c>
      <c r="G1965" t="s">
        <v>2258</v>
      </c>
      <c r="H1965" t="s">
        <v>32</v>
      </c>
      <c r="I1965" t="s">
        <v>2222</v>
      </c>
      <c r="K1965">
        <v>68</v>
      </c>
      <c r="L1965">
        <v>4</v>
      </c>
      <c r="N1965">
        <v>75</v>
      </c>
      <c r="O1965">
        <v>7</v>
      </c>
    </row>
    <row r="1966" spans="1:15" x14ac:dyDescent="0.2">
      <c r="A1966">
        <f t="shared" si="47"/>
        <v>1964</v>
      </c>
      <c r="B1966">
        <f t="shared" si="47"/>
        <v>2964</v>
      </c>
      <c r="C1966" t="s">
        <v>2107</v>
      </c>
      <c r="D1966" s="19">
        <v>24563</v>
      </c>
      <c r="E1966" t="s">
        <v>44</v>
      </c>
      <c r="F1966">
        <v>100</v>
      </c>
      <c r="G1966" t="s">
        <v>2258</v>
      </c>
      <c r="H1966" t="s">
        <v>32</v>
      </c>
      <c r="I1966" t="s">
        <v>2222</v>
      </c>
      <c r="K1966">
        <v>68</v>
      </c>
      <c r="L1966">
        <v>4</v>
      </c>
      <c r="N1966">
        <v>75</v>
      </c>
      <c r="O1966">
        <v>7</v>
      </c>
    </row>
    <row r="1967" spans="1:15" x14ac:dyDescent="0.2">
      <c r="A1967">
        <f t="shared" si="47"/>
        <v>1965</v>
      </c>
      <c r="B1967">
        <f t="shared" si="47"/>
        <v>2965</v>
      </c>
      <c r="C1967" t="s">
        <v>2108</v>
      </c>
      <c r="D1967" s="19">
        <v>24838</v>
      </c>
      <c r="E1967" t="s">
        <v>44</v>
      </c>
      <c r="F1967">
        <v>100</v>
      </c>
      <c r="G1967" t="s">
        <v>2258</v>
      </c>
      <c r="H1967" t="s">
        <v>32</v>
      </c>
      <c r="I1967" t="s">
        <v>2222</v>
      </c>
      <c r="K1967">
        <v>68</v>
      </c>
      <c r="L1967">
        <v>4</v>
      </c>
      <c r="N1967">
        <v>75</v>
      </c>
      <c r="O1967">
        <v>7</v>
      </c>
    </row>
    <row r="1968" spans="1:15" x14ac:dyDescent="0.2">
      <c r="A1968">
        <f t="shared" si="47"/>
        <v>1966</v>
      </c>
      <c r="B1968">
        <f t="shared" si="47"/>
        <v>2966</v>
      </c>
      <c r="C1968" t="s">
        <v>2109</v>
      </c>
      <c r="D1968" s="19">
        <v>24929</v>
      </c>
      <c r="E1968" t="s">
        <v>44</v>
      </c>
      <c r="F1968">
        <v>100</v>
      </c>
      <c r="G1968" t="s">
        <v>2258</v>
      </c>
      <c r="H1968" t="s">
        <v>32</v>
      </c>
      <c r="I1968" t="s">
        <v>2222</v>
      </c>
      <c r="K1968">
        <v>68</v>
      </c>
      <c r="L1968">
        <v>4</v>
      </c>
      <c r="N1968">
        <v>75</v>
      </c>
      <c r="O1968">
        <v>7</v>
      </c>
    </row>
    <row r="1969" spans="1:15" x14ac:dyDescent="0.2">
      <c r="A1969">
        <f t="shared" si="47"/>
        <v>1967</v>
      </c>
      <c r="B1969">
        <f t="shared" si="47"/>
        <v>2967</v>
      </c>
      <c r="C1969" t="s">
        <v>2110</v>
      </c>
      <c r="D1969" s="19">
        <v>25204</v>
      </c>
      <c r="E1969" t="s">
        <v>44</v>
      </c>
      <c r="F1969">
        <v>100</v>
      </c>
      <c r="G1969" t="s">
        <v>2258</v>
      </c>
      <c r="H1969" t="s">
        <v>32</v>
      </c>
      <c r="I1969" t="s">
        <v>2222</v>
      </c>
      <c r="K1969">
        <v>68</v>
      </c>
      <c r="L1969">
        <v>4</v>
      </c>
      <c r="N1969">
        <v>75</v>
      </c>
      <c r="O1969">
        <v>7</v>
      </c>
    </row>
    <row r="1970" spans="1:15" x14ac:dyDescent="0.2">
      <c r="A1970">
        <f t="shared" si="47"/>
        <v>1968</v>
      </c>
      <c r="B1970">
        <f t="shared" si="47"/>
        <v>2968</v>
      </c>
      <c r="C1970" t="s">
        <v>2111</v>
      </c>
      <c r="D1970" s="19">
        <v>25294</v>
      </c>
      <c r="E1970" t="s">
        <v>44</v>
      </c>
      <c r="F1970">
        <v>100</v>
      </c>
      <c r="G1970" t="s">
        <v>2258</v>
      </c>
      <c r="H1970" t="s">
        <v>32</v>
      </c>
      <c r="I1970" t="s">
        <v>2222</v>
      </c>
      <c r="K1970">
        <v>68</v>
      </c>
      <c r="L1970">
        <v>4</v>
      </c>
      <c r="N1970">
        <v>75</v>
      </c>
      <c r="O1970">
        <v>7</v>
      </c>
    </row>
    <row r="1971" spans="1:15" x14ac:dyDescent="0.2">
      <c r="A1971">
        <f t="shared" si="47"/>
        <v>1969</v>
      </c>
      <c r="B1971">
        <f t="shared" si="47"/>
        <v>2969</v>
      </c>
      <c r="C1971" t="s">
        <v>2112</v>
      </c>
      <c r="D1971" s="19">
        <v>25569</v>
      </c>
      <c r="E1971" t="s">
        <v>44</v>
      </c>
      <c r="F1971">
        <v>100</v>
      </c>
      <c r="G1971" t="s">
        <v>2258</v>
      </c>
      <c r="H1971" t="s">
        <v>32</v>
      </c>
      <c r="I1971" t="s">
        <v>2222</v>
      </c>
      <c r="K1971">
        <v>68</v>
      </c>
      <c r="L1971">
        <v>4</v>
      </c>
      <c r="N1971">
        <v>75</v>
      </c>
      <c r="O1971">
        <v>7</v>
      </c>
    </row>
    <row r="1972" spans="1:15" x14ac:dyDescent="0.2">
      <c r="A1972">
        <f t="shared" si="47"/>
        <v>1970</v>
      </c>
      <c r="B1972">
        <f t="shared" si="47"/>
        <v>2970</v>
      </c>
      <c r="C1972" t="s">
        <v>2113</v>
      </c>
      <c r="D1972" s="19">
        <v>25659</v>
      </c>
      <c r="E1972" t="s">
        <v>44</v>
      </c>
      <c r="F1972">
        <v>100</v>
      </c>
      <c r="G1972" t="s">
        <v>2258</v>
      </c>
      <c r="H1972" t="s">
        <v>32</v>
      </c>
      <c r="I1972" t="s">
        <v>2222</v>
      </c>
      <c r="K1972">
        <v>68</v>
      </c>
      <c r="L1972">
        <v>4</v>
      </c>
      <c r="N1972">
        <v>75</v>
      </c>
      <c r="O1972">
        <v>7</v>
      </c>
    </row>
    <row r="1973" spans="1:15" x14ac:dyDescent="0.2">
      <c r="A1973">
        <f t="shared" si="47"/>
        <v>1971</v>
      </c>
      <c r="B1973">
        <f t="shared" si="47"/>
        <v>2971</v>
      </c>
      <c r="C1973" t="s">
        <v>2114</v>
      </c>
      <c r="D1973" s="19">
        <v>25934</v>
      </c>
      <c r="E1973" t="s">
        <v>44</v>
      </c>
      <c r="F1973">
        <v>100</v>
      </c>
      <c r="G1973" t="s">
        <v>2258</v>
      </c>
      <c r="H1973" t="s">
        <v>32</v>
      </c>
      <c r="I1973" t="s">
        <v>2222</v>
      </c>
      <c r="K1973">
        <v>68</v>
      </c>
      <c r="L1973">
        <v>4</v>
      </c>
      <c r="N1973">
        <v>75</v>
      </c>
      <c r="O1973">
        <v>7</v>
      </c>
    </row>
    <row r="1974" spans="1:15" x14ac:dyDescent="0.2">
      <c r="A1974">
        <f t="shared" si="47"/>
        <v>1972</v>
      </c>
      <c r="B1974">
        <f t="shared" si="47"/>
        <v>2972</v>
      </c>
      <c r="C1974" t="s">
        <v>2115</v>
      </c>
      <c r="D1974" s="19">
        <v>26024</v>
      </c>
      <c r="E1974" t="s">
        <v>44</v>
      </c>
      <c r="F1974">
        <v>100</v>
      </c>
      <c r="G1974" t="s">
        <v>2258</v>
      </c>
      <c r="H1974" t="s">
        <v>32</v>
      </c>
      <c r="I1974" t="s">
        <v>2222</v>
      </c>
      <c r="K1974">
        <v>68</v>
      </c>
      <c r="L1974">
        <v>4</v>
      </c>
      <c r="N1974">
        <v>75</v>
      </c>
      <c r="O1974">
        <v>7</v>
      </c>
    </row>
    <row r="1975" spans="1:15" x14ac:dyDescent="0.2">
      <c r="A1975">
        <f t="shared" si="47"/>
        <v>1973</v>
      </c>
      <c r="B1975">
        <f t="shared" si="47"/>
        <v>2973</v>
      </c>
      <c r="C1975" t="s">
        <v>2116</v>
      </c>
      <c r="D1975" s="19">
        <v>26299</v>
      </c>
      <c r="E1975" t="s">
        <v>44</v>
      </c>
      <c r="F1975">
        <v>100</v>
      </c>
      <c r="G1975" t="s">
        <v>2258</v>
      </c>
      <c r="H1975" t="s">
        <v>32</v>
      </c>
      <c r="I1975" t="s">
        <v>2222</v>
      </c>
      <c r="K1975">
        <v>68</v>
      </c>
      <c r="L1975">
        <v>4</v>
      </c>
      <c r="N1975">
        <v>75</v>
      </c>
      <c r="O1975">
        <v>7</v>
      </c>
    </row>
    <row r="1976" spans="1:15" x14ac:dyDescent="0.2">
      <c r="A1976">
        <f t="shared" si="47"/>
        <v>1974</v>
      </c>
      <c r="B1976">
        <f t="shared" si="47"/>
        <v>2974</v>
      </c>
      <c r="C1976" t="s">
        <v>2117</v>
      </c>
      <c r="D1976" s="19">
        <v>26390</v>
      </c>
      <c r="E1976" t="s">
        <v>44</v>
      </c>
      <c r="F1976">
        <v>100</v>
      </c>
      <c r="G1976" t="s">
        <v>2258</v>
      </c>
      <c r="H1976" t="s">
        <v>32</v>
      </c>
      <c r="I1976" t="s">
        <v>2222</v>
      </c>
      <c r="K1976">
        <v>68</v>
      </c>
      <c r="L1976">
        <v>4</v>
      </c>
      <c r="N1976">
        <v>75</v>
      </c>
      <c r="O1976">
        <v>7</v>
      </c>
    </row>
    <row r="1977" spans="1:15" x14ac:dyDescent="0.2">
      <c r="A1977">
        <f t="shared" si="47"/>
        <v>1975</v>
      </c>
      <c r="B1977">
        <f t="shared" si="47"/>
        <v>2975</v>
      </c>
      <c r="C1977" t="s">
        <v>2118</v>
      </c>
      <c r="D1977" s="19">
        <v>26665</v>
      </c>
      <c r="E1977" t="s">
        <v>44</v>
      </c>
      <c r="F1977">
        <v>100</v>
      </c>
      <c r="G1977" t="s">
        <v>2258</v>
      </c>
      <c r="H1977" t="s">
        <v>32</v>
      </c>
      <c r="I1977" t="s">
        <v>2222</v>
      </c>
      <c r="K1977">
        <v>68</v>
      </c>
      <c r="L1977">
        <v>4</v>
      </c>
      <c r="N1977">
        <v>75</v>
      </c>
      <c r="O1977">
        <v>7</v>
      </c>
    </row>
    <row r="1978" spans="1:15" x14ac:dyDescent="0.2">
      <c r="A1978">
        <f t="shared" si="47"/>
        <v>1976</v>
      </c>
      <c r="B1978">
        <f t="shared" si="47"/>
        <v>2976</v>
      </c>
      <c r="C1978" t="s">
        <v>2119</v>
      </c>
      <c r="D1978" s="19">
        <v>26755</v>
      </c>
      <c r="E1978" t="s">
        <v>44</v>
      </c>
      <c r="F1978">
        <v>100</v>
      </c>
      <c r="G1978" t="s">
        <v>2258</v>
      </c>
      <c r="H1978" t="s">
        <v>32</v>
      </c>
      <c r="I1978" t="s">
        <v>2222</v>
      </c>
      <c r="K1978">
        <v>68</v>
      </c>
      <c r="L1978">
        <v>4</v>
      </c>
      <c r="N1978">
        <v>75</v>
      </c>
      <c r="O1978">
        <v>7</v>
      </c>
    </row>
    <row r="1979" spans="1:15" x14ac:dyDescent="0.2">
      <c r="A1979">
        <f t="shared" si="47"/>
        <v>1977</v>
      </c>
      <c r="B1979">
        <f t="shared" si="47"/>
        <v>2977</v>
      </c>
      <c r="C1979" t="s">
        <v>2120</v>
      </c>
      <c r="D1979" s="19">
        <v>27030</v>
      </c>
      <c r="E1979" t="s">
        <v>44</v>
      </c>
      <c r="F1979">
        <v>100</v>
      </c>
      <c r="G1979" t="s">
        <v>2258</v>
      </c>
      <c r="H1979" t="s">
        <v>32</v>
      </c>
      <c r="I1979" t="s">
        <v>2222</v>
      </c>
      <c r="K1979">
        <v>68</v>
      </c>
      <c r="L1979">
        <v>4</v>
      </c>
      <c r="N1979">
        <v>75</v>
      </c>
      <c r="O1979">
        <v>7</v>
      </c>
    </row>
    <row r="1980" spans="1:15" x14ac:dyDescent="0.2">
      <c r="A1980">
        <f t="shared" si="47"/>
        <v>1978</v>
      </c>
      <c r="B1980">
        <f t="shared" si="47"/>
        <v>2978</v>
      </c>
      <c r="C1980" t="s">
        <v>2121</v>
      </c>
      <c r="D1980" s="19">
        <v>27120</v>
      </c>
      <c r="E1980" t="s">
        <v>44</v>
      </c>
      <c r="F1980">
        <v>100</v>
      </c>
      <c r="G1980" t="s">
        <v>2258</v>
      </c>
      <c r="H1980" t="s">
        <v>32</v>
      </c>
      <c r="I1980" t="s">
        <v>2222</v>
      </c>
      <c r="K1980">
        <v>68</v>
      </c>
      <c r="L1980">
        <v>4</v>
      </c>
      <c r="N1980">
        <v>75</v>
      </c>
      <c r="O1980">
        <v>7</v>
      </c>
    </row>
    <row r="1981" spans="1:15" x14ac:dyDescent="0.2">
      <c r="A1981">
        <f t="shared" si="47"/>
        <v>1979</v>
      </c>
      <c r="B1981">
        <f t="shared" si="47"/>
        <v>2979</v>
      </c>
      <c r="C1981" t="s">
        <v>2122</v>
      </c>
      <c r="D1981" s="19">
        <v>27395</v>
      </c>
      <c r="E1981" t="s">
        <v>44</v>
      </c>
      <c r="F1981">
        <v>100</v>
      </c>
      <c r="G1981" t="s">
        <v>2258</v>
      </c>
      <c r="H1981" t="s">
        <v>32</v>
      </c>
      <c r="I1981" t="s">
        <v>2222</v>
      </c>
      <c r="K1981">
        <v>68</v>
      </c>
      <c r="L1981">
        <v>4</v>
      </c>
      <c r="N1981">
        <v>75</v>
      </c>
      <c r="O1981">
        <v>7</v>
      </c>
    </row>
    <row r="1982" spans="1:15" x14ac:dyDescent="0.2">
      <c r="A1982">
        <f t="shared" si="47"/>
        <v>1980</v>
      </c>
      <c r="B1982">
        <f t="shared" si="47"/>
        <v>2980</v>
      </c>
      <c r="C1982" t="s">
        <v>2123</v>
      </c>
      <c r="D1982" s="19">
        <v>27485</v>
      </c>
      <c r="E1982" t="s">
        <v>44</v>
      </c>
      <c r="F1982">
        <v>100</v>
      </c>
      <c r="G1982" t="s">
        <v>2258</v>
      </c>
      <c r="H1982" t="s">
        <v>32</v>
      </c>
      <c r="I1982" t="s">
        <v>2222</v>
      </c>
      <c r="K1982">
        <v>68</v>
      </c>
      <c r="L1982">
        <v>4</v>
      </c>
      <c r="N1982">
        <v>75</v>
      </c>
      <c r="O1982">
        <v>7</v>
      </c>
    </row>
    <row r="1983" spans="1:15" x14ac:dyDescent="0.2">
      <c r="A1983">
        <f t="shared" si="47"/>
        <v>1981</v>
      </c>
      <c r="B1983">
        <f t="shared" si="47"/>
        <v>2981</v>
      </c>
      <c r="C1983" t="s">
        <v>2124</v>
      </c>
      <c r="D1983" s="19">
        <v>27760</v>
      </c>
      <c r="E1983" t="s">
        <v>44</v>
      </c>
      <c r="F1983">
        <v>100</v>
      </c>
      <c r="G1983" t="s">
        <v>2258</v>
      </c>
      <c r="H1983" t="s">
        <v>32</v>
      </c>
      <c r="I1983" t="s">
        <v>2222</v>
      </c>
      <c r="K1983">
        <v>68</v>
      </c>
      <c r="L1983">
        <v>4</v>
      </c>
      <c r="N1983">
        <v>75</v>
      </c>
      <c r="O1983">
        <v>7</v>
      </c>
    </row>
    <row r="1984" spans="1:15" x14ac:dyDescent="0.2">
      <c r="A1984">
        <f t="shared" si="47"/>
        <v>1982</v>
      </c>
      <c r="B1984">
        <f t="shared" si="47"/>
        <v>2982</v>
      </c>
      <c r="C1984" t="s">
        <v>2125</v>
      </c>
      <c r="D1984" s="19">
        <v>27851</v>
      </c>
      <c r="E1984" t="s">
        <v>44</v>
      </c>
      <c r="F1984">
        <v>100</v>
      </c>
      <c r="G1984" t="s">
        <v>2258</v>
      </c>
      <c r="H1984" t="s">
        <v>32</v>
      </c>
      <c r="I1984" t="s">
        <v>2222</v>
      </c>
      <c r="K1984">
        <v>68</v>
      </c>
      <c r="L1984">
        <v>4</v>
      </c>
      <c r="N1984">
        <v>75</v>
      </c>
      <c r="O1984">
        <v>7</v>
      </c>
    </row>
    <row r="1985" spans="1:16" x14ac:dyDescent="0.2">
      <c r="A1985">
        <f t="shared" si="47"/>
        <v>1983</v>
      </c>
      <c r="B1985">
        <f t="shared" si="47"/>
        <v>2983</v>
      </c>
      <c r="C1985" t="s">
        <v>2126</v>
      </c>
      <c r="D1985" s="19">
        <v>28126</v>
      </c>
      <c r="E1985" t="s">
        <v>44</v>
      </c>
      <c r="F1985">
        <v>100</v>
      </c>
      <c r="G1985" t="s">
        <v>2258</v>
      </c>
      <c r="H1985" t="s">
        <v>32</v>
      </c>
      <c r="I1985" t="s">
        <v>2222</v>
      </c>
      <c r="K1985">
        <v>68</v>
      </c>
      <c r="L1985">
        <v>4</v>
      </c>
      <c r="N1985">
        <v>75</v>
      </c>
      <c r="O1985">
        <v>7</v>
      </c>
    </row>
    <row r="1986" spans="1:16" x14ac:dyDescent="0.2">
      <c r="A1986">
        <f t="shared" si="47"/>
        <v>1984</v>
      </c>
      <c r="B1986">
        <f t="shared" si="47"/>
        <v>2984</v>
      </c>
      <c r="C1986" t="s">
        <v>2127</v>
      </c>
      <c r="D1986" s="19">
        <v>28216</v>
      </c>
      <c r="E1986" t="s">
        <v>44</v>
      </c>
      <c r="F1986">
        <v>100</v>
      </c>
      <c r="G1986" t="s">
        <v>2258</v>
      </c>
      <c r="H1986" t="s">
        <v>32</v>
      </c>
      <c r="I1986" t="s">
        <v>2222</v>
      </c>
      <c r="K1986">
        <v>68</v>
      </c>
      <c r="L1986">
        <v>4</v>
      </c>
      <c r="N1986">
        <v>75</v>
      </c>
      <c r="O1986">
        <v>7</v>
      </c>
    </row>
    <row r="1987" spans="1:16" x14ac:dyDescent="0.2">
      <c r="A1987">
        <f t="shared" si="47"/>
        <v>1985</v>
      </c>
      <c r="B1987">
        <f t="shared" si="47"/>
        <v>2985</v>
      </c>
      <c r="C1987" t="s">
        <v>2128</v>
      </c>
      <c r="D1987" s="19">
        <v>28491</v>
      </c>
      <c r="E1987" t="s">
        <v>44</v>
      </c>
      <c r="F1987">
        <v>100</v>
      </c>
      <c r="G1987" t="s">
        <v>2258</v>
      </c>
      <c r="H1987" t="s">
        <v>32</v>
      </c>
      <c r="I1987" t="s">
        <v>2222</v>
      </c>
      <c r="K1987">
        <v>68</v>
      </c>
      <c r="L1987">
        <v>4</v>
      </c>
      <c r="N1987">
        <v>75</v>
      </c>
      <c r="O1987">
        <v>7</v>
      </c>
    </row>
    <row r="1988" spans="1:16" x14ac:dyDescent="0.2">
      <c r="A1988">
        <f t="shared" si="47"/>
        <v>1986</v>
      </c>
      <c r="B1988">
        <f t="shared" si="47"/>
        <v>2986</v>
      </c>
      <c r="C1988" t="s">
        <v>2129</v>
      </c>
      <c r="D1988" s="19">
        <v>28581</v>
      </c>
      <c r="E1988" t="s">
        <v>44</v>
      </c>
      <c r="F1988">
        <v>100</v>
      </c>
      <c r="G1988" t="s">
        <v>2258</v>
      </c>
      <c r="H1988" t="s">
        <v>32</v>
      </c>
      <c r="I1988" t="s">
        <v>2222</v>
      </c>
      <c r="K1988">
        <v>68</v>
      </c>
      <c r="L1988">
        <v>4</v>
      </c>
      <c r="N1988">
        <v>75</v>
      </c>
      <c r="O1988">
        <v>7</v>
      </c>
    </row>
    <row r="1989" spans="1:16" x14ac:dyDescent="0.2">
      <c r="A1989">
        <f t="shared" si="47"/>
        <v>1987</v>
      </c>
      <c r="B1989">
        <f t="shared" si="47"/>
        <v>2987</v>
      </c>
      <c r="C1989" t="s">
        <v>2130</v>
      </c>
      <c r="D1989" s="19">
        <v>28856</v>
      </c>
      <c r="E1989" t="s">
        <v>44</v>
      </c>
      <c r="F1989">
        <v>100</v>
      </c>
      <c r="G1989" t="s">
        <v>2258</v>
      </c>
      <c r="H1989" t="s">
        <v>32</v>
      </c>
      <c r="I1989" t="s">
        <v>2222</v>
      </c>
      <c r="K1989">
        <v>68</v>
      </c>
      <c r="L1989">
        <v>4</v>
      </c>
      <c r="N1989">
        <v>75</v>
      </c>
      <c r="O1989">
        <v>7</v>
      </c>
    </row>
    <row r="1990" spans="1:16" x14ac:dyDescent="0.2">
      <c r="A1990">
        <f t="shared" si="47"/>
        <v>1988</v>
      </c>
      <c r="B1990">
        <f t="shared" si="47"/>
        <v>2988</v>
      </c>
      <c r="C1990" t="s">
        <v>2210</v>
      </c>
      <c r="D1990" s="19">
        <v>28946</v>
      </c>
      <c r="E1990" t="s">
        <v>44</v>
      </c>
      <c r="F1990">
        <v>100</v>
      </c>
      <c r="G1990" t="s">
        <v>2258</v>
      </c>
      <c r="H1990" t="s">
        <v>32</v>
      </c>
      <c r="I1990" t="s">
        <v>2222</v>
      </c>
      <c r="K1990">
        <v>68</v>
      </c>
      <c r="L1990">
        <v>4</v>
      </c>
      <c r="N1990">
        <v>75</v>
      </c>
      <c r="O1990">
        <v>7</v>
      </c>
    </row>
    <row r="1991" spans="1:16" x14ac:dyDescent="0.2">
      <c r="A1991">
        <f t="shared" si="47"/>
        <v>1989</v>
      </c>
      <c r="B1991">
        <f t="shared" si="47"/>
        <v>2989</v>
      </c>
      <c r="C1991" t="s">
        <v>2211</v>
      </c>
      <c r="D1991" s="19">
        <v>29221</v>
      </c>
      <c r="E1991" t="s">
        <v>44</v>
      </c>
      <c r="F1991">
        <v>100</v>
      </c>
      <c r="G1991" t="s">
        <v>2258</v>
      </c>
      <c r="H1991" t="s">
        <v>32</v>
      </c>
      <c r="I1991" t="s">
        <v>2222</v>
      </c>
      <c r="K1991">
        <v>68</v>
      </c>
      <c r="L1991">
        <v>4</v>
      </c>
      <c r="N1991">
        <v>75</v>
      </c>
      <c r="O1991">
        <v>7</v>
      </c>
    </row>
    <row r="1992" spans="1:16" x14ac:dyDescent="0.2">
      <c r="A1992">
        <f t="shared" si="47"/>
        <v>1990</v>
      </c>
      <c r="B1992">
        <f t="shared" si="47"/>
        <v>2990</v>
      </c>
      <c r="C1992" t="s">
        <v>2212</v>
      </c>
      <c r="D1992" s="19">
        <v>29312</v>
      </c>
      <c r="E1992" t="s">
        <v>44</v>
      </c>
      <c r="F1992">
        <v>100</v>
      </c>
      <c r="G1992" t="s">
        <v>2258</v>
      </c>
      <c r="H1992" t="s">
        <v>32</v>
      </c>
      <c r="I1992" t="s">
        <v>2222</v>
      </c>
      <c r="K1992">
        <v>68</v>
      </c>
      <c r="L1992">
        <v>4</v>
      </c>
      <c r="N1992">
        <v>75</v>
      </c>
      <c r="O1992">
        <v>7</v>
      </c>
    </row>
    <row r="1993" spans="1:16" x14ac:dyDescent="0.2">
      <c r="A1993">
        <f t="shared" si="47"/>
        <v>1991</v>
      </c>
      <c r="B1993">
        <f t="shared" si="47"/>
        <v>2991</v>
      </c>
      <c r="C1993" t="s">
        <v>2213</v>
      </c>
      <c r="D1993" s="19">
        <v>29587</v>
      </c>
      <c r="E1993" t="s">
        <v>44</v>
      </c>
      <c r="F1993">
        <v>100</v>
      </c>
      <c r="G1993" t="s">
        <v>2258</v>
      </c>
      <c r="H1993" t="s">
        <v>32</v>
      </c>
      <c r="I1993" t="s">
        <v>2222</v>
      </c>
      <c r="K1993">
        <v>68</v>
      </c>
      <c r="L1993">
        <v>4</v>
      </c>
      <c r="N1993">
        <v>75</v>
      </c>
      <c r="O1993">
        <v>7</v>
      </c>
    </row>
    <row r="1994" spans="1:16" x14ac:dyDescent="0.2">
      <c r="A1994">
        <f t="shared" si="47"/>
        <v>1992</v>
      </c>
      <c r="B1994">
        <f t="shared" si="47"/>
        <v>2992</v>
      </c>
      <c r="C1994" t="s">
        <v>2214</v>
      </c>
      <c r="D1994" s="19">
        <v>29677</v>
      </c>
      <c r="E1994" t="s">
        <v>44</v>
      </c>
      <c r="F1994">
        <v>100</v>
      </c>
      <c r="G1994" t="s">
        <v>2258</v>
      </c>
      <c r="H1994" t="s">
        <v>32</v>
      </c>
      <c r="I1994" t="s">
        <v>2222</v>
      </c>
      <c r="K1994">
        <v>68</v>
      </c>
      <c r="L1994">
        <v>4</v>
      </c>
      <c r="N1994">
        <v>75</v>
      </c>
      <c r="O1994">
        <v>7</v>
      </c>
    </row>
    <row r="1995" spans="1:16" x14ac:dyDescent="0.2">
      <c r="A1995">
        <f t="shared" ref="A1995:B1995" si="48">A1994+1</f>
        <v>1993</v>
      </c>
      <c r="B1995">
        <f t="shared" si="48"/>
        <v>2993</v>
      </c>
      <c r="C1995" t="s">
        <v>2131</v>
      </c>
      <c r="D1995" s="19">
        <v>29952</v>
      </c>
      <c r="E1995" t="s">
        <v>44</v>
      </c>
      <c r="F1995">
        <v>100</v>
      </c>
      <c r="G1995" t="s">
        <v>2258</v>
      </c>
      <c r="H1995" t="s">
        <v>32</v>
      </c>
      <c r="I1995" t="s">
        <v>2222</v>
      </c>
      <c r="K1995">
        <v>68</v>
      </c>
      <c r="L1995">
        <v>4</v>
      </c>
      <c r="N1995">
        <v>75</v>
      </c>
      <c r="O1995">
        <v>7</v>
      </c>
    </row>
    <row r="1996" spans="1:16" x14ac:dyDescent="0.2">
      <c r="A1996">
        <f t="shared" ref="A1996:B1996" si="49">A1995+1</f>
        <v>1994</v>
      </c>
      <c r="B1996">
        <f t="shared" si="49"/>
        <v>2994</v>
      </c>
      <c r="C1996" t="s">
        <v>2132</v>
      </c>
      <c r="D1996" s="19">
        <v>30042</v>
      </c>
      <c r="E1996" t="s">
        <v>44</v>
      </c>
      <c r="F1996">
        <v>100</v>
      </c>
      <c r="G1996" t="s">
        <v>2258</v>
      </c>
      <c r="H1996" t="s">
        <v>32</v>
      </c>
      <c r="I1996" t="s">
        <v>2222</v>
      </c>
      <c r="K1996">
        <v>68</v>
      </c>
      <c r="L1996">
        <v>4</v>
      </c>
      <c r="N1996">
        <v>75</v>
      </c>
      <c r="O1996">
        <v>7</v>
      </c>
    </row>
    <row r="1997" spans="1:16" x14ac:dyDescent="0.2">
      <c r="A1997">
        <f t="shared" ref="A1997:B1997" si="50">A1996+1</f>
        <v>1995</v>
      </c>
      <c r="B1997">
        <f t="shared" si="50"/>
        <v>2995</v>
      </c>
      <c r="C1997" t="s">
        <v>2133</v>
      </c>
      <c r="D1997" s="19">
        <v>30317</v>
      </c>
      <c r="E1997" t="s">
        <v>44</v>
      </c>
      <c r="F1997">
        <v>100</v>
      </c>
      <c r="G1997" t="s">
        <v>2258</v>
      </c>
      <c r="H1997" t="s">
        <v>32</v>
      </c>
      <c r="I1997" t="s">
        <v>2222</v>
      </c>
      <c r="K1997">
        <v>68</v>
      </c>
      <c r="L1997">
        <v>4</v>
      </c>
      <c r="M1997">
        <v>1</v>
      </c>
      <c r="N1997">
        <v>75</v>
      </c>
      <c r="O1997">
        <v>7</v>
      </c>
    </row>
    <row r="1998" spans="1:16" x14ac:dyDescent="0.2">
      <c r="A1998">
        <f t="shared" ref="A1998:B1998" si="51">A1997+1</f>
        <v>1996</v>
      </c>
      <c r="B1998">
        <f t="shared" si="51"/>
        <v>2996</v>
      </c>
      <c r="C1998" t="s">
        <v>2134</v>
      </c>
      <c r="D1998" s="19">
        <v>30407</v>
      </c>
      <c r="E1998" t="s">
        <v>44</v>
      </c>
      <c r="F1998">
        <v>100</v>
      </c>
      <c r="G1998" t="s">
        <v>2258</v>
      </c>
      <c r="H1998" t="s">
        <v>32</v>
      </c>
      <c r="I1998" t="s">
        <v>2222</v>
      </c>
      <c r="K1998">
        <v>68</v>
      </c>
      <c r="L1998">
        <v>4</v>
      </c>
      <c r="M1998">
        <v>1</v>
      </c>
      <c r="N1998">
        <v>75</v>
      </c>
      <c r="O1998">
        <v>7</v>
      </c>
    </row>
    <row r="1999" spans="1:16" x14ac:dyDescent="0.2">
      <c r="A1999">
        <f t="shared" ref="A1999:B1999" si="52">A1998+1</f>
        <v>1997</v>
      </c>
      <c r="B1999">
        <f t="shared" si="52"/>
        <v>2997</v>
      </c>
      <c r="C1999" t="s">
        <v>2135</v>
      </c>
      <c r="D1999" s="19">
        <v>30682</v>
      </c>
      <c r="E1999" t="s">
        <v>44</v>
      </c>
      <c r="F1999">
        <v>100</v>
      </c>
      <c r="G1999" t="s">
        <v>2258</v>
      </c>
      <c r="H1999" t="s">
        <v>32</v>
      </c>
      <c r="I1999" t="s">
        <v>2222</v>
      </c>
      <c r="K1999">
        <v>68</v>
      </c>
      <c r="L1999">
        <v>4</v>
      </c>
      <c r="M1999">
        <v>1</v>
      </c>
      <c r="N1999">
        <v>75</v>
      </c>
      <c r="O1999">
        <v>7</v>
      </c>
      <c r="P1999">
        <v>1</v>
      </c>
    </row>
    <row r="2000" spans="1:16" x14ac:dyDescent="0.2">
      <c r="A2000">
        <f t="shared" ref="A2000:B2000" si="53">A1999+1</f>
        <v>1998</v>
      </c>
      <c r="B2000">
        <f t="shared" si="53"/>
        <v>2998</v>
      </c>
      <c r="C2000" t="s">
        <v>2136</v>
      </c>
      <c r="D2000" s="19">
        <v>30773</v>
      </c>
      <c r="E2000" t="s">
        <v>44</v>
      </c>
      <c r="F2000">
        <v>100</v>
      </c>
      <c r="G2000" t="s">
        <v>2258</v>
      </c>
      <c r="H2000" t="s">
        <v>32</v>
      </c>
      <c r="I2000" t="s">
        <v>2222</v>
      </c>
      <c r="K2000">
        <v>68</v>
      </c>
      <c r="L2000">
        <v>4</v>
      </c>
      <c r="M2000">
        <v>1</v>
      </c>
      <c r="N2000">
        <v>75</v>
      </c>
      <c r="O2000">
        <v>7</v>
      </c>
      <c r="P2000">
        <v>1</v>
      </c>
    </row>
    <row r="2001" spans="1:16" x14ac:dyDescent="0.2">
      <c r="A2001">
        <f t="shared" ref="A2001:B2002" si="54">A2000+1</f>
        <v>1999</v>
      </c>
      <c r="B2001">
        <f t="shared" si="54"/>
        <v>2999</v>
      </c>
      <c r="C2001" t="s">
        <v>2137</v>
      </c>
      <c r="D2001" s="19">
        <v>31048</v>
      </c>
      <c r="E2001" t="s">
        <v>44</v>
      </c>
      <c r="F2001">
        <v>100</v>
      </c>
      <c r="G2001" t="s">
        <v>2258</v>
      </c>
      <c r="H2001" t="s">
        <v>32</v>
      </c>
      <c r="I2001" t="s">
        <v>2222</v>
      </c>
      <c r="K2001">
        <v>68</v>
      </c>
      <c r="L2001">
        <v>4</v>
      </c>
      <c r="M2001">
        <v>31</v>
      </c>
      <c r="N2001">
        <v>75</v>
      </c>
      <c r="O2001">
        <v>7</v>
      </c>
      <c r="P2001">
        <v>31</v>
      </c>
    </row>
    <row r="2002" spans="1:16" x14ac:dyDescent="0.2">
      <c r="A2002">
        <f t="shared" si="54"/>
        <v>2000</v>
      </c>
      <c r="B2002">
        <f t="shared" si="54"/>
        <v>3000</v>
      </c>
      <c r="C2002" t="s">
        <v>2138</v>
      </c>
      <c r="D2002" s="19">
        <v>31138</v>
      </c>
      <c r="E2002" t="s">
        <v>44</v>
      </c>
      <c r="F2002">
        <v>100</v>
      </c>
      <c r="G2002" t="s">
        <v>2258</v>
      </c>
      <c r="H2002" t="s">
        <v>32</v>
      </c>
      <c r="I2002" t="s">
        <v>2222</v>
      </c>
      <c r="K2002">
        <v>68</v>
      </c>
      <c r="L2002">
        <v>4</v>
      </c>
      <c r="M2002">
        <v>1</v>
      </c>
      <c r="N2002">
        <v>75</v>
      </c>
      <c r="O2002">
        <v>7</v>
      </c>
      <c r="P2002">
        <v>1</v>
      </c>
    </row>
  </sheetData>
  <phoneticPr fontId="6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459E477-1323-4819-BA0C-B8D8FDDE9A44}">
          <x14:formula1>
            <xm:f>Hulp!$A$2:$A$3</xm:f>
          </x14:formula1>
          <xm:sqref>H3:H37</xm:sqref>
        </x14:dataValidation>
        <x14:dataValidation type="list" allowBlank="1" showInputMessage="1" showErrorMessage="1" xr:uid="{455FB10B-540E-46D4-BE0F-406F5EE9106E}">
          <x14:formula1>
            <xm:f>Hulp!$D$2:$D$8</xm:f>
          </x14:formula1>
          <xm:sqref>E3:E37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76078-2C29-4625-8FB3-5E1B172738EC}">
  <sheetPr codeName="Blad9"/>
  <dimension ref="A2:AX2009"/>
  <sheetViews>
    <sheetView tabSelected="1" topLeftCell="AA1" zoomScaleNormal="100" workbookViewId="0">
      <selection activeCell="AF27" sqref="AF27"/>
    </sheetView>
  </sheetViews>
  <sheetFormatPr baseColWidth="10" defaultColWidth="8.83203125" defaultRowHeight="15" x14ac:dyDescent="0.2"/>
  <cols>
    <col min="1" max="1" width="8.5" bestFit="1" customWidth="1"/>
    <col min="2" max="2" width="30.5" bestFit="1" customWidth="1"/>
    <col min="3" max="3" width="12.5" bestFit="1" customWidth="1"/>
    <col min="4" max="4" width="14.6640625" style="19" bestFit="1" customWidth="1"/>
    <col min="9" max="9" width="13.5" bestFit="1" customWidth="1"/>
    <col min="10" max="10" width="15.1640625" bestFit="1" customWidth="1"/>
    <col min="11" max="11" width="17.5" bestFit="1" customWidth="1"/>
    <col min="12" max="12" width="14.5" bestFit="1" customWidth="1"/>
    <col min="13" max="13" width="14.5" customWidth="1"/>
    <col min="14" max="14" width="17.33203125" bestFit="1" customWidth="1"/>
    <col min="15" max="16" width="17.33203125" customWidth="1"/>
    <col min="17" max="17" width="17.5" style="5" bestFit="1" customWidth="1"/>
    <col min="18" max="18" width="19.1640625" style="34" bestFit="1" customWidth="1"/>
    <col min="19" max="19" width="21.5" style="5" bestFit="1" customWidth="1"/>
    <col min="20" max="20" width="23.1640625" style="34" bestFit="1" customWidth="1"/>
    <col min="21" max="21" width="18.5" style="5" bestFit="1" customWidth="1"/>
    <col min="22" max="22" width="19.83203125" style="34" bestFit="1" customWidth="1"/>
    <col min="23" max="23" width="19" style="79" bestFit="1" customWidth="1"/>
    <col min="24" max="24" width="10.5" style="82" customWidth="1"/>
    <col min="25" max="25" width="19.33203125" bestFit="1" customWidth="1"/>
    <col min="26" max="26" width="29" bestFit="1" customWidth="1"/>
    <col min="27" max="27" width="28" customWidth="1"/>
    <col min="28" max="28" width="37.1640625" style="79" customWidth="1"/>
    <col min="29" max="29" width="20.33203125" bestFit="1" customWidth="1"/>
    <col min="30" max="30" width="29" bestFit="1" customWidth="1"/>
    <col min="31" max="31" width="19.33203125" bestFit="1" customWidth="1"/>
    <col min="32" max="32" width="34" bestFit="1" customWidth="1"/>
    <col min="33" max="33" width="19.33203125" bestFit="1" customWidth="1"/>
    <col min="34" max="34" width="22.5" style="79" bestFit="1" customWidth="1"/>
    <col min="35" max="35" width="32.83203125" bestFit="1" customWidth="1"/>
    <col min="36" max="36" width="35" bestFit="1" customWidth="1"/>
    <col min="37" max="37" width="31.5" bestFit="1" customWidth="1"/>
    <col min="38" max="38" width="45" bestFit="1" customWidth="1"/>
    <col min="39" max="39" width="40" bestFit="1" customWidth="1"/>
    <col min="40" max="40" width="37.5" bestFit="1" customWidth="1"/>
    <col min="41" max="41" width="40.1640625" bestFit="1" customWidth="1"/>
    <col min="42" max="42" width="41.1640625" bestFit="1" customWidth="1"/>
    <col min="43" max="43" width="38" bestFit="1" customWidth="1"/>
    <col min="44" max="44" width="39.5" bestFit="1" customWidth="1"/>
    <col min="45" max="45" width="36.33203125" bestFit="1" customWidth="1"/>
    <col min="46" max="46" width="40" bestFit="1" customWidth="1"/>
    <col min="47" max="47" width="31.5" bestFit="1" customWidth="1"/>
    <col min="48" max="48" width="45" bestFit="1" customWidth="1"/>
    <col min="49" max="49" width="40" bestFit="1" customWidth="1"/>
    <col min="50" max="50" width="47.83203125" bestFit="1" customWidth="1"/>
  </cols>
  <sheetData>
    <row r="2" spans="1:50" x14ac:dyDescent="0.2">
      <c r="B2" t="s">
        <v>176</v>
      </c>
      <c r="C2" s="27">
        <v>1585000</v>
      </c>
      <c r="AC2" t="s">
        <v>2261</v>
      </c>
      <c r="AG2" t="s">
        <v>2263</v>
      </c>
    </row>
    <row r="3" spans="1:50" x14ac:dyDescent="0.2">
      <c r="B3" t="s">
        <v>177</v>
      </c>
      <c r="C3" s="27"/>
      <c r="AC3" s="87">
        <f>SUM(V10:V2009)</f>
        <v>3055.9231709156597</v>
      </c>
      <c r="AG3" s="18">
        <f>MAX(0,C2-AE6)</f>
        <v>1422284.3719639082</v>
      </c>
      <c r="AP3" s="98" t="s">
        <v>2297</v>
      </c>
      <c r="AR3" s="99" t="s">
        <v>2296</v>
      </c>
      <c r="AS3" s="97"/>
    </row>
    <row r="4" spans="1:50" x14ac:dyDescent="0.2">
      <c r="B4" t="s">
        <v>142</v>
      </c>
      <c r="C4" s="27">
        <v>1574783.7548338589</v>
      </c>
      <c r="AL4" t="s">
        <v>2265</v>
      </c>
      <c r="AP4" t="s">
        <v>2266</v>
      </c>
      <c r="AR4" t="s">
        <v>138</v>
      </c>
      <c r="AV4" t="s">
        <v>2265</v>
      </c>
    </row>
    <row r="5" spans="1:50" x14ac:dyDescent="0.2">
      <c r="B5" t="s">
        <v>143</v>
      </c>
      <c r="C5" s="27">
        <v>1331550.4829475973</v>
      </c>
      <c r="D5" s="19" t="s">
        <v>2195</v>
      </c>
      <c r="AB5" s="79" t="s">
        <v>138</v>
      </c>
      <c r="AE5" t="s">
        <v>2262</v>
      </c>
      <c r="AL5">
        <f>ABS(SUMIF(AK$10:AK$1048576,"&gt;0")/SUMIF(AK$10:AK$1048576,"&lt;0"))</f>
        <v>0.91662751823791566</v>
      </c>
      <c r="AP5" s="93">
        <f>SUMPRODUCT(AO$10:AO$1048576,AN$10:AN$1048576,R10:R1048576)/SUMPRODUCT(AO$10:AO$1048576,F$10:F$1048576,R10:R1048576)</f>
        <v>7.2900818544591237</v>
      </c>
      <c r="AR5" s="95">
        <f>SUMIFS(AM$10:AM$1048576,AO$10:AO$1048576,1)/SUMIFS(AQ$10:AQ$1048576,AO$10:AO$1048576,1)</f>
        <v>1</v>
      </c>
      <c r="AV5">
        <f>ABS(SUMIF(AU$10:AU$1048576,"&gt;0")/SUMIF(AU$10:AU$1048576,"&lt;0"))</f>
        <v>0.96442925014540148</v>
      </c>
    </row>
    <row r="6" spans="1:50" x14ac:dyDescent="0.2">
      <c r="B6" t="s">
        <v>145</v>
      </c>
      <c r="C6" s="14">
        <v>7.6724429880614077E-3</v>
      </c>
      <c r="D6"/>
      <c r="AB6" s="79">
        <f>C2/AA7</f>
        <v>1.0008340420484396</v>
      </c>
      <c r="AE6" s="18">
        <f>SUM(AE10:AE2009)</f>
        <v>162715.62803609172</v>
      </c>
      <c r="AM6" s="90">
        <f>SUM(AM10:AM59)</f>
        <v>1585000</v>
      </c>
      <c r="AN6" s="90"/>
    </row>
    <row r="7" spans="1:50" x14ac:dyDescent="0.2">
      <c r="B7" t="s">
        <v>144</v>
      </c>
      <c r="C7" s="27">
        <v>919250.837799086</v>
      </c>
      <c r="AA7" s="18">
        <f>SUM(AA10:AA59)</f>
        <v>1583679.1450018315</v>
      </c>
      <c r="AB7" s="86">
        <f>SUM(AB10:AB59)</f>
        <v>1584999.9999999998</v>
      </c>
      <c r="AC7" s="90">
        <f>SUM(AC10:AC59)</f>
        <v>162085.06929028788</v>
      </c>
      <c r="AG7" s="90">
        <f>SUM(AG10:AG59)</f>
        <v>1585000.0000000007</v>
      </c>
      <c r="AI7" s="92" t="s">
        <v>2267</v>
      </c>
      <c r="AJ7" s="106" t="s">
        <v>2268</v>
      </c>
      <c r="AK7" s="106"/>
      <c r="AL7" s="106"/>
      <c r="AM7" s="106"/>
      <c r="AN7" s="106"/>
      <c r="AO7" s="107" t="s">
        <v>2269</v>
      </c>
      <c r="AP7" s="107"/>
      <c r="AQ7" s="107"/>
      <c r="AR7" s="107"/>
      <c r="AS7" s="107"/>
      <c r="AT7" s="108" t="s">
        <v>2270</v>
      </c>
      <c r="AU7" s="108"/>
      <c r="AV7" s="108"/>
      <c r="AW7" s="108"/>
      <c r="AX7" s="108"/>
    </row>
    <row r="8" spans="1:50" x14ac:dyDescent="0.2">
      <c r="X8" s="100"/>
      <c r="Y8" s="109" t="s">
        <v>2251</v>
      </c>
      <c r="Z8" s="110"/>
      <c r="AA8" s="110"/>
      <c r="AB8" s="110"/>
      <c r="AC8" s="101" t="s">
        <v>2260</v>
      </c>
      <c r="AD8" s="102"/>
      <c r="AE8" s="102"/>
      <c r="AF8" s="102"/>
      <c r="AG8" s="102"/>
      <c r="AH8" s="103"/>
      <c r="AI8" s="104" t="s">
        <v>2264</v>
      </c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</row>
    <row r="9" spans="1:50" x14ac:dyDescent="0.2">
      <c r="A9" s="16" t="s">
        <v>63</v>
      </c>
      <c r="B9" s="16" t="s">
        <v>2172</v>
      </c>
      <c r="C9" s="16" t="s">
        <v>2173</v>
      </c>
      <c r="D9" s="16" t="s">
        <v>62</v>
      </c>
      <c r="E9" s="16" t="s">
        <v>41</v>
      </c>
      <c r="F9" s="16" t="s">
        <v>54</v>
      </c>
      <c r="G9" s="16" t="s">
        <v>2256</v>
      </c>
      <c r="H9" s="16" t="s">
        <v>42</v>
      </c>
      <c r="I9" s="16" t="s">
        <v>2188</v>
      </c>
      <c r="J9" s="16" t="s">
        <v>50</v>
      </c>
      <c r="K9" s="16" t="s">
        <v>51</v>
      </c>
      <c r="L9" s="16" t="s">
        <v>52</v>
      </c>
      <c r="M9" s="16" t="s">
        <v>2243</v>
      </c>
      <c r="N9" s="16" t="s">
        <v>59</v>
      </c>
      <c r="O9" s="16" t="s">
        <v>53</v>
      </c>
      <c r="P9" s="16" t="s">
        <v>2244</v>
      </c>
      <c r="Q9" s="16" t="s">
        <v>2199</v>
      </c>
      <c r="R9" s="35" t="s">
        <v>2193</v>
      </c>
      <c r="S9" s="36" t="s">
        <v>133</v>
      </c>
      <c r="T9" s="35" t="s">
        <v>130</v>
      </c>
      <c r="U9" s="36" t="s">
        <v>134</v>
      </c>
      <c r="V9" s="35" t="s">
        <v>2194</v>
      </c>
      <c r="W9" s="80" t="s">
        <v>141</v>
      </c>
      <c r="X9" s="83" t="s">
        <v>10</v>
      </c>
      <c r="Y9" s="77" t="s">
        <v>2271</v>
      </c>
      <c r="Z9" s="77" t="s">
        <v>2272</v>
      </c>
      <c r="AA9" s="77" t="s">
        <v>2273</v>
      </c>
      <c r="AB9" s="85" t="s">
        <v>2298</v>
      </c>
      <c r="AC9" s="78" t="s">
        <v>2274</v>
      </c>
      <c r="AD9" s="78" t="s">
        <v>2275</v>
      </c>
      <c r="AE9" s="78" t="s">
        <v>2276</v>
      </c>
      <c r="AF9" s="78" t="s">
        <v>2277</v>
      </c>
      <c r="AG9" s="78" t="s">
        <v>2278</v>
      </c>
      <c r="AH9" s="89" t="s">
        <v>2279</v>
      </c>
      <c r="AI9" s="91" t="s">
        <v>2280</v>
      </c>
      <c r="AJ9" s="91" t="s">
        <v>2281</v>
      </c>
      <c r="AK9" s="91" t="s">
        <v>2282</v>
      </c>
      <c r="AL9" s="91" t="s">
        <v>2283</v>
      </c>
      <c r="AM9" s="91" t="s">
        <v>2284</v>
      </c>
      <c r="AN9" s="91" t="s">
        <v>2285</v>
      </c>
      <c r="AO9" s="91" t="s">
        <v>2286</v>
      </c>
      <c r="AP9" s="91" t="s">
        <v>2287</v>
      </c>
      <c r="AQ9" s="91" t="s">
        <v>2288</v>
      </c>
      <c r="AR9" s="91" t="s">
        <v>2289</v>
      </c>
      <c r="AS9" s="91" t="s">
        <v>2290</v>
      </c>
      <c r="AT9" s="91" t="s">
        <v>2291</v>
      </c>
      <c r="AU9" s="91" t="s">
        <v>2292</v>
      </c>
      <c r="AV9" s="91" t="s">
        <v>2293</v>
      </c>
      <c r="AW9" s="91" t="s">
        <v>2294</v>
      </c>
      <c r="AX9" s="91" t="s">
        <v>2295</v>
      </c>
    </row>
    <row r="10" spans="1:50" x14ac:dyDescent="0.2">
      <c r="A10">
        <v>1</v>
      </c>
      <c r="B10">
        <v>1001</v>
      </c>
      <c r="C10" t="s">
        <v>113</v>
      </c>
      <c r="D10" s="19">
        <v>17533</v>
      </c>
      <c r="E10" t="s">
        <v>43</v>
      </c>
      <c r="F10">
        <v>500.56</v>
      </c>
      <c r="G10" t="s">
        <v>2257</v>
      </c>
      <c r="H10" t="s">
        <v>49</v>
      </c>
      <c r="I10" t="s">
        <v>2222</v>
      </c>
      <c r="Q10"/>
      <c r="R10" s="5">
        <v>10.792572103920774</v>
      </c>
      <c r="S10" s="34">
        <v>5402.3298923385828</v>
      </c>
      <c r="T10" s="5">
        <v>6.819920422461216</v>
      </c>
      <c r="U10" s="34">
        <v>3413.7793666671864</v>
      </c>
      <c r="V10" s="5">
        <v>83.4326405990941</v>
      </c>
      <c r="W10" s="81">
        <v>41763.04257828254</v>
      </c>
      <c r="X10" s="84">
        <f>ROUNDDOWN(DAYS360(D10,Berekening!$C$11)/360,0)</f>
        <v>78</v>
      </c>
      <c r="Y10" s="18">
        <f>V10*F10</f>
        <v>41763.04257828254</v>
      </c>
      <c r="Z10">
        <f>VLOOKUP(X10,HerverdelingStap1!$A$2:$D$123,IF(G10="actief",2,IF(G10="slaper",3,4)))</f>
        <v>2.5000000000000001E-2</v>
      </c>
      <c r="AA10" s="18">
        <f>Y10*(1+Z10)</f>
        <v>42807.118642739602</v>
      </c>
      <c r="AB10" s="86">
        <f>AA10*AB$6</f>
        <v>42842.821579660194</v>
      </c>
      <c r="AC10" s="18">
        <f t="shared" ref="AC10:AC41" si="0">R10*F10</f>
        <v>5402.3298923385828</v>
      </c>
      <c r="AD10">
        <f>VLOOKUP(X10,HerverdelingStap1!$A$2:$D$123,IF(G10="actief",2,IF(G10="slaper",3,4)))</f>
        <v>2.5000000000000001E-2</v>
      </c>
      <c r="AE10" s="18">
        <f>AC10*(1+AD10)</f>
        <v>5537.388139647047</v>
      </c>
      <c r="AF10" s="88">
        <f t="shared" ref="AF10:AF41" si="1">V10/$AC$3</f>
        <v>2.7301943122508152E-2</v>
      </c>
      <c r="AG10" s="90">
        <f t="shared" ref="AG10:AG59" si="2">AE10+$AG$3*AF10</f>
        <v>44368.515167037898</v>
      </c>
      <c r="AH10" s="79">
        <f t="shared" ref="AH10:AH41" si="3">IF(R10=0,0,AG10/R10)</f>
        <v>4111.0232796980345</v>
      </c>
      <c r="AI10">
        <f t="shared" ref="AI10:AI41" si="4">IF(R10&gt;0, W10/R10, 0)</f>
        <v>3869.6097812597122</v>
      </c>
      <c r="AJ10">
        <f>VLOOKUP(X10,HerverdelingStap1!$A$2:$D$123,IF(G10="actief",2,IF(G10="slaper",3,4)))</f>
        <v>2.5000000000000001E-2</v>
      </c>
      <c r="AK10" s="37">
        <f t="shared" ref="AK10:AK41" si="5">W10*AJ10</f>
        <v>1044.0760644570635</v>
      </c>
      <c r="AL10">
        <f t="shared" ref="AL10:AL41" si="6">IF(AK10&lt;0,AK10*$AL$5,AK10)</f>
        <v>1044.0760644570635</v>
      </c>
      <c r="AM10" s="37">
        <f t="shared" ref="AM10:AM41" si="7">W10+AL10</f>
        <v>42807.118642739602</v>
      </c>
      <c r="AN10">
        <f t="shared" ref="AN10:AN41" si="8">IF(R10&gt;0,AM10/R10,0)</f>
        <v>3966.3500257912051</v>
      </c>
      <c r="AO10">
        <f t="shared" ref="AO10:AO41" si="9">IF(G10="pensioengerechtigd",1,0)</f>
        <v>1</v>
      </c>
      <c r="AP10" s="94">
        <f t="shared" ref="AP10:AP41" si="10">IF(AO10=1,F10*$AP$5,AN10)</f>
        <v>3649.1233730680592</v>
      </c>
      <c r="AQ10" s="18">
        <f t="shared" ref="AQ10:AQ41" si="11">AP10*R10</f>
        <v>39383.427119939617</v>
      </c>
      <c r="AR10" s="95">
        <f t="shared" ref="AR10:AR59" si="12">IF(AO10=1,AP10*$AR$5,AP10)</f>
        <v>3649.1233730680592</v>
      </c>
      <c r="AS10" s="96">
        <f t="shared" ref="AS10:AS41" si="13">AR10*R10</f>
        <v>39383.427119939617</v>
      </c>
      <c r="AT10">
        <f>VLOOKUP(X10,HerverdelingStap3!$A$2:$D$123,IF(G10="actief",2,IF(G10="slaper",3,4)))</f>
        <v>2.5000000000000001E-2</v>
      </c>
      <c r="AU10" s="18">
        <f>AS10*AT10</f>
        <v>984.5856779984905</v>
      </c>
      <c r="AV10">
        <f>IF(AU10&lt;0,AU10*$AV$5,AU10)</f>
        <v>984.5856779984905</v>
      </c>
      <c r="AW10" s="18">
        <f>AS10+AV10</f>
        <v>40368.012797938107</v>
      </c>
      <c r="AX10">
        <f t="shared" ref="AX10:AX41" si="14">IF(F10&gt;0,AW10/F10,0)</f>
        <v>80.645702409177929</v>
      </c>
    </row>
    <row r="11" spans="1:50" x14ac:dyDescent="0.2">
      <c r="A11">
        <v>2</v>
      </c>
      <c r="B11">
        <v>1002</v>
      </c>
      <c r="C11" t="s">
        <v>114</v>
      </c>
      <c r="D11" s="19">
        <v>17624</v>
      </c>
      <c r="E11" t="s">
        <v>43</v>
      </c>
      <c r="F11">
        <v>600</v>
      </c>
      <c r="G11" t="s">
        <v>2257</v>
      </c>
      <c r="H11" t="s">
        <v>49</v>
      </c>
      <c r="I11" t="s">
        <v>2222</v>
      </c>
      <c r="Q11"/>
      <c r="R11" s="5">
        <v>10.953006023191652</v>
      </c>
      <c r="S11" s="34">
        <v>6571.8036139149908</v>
      </c>
      <c r="T11" s="5">
        <v>6.9671242257007915</v>
      </c>
      <c r="U11" s="34">
        <v>4180.2745354204753</v>
      </c>
      <c r="V11" s="5">
        <v>85.160965884788567</v>
      </c>
      <c r="W11" s="81">
        <v>51096.579530873139</v>
      </c>
      <c r="X11" s="84">
        <f>ROUNDDOWN(DAYS360(D11,Berekening!$C$11)/360,0)</f>
        <v>77</v>
      </c>
      <c r="Y11" s="18">
        <f t="shared" ref="Y11:Y59" si="15">V11*F11</f>
        <v>51096.579530873139</v>
      </c>
      <c r="Z11">
        <f>VLOOKUP(X11,HerverdelingStap1!$A$2:$D$123,IF(G11="actief",2,IF(G11="slaper",3,4)))</f>
        <v>2.5999999999999999E-2</v>
      </c>
      <c r="AA11" s="18">
        <f t="shared" ref="AA11:AA59" si="16">Y11*(1+Z11)</f>
        <v>52425.090598675844</v>
      </c>
      <c r="AB11" s="86">
        <f t="shared" ref="AB11:AB59" si="17">AA11*AB$6</f>
        <v>52468.8153286284</v>
      </c>
      <c r="AC11" s="18">
        <f t="shared" si="0"/>
        <v>6571.8036139149908</v>
      </c>
      <c r="AD11">
        <f>VLOOKUP(X11,HerverdelingStap1!$A$2:$D$123,IF(G11="actief",2,IF(G11="slaper",3,4)))</f>
        <v>2.5999999999999999E-2</v>
      </c>
      <c r="AE11" s="18">
        <f t="shared" ref="AE11:AE59" si="18">AC11*(1+AD11)</f>
        <v>6742.6705078767809</v>
      </c>
      <c r="AF11" s="88">
        <f t="shared" si="1"/>
        <v>2.7867508808891755E-2</v>
      </c>
      <c r="AG11" s="90">
        <f t="shared" si="2"/>
        <v>46378.192772330076</v>
      </c>
      <c r="AH11" s="79">
        <f t="shared" si="3"/>
        <v>4234.2889864325762</v>
      </c>
      <c r="AI11">
        <f t="shared" si="4"/>
        <v>4665.0736266082913</v>
      </c>
      <c r="AJ11">
        <f>VLOOKUP(X11,HerverdelingStap1!$A$2:$D$123,IF(G11="actief",2,IF(G11="slaper",3,4)))</f>
        <v>2.5999999999999999E-2</v>
      </c>
      <c r="AK11" s="37">
        <f t="shared" si="5"/>
        <v>1328.5110678027015</v>
      </c>
      <c r="AL11">
        <f t="shared" si="6"/>
        <v>1328.5110678027015</v>
      </c>
      <c r="AM11" s="37">
        <f t="shared" si="7"/>
        <v>52425.090598675844</v>
      </c>
      <c r="AN11">
        <f t="shared" si="8"/>
        <v>4786.3655409001076</v>
      </c>
      <c r="AO11">
        <f t="shared" si="9"/>
        <v>1</v>
      </c>
      <c r="AP11" s="94">
        <f t="shared" si="10"/>
        <v>4374.0491126754741</v>
      </c>
      <c r="AQ11" s="18">
        <f t="shared" si="11"/>
        <v>47908.986276870564</v>
      </c>
      <c r="AR11" s="95">
        <f t="shared" si="12"/>
        <v>4374.0491126754741</v>
      </c>
      <c r="AS11" s="96">
        <f t="shared" si="13"/>
        <v>47908.986276870564</v>
      </c>
      <c r="AT11">
        <f>VLOOKUP(X11,HerverdelingStap3!$A$2:$D$123,IF(G11="actief",2,IF(G11="slaper",3,4)))</f>
        <v>2.5999999999999999E-2</v>
      </c>
      <c r="AU11" s="18">
        <f t="shared" ref="AU11:AU59" si="19">AS11*AT11</f>
        <v>1245.6336431986347</v>
      </c>
      <c r="AV11">
        <f t="shared" ref="AV11:AV59" si="20">IF(AU11&lt;0,AU11*$AV$5,AU11)</f>
        <v>1245.6336431986347</v>
      </c>
      <c r="AW11" s="18">
        <f t="shared" ref="AW11:AW59" si="21">AS11+AV11</f>
        <v>49154.619920069199</v>
      </c>
      <c r="AX11">
        <f t="shared" si="14"/>
        <v>81.924366533448662</v>
      </c>
    </row>
    <row r="12" spans="1:50" x14ac:dyDescent="0.2">
      <c r="A12">
        <v>3</v>
      </c>
      <c r="B12">
        <v>1003</v>
      </c>
      <c r="C12" t="s">
        <v>2201</v>
      </c>
      <c r="D12" s="19">
        <v>21186</v>
      </c>
      <c r="E12" t="s">
        <v>44</v>
      </c>
      <c r="F12">
        <v>700</v>
      </c>
      <c r="G12" t="s">
        <v>2257</v>
      </c>
      <c r="H12" t="s">
        <v>49</v>
      </c>
      <c r="I12" t="s">
        <v>2222</v>
      </c>
      <c r="N12">
        <v>70</v>
      </c>
      <c r="Q12"/>
      <c r="R12" s="5">
        <v>2.9791992205635682</v>
      </c>
      <c r="S12" s="34">
        <v>2085.4394543944977</v>
      </c>
      <c r="T12" s="5">
        <v>0.59013967270989964</v>
      </c>
      <c r="U12" s="34">
        <v>413.09777089692977</v>
      </c>
      <c r="V12" s="5">
        <v>9.2648717199350337</v>
      </c>
      <c r="W12" s="81">
        <v>6485.4102039545232</v>
      </c>
      <c r="X12" s="84">
        <f>ROUNDDOWN(DAYS360(D12,Berekening!$C$11)/360,0)</f>
        <v>68</v>
      </c>
      <c r="Y12" s="18">
        <f t="shared" si="15"/>
        <v>6485.4102039545232</v>
      </c>
      <c r="Z12">
        <f>VLOOKUP(X12,HerverdelingStap1!$A$2:$D$123,IF(G12="actief",2,IF(G12="slaper",3,4)))</f>
        <v>3.4099999999999998E-2</v>
      </c>
      <c r="AA12" s="18">
        <f t="shared" si="16"/>
        <v>6706.5626919093729</v>
      </c>
      <c r="AB12" s="86">
        <f t="shared" si="17"/>
        <v>6712.1562471949219</v>
      </c>
      <c r="AC12" s="18">
        <f t="shared" si="0"/>
        <v>2085.4394543944977</v>
      </c>
      <c r="AD12">
        <f>VLOOKUP(X12,HerverdelingStap1!$A$2:$D$123,IF(G12="actief",2,IF(G12="slaper",3,4)))</f>
        <v>3.4099999999999998E-2</v>
      </c>
      <c r="AE12" s="18">
        <f t="shared" si="18"/>
        <v>2156.5529397893501</v>
      </c>
      <c r="AF12" s="88">
        <f t="shared" si="1"/>
        <v>3.031775081295306E-3</v>
      </c>
      <c r="AG12" s="90">
        <f t="shared" si="2"/>
        <v>6468.5992572252708</v>
      </c>
      <c r="AH12" s="79">
        <f t="shared" si="3"/>
        <v>2171.2543466635375</v>
      </c>
      <c r="AI12">
        <f t="shared" si="4"/>
        <v>2176.8971202696853</v>
      </c>
      <c r="AJ12">
        <f>VLOOKUP(X12,HerverdelingStap1!$A$2:$D$123,IF(G12="actief",2,IF(G12="slaper",3,4)))</f>
        <v>3.4099999999999998E-2</v>
      </c>
      <c r="AK12" s="37">
        <f t="shared" si="5"/>
        <v>221.15248795484922</v>
      </c>
      <c r="AL12">
        <f t="shared" si="6"/>
        <v>221.15248795484922</v>
      </c>
      <c r="AM12" s="37">
        <f t="shared" si="7"/>
        <v>6706.562691909372</v>
      </c>
      <c r="AN12">
        <f t="shared" si="8"/>
        <v>2251.1293120708815</v>
      </c>
      <c r="AO12">
        <f t="shared" si="9"/>
        <v>1</v>
      </c>
      <c r="AP12" s="94">
        <f t="shared" si="10"/>
        <v>5103.0572981213863</v>
      </c>
      <c r="AQ12" s="18">
        <f t="shared" si="11"/>
        <v>15203.024325054463</v>
      </c>
      <c r="AR12" s="95">
        <f t="shared" si="12"/>
        <v>5103.0572981213863</v>
      </c>
      <c r="AS12" s="96">
        <f t="shared" si="13"/>
        <v>15203.024325054463</v>
      </c>
      <c r="AT12">
        <f>VLOOKUP(X12,HerverdelingStap3!$A$2:$D$123,IF(G12="actief",2,IF(G12="slaper",3,4)))</f>
        <v>3.4099999999999998E-2</v>
      </c>
      <c r="AU12" s="18">
        <f t="shared" si="19"/>
        <v>518.4231294843571</v>
      </c>
      <c r="AV12">
        <f t="shared" si="20"/>
        <v>518.4231294843571</v>
      </c>
      <c r="AW12" s="18">
        <f t="shared" si="21"/>
        <v>15721.44745453882</v>
      </c>
      <c r="AX12">
        <f t="shared" si="14"/>
        <v>22.459210649341173</v>
      </c>
    </row>
    <row r="13" spans="1:50" x14ac:dyDescent="0.2">
      <c r="A13">
        <v>4</v>
      </c>
      <c r="B13">
        <v>1004</v>
      </c>
      <c r="C13" t="s">
        <v>2200</v>
      </c>
      <c r="D13" s="19">
        <v>21276</v>
      </c>
      <c r="E13" t="s">
        <v>44</v>
      </c>
      <c r="F13">
        <v>800</v>
      </c>
      <c r="G13" t="s">
        <v>2257</v>
      </c>
      <c r="H13" t="s">
        <v>49</v>
      </c>
      <c r="I13" t="s">
        <v>2222</v>
      </c>
      <c r="N13">
        <v>70</v>
      </c>
      <c r="Q13"/>
      <c r="R13" s="5">
        <v>3.2167675946412944</v>
      </c>
      <c r="S13" s="34">
        <v>2573.4140757130353</v>
      </c>
      <c r="T13" s="5">
        <v>0.68499809363788144</v>
      </c>
      <c r="U13" s="34">
        <v>547.99847491030516</v>
      </c>
      <c r="V13" s="5">
        <v>10.512792380655114</v>
      </c>
      <c r="W13" s="81">
        <v>8410.2339045240915</v>
      </c>
      <c r="X13" s="84">
        <f>ROUNDDOWN(DAYS360(D13,Berekening!$C$11)/360,0)</f>
        <v>67</v>
      </c>
      <c r="Y13" s="18">
        <f t="shared" si="15"/>
        <v>8410.2339045240915</v>
      </c>
      <c r="Z13">
        <f>VLOOKUP(X13,HerverdelingStap1!$A$2:$D$123,IF(G13="actief",2,IF(G13="slaper",3,4)))</f>
        <v>3.5000000000000003E-2</v>
      </c>
      <c r="AA13" s="18">
        <f t="shared" si="16"/>
        <v>8704.5920911824342</v>
      </c>
      <c r="AB13" s="86">
        <f t="shared" si="17"/>
        <v>8711.8520870009961</v>
      </c>
      <c r="AC13" s="18">
        <f t="shared" si="0"/>
        <v>2573.4140757130353</v>
      </c>
      <c r="AD13">
        <f>VLOOKUP(X13,HerverdelingStap1!$A$2:$D$123,IF(G13="actief",2,IF(G13="slaper",3,4)))</f>
        <v>3.5000000000000003E-2</v>
      </c>
      <c r="AE13" s="18">
        <f t="shared" si="18"/>
        <v>2663.4835683629913</v>
      </c>
      <c r="AF13" s="88">
        <f t="shared" si="1"/>
        <v>3.4401363492083865E-3</v>
      </c>
      <c r="AG13" s="90">
        <f t="shared" si="2"/>
        <v>7556.3357352670537</v>
      </c>
      <c r="AH13" s="79">
        <f t="shared" si="3"/>
        <v>2349.0462126809848</v>
      </c>
      <c r="AI13">
        <f t="shared" si="4"/>
        <v>2614.4984544529793</v>
      </c>
      <c r="AJ13">
        <f>VLOOKUP(X13,HerverdelingStap1!$A$2:$D$123,IF(G13="actief",2,IF(G13="slaper",3,4)))</f>
        <v>3.5000000000000003E-2</v>
      </c>
      <c r="AK13" s="37">
        <f t="shared" si="5"/>
        <v>294.35818665834324</v>
      </c>
      <c r="AL13">
        <f t="shared" si="6"/>
        <v>294.35818665834324</v>
      </c>
      <c r="AM13" s="37">
        <f t="shared" si="7"/>
        <v>8704.5920911824342</v>
      </c>
      <c r="AN13">
        <f t="shared" si="8"/>
        <v>2706.0059003588331</v>
      </c>
      <c r="AO13">
        <f t="shared" si="9"/>
        <v>1</v>
      </c>
      <c r="AP13" s="94">
        <f t="shared" si="10"/>
        <v>5832.0654835672985</v>
      </c>
      <c r="AQ13" s="18">
        <f t="shared" si="11"/>
        <v>18760.399257365298</v>
      </c>
      <c r="AR13" s="95">
        <f t="shared" si="12"/>
        <v>5832.0654835672985</v>
      </c>
      <c r="AS13" s="96">
        <f t="shared" si="13"/>
        <v>18760.399257365298</v>
      </c>
      <c r="AT13">
        <f>VLOOKUP(X13,HerverdelingStap3!$A$2:$D$123,IF(G13="actief",2,IF(G13="slaper",3,4)))</f>
        <v>3.5000000000000003E-2</v>
      </c>
      <c r="AU13" s="18">
        <f t="shared" si="19"/>
        <v>656.61397400778549</v>
      </c>
      <c r="AV13">
        <f t="shared" si="20"/>
        <v>656.61397400778549</v>
      </c>
      <c r="AW13" s="18">
        <f t="shared" si="21"/>
        <v>19417.013231373083</v>
      </c>
      <c r="AX13">
        <f t="shared" si="14"/>
        <v>24.271266539216352</v>
      </c>
    </row>
    <row r="14" spans="1:50" x14ac:dyDescent="0.2">
      <c r="A14">
        <v>5</v>
      </c>
      <c r="B14">
        <v>1005</v>
      </c>
      <c r="C14" t="s">
        <v>115</v>
      </c>
      <c r="D14" s="19">
        <v>21186</v>
      </c>
      <c r="E14" t="s">
        <v>44</v>
      </c>
      <c r="F14">
        <v>900</v>
      </c>
      <c r="G14" t="s">
        <v>2257</v>
      </c>
      <c r="H14" t="s">
        <v>49</v>
      </c>
      <c r="I14" t="s">
        <v>2222</v>
      </c>
      <c r="N14">
        <v>70</v>
      </c>
      <c r="O14">
        <v>3</v>
      </c>
      <c r="Q14"/>
      <c r="R14" s="5">
        <v>3.2147802992365708</v>
      </c>
      <c r="S14" s="34">
        <v>2893.3022693129137</v>
      </c>
      <c r="T14" s="5">
        <v>0.68437210417910077</v>
      </c>
      <c r="U14" s="34">
        <v>615.93489376119066</v>
      </c>
      <c r="V14" s="5">
        <v>10.504137570917917</v>
      </c>
      <c r="W14" s="81">
        <v>9453.7238138261255</v>
      </c>
      <c r="X14" s="84">
        <f>ROUNDDOWN(DAYS360(D14,Berekening!$C$11)/360,0)</f>
        <v>68</v>
      </c>
      <c r="Y14" s="18">
        <f t="shared" si="15"/>
        <v>9453.7238138261255</v>
      </c>
      <c r="Z14">
        <f>VLOOKUP(X14,HerverdelingStap1!$A$2:$D$123,IF(G14="actief",2,IF(G14="slaper",3,4)))</f>
        <v>3.4099999999999998E-2</v>
      </c>
      <c r="AA14" s="18">
        <f t="shared" si="16"/>
        <v>9776.0957958775962</v>
      </c>
      <c r="AB14" s="86">
        <f t="shared" si="17"/>
        <v>9784.2494708409322</v>
      </c>
      <c r="AC14" s="18">
        <f t="shared" si="0"/>
        <v>2893.3022693129137</v>
      </c>
      <c r="AD14">
        <f>VLOOKUP(X14,HerverdelingStap1!$A$2:$D$123,IF(G14="actief",2,IF(G14="slaper",3,4)))</f>
        <v>3.4099999999999998E-2</v>
      </c>
      <c r="AE14" s="18">
        <f t="shared" si="18"/>
        <v>2991.963876696484</v>
      </c>
      <c r="AF14" s="88">
        <f t="shared" si="1"/>
        <v>3.4373042067580893E-3</v>
      </c>
      <c r="AG14" s="90">
        <f t="shared" si="2"/>
        <v>7880.7879316543131</v>
      </c>
      <c r="AH14" s="79">
        <f t="shared" si="3"/>
        <v>2451.4234871744738</v>
      </c>
      <c r="AI14">
        <f t="shared" si="4"/>
        <v>2940.7060308510495</v>
      </c>
      <c r="AJ14">
        <f>VLOOKUP(X14,HerverdelingStap1!$A$2:$D$123,IF(G14="actief",2,IF(G14="slaper",3,4)))</f>
        <v>3.4099999999999998E-2</v>
      </c>
      <c r="AK14" s="37">
        <f t="shared" si="5"/>
        <v>322.37198205147087</v>
      </c>
      <c r="AL14">
        <f t="shared" si="6"/>
        <v>322.37198205147087</v>
      </c>
      <c r="AM14" s="37">
        <f t="shared" si="7"/>
        <v>9776.0957958775962</v>
      </c>
      <c r="AN14">
        <f t="shared" si="8"/>
        <v>3040.9841065030701</v>
      </c>
      <c r="AO14">
        <f t="shared" si="9"/>
        <v>1</v>
      </c>
      <c r="AP14" s="94">
        <f t="shared" si="10"/>
        <v>6561.0736690132117</v>
      </c>
      <c r="AQ14" s="18">
        <f t="shared" si="11"/>
        <v>21092.410372983479</v>
      </c>
      <c r="AR14" s="95">
        <f t="shared" si="12"/>
        <v>6561.0736690132117</v>
      </c>
      <c r="AS14" s="96">
        <f t="shared" si="13"/>
        <v>21092.410372983479</v>
      </c>
      <c r="AT14">
        <f>VLOOKUP(X14,HerverdelingStap3!$A$2:$D$123,IF(G14="actief",2,IF(G14="slaper",3,4)))</f>
        <v>3.4099999999999998E-2</v>
      </c>
      <c r="AU14" s="18">
        <f t="shared" si="19"/>
        <v>719.25119371873654</v>
      </c>
      <c r="AV14">
        <f t="shared" si="20"/>
        <v>719.25119371873654</v>
      </c>
      <c r="AW14" s="18">
        <f t="shared" si="21"/>
        <v>21811.661566702216</v>
      </c>
      <c r="AX14">
        <f t="shared" si="14"/>
        <v>24.235179518558017</v>
      </c>
    </row>
    <row r="15" spans="1:50" x14ac:dyDescent="0.2">
      <c r="A15">
        <v>6</v>
      </c>
      <c r="B15">
        <v>1006</v>
      </c>
      <c r="C15" t="s">
        <v>116</v>
      </c>
      <c r="D15" s="19">
        <v>21276</v>
      </c>
      <c r="E15" t="s">
        <v>44</v>
      </c>
      <c r="F15">
        <v>1000</v>
      </c>
      <c r="G15" t="s">
        <v>2257</v>
      </c>
      <c r="H15" t="s">
        <v>49</v>
      </c>
      <c r="I15" t="s">
        <v>2222</v>
      </c>
      <c r="N15">
        <v>70</v>
      </c>
      <c r="O15">
        <v>3</v>
      </c>
      <c r="Q15"/>
      <c r="R15" s="5">
        <v>3.4512362244293122</v>
      </c>
      <c r="S15" s="34">
        <v>3451.2362244293122</v>
      </c>
      <c r="T15" s="5">
        <v>0.78456382763141497</v>
      </c>
      <c r="U15" s="34">
        <v>784.56382763141494</v>
      </c>
      <c r="V15" s="5">
        <v>11.8077516450908</v>
      </c>
      <c r="W15" s="81">
        <v>11807.751645090801</v>
      </c>
      <c r="X15" s="84">
        <f>ROUNDDOWN(DAYS360(D15,Berekening!$C$11)/360,0)</f>
        <v>67</v>
      </c>
      <c r="Y15" s="18">
        <f t="shared" si="15"/>
        <v>11807.751645090801</v>
      </c>
      <c r="Z15">
        <f>VLOOKUP(X15,HerverdelingStap1!$A$2:$D$123,IF(G15="actief",2,IF(G15="slaper",3,4)))</f>
        <v>3.5000000000000003E-2</v>
      </c>
      <c r="AA15" s="18">
        <f t="shared" si="16"/>
        <v>12221.022952668978</v>
      </c>
      <c r="AB15" s="86">
        <f t="shared" si="17"/>
        <v>12231.21579968645</v>
      </c>
      <c r="AC15" s="18">
        <f t="shared" si="0"/>
        <v>3451.2362244293122</v>
      </c>
      <c r="AD15">
        <f>VLOOKUP(X15,HerverdelingStap1!$A$2:$D$123,IF(G15="actief",2,IF(G15="slaper",3,4)))</f>
        <v>3.5000000000000003E-2</v>
      </c>
      <c r="AE15" s="18">
        <f t="shared" si="18"/>
        <v>3572.0294922843377</v>
      </c>
      <c r="AF15" s="88">
        <f t="shared" si="1"/>
        <v>3.8638902173554288E-3</v>
      </c>
      <c r="AG15" s="90">
        <f t="shared" si="2"/>
        <v>9067.5801634131931</v>
      </c>
      <c r="AH15" s="79">
        <f t="shared" si="3"/>
        <v>2627.3426603571843</v>
      </c>
      <c r="AI15">
        <f t="shared" si="4"/>
        <v>3421.3107643894473</v>
      </c>
      <c r="AJ15">
        <f>VLOOKUP(X15,HerverdelingStap1!$A$2:$D$123,IF(G15="actief",2,IF(G15="slaper",3,4)))</f>
        <v>3.5000000000000003E-2</v>
      </c>
      <c r="AK15" s="37">
        <f t="shared" si="5"/>
        <v>413.27130757817804</v>
      </c>
      <c r="AL15">
        <f t="shared" si="6"/>
        <v>413.27130757817804</v>
      </c>
      <c r="AM15" s="37">
        <f t="shared" si="7"/>
        <v>12221.022952668978</v>
      </c>
      <c r="AN15">
        <f t="shared" si="8"/>
        <v>3541.0566411430777</v>
      </c>
      <c r="AO15">
        <f t="shared" si="9"/>
        <v>1</v>
      </c>
      <c r="AP15" s="94">
        <f t="shared" si="10"/>
        <v>7290.0818544591239</v>
      </c>
      <c r="AQ15" s="18">
        <f t="shared" si="11"/>
        <v>25159.794575164145</v>
      </c>
      <c r="AR15" s="95">
        <f t="shared" si="12"/>
        <v>7290.0818544591239</v>
      </c>
      <c r="AS15" s="96">
        <f t="shared" si="13"/>
        <v>25159.794575164145</v>
      </c>
      <c r="AT15">
        <f>VLOOKUP(X15,HerverdelingStap3!$A$2:$D$123,IF(G15="actief",2,IF(G15="slaper",3,4)))</f>
        <v>3.5000000000000003E-2</v>
      </c>
      <c r="AU15" s="18">
        <f t="shared" si="19"/>
        <v>880.59281013074519</v>
      </c>
      <c r="AV15">
        <f t="shared" si="20"/>
        <v>880.59281013074519</v>
      </c>
      <c r="AW15" s="18">
        <f t="shared" si="21"/>
        <v>26040.387385294889</v>
      </c>
      <c r="AX15">
        <f t="shared" si="14"/>
        <v>26.040387385294888</v>
      </c>
    </row>
    <row r="16" spans="1:50" x14ac:dyDescent="0.2">
      <c r="A16">
        <v>7</v>
      </c>
      <c r="B16">
        <v>1007</v>
      </c>
      <c r="C16" t="s">
        <v>117</v>
      </c>
      <c r="D16" s="19">
        <v>29221</v>
      </c>
      <c r="E16" t="s">
        <v>43</v>
      </c>
      <c r="F16">
        <v>900</v>
      </c>
      <c r="G16" t="s">
        <v>2258</v>
      </c>
      <c r="H16" t="s">
        <v>32</v>
      </c>
      <c r="I16" t="s">
        <v>2222</v>
      </c>
      <c r="K16">
        <v>68</v>
      </c>
      <c r="Q16"/>
      <c r="R16" s="5">
        <v>10.884528241714811</v>
      </c>
      <c r="S16" s="34">
        <v>9796.0754175433303</v>
      </c>
      <c r="T16" s="5">
        <v>10.884528241714811</v>
      </c>
      <c r="U16" s="34">
        <v>9796.0754175433303</v>
      </c>
      <c r="V16" s="5">
        <v>126.8173878703726</v>
      </c>
      <c r="W16" s="81">
        <v>114135.64908333535</v>
      </c>
      <c r="X16" s="84">
        <f>ROUNDDOWN(DAYS360(D16,Berekening!$C$11)/360,0)</f>
        <v>46</v>
      </c>
      <c r="Y16" s="18">
        <f t="shared" si="15"/>
        <v>114135.64908333535</v>
      </c>
      <c r="Z16">
        <f>VLOOKUP(X16,HerverdelingStap1!$A$2:$D$123,IF(G16="actief",2,IF(G16="slaper",3,4)))</f>
        <v>-1.4999999999999999E-2</v>
      </c>
      <c r="AA16" s="18">
        <f t="shared" si="16"/>
        <v>112423.61434708531</v>
      </c>
      <c r="AB16" s="86">
        <f t="shared" si="17"/>
        <v>112517.38036868835</v>
      </c>
      <c r="AC16" s="18">
        <f t="shared" si="0"/>
        <v>9796.0754175433303</v>
      </c>
      <c r="AD16">
        <f>VLOOKUP(X16,HerverdelingStap1!$A$2:$D$123,IF(G16="actief",2,IF(G16="slaper",3,4)))</f>
        <v>-1.4999999999999999E-2</v>
      </c>
      <c r="AE16" s="18">
        <f t="shared" si="18"/>
        <v>9649.1342862801794</v>
      </c>
      <c r="AF16" s="88">
        <f t="shared" si="1"/>
        <v>4.1498879643748945E-2</v>
      </c>
      <c r="AG16" s="90">
        <f t="shared" si="2"/>
        <v>68672.342257595461</v>
      </c>
      <c r="AH16" s="79">
        <f t="shared" si="3"/>
        <v>6309.1702949889559</v>
      </c>
      <c r="AI16">
        <f t="shared" si="4"/>
        <v>10486.044645087324</v>
      </c>
      <c r="AJ16">
        <f>VLOOKUP(X16,HerverdelingStap1!$A$2:$D$123,IF(G16="actief",2,IF(G16="slaper",3,4)))</f>
        <v>-1.4999999999999999E-2</v>
      </c>
      <c r="AK16" s="37">
        <f t="shared" si="5"/>
        <v>-1712.0347362500302</v>
      </c>
      <c r="AL16">
        <f t="shared" si="6"/>
        <v>-1569.2981514259698</v>
      </c>
      <c r="AM16" s="37">
        <f t="shared" si="7"/>
        <v>112566.35093190937</v>
      </c>
      <c r="AN16">
        <f t="shared" si="8"/>
        <v>10341.867688899949</v>
      </c>
      <c r="AO16">
        <f t="shared" si="9"/>
        <v>0</v>
      </c>
      <c r="AP16" s="94">
        <f t="shared" si="10"/>
        <v>10341.867688899949</v>
      </c>
      <c r="AQ16" s="18">
        <f t="shared" si="11"/>
        <v>112566.35093190939</v>
      </c>
      <c r="AR16" s="95">
        <f t="shared" si="12"/>
        <v>10341.867688899949</v>
      </c>
      <c r="AS16" s="96">
        <f t="shared" si="13"/>
        <v>112566.35093190939</v>
      </c>
      <c r="AT16">
        <f>VLOOKUP(X16,HerverdelingStap3!$A$2:$D$123,IF(G16="actief",2,IF(G16="slaper",3,4)))</f>
        <v>-1.4999999999999999E-2</v>
      </c>
      <c r="AU16" s="18">
        <f t="shared" si="19"/>
        <v>-1688.4952639786407</v>
      </c>
      <c r="AV16">
        <f t="shared" si="20"/>
        <v>-1628.4342213129821</v>
      </c>
      <c r="AW16" s="18">
        <f t="shared" si="21"/>
        <v>110937.9167105964</v>
      </c>
      <c r="AX16">
        <f t="shared" si="14"/>
        <v>123.26435190066266</v>
      </c>
    </row>
    <row r="17" spans="1:50" x14ac:dyDescent="0.2">
      <c r="A17">
        <v>8</v>
      </c>
      <c r="B17">
        <v>1008</v>
      </c>
      <c r="C17" t="s">
        <v>118</v>
      </c>
      <c r="D17" s="19">
        <v>29221</v>
      </c>
      <c r="E17" t="s">
        <v>43</v>
      </c>
      <c r="F17">
        <v>850</v>
      </c>
      <c r="G17" t="s">
        <v>2258</v>
      </c>
      <c r="H17" t="s">
        <v>32</v>
      </c>
      <c r="I17" t="s">
        <v>2222</v>
      </c>
      <c r="K17">
        <v>68</v>
      </c>
      <c r="L17">
        <v>3</v>
      </c>
      <c r="Q17"/>
      <c r="R17" s="5">
        <v>10.72286510012872</v>
      </c>
      <c r="S17" s="34">
        <v>9114.4353351094123</v>
      </c>
      <c r="T17" s="5">
        <v>10.72286510012872</v>
      </c>
      <c r="U17" s="34">
        <v>9114.4353351094123</v>
      </c>
      <c r="V17" s="5">
        <v>124.93382462577611</v>
      </c>
      <c r="W17" s="81">
        <v>106193.7509319097</v>
      </c>
      <c r="X17" s="84">
        <f>ROUNDDOWN(DAYS360(D17,Berekening!$C$11)/360,0)</f>
        <v>46</v>
      </c>
      <c r="Y17" s="18">
        <f t="shared" si="15"/>
        <v>106193.7509319097</v>
      </c>
      <c r="Z17">
        <f>VLOOKUP(X17,HerverdelingStap1!$A$2:$D$123,IF(G17="actief",2,IF(G17="slaper",3,4)))</f>
        <v>-1.4999999999999999E-2</v>
      </c>
      <c r="AA17" s="18">
        <f t="shared" si="16"/>
        <v>104600.84466793106</v>
      </c>
      <c r="AB17" s="86">
        <f t="shared" si="17"/>
        <v>104688.08617068641</v>
      </c>
      <c r="AC17" s="18">
        <f t="shared" si="0"/>
        <v>9114.4353351094123</v>
      </c>
      <c r="AD17">
        <f>VLOOKUP(X17,HerverdelingStap1!$A$2:$D$123,IF(G17="actief",2,IF(G17="slaper",3,4)))</f>
        <v>-1.4999999999999999E-2</v>
      </c>
      <c r="AE17" s="18">
        <f t="shared" si="18"/>
        <v>8977.7188050827717</v>
      </c>
      <c r="AF17" s="88">
        <f t="shared" si="1"/>
        <v>4.0882514918836009E-2</v>
      </c>
      <c r="AG17" s="90">
        <f t="shared" si="2"/>
        <v>67124.280860724553</v>
      </c>
      <c r="AH17" s="79">
        <f t="shared" si="3"/>
        <v>6259.9202949889559</v>
      </c>
      <c r="AI17">
        <f t="shared" si="4"/>
        <v>9903.4866092491393</v>
      </c>
      <c r="AJ17">
        <f>VLOOKUP(X17,HerverdelingStap1!$A$2:$D$123,IF(G17="actief",2,IF(G17="slaper",3,4)))</f>
        <v>-1.4999999999999999E-2</v>
      </c>
      <c r="AK17" s="37">
        <f t="shared" si="5"/>
        <v>-1592.9062639786455</v>
      </c>
      <c r="AL17">
        <f t="shared" si="6"/>
        <v>-1460.1017155363759</v>
      </c>
      <c r="AM17" s="37">
        <f t="shared" si="7"/>
        <v>104733.64921637332</v>
      </c>
      <c r="AN17">
        <f t="shared" si="8"/>
        <v>9767.3194839610605</v>
      </c>
      <c r="AO17">
        <f t="shared" si="9"/>
        <v>0</v>
      </c>
      <c r="AP17" s="94">
        <f t="shared" si="10"/>
        <v>9767.3194839610605</v>
      </c>
      <c r="AQ17" s="18">
        <f t="shared" si="11"/>
        <v>104733.64921637332</v>
      </c>
      <c r="AR17" s="95">
        <f t="shared" si="12"/>
        <v>9767.3194839610605</v>
      </c>
      <c r="AS17" s="96">
        <f t="shared" si="13"/>
        <v>104733.64921637332</v>
      </c>
      <c r="AT17">
        <f>VLOOKUP(X17,HerverdelingStap3!$A$2:$D$123,IF(G17="actief",2,IF(G17="slaper",3,4)))</f>
        <v>-1.4999999999999999E-2</v>
      </c>
      <c r="AU17" s="18">
        <f t="shared" si="19"/>
        <v>-1571.0047382455998</v>
      </c>
      <c r="AV17">
        <f t="shared" si="20"/>
        <v>-1515.1229216810766</v>
      </c>
      <c r="AW17" s="18">
        <f t="shared" si="21"/>
        <v>103218.52629469224</v>
      </c>
      <c r="AX17">
        <f t="shared" si="14"/>
        <v>121.43356034669677</v>
      </c>
    </row>
    <row r="18" spans="1:50" x14ac:dyDescent="0.2">
      <c r="A18">
        <v>9</v>
      </c>
      <c r="B18">
        <v>1009</v>
      </c>
      <c r="C18" t="s">
        <v>119</v>
      </c>
      <c r="D18" s="19">
        <v>29312</v>
      </c>
      <c r="E18" t="s">
        <v>43</v>
      </c>
      <c r="F18">
        <v>750</v>
      </c>
      <c r="G18" t="s">
        <v>2258</v>
      </c>
      <c r="H18" t="s">
        <v>32</v>
      </c>
      <c r="I18" t="s">
        <v>2222</v>
      </c>
      <c r="K18">
        <v>68</v>
      </c>
      <c r="Q18"/>
      <c r="R18" s="5">
        <v>10.831835163055274</v>
      </c>
      <c r="S18" s="34">
        <v>8123.8763722914555</v>
      </c>
      <c r="T18" s="5">
        <v>10.831835163055274</v>
      </c>
      <c r="U18" s="34">
        <v>8123.8763722914555</v>
      </c>
      <c r="V18" s="5">
        <v>126.20345234224928</v>
      </c>
      <c r="W18" s="81">
        <v>94652.589256686959</v>
      </c>
      <c r="X18" s="84">
        <f>ROUNDDOWN(DAYS360(D18,Berekening!$C$11)/360,0)</f>
        <v>45</v>
      </c>
      <c r="Y18" s="18">
        <f t="shared" si="15"/>
        <v>94652.589256686959</v>
      </c>
      <c r="Z18">
        <f>VLOOKUP(X18,HerverdelingStap1!$A$2:$D$123,IF(G18="actief",2,IF(G18="slaper",3,4)))</f>
        <v>-1.4999999999999999E-2</v>
      </c>
      <c r="AA18" s="18">
        <f t="shared" si="16"/>
        <v>93232.800417836654</v>
      </c>
      <c r="AB18" s="86">
        <f t="shared" si="17"/>
        <v>93310.560493678902</v>
      </c>
      <c r="AC18" s="18">
        <f t="shared" si="0"/>
        <v>8123.8763722914555</v>
      </c>
      <c r="AD18">
        <f>VLOOKUP(X18,HerverdelingStap1!$A$2:$D$123,IF(G18="actief",2,IF(G18="slaper",3,4)))</f>
        <v>-1.4999999999999999E-2</v>
      </c>
      <c r="AE18" s="18">
        <f t="shared" si="18"/>
        <v>8002.0182267070832</v>
      </c>
      <c r="AF18" s="88">
        <f t="shared" si="1"/>
        <v>4.12979794594883E-2</v>
      </c>
      <c r="AG18" s="90">
        <f t="shared" si="2"/>
        <v>66739.489005623778</v>
      </c>
      <c r="AH18" s="79">
        <f t="shared" si="3"/>
        <v>6161.4202949889568</v>
      </c>
      <c r="AI18">
        <f t="shared" si="4"/>
        <v>8738.3705375727714</v>
      </c>
      <c r="AJ18">
        <f>VLOOKUP(X18,HerverdelingStap1!$A$2:$D$123,IF(G18="actief",2,IF(G18="slaper",3,4)))</f>
        <v>-1.4999999999999999E-2</v>
      </c>
      <c r="AK18" s="37">
        <f t="shared" si="5"/>
        <v>-1419.7888388503043</v>
      </c>
      <c r="AL18">
        <f t="shared" si="6"/>
        <v>-1301.4175197772463</v>
      </c>
      <c r="AM18" s="37">
        <f t="shared" si="7"/>
        <v>93351.171736909717</v>
      </c>
      <c r="AN18">
        <f t="shared" si="8"/>
        <v>8618.2230740832911</v>
      </c>
      <c r="AO18">
        <f t="shared" si="9"/>
        <v>0</v>
      </c>
      <c r="AP18" s="94">
        <f t="shared" si="10"/>
        <v>8618.2230740832911</v>
      </c>
      <c r="AQ18" s="18">
        <f t="shared" si="11"/>
        <v>93351.171736909717</v>
      </c>
      <c r="AR18" s="95">
        <f t="shared" si="12"/>
        <v>8618.2230740832911</v>
      </c>
      <c r="AS18" s="96">
        <f t="shared" si="13"/>
        <v>93351.171736909717</v>
      </c>
      <c r="AT18">
        <f>VLOOKUP(X18,HerverdelingStap3!$A$2:$D$123,IF(G18="actief",2,IF(G18="slaper",3,4)))</f>
        <v>-1.4999999999999999E-2</v>
      </c>
      <c r="AU18" s="18">
        <f t="shared" si="19"/>
        <v>-1400.2675760536456</v>
      </c>
      <c r="AV18">
        <f t="shared" si="20"/>
        <v>-1350.4590083763364</v>
      </c>
      <c r="AW18" s="18">
        <f t="shared" si="21"/>
        <v>92000.712728533385</v>
      </c>
      <c r="AX18">
        <f t="shared" si="14"/>
        <v>122.66761697137784</v>
      </c>
    </row>
    <row r="19" spans="1:50" x14ac:dyDescent="0.2">
      <c r="A19">
        <v>10</v>
      </c>
      <c r="B19">
        <v>1010</v>
      </c>
      <c r="C19" t="s">
        <v>120</v>
      </c>
      <c r="D19" s="19">
        <v>29312</v>
      </c>
      <c r="E19" t="s">
        <v>43</v>
      </c>
      <c r="F19">
        <v>650</v>
      </c>
      <c r="G19" t="s">
        <v>2258</v>
      </c>
      <c r="H19" t="s">
        <v>32</v>
      </c>
      <c r="I19" t="s">
        <v>2222</v>
      </c>
      <c r="K19">
        <v>68</v>
      </c>
      <c r="L19">
        <v>3</v>
      </c>
      <c r="M19">
        <v>31</v>
      </c>
      <c r="Q19"/>
      <c r="R19" s="5">
        <v>10.671062364802133</v>
      </c>
      <c r="S19" s="34">
        <v>6936.1905371213861</v>
      </c>
      <c r="T19" s="5">
        <v>10.671062364802133</v>
      </c>
      <c r="U19" s="34">
        <v>6936.1905371213861</v>
      </c>
      <c r="V19" s="5">
        <v>124.33026263091809</v>
      </c>
      <c r="W19" s="81">
        <v>80814.670710096761</v>
      </c>
      <c r="X19" s="84">
        <f>ROUNDDOWN(DAYS360(D19,Berekening!$C$11)/360,0)</f>
        <v>45</v>
      </c>
      <c r="Y19" s="18">
        <f t="shared" si="15"/>
        <v>80814.670710096761</v>
      </c>
      <c r="Z19">
        <f>VLOOKUP(X19,HerverdelingStap1!$A$2:$D$123,IF(G19="actief",2,IF(G19="slaper",3,4)))</f>
        <v>-1.4999999999999999E-2</v>
      </c>
      <c r="AA19" s="18">
        <f t="shared" si="16"/>
        <v>79602.450649445309</v>
      </c>
      <c r="AB19" s="86">
        <f t="shared" si="17"/>
        <v>79668.842440445791</v>
      </c>
      <c r="AC19" s="18">
        <f t="shared" si="0"/>
        <v>6936.1905371213861</v>
      </c>
      <c r="AD19">
        <f>VLOOKUP(X19,HerverdelingStap1!$A$2:$D$123,IF(G19="actief",2,IF(G19="slaper",3,4)))</f>
        <v>-1.4999999999999999E-2</v>
      </c>
      <c r="AE19" s="18">
        <f t="shared" si="18"/>
        <v>6832.1476790645656</v>
      </c>
      <c r="AF19" s="88">
        <f t="shared" si="1"/>
        <v>4.068500930069667E-2</v>
      </c>
      <c r="AG19" s="90">
        <f t="shared" si="2"/>
        <v>64697.800580651696</v>
      </c>
      <c r="AH19" s="79">
        <f t="shared" si="3"/>
        <v>6062.9202949889568</v>
      </c>
      <c r="AI19">
        <f t="shared" si="4"/>
        <v>7573.2544658964007</v>
      </c>
      <c r="AJ19">
        <f>VLOOKUP(X19,HerverdelingStap1!$A$2:$D$123,IF(G19="actief",2,IF(G19="slaper",3,4)))</f>
        <v>-1.4999999999999999E-2</v>
      </c>
      <c r="AK19" s="37">
        <f t="shared" si="5"/>
        <v>-1212.2200606514514</v>
      </c>
      <c r="AL19">
        <f t="shared" si="6"/>
        <v>-1111.1542657531554</v>
      </c>
      <c r="AM19" s="37">
        <f t="shared" si="7"/>
        <v>79703.516444343608</v>
      </c>
      <c r="AN19">
        <f t="shared" si="8"/>
        <v>7469.1266642055189</v>
      </c>
      <c r="AO19">
        <f t="shared" si="9"/>
        <v>0</v>
      </c>
      <c r="AP19" s="94">
        <f t="shared" si="10"/>
        <v>7469.1266642055189</v>
      </c>
      <c r="AQ19" s="18">
        <f t="shared" si="11"/>
        <v>79703.516444343608</v>
      </c>
      <c r="AR19" s="95">
        <f t="shared" si="12"/>
        <v>7469.1266642055189</v>
      </c>
      <c r="AS19" s="96">
        <f t="shared" si="13"/>
        <v>79703.516444343608</v>
      </c>
      <c r="AT19">
        <f>VLOOKUP(X19,HerverdelingStap3!$A$2:$D$123,IF(G19="actief",2,IF(G19="slaper",3,4)))</f>
        <v>-1.4999999999999999E-2</v>
      </c>
      <c r="AU19" s="18">
        <f t="shared" si="19"/>
        <v>-1195.552746665154</v>
      </c>
      <c r="AV19">
        <f t="shared" si="20"/>
        <v>-1153.0260389755497</v>
      </c>
      <c r="AW19" s="18">
        <f t="shared" si="21"/>
        <v>78550.490405368051</v>
      </c>
      <c r="AX19">
        <f t="shared" si="14"/>
        <v>120.84690831595084</v>
      </c>
    </row>
    <row r="20" spans="1:50" x14ac:dyDescent="0.2">
      <c r="A20">
        <v>11</v>
      </c>
      <c r="B20">
        <v>1011</v>
      </c>
      <c r="C20" t="s">
        <v>121</v>
      </c>
      <c r="D20" s="19">
        <v>29221</v>
      </c>
      <c r="E20" t="s">
        <v>44</v>
      </c>
      <c r="F20">
        <v>560</v>
      </c>
      <c r="G20" t="s">
        <v>2258</v>
      </c>
      <c r="H20" t="s">
        <v>32</v>
      </c>
      <c r="I20" t="s">
        <v>2222</v>
      </c>
      <c r="K20">
        <v>68</v>
      </c>
      <c r="M20">
        <v>5</v>
      </c>
      <c r="N20">
        <v>75</v>
      </c>
      <c r="Q20"/>
      <c r="R20" s="5">
        <v>4.1442543827810923</v>
      </c>
      <c r="S20" s="34">
        <v>2320.7824543574116</v>
      </c>
      <c r="T20" s="5">
        <v>4.1442543827810923</v>
      </c>
      <c r="U20" s="34">
        <v>2320.7824543574116</v>
      </c>
      <c r="V20" s="5">
        <v>48.285373864934812</v>
      </c>
      <c r="W20" s="81">
        <v>27039.809364363493</v>
      </c>
      <c r="X20" s="84">
        <f>ROUNDDOWN(DAYS360(D20,Berekening!$C$11)/360,0)</f>
        <v>46</v>
      </c>
      <c r="Y20" s="18">
        <f t="shared" si="15"/>
        <v>27039.809364363493</v>
      </c>
      <c r="Z20">
        <f>VLOOKUP(X20,HerverdelingStap1!$A$2:$D$123,IF(G20="actief",2,IF(G20="slaper",3,4)))</f>
        <v>-1.4999999999999999E-2</v>
      </c>
      <c r="AA20" s="18">
        <f t="shared" si="16"/>
        <v>26634.212223898041</v>
      </c>
      <c r="AB20" s="86">
        <f t="shared" si="17"/>
        <v>26656.426276819835</v>
      </c>
      <c r="AC20" s="18">
        <f t="shared" si="0"/>
        <v>2320.7824543574116</v>
      </c>
      <c r="AD20">
        <f>VLOOKUP(X20,HerverdelingStap1!$A$2:$D$123,IF(G20="actief",2,IF(G20="slaper",3,4)))</f>
        <v>-1.4999999999999999E-2</v>
      </c>
      <c r="AE20" s="18">
        <f t="shared" si="18"/>
        <v>2285.9707175420504</v>
      </c>
      <c r="AF20" s="88">
        <f t="shared" si="1"/>
        <v>1.5800585016169388E-2</v>
      </c>
      <c r="AG20" s="90">
        <f t="shared" si="2"/>
        <v>24758.895853926868</v>
      </c>
      <c r="AH20" s="79">
        <f t="shared" si="3"/>
        <v>5974.2702949889554</v>
      </c>
      <c r="AI20">
        <f t="shared" si="4"/>
        <v>6524.6500013876657</v>
      </c>
      <c r="AJ20">
        <f>VLOOKUP(X20,HerverdelingStap1!$A$2:$D$123,IF(G20="actief",2,IF(G20="slaper",3,4)))</f>
        <v>-1.4999999999999999E-2</v>
      </c>
      <c r="AK20" s="37">
        <f t="shared" si="5"/>
        <v>-405.59714046545236</v>
      </c>
      <c r="AL20">
        <f t="shared" si="6"/>
        <v>-371.78150026924288</v>
      </c>
      <c r="AM20" s="37">
        <f t="shared" si="7"/>
        <v>26668.027864094249</v>
      </c>
      <c r="AN20">
        <f t="shared" si="8"/>
        <v>6434.9398953155205</v>
      </c>
      <c r="AO20">
        <f t="shared" si="9"/>
        <v>0</v>
      </c>
      <c r="AP20" s="94">
        <f t="shared" si="10"/>
        <v>6434.9398953155205</v>
      </c>
      <c r="AQ20" s="18">
        <f t="shared" si="11"/>
        <v>26668.027864094249</v>
      </c>
      <c r="AR20" s="95">
        <f t="shared" si="12"/>
        <v>6434.9398953155205</v>
      </c>
      <c r="AS20" s="96">
        <f t="shared" si="13"/>
        <v>26668.027864094249</v>
      </c>
      <c r="AT20">
        <f>VLOOKUP(X20,HerverdelingStap3!$A$2:$D$123,IF(G20="actief",2,IF(G20="slaper",3,4)))</f>
        <v>-1.4999999999999999E-2</v>
      </c>
      <c r="AU20" s="18">
        <f t="shared" si="19"/>
        <v>-400.02041796141373</v>
      </c>
      <c r="AV20">
        <f t="shared" si="20"/>
        <v>-385.79139173737633</v>
      </c>
      <c r="AW20" s="18">
        <f t="shared" si="21"/>
        <v>26282.236472356872</v>
      </c>
      <c r="AX20">
        <f t="shared" si="14"/>
        <v>46.932565129208697</v>
      </c>
    </row>
    <row r="21" spans="1:50" x14ac:dyDescent="0.2">
      <c r="A21">
        <v>12</v>
      </c>
      <c r="B21">
        <v>1012</v>
      </c>
      <c r="C21" t="s">
        <v>122</v>
      </c>
      <c r="D21" s="19">
        <v>29221</v>
      </c>
      <c r="E21" t="s">
        <v>44</v>
      </c>
      <c r="F21">
        <v>800</v>
      </c>
      <c r="G21" t="s">
        <v>2258</v>
      </c>
      <c r="H21" t="s">
        <v>32</v>
      </c>
      <c r="I21" t="s">
        <v>2222</v>
      </c>
      <c r="K21">
        <v>68</v>
      </c>
      <c r="N21">
        <v>75</v>
      </c>
      <c r="O21">
        <v>3</v>
      </c>
      <c r="Q21"/>
      <c r="R21" s="5">
        <v>4.2741201307360601</v>
      </c>
      <c r="S21" s="34">
        <v>3419.2961045888483</v>
      </c>
      <c r="T21" s="5">
        <v>4.2741201307360601</v>
      </c>
      <c r="U21" s="34">
        <v>3419.2961045888483</v>
      </c>
      <c r="V21" s="5">
        <v>49.798460565960873</v>
      </c>
      <c r="W21" s="81">
        <v>39838.768452768702</v>
      </c>
      <c r="X21" s="84">
        <f>ROUNDDOWN(DAYS360(D21,Berekening!$C$11)/360,0)</f>
        <v>46</v>
      </c>
      <c r="Y21" s="18">
        <f t="shared" si="15"/>
        <v>39838.768452768702</v>
      </c>
      <c r="Z21">
        <f>VLOOKUP(X21,HerverdelingStap1!$A$2:$D$123,IF(G21="actief",2,IF(G21="slaper",3,4)))</f>
        <v>-1.4999999999999999E-2</v>
      </c>
      <c r="AA21" s="18">
        <f t="shared" si="16"/>
        <v>39241.18692597717</v>
      </c>
      <c r="AB21" s="86">
        <f t="shared" si="17"/>
        <v>39273.915725904117</v>
      </c>
      <c r="AC21" s="18">
        <f t="shared" si="0"/>
        <v>3419.2961045888483</v>
      </c>
      <c r="AD21">
        <f>VLOOKUP(X21,HerverdelingStap1!$A$2:$D$123,IF(G21="actief",2,IF(G21="slaper",3,4)))</f>
        <v>-1.4999999999999999E-2</v>
      </c>
      <c r="AE21" s="18">
        <f t="shared" si="18"/>
        <v>3368.0066630200154</v>
      </c>
      <c r="AF21" s="88">
        <f t="shared" si="1"/>
        <v>1.6295717457791827E-2</v>
      </c>
      <c r="AG21" s="90">
        <f t="shared" si="2"/>
        <v>26545.150933176759</v>
      </c>
      <c r="AH21" s="79">
        <f t="shared" si="3"/>
        <v>6210.670294988955</v>
      </c>
      <c r="AI21">
        <f t="shared" si="4"/>
        <v>9320.9285734109526</v>
      </c>
      <c r="AJ21">
        <f>VLOOKUP(X21,HerverdelingStap1!$A$2:$D$123,IF(G21="actief",2,IF(G21="slaper",3,4)))</f>
        <v>-1.4999999999999999E-2</v>
      </c>
      <c r="AK21" s="37">
        <f t="shared" si="5"/>
        <v>-597.58152679153045</v>
      </c>
      <c r="AL21">
        <f t="shared" si="6"/>
        <v>-547.75967184774504</v>
      </c>
      <c r="AM21" s="37">
        <f t="shared" si="7"/>
        <v>39291.008780920958</v>
      </c>
      <c r="AN21">
        <f t="shared" si="8"/>
        <v>9192.7712790221758</v>
      </c>
      <c r="AO21">
        <f t="shared" si="9"/>
        <v>0</v>
      </c>
      <c r="AP21" s="94">
        <f t="shared" si="10"/>
        <v>9192.7712790221758</v>
      </c>
      <c r="AQ21" s="18">
        <f t="shared" si="11"/>
        <v>39291.008780920958</v>
      </c>
      <c r="AR21" s="95">
        <f t="shared" si="12"/>
        <v>9192.7712790221758</v>
      </c>
      <c r="AS21" s="96">
        <f t="shared" si="13"/>
        <v>39291.008780920958</v>
      </c>
      <c r="AT21">
        <f>VLOOKUP(X21,HerverdelingStap3!$A$2:$D$123,IF(G21="actief",2,IF(G21="slaper",3,4)))</f>
        <v>-1.4999999999999999E-2</v>
      </c>
      <c r="AU21" s="18">
        <f t="shared" si="19"/>
        <v>-589.36513171381432</v>
      </c>
      <c r="AV21">
        <f t="shared" si="20"/>
        <v>-568.40097204059975</v>
      </c>
      <c r="AW21" s="18">
        <f t="shared" si="21"/>
        <v>38722.607808880355</v>
      </c>
      <c r="AX21">
        <f t="shared" si="14"/>
        <v>48.403259761100443</v>
      </c>
    </row>
    <row r="22" spans="1:50" x14ac:dyDescent="0.2">
      <c r="A22">
        <v>13</v>
      </c>
      <c r="B22">
        <v>1013</v>
      </c>
      <c r="C22" t="s">
        <v>123</v>
      </c>
      <c r="D22" s="19">
        <v>29221</v>
      </c>
      <c r="E22" t="s">
        <v>44</v>
      </c>
      <c r="F22">
        <v>980</v>
      </c>
      <c r="G22" t="s">
        <v>2258</v>
      </c>
      <c r="H22" t="s">
        <v>32</v>
      </c>
      <c r="I22" t="s">
        <v>2222</v>
      </c>
      <c r="K22">
        <v>68</v>
      </c>
      <c r="L22">
        <v>7</v>
      </c>
      <c r="N22">
        <v>75</v>
      </c>
      <c r="Q22"/>
      <c r="R22" s="5">
        <v>3.7670403857468813</v>
      </c>
      <c r="S22" s="34">
        <v>3691.6995780319435</v>
      </c>
      <c r="T22" s="5">
        <v>3.7670403857468813</v>
      </c>
      <c r="U22" s="34">
        <v>3691.6995780319435</v>
      </c>
      <c r="V22" s="5">
        <v>43.890392960876412</v>
      </c>
      <c r="W22" s="81">
        <v>43012.585101658886</v>
      </c>
      <c r="X22" s="84">
        <f>ROUNDDOWN(DAYS360(D22,Berekening!$C$11)/360,0)</f>
        <v>46</v>
      </c>
      <c r="Y22" s="18">
        <f t="shared" si="15"/>
        <v>43012.585101658886</v>
      </c>
      <c r="Z22">
        <f>VLOOKUP(X22,HerverdelingStap1!$A$2:$D$123,IF(G22="actief",2,IF(G22="slaper",3,4)))</f>
        <v>-1.4999999999999999E-2</v>
      </c>
      <c r="AA22" s="18">
        <f t="shared" si="16"/>
        <v>42367.396325134003</v>
      </c>
      <c r="AB22" s="86">
        <f t="shared" si="17"/>
        <v>42402.732515152071</v>
      </c>
      <c r="AC22" s="18">
        <f t="shared" si="0"/>
        <v>3691.6995780319435</v>
      </c>
      <c r="AD22">
        <f>VLOOKUP(X22,HerverdelingStap1!$A$2:$D$123,IF(G22="actief",2,IF(G22="slaper",3,4)))</f>
        <v>-1.4999999999999999E-2</v>
      </c>
      <c r="AE22" s="18">
        <f t="shared" si="18"/>
        <v>3636.3240843614644</v>
      </c>
      <c r="AF22" s="88">
        <f t="shared" si="1"/>
        <v>1.4362400658039233E-2</v>
      </c>
      <c r="AG22" s="90">
        <f t="shared" si="2"/>
        <v>24063.742084174817</v>
      </c>
      <c r="AH22" s="79">
        <f t="shared" si="3"/>
        <v>6387.9702949889561</v>
      </c>
      <c r="AI22">
        <f t="shared" si="4"/>
        <v>11418.137502428419</v>
      </c>
      <c r="AJ22">
        <f>VLOOKUP(X22,HerverdelingStap1!$A$2:$D$123,IF(G22="actief",2,IF(G22="slaper",3,4)))</f>
        <v>-1.4999999999999999E-2</v>
      </c>
      <c r="AK22" s="37">
        <f t="shared" si="5"/>
        <v>-645.18877652488322</v>
      </c>
      <c r="AL22">
        <f t="shared" si="6"/>
        <v>-591.39778702096089</v>
      </c>
      <c r="AM22" s="37">
        <f t="shared" si="7"/>
        <v>42421.187314637922</v>
      </c>
      <c r="AN22">
        <f t="shared" si="8"/>
        <v>11261.144816802165</v>
      </c>
      <c r="AO22">
        <f t="shared" si="9"/>
        <v>0</v>
      </c>
      <c r="AP22" s="94">
        <f t="shared" si="10"/>
        <v>11261.144816802165</v>
      </c>
      <c r="AQ22" s="18">
        <f t="shared" si="11"/>
        <v>42421.187314637922</v>
      </c>
      <c r="AR22" s="95">
        <f t="shared" si="12"/>
        <v>11261.144816802165</v>
      </c>
      <c r="AS22" s="96">
        <f t="shared" si="13"/>
        <v>42421.187314637922</v>
      </c>
      <c r="AT22">
        <f>VLOOKUP(X22,HerverdelingStap3!$A$2:$D$123,IF(G22="actief",2,IF(G22="slaper",3,4)))</f>
        <v>-1.4999999999999999E-2</v>
      </c>
      <c r="AU22" s="18">
        <f t="shared" si="19"/>
        <v>-636.3178097195688</v>
      </c>
      <c r="AV22">
        <f t="shared" si="20"/>
        <v>-613.68350808200796</v>
      </c>
      <c r="AW22" s="18">
        <f t="shared" si="21"/>
        <v>41807.503806555913</v>
      </c>
      <c r="AX22">
        <f t="shared" si="14"/>
        <v>42.660718169955011</v>
      </c>
    </row>
    <row r="23" spans="1:50" x14ac:dyDescent="0.2">
      <c r="A23">
        <v>14</v>
      </c>
      <c r="B23">
        <v>1014</v>
      </c>
      <c r="C23" t="s">
        <v>124</v>
      </c>
      <c r="D23" s="19">
        <v>29221</v>
      </c>
      <c r="E23" t="s">
        <v>44</v>
      </c>
      <c r="F23">
        <v>235</v>
      </c>
      <c r="G23" t="s">
        <v>2258</v>
      </c>
      <c r="H23" t="s">
        <v>32</v>
      </c>
      <c r="I23" t="s">
        <v>2222</v>
      </c>
      <c r="K23">
        <v>68</v>
      </c>
      <c r="L23">
        <v>7</v>
      </c>
      <c r="N23">
        <v>75</v>
      </c>
      <c r="O23">
        <v>3</v>
      </c>
      <c r="P23">
        <v>15</v>
      </c>
      <c r="Q23"/>
      <c r="R23" s="5">
        <v>3.8969061337018491</v>
      </c>
      <c r="S23" s="34">
        <v>915.77294141993457</v>
      </c>
      <c r="T23" s="5">
        <v>3.8969061337018491</v>
      </c>
      <c r="U23" s="34">
        <v>915.77294141993457</v>
      </c>
      <c r="V23" s="5">
        <v>45.403479661902473</v>
      </c>
      <c r="W23" s="81">
        <v>10669.817720547082</v>
      </c>
      <c r="X23" s="84">
        <f>ROUNDDOWN(DAYS360(D23,Berekening!$C$11)/360,0)</f>
        <v>46</v>
      </c>
      <c r="Y23" s="18">
        <f t="shared" si="15"/>
        <v>10669.817720547082</v>
      </c>
      <c r="Z23">
        <f>VLOOKUP(X23,HerverdelingStap1!$A$2:$D$123,IF(G23="actief",2,IF(G23="slaper",3,4)))</f>
        <v>-1.4999999999999999E-2</v>
      </c>
      <c r="AA23" s="18">
        <f t="shared" si="16"/>
        <v>10509.770454738875</v>
      </c>
      <c r="AB23" s="86">
        <f t="shared" si="17"/>
        <v>10518.536045217576</v>
      </c>
      <c r="AC23" s="18">
        <f t="shared" si="0"/>
        <v>915.77294141993457</v>
      </c>
      <c r="AD23">
        <f>VLOOKUP(X23,HerverdelingStap1!$A$2:$D$123,IF(G23="actief",2,IF(G23="slaper",3,4)))</f>
        <v>-1.4999999999999999E-2</v>
      </c>
      <c r="AE23" s="18">
        <f t="shared" si="18"/>
        <v>902.03634729863552</v>
      </c>
      <c r="AF23" s="88">
        <f t="shared" si="1"/>
        <v>1.4857533099661674E-2</v>
      </c>
      <c r="AG23" s="90">
        <f t="shared" si="2"/>
        <v>22033.673480883917</v>
      </c>
      <c r="AH23" s="79">
        <f t="shared" si="3"/>
        <v>5654.1452949889572</v>
      </c>
      <c r="AI23">
        <f t="shared" si="4"/>
        <v>2738.0227684394686</v>
      </c>
      <c r="AJ23">
        <f>VLOOKUP(X23,HerverdelingStap1!$A$2:$D$123,IF(G23="actief",2,IF(G23="slaper",3,4)))</f>
        <v>-1.4999999999999999E-2</v>
      </c>
      <c r="AK23" s="37">
        <f t="shared" si="5"/>
        <v>-160.04726580820622</v>
      </c>
      <c r="AL23">
        <f t="shared" si="6"/>
        <v>-146.70372805854009</v>
      </c>
      <c r="AM23" s="37">
        <f t="shared" si="7"/>
        <v>10523.113992488541</v>
      </c>
      <c r="AN23">
        <f t="shared" si="8"/>
        <v>2700.3765632127643</v>
      </c>
      <c r="AO23">
        <f t="shared" si="9"/>
        <v>0</v>
      </c>
      <c r="AP23" s="94">
        <f t="shared" si="10"/>
        <v>2700.3765632127643</v>
      </c>
      <c r="AQ23" s="18">
        <f t="shared" si="11"/>
        <v>10523.113992488541</v>
      </c>
      <c r="AR23" s="95">
        <f t="shared" si="12"/>
        <v>2700.3765632127643</v>
      </c>
      <c r="AS23" s="96">
        <f t="shared" si="13"/>
        <v>10523.113992488541</v>
      </c>
      <c r="AT23">
        <f>VLOOKUP(X23,HerverdelingStap3!$A$2:$D$123,IF(G23="actief",2,IF(G23="slaper",3,4)))</f>
        <v>-1.4999999999999999E-2</v>
      </c>
      <c r="AU23" s="18">
        <f t="shared" si="19"/>
        <v>-157.8467098873281</v>
      </c>
      <c r="AV23">
        <f t="shared" si="20"/>
        <v>-152.23198405455457</v>
      </c>
      <c r="AW23" s="18">
        <f t="shared" si="21"/>
        <v>10370.882008433986</v>
      </c>
      <c r="AX23">
        <f t="shared" si="14"/>
        <v>44.13141280184675</v>
      </c>
    </row>
    <row r="24" spans="1:50" x14ac:dyDescent="0.2">
      <c r="A24">
        <v>15</v>
      </c>
      <c r="B24">
        <v>1015</v>
      </c>
      <c r="C24" t="s">
        <v>125</v>
      </c>
      <c r="D24" s="19">
        <v>29312</v>
      </c>
      <c r="E24" t="s">
        <v>44</v>
      </c>
      <c r="F24">
        <v>556</v>
      </c>
      <c r="G24" t="s">
        <v>2258</v>
      </c>
      <c r="H24" t="s">
        <v>32</v>
      </c>
      <c r="I24" t="s">
        <v>2222</v>
      </c>
      <c r="K24">
        <v>68</v>
      </c>
      <c r="N24">
        <v>75</v>
      </c>
      <c r="Q24"/>
      <c r="R24" s="5">
        <v>4.1215151828852825</v>
      </c>
      <c r="S24" s="34">
        <v>2291.562441684217</v>
      </c>
      <c r="T24" s="5">
        <v>4.1215151828852825</v>
      </c>
      <c r="U24" s="34">
        <v>2291.562441684217</v>
      </c>
      <c r="V24" s="5">
        <v>48.020435792378123</v>
      </c>
      <c r="W24" s="81">
        <v>26699.362300562236</v>
      </c>
      <c r="X24" s="84">
        <f>ROUNDDOWN(DAYS360(D24,Berekening!$C$11)/360,0)</f>
        <v>45</v>
      </c>
      <c r="Y24" s="18">
        <f t="shared" si="15"/>
        <v>26699.362300562236</v>
      </c>
      <c r="Z24">
        <f>VLOOKUP(X24,HerverdelingStap1!$A$2:$D$123,IF(G24="actief",2,IF(G24="slaper",3,4)))</f>
        <v>-1.4999999999999999E-2</v>
      </c>
      <c r="AA24" s="18">
        <f t="shared" si="16"/>
        <v>26298.871866053803</v>
      </c>
      <c r="AB24" s="86">
        <f t="shared" si="17"/>
        <v>26320.806231016617</v>
      </c>
      <c r="AC24" s="18">
        <f t="shared" si="0"/>
        <v>2291.562441684217</v>
      </c>
      <c r="AD24">
        <f>VLOOKUP(X24,HerverdelingStap1!$A$2:$D$123,IF(G24="actief",2,IF(G24="slaper",3,4)))</f>
        <v>-1.4999999999999999E-2</v>
      </c>
      <c r="AE24" s="18">
        <f t="shared" si="18"/>
        <v>2257.1890050589536</v>
      </c>
      <c r="AF24" s="88">
        <f t="shared" si="1"/>
        <v>1.5713888441112069E-2</v>
      </c>
      <c r="AG24" s="90">
        <f t="shared" si="2"/>
        <v>24606.806957636949</v>
      </c>
      <c r="AH24" s="79">
        <f t="shared" si="3"/>
        <v>5970.3302949889558</v>
      </c>
      <c r="AI24">
        <f t="shared" si="4"/>
        <v>6478.0453585206124</v>
      </c>
      <c r="AJ24">
        <f>VLOOKUP(X24,HerverdelingStap1!$A$2:$D$123,IF(G24="actief",2,IF(G24="slaper",3,4)))</f>
        <v>-1.4999999999999999E-2</v>
      </c>
      <c r="AK24" s="37">
        <f t="shared" si="5"/>
        <v>-400.49043450843351</v>
      </c>
      <c r="AL24">
        <f t="shared" si="6"/>
        <v>-367.1005530614899</v>
      </c>
      <c r="AM24" s="37">
        <f t="shared" si="7"/>
        <v>26332.261747500746</v>
      </c>
      <c r="AN24">
        <f t="shared" si="8"/>
        <v>6388.9760389204112</v>
      </c>
      <c r="AO24">
        <f t="shared" si="9"/>
        <v>0</v>
      </c>
      <c r="AP24" s="94">
        <f t="shared" si="10"/>
        <v>6388.9760389204112</v>
      </c>
      <c r="AQ24" s="18">
        <f t="shared" si="11"/>
        <v>26332.261747500746</v>
      </c>
      <c r="AR24" s="95">
        <f t="shared" si="12"/>
        <v>6388.9760389204112</v>
      </c>
      <c r="AS24" s="96">
        <f t="shared" si="13"/>
        <v>26332.261747500746</v>
      </c>
      <c r="AT24">
        <f>VLOOKUP(X24,HerverdelingStap3!$A$2:$D$123,IF(G24="actief",2,IF(G24="slaper",3,4)))</f>
        <v>-1.4999999999999999E-2</v>
      </c>
      <c r="AU24" s="18">
        <f t="shared" si="19"/>
        <v>-394.98392621251116</v>
      </c>
      <c r="AV24">
        <f t="shared" si="20"/>
        <v>-380.93405177661873</v>
      </c>
      <c r="AW24" s="18">
        <f t="shared" si="21"/>
        <v>25951.327695724129</v>
      </c>
      <c r="AX24">
        <f t="shared" si="14"/>
        <v>46.675049812453466</v>
      </c>
    </row>
    <row r="25" spans="1:50" x14ac:dyDescent="0.2">
      <c r="A25">
        <v>16</v>
      </c>
      <c r="B25">
        <v>1016</v>
      </c>
      <c r="C25" t="s">
        <v>126</v>
      </c>
      <c r="D25" s="19">
        <v>29312</v>
      </c>
      <c r="E25" t="s">
        <v>44</v>
      </c>
      <c r="F25">
        <v>678</v>
      </c>
      <c r="G25" t="s">
        <v>2258</v>
      </c>
      <c r="H25" t="s">
        <v>32</v>
      </c>
      <c r="I25" t="s">
        <v>2222</v>
      </c>
      <c r="K25">
        <v>68</v>
      </c>
      <c r="N25">
        <v>75</v>
      </c>
      <c r="O25">
        <v>3</v>
      </c>
      <c r="Q25"/>
      <c r="R25" s="5">
        <v>4.2506832727190078</v>
      </c>
      <c r="S25" s="34">
        <v>2881.9632589034873</v>
      </c>
      <c r="T25" s="5">
        <v>4.2506832727190078</v>
      </c>
      <c r="U25" s="34">
        <v>2881.9632589034873</v>
      </c>
      <c r="V25" s="5">
        <v>49.525393966508219</v>
      </c>
      <c r="W25" s="81">
        <v>33578.217109292571</v>
      </c>
      <c r="X25" s="84">
        <f>ROUNDDOWN(DAYS360(D25,Berekening!$C$11)/360,0)</f>
        <v>45</v>
      </c>
      <c r="Y25" s="18">
        <f t="shared" si="15"/>
        <v>33578.217109292571</v>
      </c>
      <c r="Z25">
        <f>VLOOKUP(X25,HerverdelingStap1!$A$2:$D$123,IF(G25="actief",2,IF(G25="slaper",3,4)))</f>
        <v>-1.4999999999999999E-2</v>
      </c>
      <c r="AA25" s="18">
        <f t="shared" si="16"/>
        <v>33074.54385265318</v>
      </c>
      <c r="AB25" s="86">
        <f t="shared" si="17"/>
        <v>33102.12941295925</v>
      </c>
      <c r="AC25" s="18">
        <f t="shared" si="0"/>
        <v>2881.9632589034873</v>
      </c>
      <c r="AD25">
        <f>VLOOKUP(X25,HerverdelingStap1!$A$2:$D$123,IF(G25="actief",2,IF(G25="slaper",3,4)))</f>
        <v>-1.4999999999999999E-2</v>
      </c>
      <c r="AE25" s="18">
        <f t="shared" si="18"/>
        <v>2838.7338100199349</v>
      </c>
      <c r="AF25" s="88">
        <f t="shared" si="1"/>
        <v>1.6206360957585431E-2</v>
      </c>
      <c r="AG25" s="90">
        <f t="shared" si="2"/>
        <v>25888.787726399729</v>
      </c>
      <c r="AH25" s="79">
        <f t="shared" si="3"/>
        <v>6090.500294988954</v>
      </c>
      <c r="AI25">
        <f t="shared" si="4"/>
        <v>7899.4869659657807</v>
      </c>
      <c r="AJ25">
        <f>VLOOKUP(X25,HerverdelingStap1!$A$2:$D$123,IF(G25="actief",2,IF(G25="slaper",3,4)))</f>
        <v>-1.4999999999999999E-2</v>
      </c>
      <c r="AK25" s="37">
        <f t="shared" si="5"/>
        <v>-503.67325663938857</v>
      </c>
      <c r="AL25">
        <f t="shared" si="6"/>
        <v>-461.6807672361715</v>
      </c>
      <c r="AM25" s="37">
        <f t="shared" si="7"/>
        <v>33116.536342056403</v>
      </c>
      <c r="AN25">
        <f t="shared" si="8"/>
        <v>7790.8736589712917</v>
      </c>
      <c r="AO25">
        <f t="shared" si="9"/>
        <v>0</v>
      </c>
      <c r="AP25" s="94">
        <f t="shared" si="10"/>
        <v>7790.8736589712917</v>
      </c>
      <c r="AQ25" s="18">
        <f t="shared" si="11"/>
        <v>33116.536342056403</v>
      </c>
      <c r="AR25" s="95">
        <f t="shared" si="12"/>
        <v>7790.8736589712917</v>
      </c>
      <c r="AS25" s="96">
        <f t="shared" si="13"/>
        <v>33116.536342056403</v>
      </c>
      <c r="AT25">
        <f>VLOOKUP(X25,HerverdelingStap3!$A$2:$D$123,IF(G25="actief",2,IF(G25="slaper",3,4)))</f>
        <v>-1.4999999999999999E-2</v>
      </c>
      <c r="AU25" s="18">
        <f t="shared" si="19"/>
        <v>-496.74804513084604</v>
      </c>
      <c r="AV25">
        <f t="shared" si="20"/>
        <v>-479.07834467673592</v>
      </c>
      <c r="AW25" s="18">
        <f t="shared" si="21"/>
        <v>32637.457997379668</v>
      </c>
      <c r="AX25">
        <f t="shared" si="14"/>
        <v>48.137843653952309</v>
      </c>
    </row>
    <row r="26" spans="1:50" x14ac:dyDescent="0.2">
      <c r="A26">
        <v>17</v>
      </c>
      <c r="B26">
        <v>1017</v>
      </c>
      <c r="C26" t="s">
        <v>127</v>
      </c>
      <c r="D26" s="19">
        <v>29312</v>
      </c>
      <c r="E26" t="s">
        <v>44</v>
      </c>
      <c r="F26">
        <v>873</v>
      </c>
      <c r="G26" t="s">
        <v>2258</v>
      </c>
      <c r="H26" t="s">
        <v>32</v>
      </c>
      <c r="I26" t="s">
        <v>2222</v>
      </c>
      <c r="K26">
        <v>68</v>
      </c>
      <c r="L26">
        <v>7</v>
      </c>
      <c r="N26">
        <v>75</v>
      </c>
      <c r="Q26"/>
      <c r="R26" s="5">
        <v>3.7463786536279517</v>
      </c>
      <c r="S26" s="34">
        <v>3270.5885646172019</v>
      </c>
      <c r="T26" s="5">
        <v>3.7463786536279517</v>
      </c>
      <c r="U26" s="34">
        <v>3270.5885646172019</v>
      </c>
      <c r="V26" s="5">
        <v>43.649659799272051</v>
      </c>
      <c r="W26" s="81">
        <v>38106.153004764499</v>
      </c>
      <c r="X26" s="84">
        <f>ROUNDDOWN(DAYS360(D26,Berekening!$C$11)/360,0)</f>
        <v>45</v>
      </c>
      <c r="Y26" s="18">
        <f t="shared" si="15"/>
        <v>38106.153004764499</v>
      </c>
      <c r="Z26">
        <f>VLOOKUP(X26,HerverdelingStap1!$A$2:$D$123,IF(G26="actief",2,IF(G26="slaper",3,4)))</f>
        <v>-1.4999999999999999E-2</v>
      </c>
      <c r="AA26" s="18">
        <f t="shared" si="16"/>
        <v>37534.560709693033</v>
      </c>
      <c r="AB26" s="86">
        <f t="shared" si="17"/>
        <v>37565.866111594623</v>
      </c>
      <c r="AC26" s="18">
        <f t="shared" si="0"/>
        <v>3270.5885646172019</v>
      </c>
      <c r="AD26">
        <f>VLOOKUP(X26,HerverdelingStap1!$A$2:$D$123,IF(G26="actief",2,IF(G26="slaper",3,4)))</f>
        <v>-1.4999999999999999E-2</v>
      </c>
      <c r="AE26" s="18">
        <f t="shared" si="18"/>
        <v>3221.5297361479438</v>
      </c>
      <c r="AF26" s="88">
        <f t="shared" si="1"/>
        <v>1.4283624737264945E-2</v>
      </c>
      <c r="AG26" s="90">
        <f t="shared" si="2"/>
        <v>23536.905974956957</v>
      </c>
      <c r="AH26" s="79">
        <f t="shared" si="3"/>
        <v>6282.5752949889556</v>
      </c>
      <c r="AI26">
        <f t="shared" si="4"/>
        <v>10171.463305734706</v>
      </c>
      <c r="AJ26">
        <f>VLOOKUP(X26,HerverdelingStap1!$A$2:$D$123,IF(G26="actief",2,IF(G26="slaper",3,4)))</f>
        <v>-1.4999999999999999E-2</v>
      </c>
      <c r="AK26" s="37">
        <f t="shared" si="5"/>
        <v>-571.59229507146745</v>
      </c>
      <c r="AL26">
        <f t="shared" si="6"/>
        <v>-523.93722687527361</v>
      </c>
      <c r="AM26" s="37">
        <f t="shared" si="7"/>
        <v>37582.215777889229</v>
      </c>
      <c r="AN26">
        <f t="shared" si="8"/>
        <v>10031.611658232951</v>
      </c>
      <c r="AO26">
        <f t="shared" si="9"/>
        <v>0</v>
      </c>
      <c r="AP26" s="94">
        <f t="shared" si="10"/>
        <v>10031.611658232951</v>
      </c>
      <c r="AQ26" s="18">
        <f t="shared" si="11"/>
        <v>37582.215777889229</v>
      </c>
      <c r="AR26" s="95">
        <f t="shared" si="12"/>
        <v>10031.611658232951</v>
      </c>
      <c r="AS26" s="96">
        <f t="shared" si="13"/>
        <v>37582.215777889229</v>
      </c>
      <c r="AT26">
        <f>VLOOKUP(X26,HerverdelingStap3!$A$2:$D$123,IF(G26="actief",2,IF(G26="slaper",3,4)))</f>
        <v>-1.4999999999999999E-2</v>
      </c>
      <c r="AU26" s="18">
        <f t="shared" si="19"/>
        <v>-563.73323666833846</v>
      </c>
      <c r="AV26">
        <f t="shared" si="20"/>
        <v>-543.68082272208585</v>
      </c>
      <c r="AW26" s="18">
        <f t="shared" si="21"/>
        <v>37038.534955167146</v>
      </c>
      <c r="AX26">
        <f t="shared" si="14"/>
        <v>42.426729616457209</v>
      </c>
    </row>
    <row r="27" spans="1:50" x14ac:dyDescent="0.2">
      <c r="A27">
        <v>18</v>
      </c>
      <c r="B27">
        <v>1018</v>
      </c>
      <c r="C27" t="s">
        <v>128</v>
      </c>
      <c r="D27" s="19">
        <v>29312</v>
      </c>
      <c r="E27" t="s">
        <v>44</v>
      </c>
      <c r="F27">
        <v>222</v>
      </c>
      <c r="G27" t="s">
        <v>2258</v>
      </c>
      <c r="H27" t="s">
        <v>32</v>
      </c>
      <c r="I27" t="s">
        <v>2222</v>
      </c>
      <c r="K27">
        <v>68</v>
      </c>
      <c r="L27">
        <v>7</v>
      </c>
      <c r="N27">
        <v>75</v>
      </c>
      <c r="O27">
        <v>3</v>
      </c>
      <c r="Q27"/>
      <c r="R27" s="5">
        <v>3.875546743461677</v>
      </c>
      <c r="S27" s="34">
        <v>860.37137704849226</v>
      </c>
      <c r="T27" s="5">
        <v>3.875546743461677</v>
      </c>
      <c r="U27" s="34">
        <v>860.37137704849226</v>
      </c>
      <c r="V27" s="5">
        <v>45.154617973402154</v>
      </c>
      <c r="W27" s="81">
        <v>10024.325190095278</v>
      </c>
      <c r="X27" s="84">
        <f>ROUNDDOWN(DAYS360(D27,Berekening!$C$11)/360,0)</f>
        <v>45</v>
      </c>
      <c r="Y27" s="18">
        <f t="shared" si="15"/>
        <v>10024.325190095278</v>
      </c>
      <c r="Z27">
        <f>VLOOKUP(X27,HerverdelingStap1!$A$2:$D$123,IF(G27="actief",2,IF(G27="slaper",3,4)))</f>
        <v>-1.4999999999999999E-2</v>
      </c>
      <c r="AA27" s="18">
        <f t="shared" si="16"/>
        <v>9873.9603122438493</v>
      </c>
      <c r="AB27" s="86">
        <f t="shared" si="17"/>
        <v>9882.1956103288849</v>
      </c>
      <c r="AC27" s="18">
        <f t="shared" si="0"/>
        <v>860.37137704849226</v>
      </c>
      <c r="AD27">
        <f>VLOOKUP(X27,HerverdelingStap1!$A$2:$D$123,IF(G27="actief",2,IF(G27="slaper",3,4)))</f>
        <v>-1.4999999999999999E-2</v>
      </c>
      <c r="AE27" s="18">
        <f t="shared" si="18"/>
        <v>847.46580639276488</v>
      </c>
      <c r="AF27" s="88">
        <f t="shared" si="1"/>
        <v>1.4776097253738312E-2</v>
      </c>
      <c r="AG27" s="90">
        <f t="shared" si="2"/>
        <v>21863.278009003589</v>
      </c>
      <c r="AH27" s="79">
        <f t="shared" si="3"/>
        <v>5641.3402949889569</v>
      </c>
      <c r="AI27">
        <f t="shared" si="4"/>
        <v>2586.5576791215403</v>
      </c>
      <c r="AJ27">
        <f>VLOOKUP(X27,HerverdelingStap1!$A$2:$D$123,IF(G27="actief",2,IF(G27="slaper",3,4)))</f>
        <v>-1.4999999999999999E-2</v>
      </c>
      <c r="AK27" s="37">
        <f t="shared" si="5"/>
        <v>-150.36487785142916</v>
      </c>
      <c r="AL27">
        <f t="shared" si="6"/>
        <v>-137.82858481510283</v>
      </c>
      <c r="AM27" s="37">
        <f t="shared" si="7"/>
        <v>9886.4966052801756</v>
      </c>
      <c r="AN27">
        <f t="shared" si="8"/>
        <v>2550.9940299286541</v>
      </c>
      <c r="AO27">
        <f t="shared" si="9"/>
        <v>0</v>
      </c>
      <c r="AP27" s="94">
        <f t="shared" si="10"/>
        <v>2550.9940299286541</v>
      </c>
      <c r="AQ27" s="18">
        <f t="shared" si="11"/>
        <v>9886.4966052801756</v>
      </c>
      <c r="AR27" s="95">
        <f t="shared" si="12"/>
        <v>2550.9940299286541</v>
      </c>
      <c r="AS27" s="96">
        <f t="shared" si="13"/>
        <v>9886.4966052801756</v>
      </c>
      <c r="AT27">
        <f>VLOOKUP(X27,HerverdelingStap3!$A$2:$D$123,IF(G27="actief",2,IF(G27="slaper",3,4)))</f>
        <v>-1.4999999999999999E-2</v>
      </c>
      <c r="AU27" s="18">
        <f t="shared" si="19"/>
        <v>-148.29744907920264</v>
      </c>
      <c r="AV27">
        <f t="shared" si="20"/>
        <v>-143.02239761393125</v>
      </c>
      <c r="AW27" s="18">
        <f t="shared" si="21"/>
        <v>9743.4742076662442</v>
      </c>
      <c r="AX27">
        <f t="shared" si="14"/>
        <v>43.889523457956052</v>
      </c>
    </row>
    <row r="28" spans="1:50" x14ac:dyDescent="0.2">
      <c r="A28">
        <v>19</v>
      </c>
      <c r="B28">
        <v>1019</v>
      </c>
      <c r="C28" t="s">
        <v>153</v>
      </c>
      <c r="D28" s="19">
        <v>17624</v>
      </c>
      <c r="E28" t="s">
        <v>43</v>
      </c>
      <c r="F28">
        <v>600</v>
      </c>
      <c r="G28" t="s">
        <v>2257</v>
      </c>
      <c r="H28" t="s">
        <v>49</v>
      </c>
      <c r="I28" t="s">
        <v>2222</v>
      </c>
      <c r="Q28"/>
      <c r="R28" s="5">
        <v>12.561129489600676</v>
      </c>
      <c r="S28" s="34">
        <v>7536.6776937604054</v>
      </c>
      <c r="T28" s="5">
        <v>8.3771276993767074</v>
      </c>
      <c r="U28" s="34">
        <v>5026.2766196260245</v>
      </c>
      <c r="V28" s="5">
        <v>101.78726296051485</v>
      </c>
      <c r="W28" s="81">
        <v>61072.357776308912</v>
      </c>
      <c r="X28" s="84">
        <f>ROUNDDOWN(DAYS360(D28,Berekening!$C$11)/360,0)</f>
        <v>77</v>
      </c>
      <c r="Y28" s="18">
        <f t="shared" si="15"/>
        <v>61072.357776308912</v>
      </c>
      <c r="Z28">
        <f>VLOOKUP(X28,HerverdelingStap1!$A$2:$D$123,IF(G28="actief",2,IF(G28="slaper",3,4)))</f>
        <v>2.5999999999999999E-2</v>
      </c>
      <c r="AA28" s="18">
        <f t="shared" si="16"/>
        <v>62660.239078492945</v>
      </c>
      <c r="AB28" s="86">
        <f t="shared" si="17"/>
        <v>62712.500352649688</v>
      </c>
      <c r="AC28" s="18">
        <f t="shared" si="0"/>
        <v>7536.6776937604054</v>
      </c>
      <c r="AD28">
        <f>VLOOKUP(X28,HerverdelingStap1!$A$2:$D$123,IF(G28="actief",2,IF(G28="slaper",3,4)))</f>
        <v>2.5999999999999999E-2</v>
      </c>
      <c r="AE28" s="18">
        <f t="shared" si="18"/>
        <v>7732.6313137981761</v>
      </c>
      <c r="AF28" s="88">
        <f t="shared" si="1"/>
        <v>3.3308187826599021E-2</v>
      </c>
      <c r="AG28" s="90">
        <f t="shared" si="2"/>
        <v>55106.346318008458</v>
      </c>
      <c r="AH28" s="79">
        <f t="shared" si="3"/>
        <v>4387.0534384372722</v>
      </c>
      <c r="AI28">
        <f t="shared" si="4"/>
        <v>4862.0116389111781</v>
      </c>
      <c r="AJ28">
        <f>VLOOKUP(X28,HerverdelingStap1!$A$2:$D$123,IF(G28="actief",2,IF(G28="slaper",3,4)))</f>
        <v>2.5999999999999999E-2</v>
      </c>
      <c r="AK28" s="37">
        <f t="shared" si="5"/>
        <v>1587.8813021840317</v>
      </c>
      <c r="AL28">
        <f t="shared" si="6"/>
        <v>1587.8813021840317</v>
      </c>
      <c r="AM28" s="37">
        <f t="shared" si="7"/>
        <v>62660.239078492945</v>
      </c>
      <c r="AN28">
        <f t="shared" si="8"/>
        <v>4988.4239415228685</v>
      </c>
      <c r="AO28">
        <f t="shared" si="9"/>
        <v>1</v>
      </c>
      <c r="AP28" s="94">
        <f t="shared" si="10"/>
        <v>4374.0491126754741</v>
      </c>
      <c r="AQ28" s="18">
        <f t="shared" si="11"/>
        <v>54942.99729818957</v>
      </c>
      <c r="AR28" s="95">
        <f t="shared" si="12"/>
        <v>4374.0491126754741</v>
      </c>
      <c r="AS28" s="96">
        <f t="shared" si="13"/>
        <v>54942.99729818957</v>
      </c>
      <c r="AT28">
        <f>VLOOKUP(X28,HerverdelingStap3!$A$2:$D$123,IF(G28="actief",2,IF(G28="slaper",3,4)))</f>
        <v>2.5999999999999999E-2</v>
      </c>
      <c r="AU28" s="18">
        <f t="shared" si="19"/>
        <v>1428.5179297529287</v>
      </c>
      <c r="AV28">
        <f t="shared" si="20"/>
        <v>1428.5179297529287</v>
      </c>
      <c r="AW28" s="18">
        <f t="shared" si="21"/>
        <v>56371.515227942502</v>
      </c>
      <c r="AX28">
        <f t="shared" si="14"/>
        <v>93.952525379904174</v>
      </c>
    </row>
    <row r="29" spans="1:50" x14ac:dyDescent="0.2">
      <c r="A29">
        <v>20</v>
      </c>
      <c r="B29">
        <v>1020</v>
      </c>
      <c r="C29" t="s">
        <v>154</v>
      </c>
      <c r="D29" s="19">
        <v>17624</v>
      </c>
      <c r="E29" t="s">
        <v>43</v>
      </c>
      <c r="F29">
        <v>600</v>
      </c>
      <c r="G29" t="s">
        <v>2257</v>
      </c>
      <c r="H29" t="s">
        <v>49</v>
      </c>
      <c r="I29" t="s">
        <v>2222</v>
      </c>
      <c r="Q29"/>
      <c r="R29" s="5">
        <v>9.6305770542443145</v>
      </c>
      <c r="S29" s="34">
        <v>5778.3462325465889</v>
      </c>
      <c r="T29" s="5">
        <v>5.8302791864389709</v>
      </c>
      <c r="U29" s="34">
        <v>3498.1675118633825</v>
      </c>
      <c r="V29" s="5">
        <v>71.729817692608037</v>
      </c>
      <c r="W29" s="81">
        <v>43037.890615564822</v>
      </c>
      <c r="X29" s="84">
        <f>ROUNDDOWN(DAYS360(D29,Berekening!$C$11)/360,0)</f>
        <v>77</v>
      </c>
      <c r="Y29" s="18">
        <f t="shared" si="15"/>
        <v>43037.890615564822</v>
      </c>
      <c r="Z29">
        <f>VLOOKUP(X29,HerverdelingStap1!$A$2:$D$123,IF(G29="actief",2,IF(G29="slaper",3,4)))</f>
        <v>2.5999999999999999E-2</v>
      </c>
      <c r="AA29" s="18">
        <f t="shared" si="16"/>
        <v>44156.87577156951</v>
      </c>
      <c r="AB29" s="86">
        <f t="shared" si="17"/>
        <v>44193.704462690723</v>
      </c>
      <c r="AC29" s="18">
        <f t="shared" si="0"/>
        <v>5778.3462325465889</v>
      </c>
      <c r="AD29">
        <f>VLOOKUP(X29,HerverdelingStap1!$A$2:$D$123,IF(G29="actief",2,IF(G29="slaper",3,4)))</f>
        <v>2.5999999999999999E-2</v>
      </c>
      <c r="AE29" s="18">
        <f t="shared" si="18"/>
        <v>5928.5832345928002</v>
      </c>
      <c r="AF29" s="88">
        <f t="shared" si="1"/>
        <v>2.347238908860242E-2</v>
      </c>
      <c r="AG29" s="90">
        <f t="shared" si="2"/>
        <v>39312.995407968185</v>
      </c>
      <c r="AH29" s="79">
        <f t="shared" si="3"/>
        <v>4082.1017459844174</v>
      </c>
      <c r="AI29">
        <f t="shared" si="4"/>
        <v>4468.879733078662</v>
      </c>
      <c r="AJ29">
        <f>VLOOKUP(X29,HerverdelingStap1!$A$2:$D$123,IF(G29="actief",2,IF(G29="slaper",3,4)))</f>
        <v>2.5999999999999999E-2</v>
      </c>
      <c r="AK29" s="37">
        <f t="shared" si="5"/>
        <v>1118.9851560046852</v>
      </c>
      <c r="AL29">
        <f t="shared" si="6"/>
        <v>1118.9851560046852</v>
      </c>
      <c r="AM29" s="37">
        <f t="shared" si="7"/>
        <v>44156.87577156951</v>
      </c>
      <c r="AN29">
        <f t="shared" si="8"/>
        <v>4585.0706061387082</v>
      </c>
      <c r="AO29">
        <f t="shared" si="9"/>
        <v>1</v>
      </c>
      <c r="AP29" s="94">
        <f t="shared" si="10"/>
        <v>4374.0491126754741</v>
      </c>
      <c r="AQ29" s="18">
        <f t="shared" si="11"/>
        <v>42124.617018670127</v>
      </c>
      <c r="AR29" s="95">
        <f t="shared" si="12"/>
        <v>4374.0491126754741</v>
      </c>
      <c r="AS29" s="96">
        <f t="shared" si="13"/>
        <v>42124.617018670127</v>
      </c>
      <c r="AT29">
        <f>VLOOKUP(X29,HerverdelingStap3!$A$2:$D$123,IF(G29="actief",2,IF(G29="slaper",3,4)))</f>
        <v>2.5999999999999999E-2</v>
      </c>
      <c r="AU29" s="18">
        <f t="shared" si="19"/>
        <v>1095.2400424854234</v>
      </c>
      <c r="AV29">
        <f t="shared" si="20"/>
        <v>1095.2400424854234</v>
      </c>
      <c r="AW29" s="18">
        <f t="shared" si="21"/>
        <v>43219.857061155548</v>
      </c>
      <c r="AX29">
        <f t="shared" si="14"/>
        <v>72.033095101925909</v>
      </c>
    </row>
    <row r="30" spans="1:50" x14ac:dyDescent="0.2">
      <c r="A30">
        <v>21</v>
      </c>
      <c r="B30">
        <v>1021</v>
      </c>
      <c r="C30" t="s">
        <v>155</v>
      </c>
      <c r="D30" s="19">
        <v>29221</v>
      </c>
      <c r="E30" t="s">
        <v>43</v>
      </c>
      <c r="F30">
        <v>850</v>
      </c>
      <c r="G30" t="s">
        <v>2258</v>
      </c>
      <c r="H30" t="s">
        <v>32</v>
      </c>
      <c r="I30" t="s">
        <v>2222</v>
      </c>
      <c r="K30">
        <v>68</v>
      </c>
      <c r="L30">
        <v>3</v>
      </c>
      <c r="M30">
        <v>35</v>
      </c>
      <c r="Q30"/>
      <c r="R30" s="5">
        <v>21.048042084893456</v>
      </c>
      <c r="S30" s="34">
        <v>17890.835772159437</v>
      </c>
      <c r="T30" s="5">
        <v>21.048042084893456</v>
      </c>
      <c r="U30" s="34">
        <v>17890.835772159437</v>
      </c>
      <c r="V30" s="5">
        <v>245.23412110429967</v>
      </c>
      <c r="W30" s="81">
        <v>208449.00293865471</v>
      </c>
      <c r="X30" s="84">
        <f>ROUNDDOWN(DAYS360(D30,Berekening!$C$11)/360,0)</f>
        <v>46</v>
      </c>
      <c r="Y30" s="18">
        <f t="shared" si="15"/>
        <v>208449.00293865471</v>
      </c>
      <c r="Z30">
        <f>VLOOKUP(X30,HerverdelingStap1!$A$2:$D$123,IF(G30="actief",2,IF(G30="slaper",3,4)))</f>
        <v>-1.4999999999999999E-2</v>
      </c>
      <c r="AA30" s="18">
        <f t="shared" si="16"/>
        <v>205322.26789457488</v>
      </c>
      <c r="AB30" s="86">
        <f t="shared" si="17"/>
        <v>205493.51529947994</v>
      </c>
      <c r="AC30" s="18">
        <f t="shared" si="0"/>
        <v>17890.835772159437</v>
      </c>
      <c r="AD30">
        <f>VLOOKUP(X30,HerverdelingStap1!$A$2:$D$123,IF(G30="actief",2,IF(G30="slaper",3,4)))</f>
        <v>-1.4999999999999999E-2</v>
      </c>
      <c r="AE30" s="18">
        <f t="shared" si="18"/>
        <v>17622.473235577047</v>
      </c>
      <c r="AF30" s="88">
        <f t="shared" si="1"/>
        <v>8.0248784864188544E-2</v>
      </c>
      <c r="AG30" s="90">
        <f t="shared" si="2"/>
        <v>131759.06581700622</v>
      </c>
      <c r="AH30" s="79">
        <f t="shared" si="3"/>
        <v>6259.9202949889568</v>
      </c>
      <c r="AI30">
        <f t="shared" si="4"/>
        <v>9903.4866092491411</v>
      </c>
      <c r="AJ30">
        <f>VLOOKUP(X30,HerverdelingStap1!$A$2:$D$123,IF(G30="actief",2,IF(G30="slaper",3,4)))</f>
        <v>-1.4999999999999999E-2</v>
      </c>
      <c r="AK30" s="37">
        <f t="shared" si="5"/>
        <v>-3126.7350440798205</v>
      </c>
      <c r="AL30">
        <f t="shared" si="6"/>
        <v>-2866.0513836424057</v>
      </c>
      <c r="AM30" s="37">
        <f t="shared" si="7"/>
        <v>205582.95155501232</v>
      </c>
      <c r="AN30">
        <f t="shared" si="8"/>
        <v>9767.3194839610642</v>
      </c>
      <c r="AO30">
        <f t="shared" si="9"/>
        <v>0</v>
      </c>
      <c r="AP30" s="94">
        <f t="shared" si="10"/>
        <v>9767.3194839610642</v>
      </c>
      <c r="AQ30" s="18">
        <f t="shared" si="11"/>
        <v>205582.95155501232</v>
      </c>
      <c r="AR30" s="95">
        <f t="shared" si="12"/>
        <v>9767.3194839610642</v>
      </c>
      <c r="AS30" s="96">
        <f t="shared" si="13"/>
        <v>205582.95155501232</v>
      </c>
      <c r="AT30">
        <f>VLOOKUP(X30,HerverdelingStap3!$A$2:$D$123,IF(G30="actief",2,IF(G30="slaper",3,4)))</f>
        <v>-1.4999999999999999E-2</v>
      </c>
      <c r="AU30" s="18">
        <f t="shared" si="19"/>
        <v>-3083.7442733251846</v>
      </c>
      <c r="AV30">
        <f t="shared" si="20"/>
        <v>-2974.0531771631836</v>
      </c>
      <c r="AW30" s="18">
        <f t="shared" si="21"/>
        <v>202608.89837784914</v>
      </c>
      <c r="AX30">
        <f t="shared" si="14"/>
        <v>238.36340985629312</v>
      </c>
    </row>
    <row r="31" spans="1:50" x14ac:dyDescent="0.2">
      <c r="A31">
        <v>22</v>
      </c>
      <c r="B31">
        <v>1022</v>
      </c>
      <c r="C31" t="s">
        <v>156</v>
      </c>
      <c r="D31" s="19">
        <v>21186</v>
      </c>
      <c r="E31" t="s">
        <v>44</v>
      </c>
      <c r="F31">
        <v>700</v>
      </c>
      <c r="G31" t="s">
        <v>2257</v>
      </c>
      <c r="H31" t="s">
        <v>49</v>
      </c>
      <c r="I31" t="s">
        <v>2222</v>
      </c>
      <c r="N31">
        <v>70</v>
      </c>
      <c r="Q31"/>
      <c r="R31" s="5">
        <v>2.9211414668208979</v>
      </c>
      <c r="S31" s="34">
        <v>2044.7990267746286</v>
      </c>
      <c r="T31" s="5">
        <v>0.5747047777197879</v>
      </c>
      <c r="U31" s="34">
        <v>402.29334440385151</v>
      </c>
      <c r="V31" s="5">
        <v>9.0424144190063114</v>
      </c>
      <c r="W31" s="81">
        <v>6329.690093304418</v>
      </c>
      <c r="X31" s="84">
        <f>ROUNDDOWN(DAYS360(D31,Berekening!$C$11)/360,0)</f>
        <v>68</v>
      </c>
      <c r="Y31" s="18">
        <f t="shared" si="15"/>
        <v>6329.690093304418</v>
      </c>
      <c r="Z31">
        <f>VLOOKUP(X31,HerverdelingStap1!$A$2:$D$123,IF(G31="actief",2,IF(G31="slaper",3,4)))</f>
        <v>3.4099999999999998E-2</v>
      </c>
      <c r="AA31" s="18">
        <f t="shared" si="16"/>
        <v>6545.5325254860991</v>
      </c>
      <c r="AB31" s="86">
        <f t="shared" si="17"/>
        <v>6550.9917748417838</v>
      </c>
      <c r="AC31" s="18">
        <f t="shared" si="0"/>
        <v>2044.7990267746286</v>
      </c>
      <c r="AD31">
        <f>VLOOKUP(X31,HerverdelingStap1!$A$2:$D$123,IF(G31="actief",2,IF(G31="slaper",3,4)))</f>
        <v>3.4099999999999998E-2</v>
      </c>
      <c r="AE31" s="18">
        <f t="shared" si="18"/>
        <v>2114.5266735876435</v>
      </c>
      <c r="AF31" s="88">
        <f t="shared" si="1"/>
        <v>2.9589796317742154E-3</v>
      </c>
      <c r="AG31" s="90">
        <f t="shared" si="2"/>
        <v>6323.0371608196292</v>
      </c>
      <c r="AH31" s="79">
        <f t="shared" si="3"/>
        <v>2164.5775230807435</v>
      </c>
      <c r="AI31">
        <f t="shared" si="4"/>
        <v>2166.8550343072125</v>
      </c>
      <c r="AJ31">
        <f>VLOOKUP(X31,HerverdelingStap1!$A$2:$D$123,IF(G31="actief",2,IF(G31="slaper",3,4)))</f>
        <v>3.4099999999999998E-2</v>
      </c>
      <c r="AK31" s="37">
        <f t="shared" si="5"/>
        <v>215.84243218168064</v>
      </c>
      <c r="AL31">
        <f t="shared" si="6"/>
        <v>215.84243218168064</v>
      </c>
      <c r="AM31" s="37">
        <f t="shared" si="7"/>
        <v>6545.5325254860991</v>
      </c>
      <c r="AN31">
        <f t="shared" si="8"/>
        <v>2240.7447909770885</v>
      </c>
      <c r="AO31">
        <f t="shared" si="9"/>
        <v>1</v>
      </c>
      <c r="AP31" s="94">
        <f t="shared" si="10"/>
        <v>5103.0572981213863</v>
      </c>
      <c r="AQ31" s="18">
        <f t="shared" si="11"/>
        <v>14906.752281105395</v>
      </c>
      <c r="AR31" s="95">
        <f t="shared" si="12"/>
        <v>5103.0572981213863</v>
      </c>
      <c r="AS31" s="96">
        <f t="shared" si="13"/>
        <v>14906.752281105395</v>
      </c>
      <c r="AT31">
        <f>VLOOKUP(X31,HerverdelingStap3!$A$2:$D$123,IF(G31="actief",2,IF(G31="slaper",3,4)))</f>
        <v>3.4099999999999998E-2</v>
      </c>
      <c r="AU31" s="18">
        <f t="shared" si="19"/>
        <v>508.32025278569392</v>
      </c>
      <c r="AV31">
        <f t="shared" si="20"/>
        <v>508.32025278569392</v>
      </c>
      <c r="AW31" s="18">
        <f t="shared" si="21"/>
        <v>15415.072533891089</v>
      </c>
      <c r="AX31">
        <f t="shared" si="14"/>
        <v>22.021532191272986</v>
      </c>
    </row>
    <row r="32" spans="1:50" x14ac:dyDescent="0.2">
      <c r="A32">
        <v>23</v>
      </c>
      <c r="B32">
        <v>1023</v>
      </c>
      <c r="C32" t="s">
        <v>157</v>
      </c>
      <c r="D32" s="19">
        <v>29221</v>
      </c>
      <c r="E32" t="s">
        <v>44</v>
      </c>
      <c r="F32">
        <v>560</v>
      </c>
      <c r="G32" t="s">
        <v>2258</v>
      </c>
      <c r="H32" t="s">
        <v>32</v>
      </c>
      <c r="I32" t="s">
        <v>2222</v>
      </c>
      <c r="K32">
        <v>68</v>
      </c>
      <c r="N32">
        <v>75</v>
      </c>
      <c r="Q32"/>
      <c r="R32" s="5">
        <v>6.9236505315570236</v>
      </c>
      <c r="S32" s="34">
        <v>3877.2442976719331</v>
      </c>
      <c r="T32" s="5">
        <v>6.9236505315570236</v>
      </c>
      <c r="U32" s="34">
        <v>3877.2442976719331</v>
      </c>
      <c r="V32" s="5">
        <v>80.668565089877234</v>
      </c>
      <c r="W32" s="81">
        <v>45174.396450331253</v>
      </c>
      <c r="X32" s="84">
        <f>ROUNDDOWN(DAYS360(D32,Berekening!$C$11)/360,0)</f>
        <v>46</v>
      </c>
      <c r="Y32" s="18">
        <f t="shared" si="15"/>
        <v>45174.396450331253</v>
      </c>
      <c r="Z32">
        <f>VLOOKUP(X32,HerverdelingStap1!$A$2:$D$123,IF(G32="actief",2,IF(G32="slaper",3,4)))</f>
        <v>-1.4999999999999999E-2</v>
      </c>
      <c r="AA32" s="18">
        <f t="shared" si="16"/>
        <v>44496.780503576287</v>
      </c>
      <c r="AB32" s="86">
        <f t="shared" si="17"/>
        <v>44533.892689536457</v>
      </c>
      <c r="AC32" s="18">
        <f t="shared" si="0"/>
        <v>3877.2442976719331</v>
      </c>
      <c r="AD32">
        <f>VLOOKUP(X32,HerverdelingStap1!$A$2:$D$123,IF(G32="actief",2,IF(G32="slaper",3,4)))</f>
        <v>-1.4999999999999999E-2</v>
      </c>
      <c r="AE32" s="18">
        <f t="shared" si="18"/>
        <v>3819.0856332068538</v>
      </c>
      <c r="AF32" s="88">
        <f t="shared" si="1"/>
        <v>2.6397445412773959E-2</v>
      </c>
      <c r="AG32" s="90">
        <f t="shared" si="2"/>
        <v>41363.759703565614</v>
      </c>
      <c r="AH32" s="79">
        <f t="shared" si="3"/>
        <v>5974.2702949889554</v>
      </c>
      <c r="AI32">
        <f t="shared" si="4"/>
        <v>6524.6500013876666</v>
      </c>
      <c r="AJ32">
        <f>VLOOKUP(X32,HerverdelingStap1!$A$2:$D$123,IF(G32="actief",2,IF(G32="slaper",3,4)))</f>
        <v>-1.4999999999999999E-2</v>
      </c>
      <c r="AK32" s="37">
        <f t="shared" si="5"/>
        <v>-677.61594675496872</v>
      </c>
      <c r="AL32">
        <f t="shared" si="6"/>
        <v>-621.12142359244262</v>
      </c>
      <c r="AM32" s="37">
        <f t="shared" si="7"/>
        <v>44553.275026738811</v>
      </c>
      <c r="AN32">
        <f t="shared" si="8"/>
        <v>6434.9398953155223</v>
      </c>
      <c r="AO32">
        <f t="shared" si="9"/>
        <v>0</v>
      </c>
      <c r="AP32" s="94">
        <f t="shared" si="10"/>
        <v>6434.9398953155223</v>
      </c>
      <c r="AQ32" s="18">
        <f t="shared" si="11"/>
        <v>44553.275026738811</v>
      </c>
      <c r="AR32" s="95">
        <f t="shared" si="12"/>
        <v>6434.9398953155223</v>
      </c>
      <c r="AS32" s="96">
        <f t="shared" si="13"/>
        <v>44553.275026738811</v>
      </c>
      <c r="AT32">
        <f>VLOOKUP(X32,HerverdelingStap3!$A$2:$D$123,IF(G32="actief",2,IF(G32="slaper",3,4)))</f>
        <v>-1.4999999999999999E-2</v>
      </c>
      <c r="AU32" s="18">
        <f t="shared" si="19"/>
        <v>-668.29912540108216</v>
      </c>
      <c r="AV32">
        <f t="shared" si="20"/>
        <v>-644.52722438339333</v>
      </c>
      <c r="AW32" s="18">
        <f t="shared" si="21"/>
        <v>43908.747802355414</v>
      </c>
      <c r="AX32">
        <f t="shared" si="14"/>
        <v>78.408478218491808</v>
      </c>
    </row>
    <row r="33" spans="1:50" x14ac:dyDescent="0.2">
      <c r="A33">
        <v>24</v>
      </c>
      <c r="B33">
        <v>1024</v>
      </c>
      <c r="C33" t="s">
        <v>163</v>
      </c>
      <c r="D33" s="19">
        <v>28412</v>
      </c>
      <c r="E33" t="s">
        <v>43</v>
      </c>
      <c r="F33">
        <v>900</v>
      </c>
      <c r="G33" t="s">
        <v>2258</v>
      </c>
      <c r="H33" t="s">
        <v>32</v>
      </c>
      <c r="I33" t="s">
        <v>2222</v>
      </c>
      <c r="K33">
        <v>68</v>
      </c>
      <c r="M33">
        <v>4</v>
      </c>
      <c r="Q33"/>
      <c r="R33" s="5">
        <v>11.364847361254487</v>
      </c>
      <c r="S33" s="34">
        <v>10228.362625129039</v>
      </c>
      <c r="T33" s="5">
        <v>11.364847361254487</v>
      </c>
      <c r="U33" s="34">
        <v>10228.362625129039</v>
      </c>
      <c r="V33" s="5">
        <v>132.41366312746371</v>
      </c>
      <c r="W33" s="81">
        <v>119172.29681471734</v>
      </c>
      <c r="X33" s="84">
        <f>ROUNDDOWN(DAYS360(D33,Berekening!$C$11)/360,0)</f>
        <v>48</v>
      </c>
      <c r="Y33" s="18">
        <f t="shared" si="15"/>
        <v>119172.29681471734</v>
      </c>
      <c r="Z33">
        <f>VLOOKUP(X33,HerverdelingStap1!$A$2:$D$123,IF(G33="actief",2,IF(G33="slaper",3,4)))</f>
        <v>-0.02</v>
      </c>
      <c r="AA33" s="18">
        <f t="shared" si="16"/>
        <v>116788.85087842299</v>
      </c>
      <c r="AB33" s="86">
        <f t="shared" si="17"/>
        <v>116886.25769084455</v>
      </c>
      <c r="AC33" s="18">
        <f t="shared" si="0"/>
        <v>10228.362625129039</v>
      </c>
      <c r="AD33">
        <f>VLOOKUP(X33,HerverdelingStap1!$A$2:$D$123,IF(G33="actief",2,IF(G33="slaper",3,4)))</f>
        <v>-0.02</v>
      </c>
      <c r="AE33" s="18">
        <f t="shared" si="18"/>
        <v>10023.795372626459</v>
      </c>
      <c r="AF33" s="88">
        <f t="shared" si="1"/>
        <v>4.3330167586571891E-2</v>
      </c>
      <c r="AG33" s="90">
        <f t="shared" si="2"/>
        <v>71651.615565584754</v>
      </c>
      <c r="AH33" s="79">
        <f t="shared" si="3"/>
        <v>6304.6702949889532</v>
      </c>
      <c r="AI33">
        <f t="shared" si="4"/>
        <v>10486.044645087317</v>
      </c>
      <c r="AJ33">
        <f>VLOOKUP(X33,HerverdelingStap1!$A$2:$D$123,IF(G33="actief",2,IF(G33="slaper",3,4)))</f>
        <v>-0.02</v>
      </c>
      <c r="AK33" s="37">
        <f t="shared" si="5"/>
        <v>-2383.4459362943467</v>
      </c>
      <c r="AL33">
        <f t="shared" si="6"/>
        <v>-2184.732133439732</v>
      </c>
      <c r="AM33" s="37">
        <f t="shared" si="7"/>
        <v>116987.56468127761</v>
      </c>
      <c r="AN33">
        <f t="shared" si="8"/>
        <v>10293.80870350415</v>
      </c>
      <c r="AO33">
        <f t="shared" si="9"/>
        <v>0</v>
      </c>
      <c r="AP33" s="94">
        <f t="shared" si="10"/>
        <v>10293.80870350415</v>
      </c>
      <c r="AQ33" s="18">
        <f t="shared" si="11"/>
        <v>116987.56468127761</v>
      </c>
      <c r="AR33" s="95">
        <f t="shared" si="12"/>
        <v>10293.80870350415</v>
      </c>
      <c r="AS33" s="96">
        <f t="shared" si="13"/>
        <v>116987.56468127761</v>
      </c>
      <c r="AT33">
        <f>VLOOKUP(X33,HerverdelingStap3!$A$2:$D$123,IF(G33="actief",2,IF(G33="slaper",3,4)))</f>
        <v>-0.02</v>
      </c>
      <c r="AU33" s="18">
        <f t="shared" si="19"/>
        <v>-2339.7512936255521</v>
      </c>
      <c r="AV33">
        <f t="shared" si="20"/>
        <v>-2256.5245856380243</v>
      </c>
      <c r="AW33" s="18">
        <f t="shared" si="21"/>
        <v>114731.04009563959</v>
      </c>
      <c r="AX33">
        <f t="shared" si="14"/>
        <v>127.47893343959954</v>
      </c>
    </row>
    <row r="34" spans="1:50" x14ac:dyDescent="0.2">
      <c r="A34">
        <v>25</v>
      </c>
      <c r="B34">
        <v>1025</v>
      </c>
      <c r="C34" t="s">
        <v>164</v>
      </c>
      <c r="D34" s="19">
        <v>22859</v>
      </c>
      <c r="E34" t="s">
        <v>46</v>
      </c>
      <c r="F34">
        <v>500</v>
      </c>
      <c r="G34" t="s">
        <v>2257</v>
      </c>
      <c r="H34" t="s">
        <v>49</v>
      </c>
      <c r="I34" t="s">
        <v>2222</v>
      </c>
      <c r="Q34"/>
      <c r="R34" s="5">
        <v>21.214602310718405</v>
      </c>
      <c r="S34" s="34">
        <v>10607.301155359202</v>
      </c>
      <c r="T34" s="5">
        <v>16.858935943340484</v>
      </c>
      <c r="U34" s="34">
        <v>8429.4679716702412</v>
      </c>
      <c r="V34" s="5">
        <v>200.781838556862</v>
      </c>
      <c r="W34" s="81">
        <v>100390.919278431</v>
      </c>
      <c r="X34" s="84">
        <f>ROUNDDOWN(DAYS360(D34,Berekening!$C$11)/360,0)</f>
        <v>63</v>
      </c>
      <c r="Y34" s="18">
        <f t="shared" si="15"/>
        <v>100390.919278431</v>
      </c>
      <c r="Z34">
        <f>VLOOKUP(X34,HerverdelingStap1!$A$2:$D$123,IF(G34="actief",2,IF(G34="slaper",3,4)))</f>
        <v>3.3300000000000003E-2</v>
      </c>
      <c r="AA34" s="18">
        <f t="shared" si="16"/>
        <v>103733.93689040277</v>
      </c>
      <c r="AB34" s="86">
        <f t="shared" si="17"/>
        <v>103820.45535561955</v>
      </c>
      <c r="AC34" s="18">
        <f t="shared" si="0"/>
        <v>10607.301155359202</v>
      </c>
      <c r="AD34">
        <f>VLOOKUP(X34,HerverdelingStap1!$A$2:$D$123,IF(G34="actief",2,IF(G34="slaper",3,4)))</f>
        <v>3.3300000000000003E-2</v>
      </c>
      <c r="AE34" s="18">
        <f t="shared" si="18"/>
        <v>10960.524283832665</v>
      </c>
      <c r="AF34" s="88">
        <f t="shared" si="1"/>
        <v>6.570251519009912E-2</v>
      </c>
      <c r="AG34" s="90">
        <f t="shared" si="2"/>
        <v>104408.18483743194</v>
      </c>
      <c r="AH34" s="79">
        <f t="shared" si="3"/>
        <v>4921.5244909248686</v>
      </c>
      <c r="AI34">
        <f t="shared" si="4"/>
        <v>4732.1612636457376</v>
      </c>
      <c r="AJ34">
        <f>VLOOKUP(X34,HerverdelingStap1!$A$2:$D$123,IF(G34="actief",2,IF(G34="slaper",3,4)))</f>
        <v>3.3300000000000003E-2</v>
      </c>
      <c r="AK34" s="37">
        <f t="shared" si="5"/>
        <v>3343.0176119717526</v>
      </c>
      <c r="AL34">
        <f t="shared" si="6"/>
        <v>3343.0176119717526</v>
      </c>
      <c r="AM34" s="37">
        <f t="shared" si="7"/>
        <v>103733.93689040275</v>
      </c>
      <c r="AN34">
        <f t="shared" si="8"/>
        <v>4889.742233725141</v>
      </c>
      <c r="AO34">
        <f t="shared" si="9"/>
        <v>1</v>
      </c>
      <c r="AP34" s="94">
        <f t="shared" si="10"/>
        <v>3645.0409272295619</v>
      </c>
      <c r="AQ34" s="18">
        <f t="shared" si="11"/>
        <v>77328.093677467419</v>
      </c>
      <c r="AR34" s="95">
        <f t="shared" si="12"/>
        <v>3645.0409272295619</v>
      </c>
      <c r="AS34" s="96">
        <f t="shared" si="13"/>
        <v>77328.093677467419</v>
      </c>
      <c r="AT34">
        <f>VLOOKUP(X34,HerverdelingStap3!$A$2:$D$123,IF(G34="actief",2,IF(G34="slaper",3,4)))</f>
        <v>3.3300000000000003E-2</v>
      </c>
      <c r="AU34" s="18">
        <f t="shared" si="19"/>
        <v>2575.0255194596652</v>
      </c>
      <c r="AV34">
        <f t="shared" si="20"/>
        <v>2575.0255194596652</v>
      </c>
      <c r="AW34" s="18">
        <f t="shared" si="21"/>
        <v>79903.119196927088</v>
      </c>
      <c r="AX34">
        <f t="shared" si="14"/>
        <v>159.80623839385419</v>
      </c>
    </row>
    <row r="35" spans="1:50" x14ac:dyDescent="0.2">
      <c r="A35">
        <v>26</v>
      </c>
      <c r="B35">
        <v>1026</v>
      </c>
      <c r="C35" t="s">
        <v>165</v>
      </c>
      <c r="D35" s="19">
        <v>41447</v>
      </c>
      <c r="E35" t="s">
        <v>48</v>
      </c>
      <c r="F35">
        <v>500</v>
      </c>
      <c r="G35" t="s">
        <v>2257</v>
      </c>
      <c r="H35" t="s">
        <v>49</v>
      </c>
      <c r="I35" t="s">
        <v>2222</v>
      </c>
      <c r="N35">
        <v>18</v>
      </c>
      <c r="Q35"/>
      <c r="R35" s="5">
        <v>6.3504456403561953</v>
      </c>
      <c r="S35" s="34">
        <v>3175.2228201780977</v>
      </c>
      <c r="T35" s="5">
        <v>2.3526428172365046</v>
      </c>
      <c r="U35" s="34">
        <v>1176.3214086182522</v>
      </c>
      <c r="V35" s="5">
        <v>31.408822395881913</v>
      </c>
      <c r="W35" s="81">
        <v>15704.411197940957</v>
      </c>
      <c r="X35" s="84">
        <f>ROUNDDOWN(DAYS360(D35,Berekening!$C$11)/360,0)</f>
        <v>12</v>
      </c>
      <c r="Y35" s="18">
        <f t="shared" si="15"/>
        <v>15704.411197940957</v>
      </c>
      <c r="Z35">
        <f>VLOOKUP(X35,HerverdelingStap1!$A$2:$D$123,IF(G35="actief",2,IF(G35="slaper",3,4)))</f>
        <v>2.5000000000000001E-2</v>
      </c>
      <c r="AA35" s="18">
        <f t="shared" si="16"/>
        <v>16097.021477889481</v>
      </c>
      <c r="AB35" s="86">
        <f t="shared" si="17"/>
        <v>16110.447070656675</v>
      </c>
      <c r="AC35" s="18">
        <f t="shared" si="0"/>
        <v>3175.2228201780977</v>
      </c>
      <c r="AD35">
        <f>VLOOKUP(X35,HerverdelingStap1!$A$2:$D$123,IF(G35="actief",2,IF(G35="slaper",3,4)))</f>
        <v>2.5000000000000001E-2</v>
      </c>
      <c r="AE35" s="18">
        <f t="shared" si="18"/>
        <v>3254.6033906825496</v>
      </c>
      <c r="AF35" s="88">
        <f t="shared" si="1"/>
        <v>1.0278014413062206E-2</v>
      </c>
      <c r="AG35" s="90">
        <f t="shared" si="2"/>
        <v>17872.862665200726</v>
      </c>
      <c r="AH35" s="79">
        <f t="shared" si="3"/>
        <v>2814.4265264820438</v>
      </c>
      <c r="AI35">
        <f t="shared" si="4"/>
        <v>2472.9620702745042</v>
      </c>
      <c r="AJ35">
        <f>VLOOKUP(X35,HerverdelingStap1!$A$2:$D$123,IF(G35="actief",2,IF(G35="slaper",3,4)))</f>
        <v>2.5000000000000001E-2</v>
      </c>
      <c r="AK35" s="37">
        <f t="shared" si="5"/>
        <v>392.61027994852395</v>
      </c>
      <c r="AL35">
        <f t="shared" si="6"/>
        <v>392.61027994852395</v>
      </c>
      <c r="AM35" s="37">
        <f t="shared" si="7"/>
        <v>16097.021477889481</v>
      </c>
      <c r="AN35">
        <f t="shared" si="8"/>
        <v>2534.7861220313671</v>
      </c>
      <c r="AO35">
        <f t="shared" si="9"/>
        <v>1</v>
      </c>
      <c r="AP35" s="94">
        <f t="shared" si="10"/>
        <v>3645.0409272295619</v>
      </c>
      <c r="AQ35" s="18">
        <f t="shared" si="11"/>
        <v>23147.634265244877</v>
      </c>
      <c r="AR35" s="95">
        <f t="shared" si="12"/>
        <v>3645.0409272295619</v>
      </c>
      <c r="AS35" s="96">
        <f t="shared" si="13"/>
        <v>23147.634265244877</v>
      </c>
      <c r="AT35">
        <f>VLOOKUP(X35,HerverdelingStap3!$A$2:$D$123,IF(G35="actief",2,IF(G35="slaper",3,4)))</f>
        <v>2.5000000000000001E-2</v>
      </c>
      <c r="AU35" s="18">
        <f t="shared" si="19"/>
        <v>578.69085663112196</v>
      </c>
      <c r="AV35">
        <f t="shared" si="20"/>
        <v>578.69085663112196</v>
      </c>
      <c r="AW35" s="18">
        <f t="shared" si="21"/>
        <v>23726.325121875998</v>
      </c>
      <c r="AX35">
        <f t="shared" si="14"/>
        <v>47.452650243751997</v>
      </c>
    </row>
    <row r="36" spans="1:50" x14ac:dyDescent="0.2">
      <c r="A36">
        <v>27</v>
      </c>
      <c r="B36">
        <v>1027</v>
      </c>
      <c r="C36" t="s">
        <v>166</v>
      </c>
      <c r="D36" s="19">
        <v>25031</v>
      </c>
      <c r="E36" t="s">
        <v>45</v>
      </c>
      <c r="F36">
        <v>200</v>
      </c>
      <c r="G36" t="s">
        <v>2257</v>
      </c>
      <c r="H36" t="s">
        <v>49</v>
      </c>
      <c r="I36" t="s">
        <v>2222</v>
      </c>
      <c r="N36">
        <v>67</v>
      </c>
      <c r="O36">
        <v>3</v>
      </c>
      <c r="P36">
        <v>1</v>
      </c>
      <c r="Q36"/>
      <c r="R36" s="5">
        <v>10.103052645821627</v>
      </c>
      <c r="S36" s="34">
        <v>2020.6105291643255</v>
      </c>
      <c r="T36" s="5">
        <v>5.7181956066532251</v>
      </c>
      <c r="U36" s="34">
        <v>1143.6391213306451</v>
      </c>
      <c r="V36" s="5">
        <v>71.00847306217716</v>
      </c>
      <c r="W36" s="81">
        <v>14201.694612435433</v>
      </c>
      <c r="X36" s="84">
        <f>ROUNDDOWN(DAYS360(D36,Berekening!$C$11)/360,0)</f>
        <v>57</v>
      </c>
      <c r="Y36" s="18">
        <f t="shared" si="15"/>
        <v>14201.694612435433</v>
      </c>
      <c r="Z36">
        <f>VLOOKUP(X36,HerverdelingStap1!$A$2:$D$123,IF(G36="actief",2,IF(G36="slaper",3,4)))</f>
        <v>2.9899999999999999E-2</v>
      </c>
      <c r="AA36" s="18">
        <f t="shared" si="16"/>
        <v>14626.325281347252</v>
      </c>
      <c r="AB36" s="86">
        <f t="shared" si="17"/>
        <v>14638.524251646051</v>
      </c>
      <c r="AC36" s="18">
        <f t="shared" si="0"/>
        <v>2020.6105291643255</v>
      </c>
      <c r="AD36">
        <f>VLOOKUP(X36,HerverdelingStap1!$A$2:$D$123,IF(G36="actief",2,IF(G36="slaper",3,4)))</f>
        <v>2.9899999999999999E-2</v>
      </c>
      <c r="AE36" s="18">
        <f t="shared" si="18"/>
        <v>2081.0267839863391</v>
      </c>
      <c r="AF36" s="88">
        <f t="shared" si="1"/>
        <v>2.3236341063149365E-2</v>
      </c>
      <c r="AG36" s="90">
        <f t="shared" si="2"/>
        <v>35129.711539726901</v>
      </c>
      <c r="AH36" s="79">
        <f t="shared" si="3"/>
        <v>3477.1383235596304</v>
      </c>
      <c r="AI36">
        <f t="shared" si="4"/>
        <v>1405.6835206445155</v>
      </c>
      <c r="AJ36">
        <f>VLOOKUP(X36,HerverdelingStap1!$A$2:$D$123,IF(G36="actief",2,IF(G36="slaper",3,4)))</f>
        <v>2.9899999999999999E-2</v>
      </c>
      <c r="AK36" s="37">
        <f t="shared" si="5"/>
        <v>424.63066891181944</v>
      </c>
      <c r="AL36">
        <f t="shared" si="6"/>
        <v>424.63066891181944</v>
      </c>
      <c r="AM36" s="37">
        <f t="shared" si="7"/>
        <v>14626.325281347252</v>
      </c>
      <c r="AN36">
        <f t="shared" si="8"/>
        <v>1447.7134579117865</v>
      </c>
      <c r="AO36">
        <f t="shared" si="9"/>
        <v>1</v>
      </c>
      <c r="AP36" s="94">
        <f t="shared" si="10"/>
        <v>1458.0163708918246</v>
      </c>
      <c r="AQ36" s="18">
        <f t="shared" si="11"/>
        <v>14730.416153589897</v>
      </c>
      <c r="AR36" s="95">
        <f t="shared" si="12"/>
        <v>1458.0163708918246</v>
      </c>
      <c r="AS36" s="96">
        <f t="shared" si="13"/>
        <v>14730.416153589897</v>
      </c>
      <c r="AT36">
        <f>VLOOKUP(X36,HerverdelingStap3!$A$2:$D$123,IF(G36="actief",2,IF(G36="slaper",3,4)))</f>
        <v>2.9899999999999999E-2</v>
      </c>
      <c r="AU36" s="18">
        <f t="shared" si="19"/>
        <v>440.43944299233789</v>
      </c>
      <c r="AV36">
        <f t="shared" si="20"/>
        <v>440.43944299233789</v>
      </c>
      <c r="AW36" s="18">
        <f t="shared" si="21"/>
        <v>15170.855596582234</v>
      </c>
      <c r="AX36">
        <f t="shared" si="14"/>
        <v>75.854277982911171</v>
      </c>
    </row>
    <row r="37" spans="1:50" x14ac:dyDescent="0.2">
      <c r="A37">
        <v>28</v>
      </c>
      <c r="B37">
        <v>1028</v>
      </c>
      <c r="C37" t="s">
        <v>167</v>
      </c>
      <c r="D37" s="19">
        <v>27103</v>
      </c>
      <c r="E37" t="s">
        <v>47</v>
      </c>
      <c r="F37">
        <v>200</v>
      </c>
      <c r="G37" t="s">
        <v>2257</v>
      </c>
      <c r="H37" t="s">
        <v>49</v>
      </c>
      <c r="I37" t="s">
        <v>2222</v>
      </c>
      <c r="N37">
        <v>67</v>
      </c>
      <c r="O37">
        <v>3</v>
      </c>
      <c r="Q37"/>
      <c r="R37" s="5">
        <v>14.810726506953138</v>
      </c>
      <c r="S37" s="34">
        <v>2962.1453013906275</v>
      </c>
      <c r="T37" s="5">
        <v>10.406862255230287</v>
      </c>
      <c r="U37" s="34">
        <v>2081.3724510460574</v>
      </c>
      <c r="V37" s="5">
        <v>125.65588894463274</v>
      </c>
      <c r="W37" s="81">
        <v>25131.177788926547</v>
      </c>
      <c r="X37" s="84">
        <f>ROUNDDOWN(DAYS360(D37,Berekening!$C$11)/360,0)</f>
        <v>51</v>
      </c>
      <c r="Y37" s="18">
        <f t="shared" si="15"/>
        <v>25131.177788926547</v>
      </c>
      <c r="Z37">
        <f>VLOOKUP(X37,HerverdelingStap1!$A$2:$D$123,IF(G37="actief",2,IF(G37="slaper",3,4)))</f>
        <v>2.5700000000000001E-2</v>
      </c>
      <c r="AA37" s="18">
        <f t="shared" si="16"/>
        <v>25777.049058101962</v>
      </c>
      <c r="AB37" s="86">
        <f t="shared" si="17"/>
        <v>25798.54820090111</v>
      </c>
      <c r="AC37" s="18">
        <f t="shared" si="0"/>
        <v>2962.1453013906275</v>
      </c>
      <c r="AD37">
        <f>VLOOKUP(X37,HerverdelingStap1!$A$2:$D$123,IF(G37="actief",2,IF(G37="slaper",3,4)))</f>
        <v>2.5700000000000001E-2</v>
      </c>
      <c r="AE37" s="18">
        <f t="shared" si="18"/>
        <v>3038.2724356363669</v>
      </c>
      <c r="AF37" s="88">
        <f t="shared" si="1"/>
        <v>4.1118798450349096E-2</v>
      </c>
      <c r="AG37" s="90">
        <f t="shared" si="2"/>
        <v>61520.896865501658</v>
      </c>
      <c r="AH37" s="79">
        <f t="shared" si="3"/>
        <v>4153.8068261958433</v>
      </c>
      <c r="AI37">
        <f t="shared" si="4"/>
        <v>1696.8227572852895</v>
      </c>
      <c r="AJ37">
        <f>VLOOKUP(X37,HerverdelingStap1!$A$2:$D$123,IF(G37="actief",2,IF(G37="slaper",3,4)))</f>
        <v>2.5700000000000001E-2</v>
      </c>
      <c r="AK37" s="37">
        <f t="shared" si="5"/>
        <v>645.87126917541229</v>
      </c>
      <c r="AL37">
        <f t="shared" si="6"/>
        <v>645.87126917541229</v>
      </c>
      <c r="AM37" s="37">
        <f t="shared" si="7"/>
        <v>25777.049058101959</v>
      </c>
      <c r="AN37">
        <f t="shared" si="8"/>
        <v>1740.4311021475214</v>
      </c>
      <c r="AO37">
        <f t="shared" si="9"/>
        <v>1</v>
      </c>
      <c r="AP37" s="94">
        <f t="shared" si="10"/>
        <v>1458.0163708918246</v>
      </c>
      <c r="AQ37" s="18">
        <f t="shared" si="11"/>
        <v>21594.281711939166</v>
      </c>
      <c r="AR37" s="95">
        <f t="shared" si="12"/>
        <v>1458.0163708918246</v>
      </c>
      <c r="AS37" s="96">
        <f t="shared" si="13"/>
        <v>21594.281711939166</v>
      </c>
      <c r="AT37">
        <f>VLOOKUP(X37,HerverdelingStap3!$A$2:$D$123,IF(G37="actief",2,IF(G37="slaper",3,4)))</f>
        <v>2.5700000000000001E-2</v>
      </c>
      <c r="AU37" s="18">
        <f t="shared" si="19"/>
        <v>554.97303999683652</v>
      </c>
      <c r="AV37">
        <f t="shared" si="20"/>
        <v>554.97303999683652</v>
      </c>
      <c r="AW37" s="18">
        <f t="shared" si="21"/>
        <v>22149.254751936001</v>
      </c>
      <c r="AX37">
        <f t="shared" si="14"/>
        <v>110.74627375968001</v>
      </c>
    </row>
    <row r="38" spans="1:50" x14ac:dyDescent="0.2">
      <c r="A38">
        <v>29</v>
      </c>
      <c r="B38">
        <v>1029</v>
      </c>
      <c r="C38" t="s">
        <v>170</v>
      </c>
      <c r="D38" s="19">
        <v>33136</v>
      </c>
      <c r="E38" t="s">
        <v>46</v>
      </c>
      <c r="F38">
        <v>500</v>
      </c>
      <c r="G38" t="s">
        <v>2258</v>
      </c>
      <c r="H38" t="s">
        <v>32</v>
      </c>
      <c r="I38" t="s">
        <v>2222</v>
      </c>
      <c r="Q38"/>
      <c r="R38" s="5">
        <v>2.5072675406093992</v>
      </c>
      <c r="S38" s="34">
        <v>1253.6337703046995</v>
      </c>
      <c r="T38" s="5">
        <v>2.5028570746585199</v>
      </c>
      <c r="U38" s="34">
        <v>1251.4285373292601</v>
      </c>
      <c r="V38" s="5">
        <v>29.165600493886316</v>
      </c>
      <c r="W38" s="81">
        <v>14582.800246943158</v>
      </c>
      <c r="X38" s="84">
        <f>ROUNDDOWN(DAYS360(D38,Berekening!$C$11)/360,0)</f>
        <v>35</v>
      </c>
      <c r="Y38" s="18">
        <f t="shared" si="15"/>
        <v>14582.800246943158</v>
      </c>
      <c r="Z38">
        <f>VLOOKUP(X38,HerverdelingStap1!$A$2:$D$123,IF(G38="actief",2,IF(G38="slaper",3,4)))</f>
        <v>2.5000000000000001E-3</v>
      </c>
      <c r="AA38" s="18">
        <f t="shared" si="16"/>
        <v>14619.257247560514</v>
      </c>
      <c r="AB38" s="86">
        <f t="shared" si="17"/>
        <v>14631.450322821935</v>
      </c>
      <c r="AC38" s="18">
        <f t="shared" si="0"/>
        <v>1253.6337703046995</v>
      </c>
      <c r="AD38">
        <f>VLOOKUP(X38,HerverdelingStap1!$A$2:$D$123,IF(G38="actief",2,IF(G38="slaper",3,4)))</f>
        <v>2.5000000000000001E-3</v>
      </c>
      <c r="AE38" s="18">
        <f t="shared" si="18"/>
        <v>1256.7678547304613</v>
      </c>
      <c r="AF38" s="88">
        <f t="shared" si="1"/>
        <v>9.543957378073514E-3</v>
      </c>
      <c r="AG38" s="90">
        <f t="shared" si="2"/>
        <v>14830.989280254056</v>
      </c>
      <c r="AH38" s="79">
        <f t="shared" si="3"/>
        <v>5915.2001292408304</v>
      </c>
      <c r="AI38">
        <f t="shared" si="4"/>
        <v>5816.2122752160558</v>
      </c>
      <c r="AJ38">
        <f>VLOOKUP(X38,HerverdelingStap1!$A$2:$D$123,IF(G38="actief",2,IF(G38="slaper",3,4)))</f>
        <v>2.5000000000000001E-3</v>
      </c>
      <c r="AK38" s="37">
        <f t="shared" si="5"/>
        <v>36.457000617357892</v>
      </c>
      <c r="AL38">
        <f t="shared" si="6"/>
        <v>36.457000617357892</v>
      </c>
      <c r="AM38" s="37">
        <f t="shared" si="7"/>
        <v>14619.257247560516</v>
      </c>
      <c r="AN38">
        <f t="shared" si="8"/>
        <v>5830.752805904096</v>
      </c>
      <c r="AO38">
        <f t="shared" si="9"/>
        <v>0</v>
      </c>
      <c r="AP38" s="94">
        <f t="shared" si="10"/>
        <v>5830.752805904096</v>
      </c>
      <c r="AQ38" s="18">
        <f t="shared" si="11"/>
        <v>14619.257247560516</v>
      </c>
      <c r="AR38" s="95">
        <f t="shared" si="12"/>
        <v>5830.752805904096</v>
      </c>
      <c r="AS38" s="96">
        <f t="shared" si="13"/>
        <v>14619.257247560516</v>
      </c>
      <c r="AT38">
        <f>VLOOKUP(X38,HerverdelingStap3!$A$2:$D$123,IF(G38="actief",2,IF(G38="slaper",3,4)))</f>
        <v>2.5000000000000001E-3</v>
      </c>
      <c r="AU38" s="18">
        <f t="shared" si="19"/>
        <v>36.548143118901287</v>
      </c>
      <c r="AV38">
        <f t="shared" si="20"/>
        <v>36.548143118901287</v>
      </c>
      <c r="AW38" s="18">
        <f t="shared" si="21"/>
        <v>14655.805390679418</v>
      </c>
      <c r="AX38">
        <f t="shared" si="14"/>
        <v>29.311610781358834</v>
      </c>
    </row>
    <row r="39" spans="1:50" x14ac:dyDescent="0.2">
      <c r="A39">
        <v>30</v>
      </c>
      <c r="B39">
        <v>1030</v>
      </c>
      <c r="C39" t="s">
        <v>175</v>
      </c>
      <c r="D39" s="19">
        <v>33136</v>
      </c>
      <c r="E39" t="s">
        <v>47</v>
      </c>
      <c r="F39">
        <v>500</v>
      </c>
      <c r="G39" t="s">
        <v>2258</v>
      </c>
      <c r="H39" t="s">
        <v>32</v>
      </c>
      <c r="I39" t="s">
        <v>2222</v>
      </c>
      <c r="N39">
        <v>67</v>
      </c>
      <c r="O39">
        <v>3</v>
      </c>
      <c r="Q39"/>
      <c r="R39" s="5">
        <v>0.31390837132452798</v>
      </c>
      <c r="S39" s="34">
        <v>156.954185662264</v>
      </c>
      <c r="T39" s="5">
        <v>0.30949790537364885</v>
      </c>
      <c r="U39" s="34">
        <v>154.74895268682442</v>
      </c>
      <c r="V39" s="5">
        <v>3.610420302960982</v>
      </c>
      <c r="W39" s="81">
        <v>1805.210151480491</v>
      </c>
      <c r="X39" s="84">
        <f>ROUNDDOWN(DAYS360(D39,Berekening!$C$11)/360,0)</f>
        <v>35</v>
      </c>
      <c r="Y39" s="18">
        <f t="shared" si="15"/>
        <v>1805.210151480491</v>
      </c>
      <c r="Z39">
        <f>VLOOKUP(X39,HerverdelingStap1!$A$2:$D$123,IF(G39="actief",2,IF(G39="slaper",3,4)))</f>
        <v>2.5000000000000001E-3</v>
      </c>
      <c r="AA39" s="18">
        <f t="shared" si="16"/>
        <v>1809.7231768591921</v>
      </c>
      <c r="AB39" s="86">
        <f t="shared" si="17"/>
        <v>1811.2325620847284</v>
      </c>
      <c r="AC39" s="18">
        <f t="shared" si="0"/>
        <v>156.954185662264</v>
      </c>
      <c r="AD39">
        <f>VLOOKUP(X39,HerverdelingStap1!$A$2:$D$123,IF(G39="actief",2,IF(G39="slaper",3,4)))</f>
        <v>2.5000000000000001E-3</v>
      </c>
      <c r="AE39" s="18">
        <f t="shared" si="18"/>
        <v>157.34657112641963</v>
      </c>
      <c r="AF39" s="88">
        <f t="shared" si="1"/>
        <v>1.1814499583375246E-3</v>
      </c>
      <c r="AG39" s="90">
        <f t="shared" si="2"/>
        <v>1837.7043831272913</v>
      </c>
      <c r="AH39" s="79">
        <f t="shared" si="3"/>
        <v>5854.2700705086227</v>
      </c>
      <c r="AI39">
        <f t="shared" si="4"/>
        <v>5750.7550495179694</v>
      </c>
      <c r="AJ39">
        <f>VLOOKUP(X39,HerverdelingStap1!$A$2:$D$123,IF(G39="actief",2,IF(G39="slaper",3,4)))</f>
        <v>2.5000000000000001E-3</v>
      </c>
      <c r="AK39" s="37">
        <f t="shared" si="5"/>
        <v>4.5130253787012276</v>
      </c>
      <c r="AL39">
        <f t="shared" si="6"/>
        <v>4.5130253787012276</v>
      </c>
      <c r="AM39" s="37">
        <f t="shared" si="7"/>
        <v>1809.7231768591923</v>
      </c>
      <c r="AN39">
        <f t="shared" si="8"/>
        <v>5765.1319371417649</v>
      </c>
      <c r="AO39">
        <f t="shared" si="9"/>
        <v>0</v>
      </c>
      <c r="AP39" s="94">
        <f t="shared" si="10"/>
        <v>5765.1319371417649</v>
      </c>
      <c r="AQ39" s="18">
        <f t="shared" si="11"/>
        <v>1809.7231768591923</v>
      </c>
      <c r="AR39" s="95">
        <f t="shared" si="12"/>
        <v>5765.1319371417649</v>
      </c>
      <c r="AS39" s="96">
        <f t="shared" si="13"/>
        <v>1809.7231768591923</v>
      </c>
      <c r="AT39">
        <f>VLOOKUP(X39,HerverdelingStap3!$A$2:$D$123,IF(G39="actief",2,IF(G39="slaper",3,4)))</f>
        <v>2.5000000000000001E-3</v>
      </c>
      <c r="AU39" s="18">
        <f t="shared" si="19"/>
        <v>4.5243079421479813</v>
      </c>
      <c r="AV39">
        <f t="shared" si="20"/>
        <v>4.5243079421479813</v>
      </c>
      <c r="AW39" s="18">
        <f t="shared" si="21"/>
        <v>1814.2474848013403</v>
      </c>
      <c r="AX39">
        <f t="shared" si="14"/>
        <v>3.6284949696026807</v>
      </c>
    </row>
    <row r="40" spans="1:50" x14ac:dyDescent="0.2">
      <c r="A40">
        <v>31</v>
      </c>
      <c r="B40">
        <v>1031</v>
      </c>
      <c r="C40" t="s">
        <v>178</v>
      </c>
      <c r="D40" s="19">
        <v>29288</v>
      </c>
      <c r="E40" t="s">
        <v>46</v>
      </c>
      <c r="F40">
        <v>500</v>
      </c>
      <c r="G40" t="s">
        <v>2258</v>
      </c>
      <c r="H40" t="s">
        <v>32</v>
      </c>
      <c r="I40" t="s">
        <v>2222</v>
      </c>
      <c r="Q40"/>
      <c r="R40" s="5">
        <v>3.2561467541088893</v>
      </c>
      <c r="S40" s="34">
        <v>1628.0733770544446</v>
      </c>
      <c r="T40" s="5">
        <v>3.2436379705873661</v>
      </c>
      <c r="U40" s="34">
        <v>1621.818985293683</v>
      </c>
      <c r="V40" s="5">
        <v>37.804656085832143</v>
      </c>
      <c r="W40" s="81">
        <v>18902.328042916073</v>
      </c>
      <c r="X40" s="84">
        <f>ROUNDDOWN(DAYS360(D40,Berekening!$C$11)/360,0)</f>
        <v>45</v>
      </c>
      <c r="Y40" s="18">
        <f t="shared" si="15"/>
        <v>18902.328042916073</v>
      </c>
      <c r="Z40">
        <f>VLOOKUP(X40,HerverdelingStap1!$A$2:$D$123,IF(G40="actief",2,IF(G40="slaper",3,4)))</f>
        <v>-1.4999999999999999E-2</v>
      </c>
      <c r="AA40" s="18">
        <f t="shared" si="16"/>
        <v>18618.793122272331</v>
      </c>
      <c r="AB40" s="86">
        <f t="shared" si="17"/>
        <v>18634.321978627504</v>
      </c>
      <c r="AC40" s="18">
        <f t="shared" si="0"/>
        <v>1628.0733770544446</v>
      </c>
      <c r="AD40">
        <f>VLOOKUP(X40,HerverdelingStap1!$A$2:$D$123,IF(G40="actief",2,IF(G40="slaper",3,4)))</f>
        <v>-1.4999999999999999E-2</v>
      </c>
      <c r="AE40" s="18">
        <f t="shared" si="18"/>
        <v>1603.6522763986279</v>
      </c>
      <c r="AF40" s="88">
        <f t="shared" si="1"/>
        <v>1.2370944546522931E-2</v>
      </c>
      <c r="AG40" s="90">
        <f t="shared" si="2"/>
        <v>19198.65337135033</v>
      </c>
      <c r="AH40" s="79">
        <f t="shared" si="3"/>
        <v>5896.1265634369211</v>
      </c>
      <c r="AI40">
        <f t="shared" si="4"/>
        <v>5805.1216576966226</v>
      </c>
      <c r="AJ40">
        <f>VLOOKUP(X40,HerverdelingStap1!$A$2:$D$123,IF(G40="actief",2,IF(G40="slaper",3,4)))</f>
        <v>-1.4999999999999999E-2</v>
      </c>
      <c r="AK40" s="37">
        <f t="shared" si="5"/>
        <v>-283.53492064374109</v>
      </c>
      <c r="AL40">
        <f t="shared" si="6"/>
        <v>-259.89591064345677</v>
      </c>
      <c r="AM40" s="37">
        <f t="shared" si="7"/>
        <v>18642.432132272617</v>
      </c>
      <c r="AN40">
        <f t="shared" si="8"/>
        <v>5725.304643824169</v>
      </c>
      <c r="AO40">
        <f t="shared" si="9"/>
        <v>0</v>
      </c>
      <c r="AP40" s="94">
        <f t="shared" si="10"/>
        <v>5725.304643824169</v>
      </c>
      <c r="AQ40" s="18">
        <f t="shared" si="11"/>
        <v>18642.432132272617</v>
      </c>
      <c r="AR40" s="95">
        <f t="shared" si="12"/>
        <v>5725.304643824169</v>
      </c>
      <c r="AS40" s="96">
        <f t="shared" si="13"/>
        <v>18642.432132272617</v>
      </c>
      <c r="AT40">
        <f>VLOOKUP(X40,HerverdelingStap3!$A$2:$D$123,IF(G40="actief",2,IF(G40="slaper",3,4)))</f>
        <v>-1.4999999999999999E-2</v>
      </c>
      <c r="AU40" s="18">
        <f t="shared" si="19"/>
        <v>-279.63648198408924</v>
      </c>
      <c r="AV40">
        <f t="shared" si="20"/>
        <v>-269.68960263321327</v>
      </c>
      <c r="AW40" s="18">
        <f t="shared" si="21"/>
        <v>18372.742529639403</v>
      </c>
      <c r="AX40">
        <f t="shared" si="14"/>
        <v>36.745485059278806</v>
      </c>
    </row>
    <row r="41" spans="1:50" x14ac:dyDescent="0.2">
      <c r="A41">
        <v>32</v>
      </c>
      <c r="B41">
        <v>1032</v>
      </c>
      <c r="C41" t="s">
        <v>179</v>
      </c>
      <c r="D41" s="19">
        <v>25635</v>
      </c>
      <c r="E41" t="s">
        <v>46</v>
      </c>
      <c r="F41">
        <v>500</v>
      </c>
      <c r="G41" t="s">
        <v>2258</v>
      </c>
      <c r="H41" t="s">
        <v>32</v>
      </c>
      <c r="I41" t="s">
        <v>2222</v>
      </c>
      <c r="Q41"/>
      <c r="R41" s="5">
        <v>4.161267236324969</v>
      </c>
      <c r="S41" s="34">
        <v>2080.6336181624847</v>
      </c>
      <c r="T41" s="5">
        <v>4.1247473887962691</v>
      </c>
      <c r="U41" s="34">
        <v>2062.3736943981344</v>
      </c>
      <c r="V41" s="5">
        <v>48.094614590445417</v>
      </c>
      <c r="W41" s="81">
        <v>24047.307295222708</v>
      </c>
      <c r="X41" s="84">
        <f>ROUNDDOWN(DAYS360(D41,Berekening!$C$11)/360,0)</f>
        <v>55</v>
      </c>
      <c r="Y41" s="18">
        <f t="shared" si="15"/>
        <v>24047.307295222708</v>
      </c>
      <c r="Z41">
        <f>VLOOKUP(X41,HerverdelingStap1!$A$2:$D$123,IF(G41="actief",2,IF(G41="slaper",3,4)))</f>
        <v>0</v>
      </c>
      <c r="AA41" s="18">
        <f t="shared" si="16"/>
        <v>24047.307295222708</v>
      </c>
      <c r="AB41" s="86">
        <f t="shared" si="17"/>
        <v>24067.363760658674</v>
      </c>
      <c r="AC41" s="18">
        <f t="shared" si="0"/>
        <v>2080.6336181624847</v>
      </c>
      <c r="AD41">
        <f>VLOOKUP(X41,HerverdelingStap1!$A$2:$D$123,IF(G41="actief",2,IF(G41="slaper",3,4)))</f>
        <v>0</v>
      </c>
      <c r="AE41" s="18">
        <f t="shared" si="18"/>
        <v>2080.6336181624847</v>
      </c>
      <c r="AF41" s="88">
        <f t="shared" si="1"/>
        <v>1.5738162218271547E-2</v>
      </c>
      <c r="AG41" s="90">
        <f t="shared" si="2"/>
        <v>24464.775784642938</v>
      </c>
      <c r="AH41" s="79">
        <f t="shared" si="3"/>
        <v>5879.1647820842791</v>
      </c>
      <c r="AI41">
        <f t="shared" si="4"/>
        <v>5778.8423404549558</v>
      </c>
      <c r="AJ41">
        <f>VLOOKUP(X41,HerverdelingStap1!$A$2:$D$123,IF(G41="actief",2,IF(G41="slaper",3,4)))</f>
        <v>0</v>
      </c>
      <c r="AK41" s="37">
        <f t="shared" si="5"/>
        <v>0</v>
      </c>
      <c r="AL41">
        <f t="shared" si="6"/>
        <v>0</v>
      </c>
      <c r="AM41" s="37">
        <f t="shared" si="7"/>
        <v>24047.307295222708</v>
      </c>
      <c r="AN41">
        <f t="shared" si="8"/>
        <v>5778.8423404549558</v>
      </c>
      <c r="AO41">
        <f t="shared" si="9"/>
        <v>0</v>
      </c>
      <c r="AP41" s="94">
        <f t="shared" si="10"/>
        <v>5778.8423404549558</v>
      </c>
      <c r="AQ41" s="18">
        <f t="shared" si="11"/>
        <v>24047.307295222708</v>
      </c>
      <c r="AR41" s="95">
        <f t="shared" si="12"/>
        <v>5778.8423404549558</v>
      </c>
      <c r="AS41" s="96">
        <f t="shared" si="13"/>
        <v>24047.307295222708</v>
      </c>
      <c r="AT41">
        <f>VLOOKUP(X41,HerverdelingStap3!$A$2:$D$123,IF(G41="actief",2,IF(G41="slaper",3,4)))</f>
        <v>0</v>
      </c>
      <c r="AU41" s="18">
        <f t="shared" si="19"/>
        <v>0</v>
      </c>
      <c r="AV41">
        <f t="shared" si="20"/>
        <v>0</v>
      </c>
      <c r="AW41" s="18">
        <f t="shared" si="21"/>
        <v>24047.307295222708</v>
      </c>
      <c r="AX41">
        <f t="shared" si="14"/>
        <v>48.094614590445417</v>
      </c>
    </row>
    <row r="42" spans="1:50" x14ac:dyDescent="0.2">
      <c r="A42">
        <v>33</v>
      </c>
      <c r="B42">
        <v>1033</v>
      </c>
      <c r="C42" t="s">
        <v>180</v>
      </c>
      <c r="D42" s="19">
        <v>21983</v>
      </c>
      <c r="E42" t="s">
        <v>46</v>
      </c>
      <c r="F42">
        <v>500</v>
      </c>
      <c r="G42" t="s">
        <v>2258</v>
      </c>
      <c r="H42" t="s">
        <v>32</v>
      </c>
      <c r="I42" t="s">
        <v>2222</v>
      </c>
      <c r="Q42"/>
      <c r="R42" s="5">
        <v>4.7839150802818651</v>
      </c>
      <c r="S42" s="34">
        <v>2391.9575401409325</v>
      </c>
      <c r="T42" s="5">
        <v>4.6642659430551907</v>
      </c>
      <c r="U42" s="34">
        <v>2332.1329715275951</v>
      </c>
      <c r="V42" s="5">
        <v>54.463761265490085</v>
      </c>
      <c r="W42" s="81">
        <v>27231.880632745044</v>
      </c>
      <c r="X42" s="84">
        <f>ROUNDDOWN(DAYS360(D42,Berekening!$C$11)/360,0)</f>
        <v>65</v>
      </c>
      <c r="Y42" s="18">
        <f t="shared" si="15"/>
        <v>27231.880632745044</v>
      </c>
      <c r="Z42">
        <f>VLOOKUP(X42,HerverdelingStap1!$A$2:$D$123,IF(G42="actief",2,IF(G42="slaper",3,4)))</f>
        <v>3.1E-2</v>
      </c>
      <c r="AA42" s="18">
        <f t="shared" si="16"/>
        <v>28076.068932360136</v>
      </c>
      <c r="AB42" s="86">
        <f t="shared" si="17"/>
        <v>28099.485554404615</v>
      </c>
      <c r="AC42" s="18">
        <f t="shared" ref="AC42:AC59" si="22">R42*F42</f>
        <v>2391.9575401409325</v>
      </c>
      <c r="AD42">
        <f>VLOOKUP(X42,HerverdelingStap1!$A$2:$D$123,IF(G42="actief",2,IF(G42="slaper",3,4)))</f>
        <v>3.1E-2</v>
      </c>
      <c r="AE42" s="18">
        <f t="shared" si="18"/>
        <v>2466.108223885301</v>
      </c>
      <c r="AF42" s="88">
        <f t="shared" ref="AF42:AF59" si="23">V42/$AC$3</f>
        <v>1.7822359470238535E-2</v>
      </c>
      <c r="AG42" s="90">
        <f t="shared" si="2"/>
        <v>27814.571569928528</v>
      </c>
      <c r="AH42" s="79">
        <f t="shared" ref="AH42:AH73" si="24">IF(R42=0,0,AG42/R42)</f>
        <v>5814.185892340236</v>
      </c>
      <c r="AI42">
        <f t="shared" ref="AI42:AI59" si="25">IF(R42&gt;0, W42/R42, 0)</f>
        <v>5692.3837851947319</v>
      </c>
      <c r="AJ42">
        <f>VLOOKUP(X42,HerverdelingStap1!$A$2:$D$123,IF(G42="actief",2,IF(G42="slaper",3,4)))</f>
        <v>3.1E-2</v>
      </c>
      <c r="AK42" s="37">
        <f t="shared" ref="AK42:AK73" si="26">W42*AJ42</f>
        <v>844.1882996150963</v>
      </c>
      <c r="AL42">
        <f t="shared" ref="AL42:AL73" si="27">IF(AK42&lt;0,AK42*$AL$5,AK42)</f>
        <v>844.1882996150963</v>
      </c>
      <c r="AM42" s="37">
        <f t="shared" ref="AM42:AM73" si="28">W42+AL42</f>
        <v>28076.06893236014</v>
      </c>
      <c r="AN42">
        <f t="shared" ref="AN42:AN73" si="29">IF(R42&gt;0,AM42/R42,0)</f>
        <v>5868.8476825357684</v>
      </c>
      <c r="AO42">
        <f t="shared" ref="AO42:AO59" si="30">IF(G42="pensioengerechtigd",1,0)</f>
        <v>0</v>
      </c>
      <c r="AP42" s="94">
        <f t="shared" ref="AP42:AP73" si="31">IF(AO42=1,F42*$AP$5,AN42)</f>
        <v>5868.8476825357684</v>
      </c>
      <c r="AQ42" s="18">
        <f t="shared" ref="AQ42:AQ73" si="32">AP42*R42</f>
        <v>28076.06893236014</v>
      </c>
      <c r="AR42" s="95">
        <f t="shared" si="12"/>
        <v>5868.8476825357684</v>
      </c>
      <c r="AS42" s="96">
        <f t="shared" ref="AS42:AS73" si="33">AR42*R42</f>
        <v>28076.06893236014</v>
      </c>
      <c r="AT42">
        <f>VLOOKUP(X42,HerverdelingStap3!$A$2:$D$123,IF(G42="actief",2,IF(G42="slaper",3,4)))</f>
        <v>3.1E-2</v>
      </c>
      <c r="AU42" s="18">
        <f t="shared" si="19"/>
        <v>870.35813690316434</v>
      </c>
      <c r="AV42">
        <f t="shared" si="20"/>
        <v>870.35813690316434</v>
      </c>
      <c r="AW42" s="18">
        <f t="shared" si="21"/>
        <v>28946.427069263304</v>
      </c>
      <c r="AX42">
        <f t="shared" ref="AX42:AX73" si="34">IF(F42&gt;0,AW42/F42,0)</f>
        <v>57.892854138526609</v>
      </c>
    </row>
    <row r="43" spans="1:50" x14ac:dyDescent="0.2">
      <c r="A43">
        <v>34</v>
      </c>
      <c r="B43">
        <v>1034</v>
      </c>
      <c r="C43" t="s">
        <v>181</v>
      </c>
      <c r="D43" s="19">
        <v>18330</v>
      </c>
      <c r="E43" t="s">
        <v>46</v>
      </c>
      <c r="F43">
        <v>500</v>
      </c>
      <c r="G43" t="s">
        <v>2259</v>
      </c>
      <c r="H43" t="s">
        <v>32</v>
      </c>
      <c r="I43" t="s">
        <v>2222</v>
      </c>
      <c r="Q43"/>
      <c r="R43" s="5">
        <v>4.7251556004478932</v>
      </c>
      <c r="S43" s="34">
        <v>2362.5778002239467</v>
      </c>
      <c r="T43" s="5">
        <v>4.3549784862591689</v>
      </c>
      <c r="U43" s="34">
        <v>2177.4892431295843</v>
      </c>
      <c r="V43" s="5">
        <v>51.110731375642558</v>
      </c>
      <c r="W43" s="81">
        <v>25555.365687821279</v>
      </c>
      <c r="X43" s="84">
        <f>ROUNDDOWN(DAYS360(D43,Berekening!$C$11)/360,0)</f>
        <v>75</v>
      </c>
      <c r="Y43" s="18">
        <f t="shared" si="15"/>
        <v>25555.365687821279</v>
      </c>
      <c r="Z43">
        <f>VLOOKUP(X43,HerverdelingStap1!$A$2:$D$123,IF(G43="actief",2,IF(G43="slaper",3,4)))</f>
        <v>1.8800000000000001E-2</v>
      </c>
      <c r="AA43" s="18">
        <f t="shared" si="16"/>
        <v>26035.806562752317</v>
      </c>
      <c r="AB43" s="86">
        <f t="shared" si="17"/>
        <v>26057.521520190694</v>
      </c>
      <c r="AC43" s="18">
        <f t="shared" si="22"/>
        <v>2362.5778002239467</v>
      </c>
      <c r="AD43">
        <f>VLOOKUP(X43,HerverdelingStap1!$A$2:$D$123,IF(G43="actief",2,IF(G43="slaper",3,4)))</f>
        <v>1.8800000000000001E-2</v>
      </c>
      <c r="AE43" s="18">
        <f t="shared" si="18"/>
        <v>2406.994262868157</v>
      </c>
      <c r="AF43" s="88">
        <f t="shared" si="23"/>
        <v>1.672513624101617E-2</v>
      </c>
      <c r="AG43" s="90">
        <f t="shared" si="2"/>
        <v>26194.894157432642</v>
      </c>
      <c r="AH43" s="79">
        <f t="shared" si="24"/>
        <v>5543.7103817173029</v>
      </c>
      <c r="AI43">
        <f t="shared" si="25"/>
        <v>5408.3648981631231</v>
      </c>
      <c r="AJ43">
        <f>VLOOKUP(X43,HerverdelingStap1!$A$2:$D$123,IF(G43="actief",2,IF(G43="slaper",3,4)))</f>
        <v>1.8800000000000001E-2</v>
      </c>
      <c r="AK43" s="37">
        <f t="shared" si="26"/>
        <v>480.44087493104007</v>
      </c>
      <c r="AL43">
        <f t="shared" si="27"/>
        <v>480.44087493104007</v>
      </c>
      <c r="AM43" s="37">
        <f t="shared" si="28"/>
        <v>26035.806562752317</v>
      </c>
      <c r="AN43">
        <f t="shared" si="29"/>
        <v>5510.0421582485887</v>
      </c>
      <c r="AO43">
        <f t="shared" si="30"/>
        <v>0</v>
      </c>
      <c r="AP43" s="94">
        <f t="shared" si="31"/>
        <v>5510.0421582485887</v>
      </c>
      <c r="AQ43" s="18">
        <f t="shared" si="32"/>
        <v>26035.806562752317</v>
      </c>
      <c r="AR43" s="95">
        <f t="shared" si="12"/>
        <v>5510.0421582485887</v>
      </c>
      <c r="AS43" s="96">
        <f t="shared" si="33"/>
        <v>26035.806562752317</v>
      </c>
      <c r="AT43">
        <f>VLOOKUP(X43,HerverdelingStap3!$A$2:$D$123,IF(G43="actief",2,IF(G43="slaper",3,4)))</f>
        <v>1.8800000000000001E-2</v>
      </c>
      <c r="AU43" s="18">
        <f t="shared" si="19"/>
        <v>489.4731633797436</v>
      </c>
      <c r="AV43">
        <f t="shared" si="20"/>
        <v>489.4731633797436</v>
      </c>
      <c r="AW43" s="18">
        <f t="shared" si="21"/>
        <v>26525.279726132059</v>
      </c>
      <c r="AX43">
        <f t="shared" si="34"/>
        <v>53.050559452264118</v>
      </c>
    </row>
    <row r="44" spans="1:50" x14ac:dyDescent="0.2">
      <c r="A44">
        <v>35</v>
      </c>
      <c r="B44">
        <v>1035</v>
      </c>
      <c r="C44" t="s">
        <v>182</v>
      </c>
      <c r="D44" s="19">
        <v>14678</v>
      </c>
      <c r="E44" t="s">
        <v>46</v>
      </c>
      <c r="F44">
        <v>500</v>
      </c>
      <c r="G44" t="s">
        <v>2259</v>
      </c>
      <c r="H44" t="s">
        <v>32</v>
      </c>
      <c r="I44" t="s">
        <v>2222</v>
      </c>
      <c r="Q44"/>
      <c r="R44" s="5">
        <v>3.6554374096476274</v>
      </c>
      <c r="S44" s="34">
        <v>1827.7187048238138</v>
      </c>
      <c r="T44" s="5">
        <v>2.6856213268031985</v>
      </c>
      <c r="U44" s="34">
        <v>1342.8106634015992</v>
      </c>
      <c r="V44" s="5">
        <v>32.260421785796638</v>
      </c>
      <c r="W44" s="81">
        <v>16130.210892898318</v>
      </c>
      <c r="X44" s="84">
        <f>ROUNDDOWN(DAYS360(D44,Berekening!$C$11)/360,0)</f>
        <v>85</v>
      </c>
      <c r="Y44" s="18">
        <f t="shared" si="15"/>
        <v>16130.210892898318</v>
      </c>
      <c r="Z44">
        <f>VLOOKUP(X44,HerverdelingStap1!$A$2:$D$123,IF(G44="actief",2,IF(G44="slaper",3,4)))</f>
        <v>1.2500000000000001E-2</v>
      </c>
      <c r="AA44" s="18">
        <f t="shared" si="16"/>
        <v>16331.838529059547</v>
      </c>
      <c r="AB44" s="86">
        <f t="shared" si="17"/>
        <v>16345.45996912111</v>
      </c>
      <c r="AC44" s="18">
        <f t="shared" si="22"/>
        <v>1827.7187048238138</v>
      </c>
      <c r="AD44">
        <f>VLOOKUP(X44,HerverdelingStap1!$A$2:$D$123,IF(G44="actief",2,IF(G44="slaper",3,4)))</f>
        <v>1.2500000000000001E-2</v>
      </c>
      <c r="AE44" s="18">
        <f t="shared" si="18"/>
        <v>1850.5651886341113</v>
      </c>
      <c r="AF44" s="88">
        <f t="shared" si="23"/>
        <v>1.0556686140813646E-2</v>
      </c>
      <c r="AG44" s="90">
        <f t="shared" si="2"/>
        <v>16865.174906441342</v>
      </c>
      <c r="AH44" s="79">
        <f t="shared" si="24"/>
        <v>4613.7227960544096</v>
      </c>
      <c r="AI44">
        <f t="shared" si="25"/>
        <v>4412.6623124025036</v>
      </c>
      <c r="AJ44">
        <f>VLOOKUP(X44,HerverdelingStap1!$A$2:$D$123,IF(G44="actief",2,IF(G44="slaper",3,4)))</f>
        <v>1.2500000000000001E-2</v>
      </c>
      <c r="AK44" s="37">
        <f t="shared" si="26"/>
        <v>201.62763616122899</v>
      </c>
      <c r="AL44">
        <f t="shared" si="27"/>
        <v>201.62763616122899</v>
      </c>
      <c r="AM44" s="37">
        <f t="shared" si="28"/>
        <v>16331.838529059547</v>
      </c>
      <c r="AN44">
        <f t="shared" si="29"/>
        <v>4467.8205913075353</v>
      </c>
      <c r="AO44">
        <f t="shared" si="30"/>
        <v>0</v>
      </c>
      <c r="AP44" s="94">
        <f t="shared" si="31"/>
        <v>4467.8205913075353</v>
      </c>
      <c r="AQ44" s="18">
        <f t="shared" si="32"/>
        <v>16331.838529059549</v>
      </c>
      <c r="AR44" s="95">
        <f t="shared" si="12"/>
        <v>4467.8205913075353</v>
      </c>
      <c r="AS44" s="96">
        <f t="shared" si="33"/>
        <v>16331.838529059549</v>
      </c>
      <c r="AT44">
        <f>VLOOKUP(X44,HerverdelingStap3!$A$2:$D$123,IF(G44="actief",2,IF(G44="slaper",3,4)))</f>
        <v>1.2500000000000001E-2</v>
      </c>
      <c r="AU44" s="18">
        <f t="shared" si="19"/>
        <v>204.14798161324438</v>
      </c>
      <c r="AV44">
        <f t="shared" si="20"/>
        <v>204.14798161324438</v>
      </c>
      <c r="AW44" s="18">
        <f t="shared" si="21"/>
        <v>16535.986510672792</v>
      </c>
      <c r="AX44">
        <f t="shared" si="34"/>
        <v>33.071973021345585</v>
      </c>
    </row>
    <row r="45" spans="1:50" x14ac:dyDescent="0.2">
      <c r="A45">
        <v>36</v>
      </c>
      <c r="B45">
        <v>1036</v>
      </c>
      <c r="C45" t="s">
        <v>2131</v>
      </c>
      <c r="D45" s="19">
        <v>31048</v>
      </c>
      <c r="E45" t="s">
        <v>2196</v>
      </c>
      <c r="F45">
        <v>100</v>
      </c>
      <c r="G45" t="s">
        <v>2257</v>
      </c>
      <c r="H45" t="s">
        <v>32</v>
      </c>
      <c r="I45" t="s">
        <v>2222</v>
      </c>
      <c r="Q45">
        <v>68</v>
      </c>
      <c r="R45" s="5">
        <v>0.30320210236580863</v>
      </c>
      <c r="S45" s="34">
        <v>30.320210236580863</v>
      </c>
      <c r="T45" s="5">
        <v>0.29562947141034102</v>
      </c>
      <c r="U45" s="34">
        <v>29.562947141034101</v>
      </c>
      <c r="V45" s="5">
        <v>3.4519991149692477</v>
      </c>
      <c r="W45" s="81">
        <v>345.19991149692476</v>
      </c>
      <c r="X45" s="84">
        <f>ROUNDDOWN(DAYS360(D45,Berekening!$C$11)/360,0)</f>
        <v>41</v>
      </c>
      <c r="Y45" s="18">
        <f t="shared" si="15"/>
        <v>345.19991149692476</v>
      </c>
      <c r="Z45">
        <f>VLOOKUP(X45,HerverdelingStap1!$A$2:$D$123,IF(G45="actief",2,IF(G45="slaper",3,4)))</f>
        <v>2.5000000000000001E-2</v>
      </c>
      <c r="AA45" s="18">
        <f t="shared" si="16"/>
        <v>353.82990928434782</v>
      </c>
      <c r="AB45" s="86">
        <f t="shared" si="17"/>
        <v>354.12501830668657</v>
      </c>
      <c r="AC45" s="18">
        <f t="shared" si="22"/>
        <v>30.320210236580863</v>
      </c>
      <c r="AD45">
        <f>VLOOKUP(X45,HerverdelingStap1!$A$2:$D$123,IF(G45="actief",2,IF(G45="slaper",3,4)))</f>
        <v>2.5000000000000001E-2</v>
      </c>
      <c r="AE45" s="18">
        <f t="shared" si="18"/>
        <v>31.078215492495382</v>
      </c>
      <c r="AF45" s="88">
        <f t="shared" si="23"/>
        <v>1.1296092610649337E-3</v>
      </c>
      <c r="AG45" s="90">
        <f t="shared" si="2"/>
        <v>1637.7038139308493</v>
      </c>
      <c r="AH45" s="79">
        <f t="shared" si="24"/>
        <v>5401.3603505789188</v>
      </c>
      <c r="AI45">
        <f t="shared" si="25"/>
        <v>1138.5142411725312</v>
      </c>
      <c r="AJ45">
        <f>VLOOKUP(X45,HerverdelingStap1!$A$2:$D$123,IF(G45="actief",2,IF(G45="slaper",3,4)))</f>
        <v>2.5000000000000001E-2</v>
      </c>
      <c r="AK45" s="37">
        <f t="shared" si="26"/>
        <v>8.62999778742312</v>
      </c>
      <c r="AL45">
        <f t="shared" si="27"/>
        <v>8.62999778742312</v>
      </c>
      <c r="AM45" s="37">
        <f t="shared" si="28"/>
        <v>353.82990928434788</v>
      </c>
      <c r="AN45">
        <f t="shared" si="29"/>
        <v>1166.9770972018446</v>
      </c>
      <c r="AO45">
        <f t="shared" si="30"/>
        <v>1</v>
      </c>
      <c r="AP45" s="94">
        <f t="shared" si="31"/>
        <v>729.00818544591232</v>
      </c>
      <c r="AQ45" s="18">
        <f t="shared" si="32"/>
        <v>221.03681446908391</v>
      </c>
      <c r="AR45" s="95">
        <f t="shared" si="12"/>
        <v>729.00818544591232</v>
      </c>
      <c r="AS45" s="96">
        <f t="shared" si="33"/>
        <v>221.03681446908391</v>
      </c>
      <c r="AT45">
        <f>VLOOKUP(X45,HerverdelingStap3!$A$2:$D$123,IF(G45="actief",2,IF(G45="slaper",3,4)))</f>
        <v>2.5000000000000001E-2</v>
      </c>
      <c r="AU45" s="18">
        <f t="shared" si="19"/>
        <v>5.5259203617270982</v>
      </c>
      <c r="AV45">
        <f t="shared" si="20"/>
        <v>5.5259203617270982</v>
      </c>
      <c r="AW45" s="18">
        <f t="shared" si="21"/>
        <v>226.562734830811</v>
      </c>
      <c r="AX45">
        <f t="shared" si="34"/>
        <v>2.2656273483081097</v>
      </c>
    </row>
    <row r="46" spans="1:50" x14ac:dyDescent="0.2">
      <c r="A46">
        <v>37</v>
      </c>
      <c r="B46">
        <v>1037</v>
      </c>
      <c r="C46" t="s">
        <v>2132</v>
      </c>
      <c r="D46" s="19">
        <v>31048</v>
      </c>
      <c r="E46" t="s">
        <v>2197</v>
      </c>
      <c r="F46">
        <v>100</v>
      </c>
      <c r="G46" t="s">
        <v>2257</v>
      </c>
      <c r="H46" t="s">
        <v>32</v>
      </c>
      <c r="I46" t="s">
        <v>2222</v>
      </c>
      <c r="Q46">
        <v>68</v>
      </c>
      <c r="R46" s="5">
        <v>2.5955425516083492</v>
      </c>
      <c r="S46" s="34">
        <v>259.55425516083494</v>
      </c>
      <c r="T46" s="5">
        <v>2.5955425516083492</v>
      </c>
      <c r="U46" s="34">
        <v>259.55425516083494</v>
      </c>
      <c r="V46" s="5">
        <v>30.241083415987795</v>
      </c>
      <c r="W46" s="81">
        <v>3024.1083415987796</v>
      </c>
      <c r="X46" s="84">
        <f>ROUNDDOWN(DAYS360(D46,Berekening!$C$11)/360,0)</f>
        <v>41</v>
      </c>
      <c r="Y46" s="18">
        <f t="shared" si="15"/>
        <v>3024.1083415987796</v>
      </c>
      <c r="Z46">
        <f>VLOOKUP(X46,HerverdelingStap1!$A$2:$D$123,IF(G46="actief",2,IF(G46="slaper",3,4)))</f>
        <v>2.5000000000000001E-2</v>
      </c>
      <c r="AA46" s="18">
        <f t="shared" si="16"/>
        <v>3099.7110501387488</v>
      </c>
      <c r="AB46" s="86">
        <f t="shared" si="17"/>
        <v>3102.2963394925773</v>
      </c>
      <c r="AC46" s="18">
        <f t="shared" si="22"/>
        <v>259.55425516083494</v>
      </c>
      <c r="AD46">
        <f>VLOOKUP(X46,HerverdelingStap1!$A$2:$D$123,IF(G46="actief",2,IF(G46="slaper",3,4)))</f>
        <v>2.5000000000000001E-2</v>
      </c>
      <c r="AE46" s="18">
        <f t="shared" si="18"/>
        <v>266.04311153985577</v>
      </c>
      <c r="AF46" s="88">
        <f t="shared" si="23"/>
        <v>9.8958912657894221E-3</v>
      </c>
      <c r="AG46" s="90">
        <f t="shared" si="2"/>
        <v>14340.814605526288</v>
      </c>
      <c r="AH46" s="79">
        <f t="shared" si="24"/>
        <v>5525.170294988955</v>
      </c>
      <c r="AI46">
        <f t="shared" si="25"/>
        <v>1165.1160716763691</v>
      </c>
      <c r="AJ46">
        <f>VLOOKUP(X46,HerverdelingStap1!$A$2:$D$123,IF(G46="actief",2,IF(G46="slaper",3,4)))</f>
        <v>2.5000000000000001E-2</v>
      </c>
      <c r="AK46" s="37">
        <f t="shared" si="26"/>
        <v>75.602708539969498</v>
      </c>
      <c r="AL46">
        <f t="shared" si="27"/>
        <v>75.602708539969498</v>
      </c>
      <c r="AM46" s="37">
        <f t="shared" si="28"/>
        <v>3099.7110501387492</v>
      </c>
      <c r="AN46">
        <f t="shared" si="29"/>
        <v>1194.2439734682785</v>
      </c>
      <c r="AO46">
        <f t="shared" si="30"/>
        <v>1</v>
      </c>
      <c r="AP46" s="94">
        <f t="shared" si="31"/>
        <v>729.00818544591232</v>
      </c>
      <c r="AQ46" s="18">
        <f t="shared" si="32"/>
        <v>1892.1717657956558</v>
      </c>
      <c r="AR46" s="95">
        <f t="shared" si="12"/>
        <v>729.00818544591232</v>
      </c>
      <c r="AS46" s="96">
        <f t="shared" si="33"/>
        <v>1892.1717657956558</v>
      </c>
      <c r="AT46">
        <f>VLOOKUP(X46,HerverdelingStap3!$A$2:$D$123,IF(G46="actief",2,IF(G46="slaper",3,4)))</f>
        <v>2.5000000000000001E-2</v>
      </c>
      <c r="AU46" s="18">
        <f t="shared" si="19"/>
        <v>47.304294144891401</v>
      </c>
      <c r="AV46">
        <f t="shared" si="20"/>
        <v>47.304294144891401</v>
      </c>
      <c r="AW46" s="18">
        <f t="shared" si="21"/>
        <v>1939.4760599405472</v>
      </c>
      <c r="AX46">
        <f t="shared" si="34"/>
        <v>19.394760599405473</v>
      </c>
    </row>
    <row r="47" spans="1:50" x14ac:dyDescent="0.2">
      <c r="A47">
        <v>38</v>
      </c>
      <c r="B47">
        <v>1038</v>
      </c>
      <c r="C47" t="s">
        <v>2133</v>
      </c>
      <c r="D47" s="19">
        <v>31048</v>
      </c>
      <c r="E47" t="s">
        <v>2196</v>
      </c>
      <c r="F47">
        <v>100</v>
      </c>
      <c r="G47" t="s">
        <v>2257</v>
      </c>
      <c r="H47" t="s">
        <v>49</v>
      </c>
      <c r="I47" t="s">
        <v>2222</v>
      </c>
      <c r="Q47">
        <v>68</v>
      </c>
      <c r="R47" s="5">
        <v>32.722098022772848</v>
      </c>
      <c r="S47" s="34">
        <v>3272.2098022772848</v>
      </c>
      <c r="T47" s="5">
        <v>28.305648214627812</v>
      </c>
      <c r="U47" s="34">
        <v>2830.5648214627813</v>
      </c>
      <c r="V47" s="5">
        <v>334.2101063489489</v>
      </c>
      <c r="W47" s="81">
        <v>33421.01063489489</v>
      </c>
      <c r="X47" s="84">
        <f>ROUNDDOWN(DAYS360(D47,Berekening!$C$11)/360,0)</f>
        <v>41</v>
      </c>
      <c r="Y47" s="18">
        <f t="shared" si="15"/>
        <v>33421.01063489489</v>
      </c>
      <c r="Z47">
        <f>VLOOKUP(X47,HerverdelingStap1!$A$2:$D$123,IF(G47="actief",2,IF(G47="slaper",3,4)))</f>
        <v>2.5000000000000001E-2</v>
      </c>
      <c r="AA47" s="18">
        <f t="shared" si="16"/>
        <v>34256.53590076726</v>
      </c>
      <c r="AB47" s="86">
        <f t="shared" si="17"/>
        <v>34285.107292142384</v>
      </c>
      <c r="AC47" s="18">
        <f t="shared" si="22"/>
        <v>3272.2098022772848</v>
      </c>
      <c r="AD47">
        <f>VLOOKUP(X47,HerverdelingStap1!$A$2:$D$123,IF(G47="actief",2,IF(G47="slaper",3,4)))</f>
        <v>2.5000000000000001E-2</v>
      </c>
      <c r="AE47" s="18">
        <f t="shared" si="18"/>
        <v>3354.0150473342164</v>
      </c>
      <c r="AF47" s="88">
        <f t="shared" si="23"/>
        <v>0.10936469526778321</v>
      </c>
      <c r="AG47" s="90">
        <f t="shared" si="2"/>
        <v>158901.71197129748</v>
      </c>
      <c r="AH47" s="79">
        <f t="shared" si="24"/>
        <v>4856.0979146480859</v>
      </c>
      <c r="AI47">
        <f t="shared" si="25"/>
        <v>1021.359040353575</v>
      </c>
      <c r="AJ47">
        <f>VLOOKUP(X47,HerverdelingStap1!$A$2:$D$123,IF(G47="actief",2,IF(G47="slaper",3,4)))</f>
        <v>2.5000000000000001E-2</v>
      </c>
      <c r="AK47" s="37">
        <f t="shared" si="26"/>
        <v>835.5252658723723</v>
      </c>
      <c r="AL47">
        <f t="shared" si="27"/>
        <v>835.5252658723723</v>
      </c>
      <c r="AM47" s="37">
        <f t="shared" si="28"/>
        <v>34256.53590076726</v>
      </c>
      <c r="AN47">
        <f t="shared" si="29"/>
        <v>1046.8930163624143</v>
      </c>
      <c r="AO47">
        <f t="shared" si="30"/>
        <v>1</v>
      </c>
      <c r="AP47" s="94">
        <f t="shared" si="31"/>
        <v>729.00818544591232</v>
      </c>
      <c r="AQ47" s="18">
        <f t="shared" si="32"/>
        <v>23854.677303564909</v>
      </c>
      <c r="AR47" s="95">
        <f t="shared" si="12"/>
        <v>729.00818544591232</v>
      </c>
      <c r="AS47" s="96">
        <f t="shared" si="33"/>
        <v>23854.677303564909</v>
      </c>
      <c r="AT47">
        <f>VLOOKUP(X47,HerverdelingStap3!$A$2:$D$123,IF(G47="actief",2,IF(G47="slaper",3,4)))</f>
        <v>2.5000000000000001E-2</v>
      </c>
      <c r="AU47" s="18">
        <f t="shared" si="19"/>
        <v>596.36693258912271</v>
      </c>
      <c r="AV47">
        <f t="shared" si="20"/>
        <v>596.36693258912271</v>
      </c>
      <c r="AW47" s="18">
        <f t="shared" si="21"/>
        <v>24451.044236154034</v>
      </c>
      <c r="AX47">
        <f t="shared" si="34"/>
        <v>244.51044236154033</v>
      </c>
    </row>
    <row r="48" spans="1:50" x14ac:dyDescent="0.2">
      <c r="A48">
        <v>39</v>
      </c>
      <c r="B48">
        <v>1039</v>
      </c>
      <c r="C48" t="s">
        <v>2134</v>
      </c>
      <c r="D48" s="19">
        <v>31048</v>
      </c>
      <c r="E48" t="s">
        <v>2197</v>
      </c>
      <c r="F48">
        <v>100</v>
      </c>
      <c r="G48" t="s">
        <v>2257</v>
      </c>
      <c r="H48" t="s">
        <v>49</v>
      </c>
      <c r="I48" t="s">
        <v>2222</v>
      </c>
      <c r="Q48">
        <v>68</v>
      </c>
      <c r="R48" s="5">
        <v>0</v>
      </c>
      <c r="S48" s="34">
        <v>0</v>
      </c>
      <c r="T48" s="5">
        <v>0</v>
      </c>
      <c r="U48" s="34">
        <v>0</v>
      </c>
      <c r="V48" s="5">
        <v>0</v>
      </c>
      <c r="W48" s="81">
        <v>0</v>
      </c>
      <c r="X48" s="84">
        <f>ROUNDDOWN(DAYS360(D48,Berekening!$C$11)/360,0)</f>
        <v>41</v>
      </c>
      <c r="Y48" s="18">
        <f t="shared" si="15"/>
        <v>0</v>
      </c>
      <c r="Z48">
        <f>VLOOKUP(X48,HerverdelingStap1!$A$2:$D$123,IF(G48="actief",2,IF(G48="slaper",3,4)))</f>
        <v>2.5000000000000001E-2</v>
      </c>
      <c r="AA48" s="18">
        <f t="shared" si="16"/>
        <v>0</v>
      </c>
      <c r="AB48" s="86">
        <f t="shared" si="17"/>
        <v>0</v>
      </c>
      <c r="AC48" s="18">
        <f t="shared" si="22"/>
        <v>0</v>
      </c>
      <c r="AD48">
        <f>VLOOKUP(X48,HerverdelingStap1!$A$2:$D$123,IF(G48="actief",2,IF(G48="slaper",3,4)))</f>
        <v>2.5000000000000001E-2</v>
      </c>
      <c r="AE48" s="18">
        <f t="shared" si="18"/>
        <v>0</v>
      </c>
      <c r="AF48" s="88">
        <f t="shared" si="23"/>
        <v>0</v>
      </c>
      <c r="AG48" s="90">
        <f t="shared" si="2"/>
        <v>0</v>
      </c>
      <c r="AH48" s="79">
        <f t="shared" si="24"/>
        <v>0</v>
      </c>
      <c r="AI48">
        <f t="shared" si="25"/>
        <v>0</v>
      </c>
      <c r="AJ48">
        <f>VLOOKUP(X48,HerverdelingStap1!$A$2:$D$123,IF(G48="actief",2,IF(G48="slaper",3,4)))</f>
        <v>2.5000000000000001E-2</v>
      </c>
      <c r="AK48" s="37">
        <f t="shared" si="26"/>
        <v>0</v>
      </c>
      <c r="AL48">
        <f t="shared" si="27"/>
        <v>0</v>
      </c>
      <c r="AM48" s="37">
        <f t="shared" si="28"/>
        <v>0</v>
      </c>
      <c r="AN48">
        <f t="shared" si="29"/>
        <v>0</v>
      </c>
      <c r="AO48">
        <f t="shared" si="30"/>
        <v>1</v>
      </c>
      <c r="AP48" s="94">
        <f t="shared" si="31"/>
        <v>729.00818544591232</v>
      </c>
      <c r="AQ48" s="18">
        <f t="shared" si="32"/>
        <v>0</v>
      </c>
      <c r="AR48" s="95">
        <f t="shared" si="12"/>
        <v>729.00818544591232</v>
      </c>
      <c r="AS48" s="96">
        <f t="shared" si="33"/>
        <v>0</v>
      </c>
      <c r="AT48">
        <f>VLOOKUP(X48,HerverdelingStap3!$A$2:$D$123,IF(G48="actief",2,IF(G48="slaper",3,4)))</f>
        <v>2.5000000000000001E-2</v>
      </c>
      <c r="AU48" s="18">
        <f t="shared" si="19"/>
        <v>0</v>
      </c>
      <c r="AV48">
        <f t="shared" si="20"/>
        <v>0</v>
      </c>
      <c r="AW48" s="18">
        <f t="shared" si="21"/>
        <v>0</v>
      </c>
      <c r="AX48">
        <f t="shared" si="34"/>
        <v>0</v>
      </c>
    </row>
    <row r="49" spans="1:50" x14ac:dyDescent="0.2">
      <c r="A49">
        <v>40</v>
      </c>
      <c r="B49">
        <v>1040</v>
      </c>
      <c r="C49" t="s">
        <v>2135</v>
      </c>
      <c r="D49" s="19">
        <v>20090</v>
      </c>
      <c r="E49" t="s">
        <v>2196</v>
      </c>
      <c r="F49">
        <v>100</v>
      </c>
      <c r="G49" t="s">
        <v>2257</v>
      </c>
      <c r="H49" t="s">
        <v>32</v>
      </c>
      <c r="I49" t="s">
        <v>2222</v>
      </c>
      <c r="Q49">
        <v>68</v>
      </c>
      <c r="R49" s="5">
        <v>0</v>
      </c>
      <c r="S49" s="34">
        <v>0</v>
      </c>
      <c r="T49" s="5">
        <v>0</v>
      </c>
      <c r="U49" s="34">
        <v>0</v>
      </c>
      <c r="V49" s="5">
        <v>0</v>
      </c>
      <c r="W49" s="81">
        <v>0</v>
      </c>
      <c r="X49" s="84">
        <f>ROUNDDOWN(DAYS360(D49,Berekening!$C$11)/360,0)</f>
        <v>71</v>
      </c>
      <c r="Y49" s="18">
        <f t="shared" si="15"/>
        <v>0</v>
      </c>
      <c r="Z49">
        <f>VLOOKUP(X49,HerverdelingStap1!$A$2:$D$123,IF(G49="actief",2,IF(G49="slaper",3,4)))</f>
        <v>3.15E-2</v>
      </c>
      <c r="AA49" s="18">
        <f t="shared" si="16"/>
        <v>0</v>
      </c>
      <c r="AB49" s="86">
        <f t="shared" si="17"/>
        <v>0</v>
      </c>
      <c r="AC49" s="18">
        <f t="shared" si="22"/>
        <v>0</v>
      </c>
      <c r="AD49">
        <f>VLOOKUP(X49,HerverdelingStap1!$A$2:$D$123,IF(G49="actief",2,IF(G49="slaper",3,4)))</f>
        <v>3.15E-2</v>
      </c>
      <c r="AE49" s="18">
        <f t="shared" si="18"/>
        <v>0</v>
      </c>
      <c r="AF49" s="88">
        <f t="shared" si="23"/>
        <v>0</v>
      </c>
      <c r="AG49" s="90">
        <f t="shared" si="2"/>
        <v>0</v>
      </c>
      <c r="AH49" s="79">
        <f t="shared" si="24"/>
        <v>0</v>
      </c>
      <c r="AI49">
        <f t="shared" si="25"/>
        <v>0</v>
      </c>
      <c r="AJ49">
        <f>VLOOKUP(X49,HerverdelingStap1!$A$2:$D$123,IF(G49="actief",2,IF(G49="slaper",3,4)))</f>
        <v>3.15E-2</v>
      </c>
      <c r="AK49" s="37">
        <f t="shared" si="26"/>
        <v>0</v>
      </c>
      <c r="AL49">
        <f t="shared" si="27"/>
        <v>0</v>
      </c>
      <c r="AM49" s="37">
        <f t="shared" si="28"/>
        <v>0</v>
      </c>
      <c r="AN49">
        <f t="shared" si="29"/>
        <v>0</v>
      </c>
      <c r="AO49">
        <f t="shared" si="30"/>
        <v>1</v>
      </c>
      <c r="AP49" s="94">
        <f t="shared" si="31"/>
        <v>729.00818544591232</v>
      </c>
      <c r="AQ49" s="18">
        <f t="shared" si="32"/>
        <v>0</v>
      </c>
      <c r="AR49" s="95">
        <f t="shared" si="12"/>
        <v>729.00818544591232</v>
      </c>
      <c r="AS49" s="96">
        <f t="shared" si="33"/>
        <v>0</v>
      </c>
      <c r="AT49">
        <f>VLOOKUP(X49,HerverdelingStap3!$A$2:$D$123,IF(G49="actief",2,IF(G49="slaper",3,4)))</f>
        <v>3.15E-2</v>
      </c>
      <c r="AU49" s="18">
        <f t="shared" si="19"/>
        <v>0</v>
      </c>
      <c r="AV49">
        <f t="shared" si="20"/>
        <v>0</v>
      </c>
      <c r="AW49" s="18">
        <f t="shared" si="21"/>
        <v>0</v>
      </c>
      <c r="AX49">
        <f t="shared" si="34"/>
        <v>0</v>
      </c>
    </row>
    <row r="50" spans="1:50" x14ac:dyDescent="0.2">
      <c r="A50">
        <v>41</v>
      </c>
      <c r="B50">
        <v>1041</v>
      </c>
      <c r="C50" t="s">
        <v>2136</v>
      </c>
      <c r="D50" s="19">
        <v>20090</v>
      </c>
      <c r="E50" t="s">
        <v>2197</v>
      </c>
      <c r="F50">
        <v>100</v>
      </c>
      <c r="G50" t="s">
        <v>2257</v>
      </c>
      <c r="H50" t="s">
        <v>32</v>
      </c>
      <c r="I50" t="s">
        <v>2222</v>
      </c>
      <c r="Q50">
        <v>68</v>
      </c>
      <c r="R50" s="5">
        <v>4.8632536113952316</v>
      </c>
      <c r="S50" s="34">
        <v>486.32536113952318</v>
      </c>
      <c r="T50" s="5">
        <v>4.6489373576027102</v>
      </c>
      <c r="U50" s="34">
        <v>464.893735760271</v>
      </c>
      <c r="V50" s="5">
        <v>54.379832569388391</v>
      </c>
      <c r="W50" s="81">
        <v>5437.9832569388391</v>
      </c>
      <c r="X50" s="84">
        <f>ROUNDDOWN(DAYS360(D50,Berekening!$C$11)/360,0)</f>
        <v>71</v>
      </c>
      <c r="Y50" s="18">
        <f t="shared" si="15"/>
        <v>5437.9832569388391</v>
      </c>
      <c r="Z50">
        <f>VLOOKUP(X50,HerverdelingStap1!$A$2:$D$123,IF(G50="actief",2,IF(G50="slaper",3,4)))</f>
        <v>3.15E-2</v>
      </c>
      <c r="AA50" s="18">
        <f t="shared" si="16"/>
        <v>5609.2797295324126</v>
      </c>
      <c r="AB50" s="86">
        <f t="shared" si="17"/>
        <v>5613.9581046883022</v>
      </c>
      <c r="AC50" s="18">
        <f t="shared" si="22"/>
        <v>486.32536113952318</v>
      </c>
      <c r="AD50">
        <f>VLOOKUP(X50,HerverdelingStap1!$A$2:$D$123,IF(G50="actief",2,IF(G50="slaper",3,4)))</f>
        <v>3.15E-2</v>
      </c>
      <c r="AE50" s="18">
        <f t="shared" si="18"/>
        <v>501.64461001541821</v>
      </c>
      <c r="AF50" s="88">
        <f t="shared" si="23"/>
        <v>1.7794895201208322E-2</v>
      </c>
      <c r="AG50" s="90">
        <f t="shared" si="2"/>
        <v>25811.045955429559</v>
      </c>
      <c r="AH50" s="79">
        <f t="shared" si="24"/>
        <v>5307.3617001899602</v>
      </c>
      <c r="AI50">
        <f t="shared" si="25"/>
        <v>1118.1780123900883</v>
      </c>
      <c r="AJ50">
        <f>VLOOKUP(X50,HerverdelingStap1!$A$2:$D$123,IF(G50="actief",2,IF(G50="slaper",3,4)))</f>
        <v>3.15E-2</v>
      </c>
      <c r="AK50" s="37">
        <f t="shared" si="26"/>
        <v>171.29647259357344</v>
      </c>
      <c r="AL50">
        <f t="shared" si="27"/>
        <v>171.29647259357344</v>
      </c>
      <c r="AM50" s="37">
        <f t="shared" si="28"/>
        <v>5609.2797295324126</v>
      </c>
      <c r="AN50">
        <f t="shared" si="29"/>
        <v>1153.400619780376</v>
      </c>
      <c r="AO50">
        <f t="shared" si="30"/>
        <v>1</v>
      </c>
      <c r="AP50" s="94">
        <f t="shared" si="31"/>
        <v>729.00818544591232</v>
      </c>
      <c r="AQ50" s="18">
        <f t="shared" si="32"/>
        <v>3545.3516906065179</v>
      </c>
      <c r="AR50" s="95">
        <f t="shared" si="12"/>
        <v>729.00818544591232</v>
      </c>
      <c r="AS50" s="96">
        <f t="shared" si="33"/>
        <v>3545.3516906065179</v>
      </c>
      <c r="AT50">
        <f>VLOOKUP(X50,HerverdelingStap3!$A$2:$D$123,IF(G50="actief",2,IF(G50="slaper",3,4)))</f>
        <v>3.15E-2</v>
      </c>
      <c r="AU50" s="18">
        <f t="shared" si="19"/>
        <v>111.67857825410532</v>
      </c>
      <c r="AV50">
        <f t="shared" si="20"/>
        <v>111.67857825410532</v>
      </c>
      <c r="AW50" s="18">
        <f t="shared" si="21"/>
        <v>3657.030268860623</v>
      </c>
      <c r="AX50">
        <f t="shared" si="34"/>
        <v>36.570302688606233</v>
      </c>
    </row>
    <row r="51" spans="1:50" x14ac:dyDescent="0.2">
      <c r="A51">
        <v>42</v>
      </c>
      <c r="B51">
        <v>1042</v>
      </c>
      <c r="C51" t="s">
        <v>2137</v>
      </c>
      <c r="D51" s="19">
        <v>20090</v>
      </c>
      <c r="E51" t="s">
        <v>2196</v>
      </c>
      <c r="F51">
        <v>100</v>
      </c>
      <c r="G51" t="s">
        <v>2257</v>
      </c>
      <c r="H51" t="s">
        <v>49</v>
      </c>
      <c r="I51" t="s">
        <v>2222</v>
      </c>
      <c r="Q51">
        <v>68</v>
      </c>
      <c r="R51" s="5">
        <v>0</v>
      </c>
      <c r="S51" s="34">
        <v>0</v>
      </c>
      <c r="T51" s="5">
        <v>0</v>
      </c>
      <c r="U51" s="34">
        <v>0</v>
      </c>
      <c r="V51" s="5">
        <v>0</v>
      </c>
      <c r="W51" s="81">
        <v>0</v>
      </c>
      <c r="X51" s="84">
        <f>ROUNDDOWN(DAYS360(D51,Berekening!$C$11)/360,0)</f>
        <v>71</v>
      </c>
      <c r="Y51" s="18">
        <f t="shared" si="15"/>
        <v>0</v>
      </c>
      <c r="Z51">
        <f>VLOOKUP(X51,HerverdelingStap1!$A$2:$D$123,IF(G51="actief",2,IF(G51="slaper",3,4)))</f>
        <v>3.15E-2</v>
      </c>
      <c r="AA51" s="18">
        <f t="shared" si="16"/>
        <v>0</v>
      </c>
      <c r="AB51" s="86">
        <f t="shared" si="17"/>
        <v>0</v>
      </c>
      <c r="AC51" s="18">
        <f t="shared" si="22"/>
        <v>0</v>
      </c>
      <c r="AD51">
        <f>VLOOKUP(X51,HerverdelingStap1!$A$2:$D$123,IF(G51="actief",2,IF(G51="slaper",3,4)))</f>
        <v>3.15E-2</v>
      </c>
      <c r="AE51" s="18">
        <f t="shared" si="18"/>
        <v>0</v>
      </c>
      <c r="AF51" s="88">
        <f t="shared" si="23"/>
        <v>0</v>
      </c>
      <c r="AG51" s="90">
        <f t="shared" si="2"/>
        <v>0</v>
      </c>
      <c r="AH51" s="79">
        <f t="shared" si="24"/>
        <v>0</v>
      </c>
      <c r="AI51">
        <f t="shared" si="25"/>
        <v>0</v>
      </c>
      <c r="AJ51">
        <f>VLOOKUP(X51,HerverdelingStap1!$A$2:$D$123,IF(G51="actief",2,IF(G51="slaper",3,4)))</f>
        <v>3.15E-2</v>
      </c>
      <c r="AK51" s="37">
        <f t="shared" si="26"/>
        <v>0</v>
      </c>
      <c r="AL51">
        <f t="shared" si="27"/>
        <v>0</v>
      </c>
      <c r="AM51" s="37">
        <f t="shared" si="28"/>
        <v>0</v>
      </c>
      <c r="AN51">
        <f t="shared" si="29"/>
        <v>0</v>
      </c>
      <c r="AO51">
        <f t="shared" si="30"/>
        <v>1</v>
      </c>
      <c r="AP51" s="94">
        <f t="shared" si="31"/>
        <v>729.00818544591232</v>
      </c>
      <c r="AQ51" s="18">
        <f t="shared" si="32"/>
        <v>0</v>
      </c>
      <c r="AR51" s="95">
        <f t="shared" si="12"/>
        <v>729.00818544591232</v>
      </c>
      <c r="AS51" s="96">
        <f t="shared" si="33"/>
        <v>0</v>
      </c>
      <c r="AT51">
        <f>VLOOKUP(X51,HerverdelingStap3!$A$2:$D$123,IF(G51="actief",2,IF(G51="slaper",3,4)))</f>
        <v>3.15E-2</v>
      </c>
      <c r="AU51" s="18">
        <f t="shared" si="19"/>
        <v>0</v>
      </c>
      <c r="AV51">
        <f t="shared" si="20"/>
        <v>0</v>
      </c>
      <c r="AW51" s="18">
        <f t="shared" si="21"/>
        <v>0</v>
      </c>
      <c r="AX51">
        <f t="shared" si="34"/>
        <v>0</v>
      </c>
    </row>
    <row r="52" spans="1:50" x14ac:dyDescent="0.2">
      <c r="A52">
        <v>43</v>
      </c>
      <c r="B52">
        <v>1043</v>
      </c>
      <c r="C52" t="s">
        <v>2138</v>
      </c>
      <c r="D52" s="19">
        <v>20090</v>
      </c>
      <c r="E52" t="s">
        <v>2197</v>
      </c>
      <c r="F52">
        <v>100</v>
      </c>
      <c r="G52" t="s">
        <v>2257</v>
      </c>
      <c r="H52" t="s">
        <v>49</v>
      </c>
      <c r="I52" t="s">
        <v>2222</v>
      </c>
      <c r="Q52">
        <v>68</v>
      </c>
      <c r="R52" s="5">
        <v>15.426498547767954</v>
      </c>
      <c r="S52" s="34">
        <v>1542.6498547767953</v>
      </c>
      <c r="T52" s="5">
        <v>11.195455964557206</v>
      </c>
      <c r="U52" s="34">
        <v>1119.5455964557207</v>
      </c>
      <c r="V52" s="5">
        <v>134.67109932371744</v>
      </c>
      <c r="W52" s="81">
        <v>13467.109932371744</v>
      </c>
      <c r="X52" s="84">
        <f>ROUNDDOWN(DAYS360(D52,Berekening!$C$11)/360,0)</f>
        <v>71</v>
      </c>
      <c r="Y52" s="18">
        <f t="shared" si="15"/>
        <v>13467.109932371744</v>
      </c>
      <c r="Z52">
        <f>VLOOKUP(X52,HerverdelingStap1!$A$2:$D$123,IF(G52="actief",2,IF(G52="slaper",3,4)))</f>
        <v>3.15E-2</v>
      </c>
      <c r="AA52" s="18">
        <f t="shared" si="16"/>
        <v>13891.323895241456</v>
      </c>
      <c r="AB52" s="86">
        <f t="shared" si="17"/>
        <v>13902.909843478581</v>
      </c>
      <c r="AC52" s="18">
        <f t="shared" si="22"/>
        <v>1542.6498547767953</v>
      </c>
      <c r="AD52">
        <f>VLOOKUP(X52,HerverdelingStap1!$A$2:$D$123,IF(G52="actief",2,IF(G52="slaper",3,4)))</f>
        <v>3.15E-2</v>
      </c>
      <c r="AE52" s="18">
        <f t="shared" si="18"/>
        <v>1591.2433252022645</v>
      </c>
      <c r="AF52" s="88">
        <f t="shared" si="23"/>
        <v>4.4068876012797582E-2</v>
      </c>
      <c r="AG52" s="90">
        <f t="shared" si="2"/>
        <v>64269.716968219414</v>
      </c>
      <c r="AH52" s="79">
        <f t="shared" si="24"/>
        <v>4166.1895451653572</v>
      </c>
      <c r="AI52">
        <f t="shared" si="25"/>
        <v>872.98552491811483</v>
      </c>
      <c r="AJ52">
        <f>VLOOKUP(X52,HerverdelingStap1!$A$2:$D$123,IF(G52="actief",2,IF(G52="slaper",3,4)))</f>
        <v>3.15E-2</v>
      </c>
      <c r="AK52" s="37">
        <f t="shared" si="26"/>
        <v>424.21396286970997</v>
      </c>
      <c r="AL52">
        <f t="shared" si="27"/>
        <v>424.21396286970997</v>
      </c>
      <c r="AM52" s="37">
        <f t="shared" si="28"/>
        <v>13891.323895241454</v>
      </c>
      <c r="AN52">
        <f t="shared" si="29"/>
        <v>900.48456895303548</v>
      </c>
      <c r="AO52">
        <f t="shared" si="30"/>
        <v>1</v>
      </c>
      <c r="AP52" s="94">
        <f t="shared" si="31"/>
        <v>729.00818544591232</v>
      </c>
      <c r="AQ52" s="18">
        <f t="shared" si="32"/>
        <v>11246.043714092319</v>
      </c>
      <c r="AR52" s="95">
        <f t="shared" si="12"/>
        <v>729.00818544591232</v>
      </c>
      <c r="AS52" s="96">
        <f t="shared" si="33"/>
        <v>11246.043714092319</v>
      </c>
      <c r="AT52">
        <f>VLOOKUP(X52,HerverdelingStap3!$A$2:$D$123,IF(G52="actief",2,IF(G52="slaper",3,4)))</f>
        <v>3.15E-2</v>
      </c>
      <c r="AU52" s="18">
        <f t="shared" si="19"/>
        <v>354.25037699390805</v>
      </c>
      <c r="AV52">
        <f t="shared" si="20"/>
        <v>354.25037699390805</v>
      </c>
      <c r="AW52" s="18">
        <f t="shared" si="21"/>
        <v>11600.294091086227</v>
      </c>
      <c r="AX52">
        <f t="shared" si="34"/>
        <v>116.00294091086226</v>
      </c>
    </row>
    <row r="53" spans="1:50" x14ac:dyDescent="0.2">
      <c r="A53">
        <v>44</v>
      </c>
      <c r="B53">
        <v>1044</v>
      </c>
      <c r="C53" t="s">
        <v>187</v>
      </c>
      <c r="D53" s="19">
        <v>10594</v>
      </c>
      <c r="E53" t="s">
        <v>43</v>
      </c>
      <c r="F53">
        <v>100</v>
      </c>
      <c r="G53" t="s">
        <v>2257</v>
      </c>
      <c r="H53" t="s">
        <v>49</v>
      </c>
      <c r="I53" t="s">
        <v>2222</v>
      </c>
      <c r="Q53"/>
      <c r="R53" s="5">
        <v>2.6525631218653127</v>
      </c>
      <c r="S53" s="34">
        <v>265.25631218653126</v>
      </c>
      <c r="T53" s="5">
        <v>0.72834138880115418</v>
      </c>
      <c r="U53" s="34">
        <v>72.834138880115418</v>
      </c>
      <c r="V53" s="5">
        <v>10.410244310657276</v>
      </c>
      <c r="W53" s="81">
        <v>1041.0244310657276</v>
      </c>
      <c r="X53" s="84">
        <f>ROUNDDOWN(DAYS360(D53,Berekening!$C$11)/360,0)</f>
        <v>97</v>
      </c>
      <c r="Y53" s="18">
        <f t="shared" si="15"/>
        <v>1041.0244310657276</v>
      </c>
      <c r="Z53">
        <f>VLOOKUP(X53,HerverdelingStap1!$A$2:$D$123,IF(G53="actief",2,IF(G53="slaper",3,4)))</f>
        <v>9.2999999999999992E-3</v>
      </c>
      <c r="AA53" s="18">
        <f t="shared" si="16"/>
        <v>1050.705958274639</v>
      </c>
      <c r="AB53" s="86">
        <f t="shared" si="17"/>
        <v>1051.5822912243862</v>
      </c>
      <c r="AC53" s="18">
        <f t="shared" si="22"/>
        <v>265.25631218653126</v>
      </c>
      <c r="AD53">
        <f>VLOOKUP(X53,HerverdelingStap1!$A$2:$D$123,IF(G53="actief",2,IF(G53="slaper",3,4)))</f>
        <v>9.2999999999999992E-3</v>
      </c>
      <c r="AE53" s="18">
        <f t="shared" si="18"/>
        <v>267.72319588986602</v>
      </c>
      <c r="AF53" s="88">
        <f t="shared" si="23"/>
        <v>3.4065791999404256E-3</v>
      </c>
      <c r="AG53" s="90">
        <f t="shared" si="2"/>
        <v>5112.8475538224466</v>
      </c>
      <c r="AH53" s="79">
        <f t="shared" si="24"/>
        <v>1927.5121152355589</v>
      </c>
      <c r="AI53">
        <f t="shared" si="25"/>
        <v>392.45981461646323</v>
      </c>
      <c r="AJ53">
        <f>VLOOKUP(X53,HerverdelingStap1!$A$2:$D$123,IF(G53="actief",2,IF(G53="slaper",3,4)))</f>
        <v>9.2999999999999992E-3</v>
      </c>
      <c r="AK53" s="37">
        <f t="shared" si="26"/>
        <v>9.6815272089112661</v>
      </c>
      <c r="AL53">
        <f t="shared" si="27"/>
        <v>9.6815272089112661</v>
      </c>
      <c r="AM53" s="37">
        <f t="shared" si="28"/>
        <v>1050.705958274639</v>
      </c>
      <c r="AN53">
        <f t="shared" si="29"/>
        <v>396.10969089239637</v>
      </c>
      <c r="AO53">
        <f t="shared" si="30"/>
        <v>1</v>
      </c>
      <c r="AP53" s="94">
        <f t="shared" si="31"/>
        <v>729.00818544591232</v>
      </c>
      <c r="AQ53" s="18">
        <f t="shared" si="32"/>
        <v>1933.740228251776</v>
      </c>
      <c r="AR53" s="95">
        <f t="shared" si="12"/>
        <v>729.00818544591232</v>
      </c>
      <c r="AS53" s="96">
        <f t="shared" si="33"/>
        <v>1933.740228251776</v>
      </c>
      <c r="AT53">
        <f>VLOOKUP(X53,HerverdelingStap3!$A$2:$D$123,IF(G53="actief",2,IF(G53="slaper",3,4)))</f>
        <v>9.2999999999999992E-3</v>
      </c>
      <c r="AU53" s="18">
        <f t="shared" si="19"/>
        <v>17.983784122741515</v>
      </c>
      <c r="AV53">
        <f t="shared" si="20"/>
        <v>17.983784122741515</v>
      </c>
      <c r="AW53" s="18">
        <f t="shared" si="21"/>
        <v>1951.7240123745175</v>
      </c>
      <c r="AX53">
        <f t="shared" si="34"/>
        <v>19.517240123745175</v>
      </c>
    </row>
    <row r="54" spans="1:50" x14ac:dyDescent="0.2">
      <c r="A54">
        <v>45</v>
      </c>
      <c r="B54">
        <v>1045</v>
      </c>
      <c r="C54" t="s">
        <v>188</v>
      </c>
      <c r="D54" s="19">
        <v>10684</v>
      </c>
      <c r="E54" t="s">
        <v>43</v>
      </c>
      <c r="F54">
        <v>100</v>
      </c>
      <c r="G54" t="s">
        <v>2257</v>
      </c>
      <c r="H54" t="s">
        <v>49</v>
      </c>
      <c r="I54" t="s">
        <v>2222</v>
      </c>
      <c r="Q54"/>
      <c r="R54" s="5">
        <v>2.7042090797859411</v>
      </c>
      <c r="S54" s="34">
        <v>270.42090797859413</v>
      </c>
      <c r="T54" s="5">
        <v>0.75248565228233177</v>
      </c>
      <c r="U54" s="34">
        <v>75.248565228233176</v>
      </c>
      <c r="V54" s="5">
        <v>10.719054699303818</v>
      </c>
      <c r="W54" s="81">
        <v>1071.9054699303817</v>
      </c>
      <c r="X54" s="84">
        <f>ROUNDDOWN(DAYS360(D54,Berekening!$C$11)/360,0)</f>
        <v>96</v>
      </c>
      <c r="Y54" s="18">
        <f t="shared" si="15"/>
        <v>1071.9054699303817</v>
      </c>
      <c r="Z54">
        <f>VLOOKUP(X54,HerverdelingStap1!$A$2:$D$123,IF(G54="actief",2,IF(G54="slaper",3,4)))</f>
        <v>9.7000000000000003E-3</v>
      </c>
      <c r="AA54" s="18">
        <f t="shared" si="16"/>
        <v>1082.3029529887065</v>
      </c>
      <c r="AB54" s="86">
        <f t="shared" si="17"/>
        <v>1083.2056391606495</v>
      </c>
      <c r="AC54" s="18">
        <f t="shared" si="22"/>
        <v>270.42090797859413</v>
      </c>
      <c r="AD54">
        <f>VLOOKUP(X54,HerverdelingStap1!$A$2:$D$123,IF(G54="actief",2,IF(G54="slaper",3,4)))</f>
        <v>9.7000000000000003E-3</v>
      </c>
      <c r="AE54" s="18">
        <f t="shared" si="18"/>
        <v>273.04399078598652</v>
      </c>
      <c r="AF54" s="88">
        <f t="shared" si="23"/>
        <v>3.5076322603005824E-3</v>
      </c>
      <c r="AG54" s="90">
        <f t="shared" si="2"/>
        <v>5261.8945372079443</v>
      </c>
      <c r="AH54" s="79">
        <f t="shared" si="24"/>
        <v>1945.816459437546</v>
      </c>
      <c r="AI54">
        <f t="shared" si="25"/>
        <v>396.3840954247633</v>
      </c>
      <c r="AJ54">
        <f>VLOOKUP(X54,HerverdelingStap1!$A$2:$D$123,IF(G54="actief",2,IF(G54="slaper",3,4)))</f>
        <v>9.7000000000000003E-3</v>
      </c>
      <c r="AK54" s="37">
        <f t="shared" si="26"/>
        <v>10.397483058324703</v>
      </c>
      <c r="AL54">
        <f t="shared" si="27"/>
        <v>10.397483058324703</v>
      </c>
      <c r="AM54" s="37">
        <f t="shared" si="28"/>
        <v>1082.3029529887065</v>
      </c>
      <c r="AN54">
        <f t="shared" si="29"/>
        <v>400.22902115038346</v>
      </c>
      <c r="AO54">
        <f t="shared" si="30"/>
        <v>1</v>
      </c>
      <c r="AP54" s="94">
        <f t="shared" si="31"/>
        <v>729.00818544591232</v>
      </c>
      <c r="AQ54" s="18">
        <f t="shared" si="32"/>
        <v>1971.3905543211092</v>
      </c>
      <c r="AR54" s="95">
        <f t="shared" si="12"/>
        <v>729.00818544591232</v>
      </c>
      <c r="AS54" s="96">
        <f t="shared" si="33"/>
        <v>1971.3905543211092</v>
      </c>
      <c r="AT54">
        <f>VLOOKUP(X54,HerverdelingStap3!$A$2:$D$123,IF(G54="actief",2,IF(G54="slaper",3,4)))</f>
        <v>9.7000000000000003E-3</v>
      </c>
      <c r="AU54" s="18">
        <f t="shared" si="19"/>
        <v>19.12248837691476</v>
      </c>
      <c r="AV54">
        <f t="shared" si="20"/>
        <v>19.12248837691476</v>
      </c>
      <c r="AW54" s="18">
        <f t="shared" si="21"/>
        <v>1990.513042698024</v>
      </c>
      <c r="AX54">
        <f t="shared" si="34"/>
        <v>19.905130426980239</v>
      </c>
    </row>
    <row r="55" spans="1:50" x14ac:dyDescent="0.2">
      <c r="A55">
        <v>46</v>
      </c>
      <c r="B55">
        <v>1046</v>
      </c>
      <c r="C55" t="s">
        <v>189</v>
      </c>
      <c r="D55" s="19">
        <v>10959</v>
      </c>
      <c r="E55" t="s">
        <v>43</v>
      </c>
      <c r="F55">
        <v>100</v>
      </c>
      <c r="G55" t="s">
        <v>2257</v>
      </c>
      <c r="H55" t="s">
        <v>49</v>
      </c>
      <c r="I55" t="s">
        <v>2222</v>
      </c>
      <c r="Q55"/>
      <c r="R55" s="5">
        <v>2.8591469535478269</v>
      </c>
      <c r="S55" s="34">
        <v>285.91469535478268</v>
      </c>
      <c r="T55" s="5">
        <v>0.8249184427258649</v>
      </c>
      <c r="U55" s="34">
        <v>82.491844272586491</v>
      </c>
      <c r="V55" s="5">
        <v>11.645485865243444</v>
      </c>
      <c r="W55" s="81">
        <v>1164.5485865243445</v>
      </c>
      <c r="X55" s="84">
        <f>ROUNDDOWN(DAYS360(D55,Berekening!$C$11)/360,0)</f>
        <v>96</v>
      </c>
      <c r="Y55" s="18">
        <f t="shared" si="15"/>
        <v>1164.5485865243445</v>
      </c>
      <c r="Z55">
        <f>VLOOKUP(X55,HerverdelingStap1!$A$2:$D$123,IF(G55="actief",2,IF(G55="slaper",3,4)))</f>
        <v>9.7000000000000003E-3</v>
      </c>
      <c r="AA55" s="18">
        <f t="shared" si="16"/>
        <v>1175.8447078136307</v>
      </c>
      <c r="AB55" s="86">
        <f t="shared" si="17"/>
        <v>1176.8254117423826</v>
      </c>
      <c r="AC55" s="18">
        <f t="shared" si="22"/>
        <v>285.91469535478268</v>
      </c>
      <c r="AD55">
        <f>VLOOKUP(X55,HerverdelingStap1!$A$2:$D$123,IF(G55="actief",2,IF(G55="slaper",3,4)))</f>
        <v>9.7000000000000003E-3</v>
      </c>
      <c r="AE55" s="18">
        <f t="shared" si="18"/>
        <v>288.6880678997241</v>
      </c>
      <c r="AF55" s="88">
        <f t="shared" si="23"/>
        <v>3.8107914413810528E-3</v>
      </c>
      <c r="AG55" s="90">
        <f t="shared" si="2"/>
        <v>5708.7171797898109</v>
      </c>
      <c r="AH55" s="79">
        <f t="shared" si="24"/>
        <v>1996.6504948988511</v>
      </c>
      <c r="AI55">
        <f t="shared" si="25"/>
        <v>407.30630689664002</v>
      </c>
      <c r="AJ55">
        <f>VLOOKUP(X55,HerverdelingStap1!$A$2:$D$123,IF(G55="actief",2,IF(G55="slaper",3,4)))</f>
        <v>9.7000000000000003E-3</v>
      </c>
      <c r="AK55" s="37">
        <f t="shared" si="26"/>
        <v>11.296121289286141</v>
      </c>
      <c r="AL55">
        <f t="shared" si="27"/>
        <v>11.296121289286141</v>
      </c>
      <c r="AM55" s="37">
        <f t="shared" si="28"/>
        <v>1175.8447078136307</v>
      </c>
      <c r="AN55">
        <f t="shared" si="29"/>
        <v>411.25717807353743</v>
      </c>
      <c r="AO55">
        <f t="shared" si="30"/>
        <v>1</v>
      </c>
      <c r="AP55" s="94">
        <f t="shared" si="31"/>
        <v>729.00818544591232</v>
      </c>
      <c r="AQ55" s="18">
        <f t="shared" si="32"/>
        <v>2084.3415325291094</v>
      </c>
      <c r="AR55" s="95">
        <f t="shared" si="12"/>
        <v>729.00818544591232</v>
      </c>
      <c r="AS55" s="96">
        <f t="shared" si="33"/>
        <v>2084.3415325291094</v>
      </c>
      <c r="AT55">
        <f>VLOOKUP(X55,HerverdelingStap3!$A$2:$D$123,IF(G55="actief",2,IF(G55="slaper",3,4)))</f>
        <v>9.7000000000000003E-3</v>
      </c>
      <c r="AU55" s="18">
        <f t="shared" si="19"/>
        <v>20.218112865532362</v>
      </c>
      <c r="AV55">
        <f t="shared" si="20"/>
        <v>20.218112865532362</v>
      </c>
      <c r="AW55" s="18">
        <f t="shared" si="21"/>
        <v>2104.5596453946418</v>
      </c>
      <c r="AX55">
        <f t="shared" si="34"/>
        <v>21.04559645394642</v>
      </c>
    </row>
    <row r="56" spans="1:50" x14ac:dyDescent="0.2">
      <c r="A56">
        <v>47</v>
      </c>
      <c r="B56">
        <v>1047</v>
      </c>
      <c r="C56" t="s">
        <v>190</v>
      </c>
      <c r="D56" s="19">
        <v>11049</v>
      </c>
      <c r="E56" t="s">
        <v>43</v>
      </c>
      <c r="F56">
        <v>100</v>
      </c>
      <c r="G56" t="s">
        <v>2257</v>
      </c>
      <c r="H56" t="s">
        <v>49</v>
      </c>
      <c r="I56" t="s">
        <v>2222</v>
      </c>
      <c r="Q56"/>
      <c r="R56" s="5">
        <v>2.9161956330335213</v>
      </c>
      <c r="S56" s="34">
        <v>291.61956330335215</v>
      </c>
      <c r="T56" s="5">
        <v>0.85300129043152562</v>
      </c>
      <c r="U56" s="34">
        <v>85.300129043152566</v>
      </c>
      <c r="V56" s="5">
        <v>12.001649469026528</v>
      </c>
      <c r="W56" s="81">
        <v>1200.1649469026529</v>
      </c>
      <c r="X56" s="84">
        <f>ROUNDDOWN(DAYS360(D56,Berekening!$C$11)/360,0)</f>
        <v>95</v>
      </c>
      <c r="Y56" s="18">
        <f t="shared" si="15"/>
        <v>1200.1649469026529</v>
      </c>
      <c r="Z56">
        <f>VLOOKUP(X56,HerverdelingStap1!$A$2:$D$123,IF(G56="actief",2,IF(G56="slaper",3,4)))</f>
        <v>0.01</v>
      </c>
      <c r="AA56" s="18">
        <f t="shared" si="16"/>
        <v>1212.1665963716794</v>
      </c>
      <c r="AB56" s="86">
        <f t="shared" si="17"/>
        <v>1213.1775942827674</v>
      </c>
      <c r="AC56" s="18">
        <f t="shared" si="22"/>
        <v>291.61956330335215</v>
      </c>
      <c r="AD56">
        <f>VLOOKUP(X56,HerverdelingStap1!$A$2:$D$123,IF(G56="actief",2,IF(G56="slaper",3,4)))</f>
        <v>0.01</v>
      </c>
      <c r="AE56" s="18">
        <f t="shared" si="18"/>
        <v>294.53575893638566</v>
      </c>
      <c r="AF56" s="88">
        <f t="shared" si="23"/>
        <v>3.9273400533268053E-3</v>
      </c>
      <c r="AG56" s="90">
        <f t="shared" si="2"/>
        <v>5880.3301401710023</v>
      </c>
      <c r="AH56" s="79">
        <f t="shared" si="24"/>
        <v>2016.4388402344914</v>
      </c>
      <c r="AI56">
        <f t="shared" si="25"/>
        <v>411.5515891004207</v>
      </c>
      <c r="AJ56">
        <f>VLOOKUP(X56,HerverdelingStap1!$A$2:$D$123,IF(G56="actief",2,IF(G56="slaper",3,4)))</f>
        <v>0.01</v>
      </c>
      <c r="AK56" s="37">
        <f t="shared" si="26"/>
        <v>12.00164946902653</v>
      </c>
      <c r="AL56">
        <f t="shared" si="27"/>
        <v>12.00164946902653</v>
      </c>
      <c r="AM56" s="37">
        <f t="shared" si="28"/>
        <v>1212.1665963716794</v>
      </c>
      <c r="AN56">
        <f t="shared" si="29"/>
        <v>415.66710499142488</v>
      </c>
      <c r="AO56">
        <f t="shared" si="30"/>
        <v>1</v>
      </c>
      <c r="AP56" s="94">
        <f t="shared" si="31"/>
        <v>729.00818544591232</v>
      </c>
      <c r="AQ56" s="18">
        <f t="shared" si="32"/>
        <v>2125.9304868430609</v>
      </c>
      <c r="AR56" s="95">
        <f t="shared" si="12"/>
        <v>729.00818544591232</v>
      </c>
      <c r="AS56" s="96">
        <f t="shared" si="33"/>
        <v>2125.9304868430609</v>
      </c>
      <c r="AT56">
        <f>VLOOKUP(X56,HerverdelingStap3!$A$2:$D$123,IF(G56="actief",2,IF(G56="slaper",3,4)))</f>
        <v>0.01</v>
      </c>
      <c r="AU56" s="18">
        <f t="shared" si="19"/>
        <v>21.259304868430608</v>
      </c>
      <c r="AV56">
        <f t="shared" si="20"/>
        <v>21.259304868430608</v>
      </c>
      <c r="AW56" s="18">
        <f t="shared" si="21"/>
        <v>2147.1897917114916</v>
      </c>
      <c r="AX56">
        <f t="shared" si="34"/>
        <v>21.471897917114916</v>
      </c>
    </row>
    <row r="57" spans="1:50" x14ac:dyDescent="0.2">
      <c r="A57">
        <v>48</v>
      </c>
      <c r="B57">
        <v>1048</v>
      </c>
      <c r="C57" t="s">
        <v>191</v>
      </c>
      <c r="D57" s="19">
        <v>11324</v>
      </c>
      <c r="E57" t="s">
        <v>43</v>
      </c>
      <c r="F57">
        <v>100</v>
      </c>
      <c r="G57" t="s">
        <v>2257</v>
      </c>
      <c r="H57" t="s">
        <v>49</v>
      </c>
      <c r="I57" t="s">
        <v>2222</v>
      </c>
      <c r="Q57"/>
      <c r="R57" s="5">
        <v>3.0873416714906039</v>
      </c>
      <c r="S57" s="34">
        <v>308.7341671490604</v>
      </c>
      <c r="T57" s="5">
        <v>0.93724983354850788</v>
      </c>
      <c r="U57" s="34">
        <v>93.724983354850792</v>
      </c>
      <c r="V57" s="5">
        <v>13.07014028037578</v>
      </c>
      <c r="W57" s="81">
        <v>1307.0140280375779</v>
      </c>
      <c r="X57" s="84">
        <f>ROUNDDOWN(DAYS360(D57,Berekening!$C$11)/360,0)</f>
        <v>95</v>
      </c>
      <c r="Y57" s="18">
        <f t="shared" si="15"/>
        <v>1307.0140280375779</v>
      </c>
      <c r="Z57">
        <f>VLOOKUP(X57,HerverdelingStap1!$A$2:$D$123,IF(G57="actief",2,IF(G57="slaper",3,4)))</f>
        <v>0.01</v>
      </c>
      <c r="AA57" s="18">
        <f t="shared" si="16"/>
        <v>1320.0841683179538</v>
      </c>
      <c r="AB57" s="86">
        <f t="shared" si="17"/>
        <v>1321.1851740218103</v>
      </c>
      <c r="AC57" s="18">
        <f t="shared" si="22"/>
        <v>308.7341671490604</v>
      </c>
      <c r="AD57">
        <f>VLOOKUP(X57,HerverdelingStap1!$A$2:$D$123,IF(G57="actief",2,IF(G57="slaper",3,4)))</f>
        <v>0.01</v>
      </c>
      <c r="AE57" s="18">
        <f t="shared" si="18"/>
        <v>311.821508820551</v>
      </c>
      <c r="AF57" s="88">
        <f t="shared" si="23"/>
        <v>4.2769858891640641E-3</v>
      </c>
      <c r="AG57" s="90">
        <f t="shared" si="2"/>
        <v>6394.9116980887593</v>
      </c>
      <c r="AH57" s="79">
        <f t="shared" si="24"/>
        <v>2071.332679871879</v>
      </c>
      <c r="AI57">
        <f t="shared" si="25"/>
        <v>423.34609094513877</v>
      </c>
      <c r="AJ57">
        <f>VLOOKUP(X57,HerverdelingStap1!$A$2:$D$123,IF(G57="actief",2,IF(G57="slaper",3,4)))</f>
        <v>0.01</v>
      </c>
      <c r="AK57" s="37">
        <f t="shared" si="26"/>
        <v>13.07014028037578</v>
      </c>
      <c r="AL57">
        <f t="shared" si="27"/>
        <v>13.07014028037578</v>
      </c>
      <c r="AM57" s="37">
        <f t="shared" si="28"/>
        <v>1320.0841683179538</v>
      </c>
      <c r="AN57">
        <f t="shared" si="29"/>
        <v>427.57955185459019</v>
      </c>
      <c r="AO57">
        <f t="shared" si="30"/>
        <v>1</v>
      </c>
      <c r="AP57" s="94">
        <f t="shared" si="31"/>
        <v>729.00818544591232</v>
      </c>
      <c r="AQ57" s="18">
        <f t="shared" si="32"/>
        <v>2250.6973497849149</v>
      </c>
      <c r="AR57" s="95">
        <f t="shared" si="12"/>
        <v>729.00818544591232</v>
      </c>
      <c r="AS57" s="96">
        <f t="shared" si="33"/>
        <v>2250.6973497849149</v>
      </c>
      <c r="AT57">
        <f>VLOOKUP(X57,HerverdelingStap3!$A$2:$D$123,IF(G57="actief",2,IF(G57="slaper",3,4)))</f>
        <v>0.01</v>
      </c>
      <c r="AU57" s="18">
        <f t="shared" si="19"/>
        <v>22.506973497849149</v>
      </c>
      <c r="AV57">
        <f t="shared" si="20"/>
        <v>22.506973497849149</v>
      </c>
      <c r="AW57" s="18">
        <f t="shared" si="21"/>
        <v>2273.2043232827641</v>
      </c>
      <c r="AX57">
        <f t="shared" si="34"/>
        <v>22.732043232827642</v>
      </c>
    </row>
    <row r="58" spans="1:50" x14ac:dyDescent="0.2">
      <c r="A58">
        <v>49</v>
      </c>
      <c r="B58">
        <v>1049</v>
      </c>
      <c r="C58" t="s">
        <v>192</v>
      </c>
      <c r="D58" s="19">
        <v>11414</v>
      </c>
      <c r="E58" t="s">
        <v>43</v>
      </c>
      <c r="F58">
        <v>100</v>
      </c>
      <c r="G58" t="s">
        <v>2257</v>
      </c>
      <c r="H58" t="s">
        <v>49</v>
      </c>
      <c r="I58" t="s">
        <v>2222</v>
      </c>
      <c r="Q58"/>
      <c r="R58" s="5">
        <v>3.1500645976887984</v>
      </c>
      <c r="S58" s="34">
        <v>315.00645976887984</v>
      </c>
      <c r="T58" s="5">
        <v>0.96976469768277207</v>
      </c>
      <c r="U58" s="34">
        <v>96.976469768277212</v>
      </c>
      <c r="V58" s="5">
        <v>13.479184250151757</v>
      </c>
      <c r="W58" s="81">
        <v>1347.9184250151757</v>
      </c>
      <c r="X58" s="84">
        <f>ROUNDDOWN(DAYS360(D58,Berekening!$C$11)/360,0)</f>
        <v>94</v>
      </c>
      <c r="Y58" s="18">
        <f t="shared" si="15"/>
        <v>1347.9184250151757</v>
      </c>
      <c r="Z58">
        <f>VLOOKUP(X58,HerverdelingStap1!$A$2:$D$123,IF(G58="actief",2,IF(G58="slaper",3,4)))</f>
        <v>1.0800000000000001E-2</v>
      </c>
      <c r="AA58" s="18">
        <f t="shared" si="16"/>
        <v>1362.4759440053394</v>
      </c>
      <c r="AB58" s="86">
        <f t="shared" si="17"/>
        <v>1363.6123062326274</v>
      </c>
      <c r="AC58" s="18">
        <f t="shared" si="22"/>
        <v>315.00645976887984</v>
      </c>
      <c r="AD58">
        <f>VLOOKUP(X58,HerverdelingStap1!$A$2:$D$123,IF(G58="actief",2,IF(G58="slaper",3,4)))</f>
        <v>1.0800000000000001E-2</v>
      </c>
      <c r="AE58" s="18">
        <f t="shared" si="18"/>
        <v>318.40852953438372</v>
      </c>
      <c r="AF58" s="88">
        <f t="shared" si="23"/>
        <v>4.4108387208284848E-3</v>
      </c>
      <c r="AG58" s="90">
        <f t="shared" si="2"/>
        <v>6591.8755094220132</v>
      </c>
      <c r="AH58" s="79">
        <f t="shared" si="24"/>
        <v>2092.6159781797714</v>
      </c>
      <c r="AI58">
        <f t="shared" si="25"/>
        <v>427.90183604620142</v>
      </c>
      <c r="AJ58">
        <f>VLOOKUP(X58,HerverdelingStap1!$A$2:$D$123,IF(G58="actief",2,IF(G58="slaper",3,4)))</f>
        <v>1.0800000000000001E-2</v>
      </c>
      <c r="AK58" s="37">
        <f t="shared" si="26"/>
        <v>14.557518990163897</v>
      </c>
      <c r="AL58">
        <f t="shared" si="27"/>
        <v>14.557518990163897</v>
      </c>
      <c r="AM58" s="37">
        <f t="shared" si="28"/>
        <v>1362.4759440053397</v>
      </c>
      <c r="AN58">
        <f t="shared" si="29"/>
        <v>432.52317587550044</v>
      </c>
      <c r="AO58">
        <f t="shared" si="30"/>
        <v>1</v>
      </c>
      <c r="AP58" s="94">
        <f t="shared" si="31"/>
        <v>729.00818544591232</v>
      </c>
      <c r="AQ58" s="18">
        <f t="shared" si="32"/>
        <v>2296.4228763985188</v>
      </c>
      <c r="AR58" s="95">
        <f t="shared" si="12"/>
        <v>729.00818544591232</v>
      </c>
      <c r="AS58" s="96">
        <f t="shared" si="33"/>
        <v>2296.4228763985188</v>
      </c>
      <c r="AT58">
        <f>VLOOKUP(X58,HerverdelingStap3!$A$2:$D$123,IF(G58="actief",2,IF(G58="slaper",3,4)))</f>
        <v>1.0800000000000001E-2</v>
      </c>
      <c r="AU58" s="18">
        <f t="shared" si="19"/>
        <v>24.801367065104003</v>
      </c>
      <c r="AV58">
        <f t="shared" si="20"/>
        <v>24.801367065104003</v>
      </c>
      <c r="AW58" s="18">
        <f t="shared" si="21"/>
        <v>2321.2242434636228</v>
      </c>
      <c r="AX58">
        <f t="shared" si="34"/>
        <v>23.212242434636227</v>
      </c>
    </row>
    <row r="59" spans="1:50" x14ac:dyDescent="0.2">
      <c r="A59">
        <v>50</v>
      </c>
      <c r="B59">
        <v>1050</v>
      </c>
      <c r="C59" t="s">
        <v>193</v>
      </c>
      <c r="D59" s="19">
        <v>11689</v>
      </c>
      <c r="E59" t="s">
        <v>43</v>
      </c>
      <c r="F59">
        <v>100</v>
      </c>
      <c r="G59" t="s">
        <v>2257</v>
      </c>
      <c r="H59" t="s">
        <v>49</v>
      </c>
      <c r="I59" t="s">
        <v>2222</v>
      </c>
      <c r="Q59"/>
      <c r="R59" s="5">
        <v>3.3382333762833829</v>
      </c>
      <c r="S59" s="34">
        <v>333.82333762833827</v>
      </c>
      <c r="T59" s="5">
        <v>1.0673092900855645</v>
      </c>
      <c r="U59" s="34">
        <v>106.73092900855646</v>
      </c>
      <c r="V59" s="5">
        <v>14.706316159479689</v>
      </c>
      <c r="W59" s="81">
        <v>1470.6316159479688</v>
      </c>
      <c r="X59" s="84">
        <f>ROUNDDOWN(DAYS360(D59,Berekening!$C$11)/360,0)</f>
        <v>94</v>
      </c>
      <c r="Y59" s="18">
        <f t="shared" si="15"/>
        <v>1470.6316159479688</v>
      </c>
      <c r="Z59">
        <f>VLOOKUP(X59,HerverdelingStap1!$A$2:$D$123,IF(G59="actief",2,IF(G59="slaper",3,4)))</f>
        <v>1.0800000000000001E-2</v>
      </c>
      <c r="AA59" s="18">
        <f t="shared" si="16"/>
        <v>1486.5144374002068</v>
      </c>
      <c r="AB59" s="86">
        <f t="shared" si="17"/>
        <v>1487.7542529466111</v>
      </c>
      <c r="AC59" s="18">
        <f t="shared" si="22"/>
        <v>333.82333762833827</v>
      </c>
      <c r="AD59">
        <f>VLOOKUP(X59,HerverdelingStap1!$A$2:$D$123,IF(G59="actief",2,IF(G59="slaper",3,4)))</f>
        <v>1.0800000000000001E-2</v>
      </c>
      <c r="AE59" s="18">
        <f t="shared" si="18"/>
        <v>337.42862967472428</v>
      </c>
      <c r="AF59" s="88">
        <f t="shared" si="23"/>
        <v>4.812397215821748E-3</v>
      </c>
      <c r="AG59" s="90">
        <f t="shared" si="2"/>
        <v>7182.0259814206192</v>
      </c>
      <c r="AH59" s="79">
        <f t="shared" si="24"/>
        <v>2151.4451423455353</v>
      </c>
      <c r="AI59">
        <f t="shared" si="25"/>
        <v>440.54188254066719</v>
      </c>
      <c r="AJ59">
        <f>VLOOKUP(X59,HerverdelingStap1!$A$2:$D$123,IF(G59="actief",2,IF(G59="slaper",3,4)))</f>
        <v>1.0800000000000001E-2</v>
      </c>
      <c r="AK59" s="37">
        <f t="shared" si="26"/>
        <v>15.882821452238064</v>
      </c>
      <c r="AL59">
        <f t="shared" si="27"/>
        <v>15.882821452238064</v>
      </c>
      <c r="AM59" s="37">
        <f t="shared" si="28"/>
        <v>1486.5144374002068</v>
      </c>
      <c r="AN59">
        <f t="shared" si="29"/>
        <v>445.29973487210634</v>
      </c>
      <c r="AO59">
        <f t="shared" si="30"/>
        <v>1</v>
      </c>
      <c r="AP59" s="94">
        <f t="shared" si="31"/>
        <v>729.00818544591232</v>
      </c>
      <c r="AQ59" s="18">
        <f t="shared" si="32"/>
        <v>2433.5994562393303</v>
      </c>
      <c r="AR59" s="95">
        <f t="shared" si="12"/>
        <v>729.00818544591232</v>
      </c>
      <c r="AS59" s="96">
        <f t="shared" si="33"/>
        <v>2433.5994562393303</v>
      </c>
      <c r="AT59">
        <f>VLOOKUP(X59,HerverdelingStap3!$A$2:$D$123,IF(G59="actief",2,IF(G59="slaper",3,4)))</f>
        <v>1.0800000000000001E-2</v>
      </c>
      <c r="AU59" s="18">
        <f t="shared" si="19"/>
        <v>26.282874127384769</v>
      </c>
      <c r="AV59">
        <f t="shared" si="20"/>
        <v>26.282874127384769</v>
      </c>
      <c r="AW59" s="18">
        <f t="shared" si="21"/>
        <v>2459.882330366715</v>
      </c>
      <c r="AX59">
        <f t="shared" si="34"/>
        <v>24.59882330366715</v>
      </c>
    </row>
    <row r="60" spans="1:50" x14ac:dyDescent="0.2">
      <c r="Q60"/>
      <c r="R60" s="5"/>
      <c r="S60" s="34"/>
      <c r="T60" s="5"/>
      <c r="U60" s="34"/>
      <c r="V60" s="5"/>
      <c r="W60" s="81"/>
      <c r="X60" s="84"/>
      <c r="Y60" s="18"/>
      <c r="AA60" s="18"/>
      <c r="AB60" s="86"/>
      <c r="AC60" s="18"/>
      <c r="AE60" s="18"/>
      <c r="AF60" s="88"/>
      <c r="AG60" s="90"/>
      <c r="AK60" s="37"/>
      <c r="AM60" s="37"/>
      <c r="AP60" s="94"/>
      <c r="AQ60" s="18"/>
      <c r="AR60" s="95"/>
      <c r="AS60" s="96"/>
      <c r="AU60" s="18"/>
      <c r="AW60" s="18"/>
    </row>
    <row r="61" spans="1:50" x14ac:dyDescent="0.2">
      <c r="Q61"/>
      <c r="R61" s="5"/>
      <c r="S61" s="34"/>
      <c r="T61" s="5"/>
      <c r="U61" s="34"/>
      <c r="V61" s="5"/>
      <c r="W61" s="81"/>
      <c r="X61" s="84"/>
      <c r="Y61" s="18"/>
      <c r="AA61" s="18"/>
      <c r="AB61" s="86"/>
      <c r="AC61" s="18"/>
      <c r="AE61" s="18"/>
      <c r="AF61" s="88"/>
      <c r="AG61" s="90"/>
      <c r="AK61" s="37"/>
      <c r="AM61" s="37"/>
      <c r="AP61" s="94"/>
      <c r="AQ61" s="18"/>
      <c r="AR61" s="95"/>
      <c r="AS61" s="96"/>
      <c r="AU61" s="18"/>
      <c r="AW61" s="18"/>
    </row>
    <row r="62" spans="1:50" x14ac:dyDescent="0.2">
      <c r="Q62"/>
      <c r="R62" s="5"/>
      <c r="S62" s="34"/>
      <c r="T62" s="5"/>
      <c r="U62" s="34"/>
      <c r="V62" s="5"/>
      <c r="W62" s="81"/>
      <c r="X62" s="84"/>
      <c r="Y62" s="18"/>
      <c r="AA62" s="18"/>
      <c r="AB62" s="86"/>
      <c r="AC62" s="18"/>
      <c r="AE62" s="18"/>
      <c r="AF62" s="88"/>
      <c r="AG62" s="90"/>
      <c r="AK62" s="37"/>
      <c r="AM62" s="37"/>
      <c r="AP62" s="94"/>
      <c r="AQ62" s="18"/>
      <c r="AR62" s="95"/>
      <c r="AS62" s="96"/>
      <c r="AU62" s="18"/>
      <c r="AW62" s="18"/>
    </row>
    <row r="63" spans="1:50" x14ac:dyDescent="0.2">
      <c r="Q63"/>
      <c r="R63" s="5"/>
      <c r="S63" s="34"/>
      <c r="T63" s="5"/>
      <c r="U63" s="34"/>
      <c r="V63" s="5"/>
      <c r="W63" s="81"/>
      <c r="X63" s="84"/>
      <c r="Y63" s="18"/>
      <c r="AA63" s="18"/>
      <c r="AB63" s="86"/>
      <c r="AC63" s="18"/>
      <c r="AE63" s="18"/>
      <c r="AF63" s="88"/>
      <c r="AG63" s="90"/>
      <c r="AK63" s="37"/>
      <c r="AM63" s="37"/>
      <c r="AP63" s="94"/>
      <c r="AQ63" s="18"/>
      <c r="AR63" s="95"/>
      <c r="AS63" s="96"/>
      <c r="AU63" s="18"/>
      <c r="AW63" s="18"/>
    </row>
    <row r="64" spans="1:50" x14ac:dyDescent="0.2">
      <c r="Q64"/>
      <c r="R64" s="5"/>
      <c r="S64" s="34"/>
      <c r="T64" s="5"/>
      <c r="U64" s="34"/>
      <c r="V64" s="5"/>
      <c r="W64" s="81"/>
      <c r="X64" s="84"/>
      <c r="Y64" s="18"/>
      <c r="AA64" s="18"/>
      <c r="AB64" s="86"/>
      <c r="AC64" s="18"/>
      <c r="AE64" s="18"/>
      <c r="AF64" s="88"/>
      <c r="AG64" s="90"/>
      <c r="AK64" s="37"/>
      <c r="AM64" s="37"/>
      <c r="AP64" s="94"/>
      <c r="AQ64" s="18"/>
      <c r="AR64" s="95"/>
      <c r="AS64" s="96"/>
      <c r="AU64" s="18"/>
      <c r="AW64" s="18"/>
    </row>
    <row r="65" spans="17:49" x14ac:dyDescent="0.2">
      <c r="Q65"/>
      <c r="R65" s="5"/>
      <c r="S65" s="34"/>
      <c r="T65" s="5"/>
      <c r="U65" s="34"/>
      <c r="V65" s="5"/>
      <c r="W65" s="81"/>
      <c r="X65" s="84"/>
      <c r="Y65" s="18"/>
      <c r="AA65" s="18"/>
      <c r="AB65" s="86"/>
      <c r="AC65" s="18"/>
      <c r="AE65" s="18"/>
      <c r="AF65" s="88"/>
      <c r="AG65" s="90"/>
      <c r="AK65" s="37"/>
      <c r="AM65" s="37"/>
      <c r="AP65" s="94"/>
      <c r="AQ65" s="18"/>
      <c r="AR65" s="95"/>
      <c r="AS65" s="96"/>
      <c r="AU65" s="18"/>
      <c r="AW65" s="18"/>
    </row>
    <row r="66" spans="17:49" x14ac:dyDescent="0.2">
      <c r="Q66"/>
      <c r="R66" s="5"/>
      <c r="S66" s="34"/>
      <c r="T66" s="5"/>
      <c r="U66" s="34"/>
      <c r="V66" s="5"/>
      <c r="W66" s="81"/>
      <c r="X66" s="84"/>
      <c r="Y66" s="18"/>
      <c r="AA66" s="18"/>
      <c r="AB66" s="86"/>
      <c r="AC66" s="18"/>
      <c r="AE66" s="18"/>
      <c r="AF66" s="88"/>
      <c r="AG66" s="90"/>
      <c r="AK66" s="37"/>
      <c r="AM66" s="37"/>
      <c r="AP66" s="94"/>
      <c r="AQ66" s="18"/>
      <c r="AR66" s="95"/>
      <c r="AS66" s="96"/>
      <c r="AU66" s="18"/>
      <c r="AW66" s="18"/>
    </row>
    <row r="67" spans="17:49" x14ac:dyDescent="0.2">
      <c r="Q67"/>
      <c r="R67" s="5"/>
      <c r="S67" s="34"/>
      <c r="T67" s="5"/>
      <c r="U67" s="34"/>
      <c r="V67" s="5"/>
      <c r="W67" s="81"/>
      <c r="X67" s="84"/>
      <c r="Y67" s="18"/>
      <c r="AA67" s="18"/>
      <c r="AB67" s="86"/>
      <c r="AC67" s="18"/>
      <c r="AE67" s="18"/>
      <c r="AF67" s="88"/>
      <c r="AG67" s="90"/>
      <c r="AK67" s="37"/>
      <c r="AM67" s="37"/>
      <c r="AP67" s="94"/>
      <c r="AQ67" s="18"/>
      <c r="AR67" s="95"/>
      <c r="AS67" s="96"/>
      <c r="AU67" s="18"/>
      <c r="AW67" s="18"/>
    </row>
    <row r="68" spans="17:49" x14ac:dyDescent="0.2">
      <c r="Q68"/>
      <c r="R68" s="5"/>
      <c r="S68" s="34"/>
      <c r="T68" s="5"/>
      <c r="U68" s="34"/>
      <c r="V68" s="5"/>
      <c r="W68" s="81"/>
      <c r="X68" s="84"/>
      <c r="Y68" s="18"/>
      <c r="AA68" s="18"/>
      <c r="AB68" s="86"/>
      <c r="AC68" s="18"/>
      <c r="AE68" s="18"/>
      <c r="AF68" s="88"/>
      <c r="AG68" s="90"/>
      <c r="AK68" s="37"/>
      <c r="AM68" s="37"/>
      <c r="AP68" s="94"/>
      <c r="AQ68" s="18"/>
      <c r="AR68" s="95"/>
      <c r="AS68" s="96"/>
      <c r="AU68" s="18"/>
      <c r="AW68" s="18"/>
    </row>
    <row r="69" spans="17:49" x14ac:dyDescent="0.2">
      <c r="Q69"/>
      <c r="R69" s="5"/>
      <c r="S69" s="34"/>
      <c r="T69" s="5"/>
      <c r="U69" s="34"/>
      <c r="V69" s="5"/>
      <c r="W69" s="81"/>
      <c r="X69" s="84"/>
      <c r="Y69" s="18"/>
      <c r="AA69" s="18"/>
      <c r="AB69" s="86"/>
      <c r="AC69" s="18"/>
      <c r="AE69" s="18"/>
      <c r="AF69" s="88"/>
      <c r="AG69" s="90"/>
      <c r="AK69" s="37"/>
      <c r="AM69" s="37"/>
      <c r="AP69" s="94"/>
      <c r="AQ69" s="18"/>
      <c r="AR69" s="95"/>
      <c r="AS69" s="96"/>
      <c r="AU69" s="18"/>
      <c r="AW69" s="18"/>
    </row>
    <row r="70" spans="17:49" x14ac:dyDescent="0.2">
      <c r="Q70"/>
      <c r="R70" s="5"/>
      <c r="S70" s="34"/>
      <c r="T70" s="5"/>
      <c r="U70" s="34"/>
      <c r="V70" s="5"/>
      <c r="W70" s="81"/>
      <c r="X70" s="84"/>
      <c r="Y70" s="18"/>
      <c r="AA70" s="18"/>
      <c r="AB70" s="86"/>
      <c r="AC70" s="18"/>
      <c r="AE70" s="18"/>
      <c r="AF70" s="88"/>
      <c r="AG70" s="90"/>
      <c r="AK70" s="37"/>
      <c r="AM70" s="37"/>
      <c r="AP70" s="94"/>
      <c r="AQ70" s="18"/>
      <c r="AR70" s="95"/>
      <c r="AS70" s="96"/>
      <c r="AU70" s="18"/>
      <c r="AW70" s="18"/>
    </row>
    <row r="71" spans="17:49" x14ac:dyDescent="0.2">
      <c r="Q71"/>
      <c r="R71" s="5"/>
      <c r="S71" s="34"/>
      <c r="T71" s="5"/>
      <c r="U71" s="34"/>
      <c r="V71" s="5"/>
      <c r="W71" s="81"/>
      <c r="X71" s="84"/>
      <c r="Y71" s="18"/>
      <c r="AA71" s="18"/>
      <c r="AB71" s="86"/>
      <c r="AC71" s="18"/>
      <c r="AE71" s="18"/>
      <c r="AF71" s="88"/>
      <c r="AG71" s="90"/>
      <c r="AK71" s="37"/>
      <c r="AM71" s="37"/>
      <c r="AP71" s="94"/>
      <c r="AQ71" s="18"/>
      <c r="AR71" s="95"/>
      <c r="AS71" s="96"/>
      <c r="AU71" s="18"/>
      <c r="AW71" s="18"/>
    </row>
    <row r="72" spans="17:49" x14ac:dyDescent="0.2">
      <c r="Q72"/>
      <c r="R72" s="5"/>
      <c r="S72" s="34"/>
      <c r="T72" s="5"/>
      <c r="U72" s="34"/>
      <c r="V72" s="5"/>
      <c r="W72" s="81"/>
      <c r="X72" s="84"/>
      <c r="Y72" s="18"/>
      <c r="AA72" s="18"/>
      <c r="AB72" s="86"/>
      <c r="AC72" s="18"/>
      <c r="AE72" s="18"/>
      <c r="AF72" s="88"/>
      <c r="AG72" s="90"/>
      <c r="AK72" s="37"/>
      <c r="AM72" s="37"/>
      <c r="AP72" s="94"/>
      <c r="AQ72" s="18"/>
      <c r="AR72" s="95"/>
      <c r="AS72" s="96"/>
      <c r="AU72" s="18"/>
      <c r="AW72" s="18"/>
    </row>
    <row r="73" spans="17:49" x14ac:dyDescent="0.2">
      <c r="Q73"/>
      <c r="R73" s="5"/>
      <c r="S73" s="34"/>
      <c r="T73" s="5"/>
      <c r="U73" s="34"/>
      <c r="V73" s="5"/>
      <c r="W73" s="81"/>
      <c r="X73" s="84"/>
      <c r="Y73" s="18"/>
      <c r="AA73" s="18"/>
      <c r="AB73" s="86"/>
      <c r="AC73" s="18"/>
      <c r="AE73" s="18"/>
      <c r="AF73" s="88"/>
      <c r="AG73" s="90"/>
      <c r="AK73" s="37"/>
      <c r="AM73" s="37"/>
      <c r="AP73" s="94"/>
      <c r="AQ73" s="18"/>
      <c r="AR73" s="95"/>
      <c r="AS73" s="96"/>
      <c r="AU73" s="18"/>
      <c r="AW73" s="18"/>
    </row>
    <row r="74" spans="17:49" x14ac:dyDescent="0.2">
      <c r="Q74"/>
      <c r="R74" s="5"/>
      <c r="S74" s="34"/>
      <c r="T74" s="5"/>
      <c r="U74" s="34"/>
      <c r="V74" s="5"/>
      <c r="W74" s="81"/>
      <c r="X74" s="84"/>
      <c r="Y74" s="18"/>
      <c r="AA74" s="18"/>
      <c r="AB74" s="86"/>
      <c r="AC74" s="18"/>
      <c r="AE74" s="18"/>
      <c r="AF74" s="88"/>
      <c r="AG74" s="90"/>
      <c r="AK74" s="37"/>
      <c r="AM74" s="37"/>
      <c r="AP74" s="94"/>
      <c r="AQ74" s="18"/>
      <c r="AR74" s="95"/>
      <c r="AS74" s="96"/>
      <c r="AU74" s="18"/>
      <c r="AW74" s="18"/>
    </row>
    <row r="75" spans="17:49" x14ac:dyDescent="0.2">
      <c r="Q75"/>
      <c r="R75" s="5"/>
      <c r="S75" s="34"/>
      <c r="T75" s="5"/>
      <c r="U75" s="34"/>
      <c r="V75" s="5"/>
      <c r="W75" s="81"/>
      <c r="X75" s="84"/>
      <c r="Y75" s="18"/>
      <c r="AA75" s="18"/>
      <c r="AB75" s="86"/>
      <c r="AC75" s="18"/>
      <c r="AE75" s="18"/>
      <c r="AF75" s="88"/>
      <c r="AG75" s="90"/>
      <c r="AK75" s="37"/>
      <c r="AM75" s="37"/>
      <c r="AP75" s="94"/>
      <c r="AQ75" s="18"/>
      <c r="AR75" s="95"/>
      <c r="AS75" s="96"/>
      <c r="AU75" s="18"/>
      <c r="AW75" s="18"/>
    </row>
    <row r="76" spans="17:49" x14ac:dyDescent="0.2">
      <c r="Q76"/>
      <c r="R76" s="5"/>
      <c r="S76" s="34"/>
      <c r="T76" s="5"/>
      <c r="U76" s="34"/>
      <c r="V76" s="5"/>
      <c r="W76" s="81"/>
      <c r="X76" s="84"/>
      <c r="Y76" s="18"/>
      <c r="AA76" s="18"/>
      <c r="AB76" s="86"/>
      <c r="AC76" s="18"/>
      <c r="AE76" s="18"/>
      <c r="AF76" s="88"/>
      <c r="AG76" s="90"/>
      <c r="AK76" s="37"/>
      <c r="AM76" s="37"/>
      <c r="AP76" s="94"/>
      <c r="AQ76" s="18"/>
      <c r="AR76" s="95"/>
      <c r="AS76" s="96"/>
      <c r="AU76" s="18"/>
      <c r="AW76" s="18"/>
    </row>
    <row r="77" spans="17:49" x14ac:dyDescent="0.2">
      <c r="Q77"/>
      <c r="R77" s="5"/>
      <c r="S77" s="34"/>
      <c r="T77" s="5"/>
      <c r="U77" s="34"/>
      <c r="V77" s="5"/>
      <c r="W77" s="81"/>
      <c r="X77" s="84"/>
      <c r="Y77" s="18"/>
      <c r="AA77" s="18"/>
      <c r="AB77" s="86"/>
      <c r="AC77" s="18"/>
      <c r="AE77" s="18"/>
      <c r="AF77" s="88"/>
      <c r="AG77" s="90"/>
      <c r="AK77" s="37"/>
      <c r="AM77" s="37"/>
      <c r="AP77" s="94"/>
      <c r="AQ77" s="18"/>
      <c r="AR77" s="95"/>
      <c r="AS77" s="96"/>
      <c r="AU77" s="18"/>
      <c r="AW77" s="18"/>
    </row>
    <row r="78" spans="17:49" x14ac:dyDescent="0.2">
      <c r="Q78"/>
      <c r="R78" s="5"/>
      <c r="S78" s="34"/>
      <c r="T78" s="5"/>
      <c r="U78" s="34"/>
      <c r="V78" s="5"/>
      <c r="W78" s="81"/>
      <c r="X78" s="84"/>
      <c r="Y78" s="18"/>
      <c r="AA78" s="18"/>
      <c r="AB78" s="86"/>
      <c r="AC78" s="18"/>
      <c r="AE78" s="18"/>
      <c r="AF78" s="88"/>
      <c r="AG78" s="90"/>
      <c r="AK78" s="37"/>
      <c r="AM78" s="37"/>
      <c r="AP78" s="94"/>
      <c r="AQ78" s="18"/>
      <c r="AR78" s="95"/>
      <c r="AS78" s="96"/>
      <c r="AU78" s="18"/>
      <c r="AW78" s="18"/>
    </row>
    <row r="79" spans="17:49" x14ac:dyDescent="0.2">
      <c r="Q79"/>
      <c r="R79" s="5"/>
      <c r="S79" s="34"/>
      <c r="T79" s="5"/>
      <c r="U79" s="34"/>
      <c r="V79" s="5"/>
      <c r="W79" s="81"/>
      <c r="X79" s="84"/>
      <c r="Y79" s="18"/>
      <c r="AA79" s="18"/>
      <c r="AB79" s="86"/>
      <c r="AC79" s="18"/>
      <c r="AE79" s="18"/>
      <c r="AF79" s="88"/>
      <c r="AG79" s="90"/>
      <c r="AK79" s="37"/>
      <c r="AM79" s="37"/>
      <c r="AP79" s="94"/>
      <c r="AQ79" s="18"/>
      <c r="AR79" s="95"/>
      <c r="AS79" s="96"/>
      <c r="AU79" s="18"/>
      <c r="AW79" s="18"/>
    </row>
    <row r="80" spans="17:49" x14ac:dyDescent="0.2">
      <c r="Q80"/>
      <c r="R80" s="5"/>
      <c r="S80" s="34"/>
      <c r="T80" s="5"/>
      <c r="U80" s="34"/>
      <c r="V80" s="5"/>
      <c r="W80" s="81"/>
      <c r="X80" s="84"/>
      <c r="Y80" s="18"/>
      <c r="AA80" s="18"/>
      <c r="AB80" s="86"/>
      <c r="AC80" s="18"/>
      <c r="AE80" s="18"/>
      <c r="AF80" s="88"/>
      <c r="AG80" s="90"/>
      <c r="AK80" s="37"/>
      <c r="AM80" s="37"/>
      <c r="AP80" s="94"/>
      <c r="AQ80" s="18"/>
      <c r="AR80" s="95"/>
      <c r="AS80" s="96"/>
      <c r="AU80" s="18"/>
      <c r="AW80" s="18"/>
    </row>
    <row r="81" spans="17:49" x14ac:dyDescent="0.2">
      <c r="Q81"/>
      <c r="R81" s="5"/>
      <c r="S81" s="34"/>
      <c r="T81" s="5"/>
      <c r="U81" s="34"/>
      <c r="V81" s="5"/>
      <c r="W81" s="81"/>
      <c r="X81" s="84"/>
      <c r="Y81" s="18"/>
      <c r="AA81" s="18"/>
      <c r="AB81" s="86"/>
      <c r="AC81" s="18"/>
      <c r="AE81" s="18"/>
      <c r="AF81" s="88"/>
      <c r="AG81" s="90"/>
      <c r="AK81" s="37"/>
      <c r="AM81" s="37"/>
      <c r="AP81" s="94"/>
      <c r="AQ81" s="18"/>
      <c r="AR81" s="95"/>
      <c r="AS81" s="96"/>
      <c r="AU81" s="18"/>
      <c r="AW81" s="18"/>
    </row>
    <row r="82" spans="17:49" x14ac:dyDescent="0.2">
      <c r="Q82"/>
      <c r="R82" s="5"/>
      <c r="S82" s="34"/>
      <c r="T82" s="5"/>
      <c r="U82" s="34"/>
      <c r="V82" s="5"/>
      <c r="W82" s="81"/>
      <c r="X82" s="84"/>
      <c r="Y82" s="18"/>
      <c r="AA82" s="18"/>
      <c r="AB82" s="86"/>
      <c r="AC82" s="18"/>
      <c r="AE82" s="18"/>
      <c r="AF82" s="88"/>
      <c r="AG82" s="90"/>
      <c r="AK82" s="37"/>
      <c r="AM82" s="37"/>
      <c r="AP82" s="94"/>
      <c r="AQ82" s="18"/>
      <c r="AR82" s="95"/>
      <c r="AS82" s="96"/>
      <c r="AU82" s="18"/>
      <c r="AW82" s="18"/>
    </row>
    <row r="83" spans="17:49" x14ac:dyDescent="0.2">
      <c r="Q83"/>
      <c r="R83" s="5"/>
      <c r="S83" s="34"/>
      <c r="T83" s="5"/>
      <c r="U83" s="34"/>
      <c r="V83" s="5"/>
      <c r="W83" s="81"/>
      <c r="X83" s="84"/>
      <c r="Y83" s="18"/>
      <c r="AA83" s="18"/>
      <c r="AB83" s="86"/>
      <c r="AC83" s="18"/>
      <c r="AE83" s="18"/>
      <c r="AF83" s="88"/>
      <c r="AG83" s="90"/>
      <c r="AK83" s="37"/>
      <c r="AM83" s="37"/>
      <c r="AP83" s="94"/>
      <c r="AQ83" s="18"/>
      <c r="AR83" s="95"/>
      <c r="AS83" s="96"/>
      <c r="AU83" s="18"/>
      <c r="AW83" s="18"/>
    </row>
    <row r="84" spans="17:49" x14ac:dyDescent="0.2">
      <c r="Q84"/>
      <c r="R84" s="5"/>
      <c r="S84" s="34"/>
      <c r="T84" s="5"/>
      <c r="U84" s="34"/>
      <c r="V84" s="5"/>
      <c r="W84" s="81"/>
      <c r="X84" s="84"/>
      <c r="Y84" s="18"/>
      <c r="AA84" s="18"/>
      <c r="AB84" s="86"/>
      <c r="AC84" s="18"/>
      <c r="AE84" s="18"/>
      <c r="AF84" s="88"/>
      <c r="AG84" s="90"/>
      <c r="AK84" s="37"/>
      <c r="AM84" s="37"/>
      <c r="AP84" s="94"/>
      <c r="AQ84" s="18"/>
      <c r="AR84" s="95"/>
      <c r="AS84" s="96"/>
      <c r="AU84" s="18"/>
      <c r="AW84" s="18"/>
    </row>
    <row r="85" spans="17:49" x14ac:dyDescent="0.2">
      <c r="Q85"/>
      <c r="R85" s="5"/>
      <c r="S85" s="34"/>
      <c r="T85" s="5"/>
      <c r="U85" s="34"/>
      <c r="V85" s="5"/>
      <c r="W85" s="81"/>
      <c r="X85" s="84"/>
      <c r="Y85" s="18"/>
      <c r="AA85" s="18"/>
      <c r="AB85" s="86"/>
      <c r="AC85" s="18"/>
      <c r="AE85" s="18"/>
      <c r="AF85" s="88"/>
      <c r="AG85" s="90"/>
      <c r="AK85" s="37"/>
      <c r="AM85" s="37"/>
      <c r="AP85" s="94"/>
      <c r="AQ85" s="18"/>
      <c r="AR85" s="95"/>
      <c r="AS85" s="96"/>
      <c r="AU85" s="18"/>
      <c r="AW85" s="18"/>
    </row>
    <row r="86" spans="17:49" x14ac:dyDescent="0.2">
      <c r="Q86"/>
      <c r="R86" s="5"/>
      <c r="S86" s="34"/>
      <c r="T86" s="5"/>
      <c r="U86" s="34"/>
      <c r="V86" s="5"/>
      <c r="W86" s="81"/>
      <c r="X86" s="84"/>
      <c r="Y86" s="18"/>
      <c r="AA86" s="18"/>
      <c r="AB86" s="86"/>
      <c r="AC86" s="18"/>
      <c r="AE86" s="18"/>
      <c r="AF86" s="88"/>
      <c r="AG86" s="90"/>
      <c r="AK86" s="37"/>
      <c r="AM86" s="37"/>
      <c r="AP86" s="94"/>
      <c r="AQ86" s="18"/>
      <c r="AR86" s="95"/>
      <c r="AS86" s="96"/>
      <c r="AU86" s="18"/>
      <c r="AW86" s="18"/>
    </row>
    <row r="87" spans="17:49" x14ac:dyDescent="0.2">
      <c r="Q87"/>
      <c r="R87" s="5"/>
      <c r="S87" s="34"/>
      <c r="T87" s="5"/>
      <c r="U87" s="34"/>
      <c r="V87" s="5"/>
      <c r="W87" s="81"/>
      <c r="X87" s="84"/>
      <c r="Y87" s="18"/>
      <c r="AA87" s="18"/>
      <c r="AB87" s="86"/>
      <c r="AC87" s="18"/>
      <c r="AE87" s="18"/>
      <c r="AF87" s="88"/>
      <c r="AG87" s="90"/>
      <c r="AK87" s="37"/>
      <c r="AM87" s="37"/>
      <c r="AP87" s="94"/>
      <c r="AQ87" s="18"/>
      <c r="AR87" s="95"/>
      <c r="AS87" s="96"/>
      <c r="AU87" s="18"/>
      <c r="AW87" s="18"/>
    </row>
    <row r="88" spans="17:49" x14ac:dyDescent="0.2">
      <c r="Q88"/>
      <c r="R88" s="5"/>
      <c r="S88" s="34"/>
      <c r="T88" s="5"/>
      <c r="U88" s="34"/>
      <c r="V88" s="5"/>
      <c r="W88" s="81"/>
      <c r="X88" s="84"/>
      <c r="Y88" s="18"/>
      <c r="AA88" s="18"/>
      <c r="AB88" s="86"/>
      <c r="AC88" s="18"/>
      <c r="AE88" s="18"/>
      <c r="AF88" s="88"/>
      <c r="AG88" s="90"/>
      <c r="AK88" s="37"/>
      <c r="AM88" s="37"/>
      <c r="AP88" s="94"/>
      <c r="AQ88" s="18"/>
      <c r="AR88" s="95"/>
      <c r="AS88" s="96"/>
      <c r="AU88" s="18"/>
      <c r="AW88" s="18"/>
    </row>
    <row r="89" spans="17:49" x14ac:dyDescent="0.2">
      <c r="Q89"/>
      <c r="R89" s="5"/>
      <c r="S89" s="34"/>
      <c r="T89" s="5"/>
      <c r="U89" s="34"/>
      <c r="V89" s="5"/>
      <c r="W89" s="81"/>
      <c r="X89" s="84"/>
      <c r="Y89" s="18"/>
      <c r="AA89" s="18"/>
      <c r="AB89" s="86"/>
      <c r="AC89" s="18"/>
      <c r="AE89" s="18"/>
      <c r="AF89" s="88"/>
      <c r="AG89" s="90"/>
      <c r="AK89" s="37"/>
      <c r="AM89" s="37"/>
      <c r="AP89" s="94"/>
      <c r="AQ89" s="18"/>
      <c r="AR89" s="95"/>
      <c r="AS89" s="96"/>
      <c r="AU89" s="18"/>
      <c r="AW89" s="18"/>
    </row>
    <row r="90" spans="17:49" x14ac:dyDescent="0.2">
      <c r="Q90"/>
      <c r="R90" s="5"/>
      <c r="S90" s="34"/>
      <c r="T90" s="5"/>
      <c r="U90" s="34"/>
      <c r="V90" s="5"/>
      <c r="W90" s="81"/>
      <c r="X90" s="84"/>
      <c r="Y90" s="18"/>
      <c r="AA90" s="18"/>
      <c r="AB90" s="86"/>
      <c r="AC90" s="18"/>
      <c r="AE90" s="18"/>
      <c r="AF90" s="88"/>
      <c r="AG90" s="90"/>
      <c r="AK90" s="37"/>
      <c r="AM90" s="37"/>
      <c r="AP90" s="94"/>
      <c r="AQ90" s="18"/>
      <c r="AR90" s="95"/>
      <c r="AS90" s="96"/>
      <c r="AU90" s="18"/>
      <c r="AW90" s="18"/>
    </row>
    <row r="91" spans="17:49" x14ac:dyDescent="0.2">
      <c r="Q91"/>
      <c r="R91" s="5"/>
      <c r="S91" s="34"/>
      <c r="T91" s="5"/>
      <c r="U91" s="34"/>
      <c r="V91" s="5"/>
      <c r="W91" s="81"/>
      <c r="X91" s="84"/>
      <c r="Y91" s="18"/>
      <c r="AA91" s="18"/>
      <c r="AB91" s="86"/>
      <c r="AC91" s="18"/>
      <c r="AE91" s="18"/>
      <c r="AF91" s="88"/>
      <c r="AG91" s="90"/>
      <c r="AK91" s="37"/>
      <c r="AM91" s="37"/>
      <c r="AP91" s="94"/>
      <c r="AQ91" s="18"/>
      <c r="AR91" s="95"/>
      <c r="AS91" s="96"/>
      <c r="AU91" s="18"/>
      <c r="AW91" s="18"/>
    </row>
    <row r="92" spans="17:49" x14ac:dyDescent="0.2">
      <c r="Q92"/>
      <c r="R92" s="5"/>
      <c r="S92" s="34"/>
      <c r="T92" s="5"/>
      <c r="U92" s="34"/>
      <c r="V92" s="5"/>
      <c r="W92" s="81"/>
      <c r="X92" s="84"/>
      <c r="Y92" s="18"/>
      <c r="AA92" s="18"/>
      <c r="AB92" s="86"/>
      <c r="AC92" s="18"/>
      <c r="AE92" s="18"/>
      <c r="AF92" s="88"/>
      <c r="AG92" s="90"/>
      <c r="AK92" s="37"/>
      <c r="AM92" s="37"/>
      <c r="AP92" s="94"/>
      <c r="AQ92" s="18"/>
      <c r="AR92" s="95"/>
      <c r="AS92" s="96"/>
      <c r="AU92" s="18"/>
      <c r="AW92" s="18"/>
    </row>
    <row r="93" spans="17:49" x14ac:dyDescent="0.2">
      <c r="Q93"/>
      <c r="R93" s="5"/>
      <c r="S93" s="34"/>
      <c r="T93" s="5"/>
      <c r="U93" s="34"/>
      <c r="V93" s="5"/>
      <c r="W93" s="81"/>
      <c r="X93" s="84"/>
      <c r="Y93" s="18"/>
      <c r="AA93" s="18"/>
      <c r="AB93" s="86"/>
      <c r="AC93" s="18"/>
      <c r="AE93" s="18"/>
      <c r="AF93" s="88"/>
      <c r="AG93" s="90"/>
      <c r="AK93" s="37"/>
      <c r="AM93" s="37"/>
      <c r="AP93" s="94"/>
      <c r="AQ93" s="18"/>
      <c r="AR93" s="95"/>
      <c r="AS93" s="96"/>
      <c r="AU93" s="18"/>
      <c r="AW93" s="18"/>
    </row>
    <row r="94" spans="17:49" x14ac:dyDescent="0.2">
      <c r="Q94"/>
      <c r="R94" s="5"/>
      <c r="S94" s="34"/>
      <c r="T94" s="5"/>
      <c r="U94" s="34"/>
      <c r="V94" s="5"/>
      <c r="W94" s="81"/>
      <c r="X94" s="84"/>
      <c r="Y94" s="18"/>
      <c r="AA94" s="18"/>
      <c r="AB94" s="86"/>
      <c r="AC94" s="18"/>
      <c r="AE94" s="18"/>
      <c r="AF94" s="88"/>
      <c r="AG94" s="90"/>
      <c r="AK94" s="37"/>
      <c r="AM94" s="37"/>
      <c r="AP94" s="94"/>
      <c r="AQ94" s="18"/>
      <c r="AR94" s="95"/>
      <c r="AS94" s="96"/>
      <c r="AU94" s="18"/>
      <c r="AW94" s="18"/>
    </row>
    <row r="95" spans="17:49" x14ac:dyDescent="0.2">
      <c r="Q95"/>
      <c r="R95" s="5"/>
      <c r="S95" s="34"/>
      <c r="T95" s="5"/>
      <c r="U95" s="34"/>
      <c r="V95" s="5"/>
      <c r="W95" s="81"/>
      <c r="X95" s="84"/>
      <c r="Y95" s="18"/>
      <c r="AA95" s="18"/>
      <c r="AB95" s="86"/>
      <c r="AC95" s="18"/>
      <c r="AE95" s="18"/>
      <c r="AF95" s="88"/>
      <c r="AG95" s="90"/>
      <c r="AK95" s="37"/>
      <c r="AM95" s="37"/>
      <c r="AP95" s="94"/>
      <c r="AQ95" s="18"/>
      <c r="AR95" s="95"/>
      <c r="AS95" s="96"/>
      <c r="AU95" s="18"/>
      <c r="AW95" s="18"/>
    </row>
    <row r="96" spans="17:49" x14ac:dyDescent="0.2">
      <c r="Q96"/>
      <c r="R96" s="5"/>
      <c r="S96" s="34"/>
      <c r="T96" s="5"/>
      <c r="U96" s="34"/>
      <c r="V96" s="5"/>
      <c r="W96" s="81"/>
      <c r="X96" s="84"/>
      <c r="Y96" s="18"/>
      <c r="AA96" s="18"/>
      <c r="AB96" s="86"/>
      <c r="AC96" s="18"/>
      <c r="AE96" s="18"/>
      <c r="AF96" s="88"/>
      <c r="AG96" s="90"/>
      <c r="AK96" s="37"/>
      <c r="AM96" s="37"/>
      <c r="AP96" s="94"/>
      <c r="AQ96" s="18"/>
      <c r="AR96" s="95"/>
      <c r="AS96" s="96"/>
      <c r="AU96" s="18"/>
      <c r="AW96" s="18"/>
    </row>
    <row r="97" spans="17:49" x14ac:dyDescent="0.2">
      <c r="Q97"/>
      <c r="R97" s="5"/>
      <c r="S97" s="34"/>
      <c r="T97" s="5"/>
      <c r="U97" s="34"/>
      <c r="V97" s="5"/>
      <c r="W97" s="81"/>
      <c r="X97" s="84"/>
      <c r="Y97" s="18"/>
      <c r="AA97" s="18"/>
      <c r="AB97" s="86"/>
      <c r="AC97" s="18"/>
      <c r="AE97" s="18"/>
      <c r="AF97" s="88"/>
      <c r="AG97" s="90"/>
      <c r="AK97" s="37"/>
      <c r="AM97" s="37"/>
      <c r="AP97" s="94"/>
      <c r="AQ97" s="18"/>
      <c r="AR97" s="95"/>
      <c r="AS97" s="96"/>
      <c r="AU97" s="18"/>
      <c r="AW97" s="18"/>
    </row>
    <row r="98" spans="17:49" x14ac:dyDescent="0.2">
      <c r="Q98"/>
      <c r="R98" s="5"/>
      <c r="S98" s="34"/>
      <c r="T98" s="5"/>
      <c r="U98" s="34"/>
      <c r="V98" s="5"/>
      <c r="W98" s="81"/>
      <c r="X98" s="84"/>
      <c r="Y98" s="18"/>
      <c r="AA98" s="18"/>
      <c r="AB98" s="86"/>
      <c r="AC98" s="18"/>
      <c r="AE98" s="18"/>
      <c r="AF98" s="88"/>
      <c r="AG98" s="90"/>
      <c r="AK98" s="37"/>
      <c r="AM98" s="37"/>
      <c r="AP98" s="94"/>
      <c r="AQ98" s="18"/>
      <c r="AR98" s="95"/>
      <c r="AS98" s="96"/>
      <c r="AU98" s="18"/>
      <c r="AW98" s="18"/>
    </row>
    <row r="99" spans="17:49" x14ac:dyDescent="0.2">
      <c r="Q99"/>
      <c r="R99" s="5"/>
      <c r="S99" s="34"/>
      <c r="T99" s="5"/>
      <c r="U99" s="34"/>
      <c r="V99" s="5"/>
      <c r="W99" s="81"/>
      <c r="X99" s="84"/>
      <c r="Y99" s="18"/>
      <c r="AA99" s="18"/>
      <c r="AB99" s="86"/>
      <c r="AC99" s="18"/>
      <c r="AE99" s="18"/>
      <c r="AF99" s="88"/>
      <c r="AG99" s="90"/>
      <c r="AK99" s="37"/>
      <c r="AM99" s="37"/>
      <c r="AP99" s="94"/>
      <c r="AQ99" s="18"/>
      <c r="AR99" s="95"/>
      <c r="AS99" s="96"/>
      <c r="AU99" s="18"/>
      <c r="AW99" s="18"/>
    </row>
    <row r="100" spans="17:49" x14ac:dyDescent="0.2">
      <c r="Q100"/>
      <c r="R100" s="5"/>
      <c r="S100" s="34"/>
      <c r="T100" s="5"/>
      <c r="U100" s="34"/>
      <c r="V100" s="5"/>
      <c r="W100" s="81"/>
      <c r="X100" s="84"/>
      <c r="Y100" s="18"/>
      <c r="AA100" s="18"/>
      <c r="AB100" s="86"/>
      <c r="AC100" s="18"/>
      <c r="AE100" s="18"/>
      <c r="AF100" s="88"/>
      <c r="AG100" s="90"/>
      <c r="AK100" s="37"/>
      <c r="AM100" s="37"/>
      <c r="AP100" s="94"/>
      <c r="AQ100" s="18"/>
      <c r="AR100" s="95"/>
      <c r="AS100" s="96"/>
      <c r="AU100" s="18"/>
      <c r="AW100" s="18"/>
    </row>
    <row r="101" spans="17:49" x14ac:dyDescent="0.2">
      <c r="Q101"/>
      <c r="R101" s="5"/>
      <c r="S101" s="34"/>
      <c r="T101" s="5"/>
      <c r="U101" s="34"/>
      <c r="V101" s="5"/>
      <c r="W101" s="81"/>
      <c r="X101" s="84"/>
      <c r="Y101" s="18"/>
      <c r="AA101" s="18"/>
      <c r="AB101" s="86"/>
      <c r="AC101" s="18"/>
      <c r="AE101" s="18"/>
      <c r="AF101" s="88"/>
      <c r="AG101" s="90"/>
      <c r="AK101" s="37"/>
      <c r="AM101" s="37"/>
      <c r="AP101" s="94"/>
      <c r="AQ101" s="18"/>
      <c r="AR101" s="95"/>
      <c r="AS101" s="96"/>
      <c r="AU101" s="18"/>
      <c r="AW101" s="18"/>
    </row>
    <row r="102" spans="17:49" x14ac:dyDescent="0.2">
      <c r="Q102"/>
      <c r="R102" s="5"/>
      <c r="S102" s="34"/>
      <c r="T102" s="5"/>
      <c r="U102" s="34"/>
      <c r="V102" s="5"/>
      <c r="W102" s="81"/>
      <c r="X102" s="84"/>
      <c r="Y102" s="18"/>
      <c r="AA102" s="18"/>
      <c r="AB102" s="86"/>
      <c r="AC102" s="18"/>
      <c r="AE102" s="18"/>
      <c r="AF102" s="88"/>
      <c r="AG102" s="90"/>
      <c r="AK102" s="37"/>
      <c r="AM102" s="37"/>
      <c r="AP102" s="94"/>
      <c r="AQ102" s="18"/>
      <c r="AR102" s="95"/>
      <c r="AS102" s="96"/>
      <c r="AU102" s="18"/>
      <c r="AW102" s="18"/>
    </row>
    <row r="103" spans="17:49" x14ac:dyDescent="0.2">
      <c r="Q103"/>
      <c r="R103" s="5"/>
      <c r="S103" s="34"/>
      <c r="T103" s="5"/>
      <c r="U103" s="34"/>
      <c r="V103" s="5"/>
      <c r="W103" s="81"/>
      <c r="X103" s="84"/>
      <c r="Y103" s="18"/>
      <c r="AA103" s="18"/>
      <c r="AB103" s="86"/>
      <c r="AC103" s="18"/>
      <c r="AE103" s="18"/>
      <c r="AF103" s="88"/>
      <c r="AG103" s="90"/>
      <c r="AK103" s="37"/>
      <c r="AM103" s="37"/>
      <c r="AP103" s="94"/>
      <c r="AQ103" s="18"/>
      <c r="AR103" s="95"/>
      <c r="AS103" s="96"/>
      <c r="AU103" s="18"/>
      <c r="AW103" s="18"/>
    </row>
    <row r="104" spans="17:49" x14ac:dyDescent="0.2">
      <c r="Q104"/>
      <c r="R104" s="5"/>
      <c r="S104" s="34"/>
      <c r="T104" s="5"/>
      <c r="U104" s="34"/>
      <c r="V104" s="5"/>
      <c r="W104" s="81"/>
      <c r="X104" s="84"/>
      <c r="Y104" s="18"/>
      <c r="AA104" s="18"/>
      <c r="AB104" s="86"/>
      <c r="AC104" s="18"/>
      <c r="AE104" s="18"/>
      <c r="AF104" s="88"/>
      <c r="AG104" s="90"/>
      <c r="AK104" s="37"/>
      <c r="AM104" s="37"/>
      <c r="AP104" s="94"/>
      <c r="AQ104" s="18"/>
      <c r="AR104" s="95"/>
      <c r="AS104" s="96"/>
      <c r="AU104" s="18"/>
      <c r="AW104" s="18"/>
    </row>
    <row r="105" spans="17:49" x14ac:dyDescent="0.2">
      <c r="Q105"/>
      <c r="R105" s="5"/>
      <c r="S105" s="34"/>
      <c r="T105" s="5"/>
      <c r="U105" s="34"/>
      <c r="V105" s="5"/>
      <c r="W105" s="81"/>
      <c r="X105" s="84"/>
      <c r="Y105" s="18"/>
      <c r="AA105" s="18"/>
      <c r="AB105" s="86"/>
      <c r="AC105" s="18"/>
      <c r="AE105" s="18"/>
      <c r="AF105" s="88"/>
      <c r="AG105" s="90"/>
      <c r="AK105" s="37"/>
      <c r="AM105" s="37"/>
      <c r="AP105" s="94"/>
      <c r="AQ105" s="18"/>
      <c r="AR105" s="95"/>
      <c r="AS105" s="96"/>
      <c r="AU105" s="18"/>
      <c r="AW105" s="18"/>
    </row>
    <row r="106" spans="17:49" x14ac:dyDescent="0.2">
      <c r="Q106"/>
      <c r="R106" s="5"/>
      <c r="S106" s="34"/>
      <c r="T106" s="5"/>
      <c r="U106" s="34"/>
      <c r="V106" s="5"/>
      <c r="W106" s="81"/>
      <c r="X106" s="84"/>
      <c r="Y106" s="18"/>
      <c r="AA106" s="18"/>
      <c r="AB106" s="86"/>
      <c r="AC106" s="18"/>
      <c r="AE106" s="18"/>
      <c r="AF106" s="88"/>
      <c r="AG106" s="90"/>
      <c r="AK106" s="37"/>
      <c r="AM106" s="37"/>
      <c r="AP106" s="94"/>
      <c r="AQ106" s="18"/>
      <c r="AR106" s="95"/>
      <c r="AS106" s="96"/>
      <c r="AU106" s="18"/>
      <c r="AW106" s="18"/>
    </row>
    <row r="107" spans="17:49" x14ac:dyDescent="0.2">
      <c r="Q107"/>
      <c r="R107" s="5"/>
      <c r="S107" s="34"/>
      <c r="T107" s="5"/>
      <c r="U107" s="34"/>
      <c r="V107" s="5"/>
      <c r="W107" s="81"/>
      <c r="X107" s="84"/>
      <c r="Y107" s="18"/>
      <c r="AA107" s="18"/>
      <c r="AB107" s="86"/>
      <c r="AC107" s="18"/>
      <c r="AE107" s="18"/>
      <c r="AF107" s="88"/>
      <c r="AG107" s="90"/>
      <c r="AK107" s="37"/>
      <c r="AM107" s="37"/>
      <c r="AP107" s="94"/>
      <c r="AQ107" s="18"/>
      <c r="AR107" s="95"/>
      <c r="AS107" s="96"/>
      <c r="AU107" s="18"/>
      <c r="AW107" s="18"/>
    </row>
    <row r="108" spans="17:49" x14ac:dyDescent="0.2">
      <c r="Q108"/>
      <c r="R108" s="5"/>
      <c r="S108" s="34"/>
      <c r="T108" s="5"/>
      <c r="U108" s="34"/>
      <c r="V108" s="5"/>
      <c r="W108" s="81"/>
      <c r="X108" s="84"/>
      <c r="Y108" s="18"/>
      <c r="AA108" s="18"/>
      <c r="AB108" s="86"/>
      <c r="AC108" s="18"/>
      <c r="AE108" s="18"/>
      <c r="AF108" s="88"/>
      <c r="AG108" s="90"/>
      <c r="AK108" s="37"/>
      <c r="AM108" s="37"/>
      <c r="AP108" s="94"/>
      <c r="AQ108" s="18"/>
      <c r="AR108" s="95"/>
      <c r="AS108" s="96"/>
      <c r="AU108" s="18"/>
      <c r="AW108" s="18"/>
    </row>
    <row r="109" spans="17:49" x14ac:dyDescent="0.2">
      <c r="Q109"/>
      <c r="R109" s="5"/>
      <c r="S109" s="34"/>
      <c r="T109" s="5"/>
      <c r="U109" s="34"/>
      <c r="V109" s="5"/>
      <c r="W109" s="81"/>
      <c r="X109" s="84"/>
      <c r="Y109" s="18"/>
      <c r="AA109" s="18"/>
      <c r="AB109" s="86"/>
      <c r="AC109" s="18"/>
      <c r="AE109" s="18"/>
      <c r="AF109" s="88"/>
      <c r="AG109" s="90"/>
      <c r="AK109" s="37"/>
      <c r="AM109" s="37"/>
      <c r="AP109" s="94"/>
      <c r="AQ109" s="18"/>
      <c r="AR109" s="95"/>
      <c r="AS109" s="96"/>
      <c r="AU109" s="18"/>
      <c r="AW109" s="18"/>
    </row>
    <row r="110" spans="17:49" x14ac:dyDescent="0.2">
      <c r="Q110"/>
      <c r="R110" s="5"/>
      <c r="S110" s="34"/>
      <c r="T110" s="5"/>
      <c r="U110" s="34"/>
      <c r="V110" s="5"/>
      <c r="W110" s="81"/>
      <c r="X110" s="84"/>
      <c r="Y110" s="18"/>
      <c r="AA110" s="18"/>
      <c r="AB110" s="86"/>
      <c r="AC110" s="18"/>
      <c r="AE110" s="18"/>
      <c r="AF110" s="88"/>
      <c r="AG110" s="90"/>
      <c r="AK110" s="37"/>
      <c r="AM110" s="37"/>
      <c r="AP110" s="94"/>
      <c r="AQ110" s="18"/>
      <c r="AR110" s="95"/>
      <c r="AS110" s="96"/>
      <c r="AU110" s="18"/>
      <c r="AW110" s="18"/>
    </row>
    <row r="111" spans="17:49" x14ac:dyDescent="0.2">
      <c r="Q111"/>
      <c r="R111" s="5"/>
      <c r="S111" s="34"/>
      <c r="T111" s="5"/>
      <c r="U111" s="34"/>
      <c r="V111" s="5"/>
      <c r="W111" s="81"/>
      <c r="X111" s="84"/>
      <c r="Y111" s="18"/>
      <c r="AA111" s="18"/>
      <c r="AB111" s="86"/>
      <c r="AC111" s="18"/>
      <c r="AE111" s="18"/>
      <c r="AF111" s="88"/>
      <c r="AG111" s="90"/>
      <c r="AK111" s="37"/>
      <c r="AM111" s="37"/>
      <c r="AP111" s="94"/>
      <c r="AQ111" s="18"/>
      <c r="AR111" s="95"/>
      <c r="AS111" s="96"/>
      <c r="AU111" s="18"/>
      <c r="AW111" s="18"/>
    </row>
    <row r="112" spans="17:49" x14ac:dyDescent="0.2">
      <c r="Q112"/>
      <c r="R112" s="5"/>
      <c r="S112" s="34"/>
      <c r="T112" s="5"/>
      <c r="U112" s="34"/>
      <c r="V112" s="5"/>
      <c r="W112" s="81"/>
      <c r="X112" s="84"/>
      <c r="Y112" s="18"/>
      <c r="AA112" s="18"/>
      <c r="AB112" s="86"/>
      <c r="AC112" s="18"/>
      <c r="AE112" s="18"/>
      <c r="AF112" s="88"/>
      <c r="AG112" s="90"/>
      <c r="AK112" s="37"/>
      <c r="AM112" s="37"/>
      <c r="AP112" s="94"/>
      <c r="AQ112" s="18"/>
      <c r="AR112" s="95"/>
      <c r="AS112" s="96"/>
      <c r="AU112" s="18"/>
      <c r="AW112" s="18"/>
    </row>
    <row r="113" spans="17:49" x14ac:dyDescent="0.2">
      <c r="Q113"/>
      <c r="R113" s="5"/>
      <c r="S113" s="34"/>
      <c r="T113" s="5"/>
      <c r="U113" s="34"/>
      <c r="V113" s="5"/>
      <c r="W113" s="81"/>
      <c r="X113" s="84"/>
      <c r="Y113" s="18"/>
      <c r="AA113" s="18"/>
      <c r="AB113" s="86"/>
      <c r="AC113" s="18"/>
      <c r="AE113" s="18"/>
      <c r="AF113" s="88"/>
      <c r="AG113" s="90"/>
      <c r="AK113" s="37"/>
      <c r="AM113" s="37"/>
      <c r="AP113" s="94"/>
      <c r="AQ113" s="18"/>
      <c r="AR113" s="95"/>
      <c r="AS113" s="96"/>
      <c r="AU113" s="18"/>
      <c r="AW113" s="18"/>
    </row>
    <row r="114" spans="17:49" x14ac:dyDescent="0.2">
      <c r="Q114"/>
      <c r="R114" s="5"/>
      <c r="S114" s="34"/>
      <c r="T114" s="5"/>
      <c r="U114" s="34"/>
      <c r="V114" s="5"/>
      <c r="W114" s="81"/>
      <c r="X114" s="84"/>
      <c r="Y114" s="18"/>
      <c r="AA114" s="18"/>
      <c r="AB114" s="86"/>
      <c r="AC114" s="18"/>
      <c r="AE114" s="18"/>
      <c r="AF114" s="88"/>
      <c r="AG114" s="90"/>
      <c r="AK114" s="37"/>
      <c r="AM114" s="37"/>
      <c r="AP114" s="94"/>
      <c r="AQ114" s="18"/>
      <c r="AR114" s="95"/>
      <c r="AS114" s="96"/>
      <c r="AU114" s="18"/>
      <c r="AW114" s="18"/>
    </row>
    <row r="115" spans="17:49" x14ac:dyDescent="0.2">
      <c r="Q115"/>
      <c r="R115" s="5"/>
      <c r="S115" s="34"/>
      <c r="T115" s="5"/>
      <c r="U115" s="34"/>
      <c r="V115" s="5"/>
      <c r="W115" s="81"/>
      <c r="X115" s="84"/>
      <c r="Y115" s="18"/>
      <c r="AA115" s="18"/>
      <c r="AB115" s="86"/>
      <c r="AC115" s="18"/>
      <c r="AE115" s="18"/>
      <c r="AF115" s="88"/>
      <c r="AG115" s="90"/>
      <c r="AK115" s="37"/>
      <c r="AM115" s="37"/>
      <c r="AP115" s="94"/>
      <c r="AQ115" s="18"/>
      <c r="AR115" s="95"/>
      <c r="AS115" s="96"/>
      <c r="AU115" s="18"/>
      <c r="AW115" s="18"/>
    </row>
    <row r="116" spans="17:49" x14ac:dyDescent="0.2">
      <c r="Q116"/>
      <c r="R116" s="5"/>
      <c r="S116" s="34"/>
      <c r="T116" s="5"/>
      <c r="U116" s="34"/>
      <c r="V116" s="5"/>
      <c r="W116" s="81"/>
      <c r="X116" s="84"/>
      <c r="Y116" s="18"/>
      <c r="AA116" s="18"/>
      <c r="AB116" s="86"/>
      <c r="AC116" s="18"/>
      <c r="AE116" s="18"/>
      <c r="AF116" s="88"/>
      <c r="AG116" s="90"/>
      <c r="AK116" s="37"/>
      <c r="AM116" s="37"/>
      <c r="AP116" s="94"/>
      <c r="AQ116" s="18"/>
      <c r="AR116" s="95"/>
      <c r="AS116" s="96"/>
      <c r="AU116" s="18"/>
      <c r="AW116" s="18"/>
    </row>
    <row r="117" spans="17:49" x14ac:dyDescent="0.2">
      <c r="Q117"/>
      <c r="R117" s="5"/>
      <c r="S117" s="34"/>
      <c r="T117" s="5"/>
      <c r="U117" s="34"/>
      <c r="V117" s="5"/>
      <c r="W117" s="81"/>
      <c r="X117" s="84"/>
      <c r="Y117" s="18"/>
      <c r="AA117" s="18"/>
      <c r="AB117" s="86"/>
      <c r="AC117" s="18"/>
      <c r="AE117" s="18"/>
      <c r="AF117" s="88"/>
      <c r="AG117" s="90"/>
      <c r="AK117" s="37"/>
      <c r="AM117" s="37"/>
      <c r="AP117" s="94"/>
      <c r="AQ117" s="18"/>
      <c r="AR117" s="95"/>
      <c r="AS117" s="96"/>
      <c r="AU117" s="18"/>
      <c r="AW117" s="18"/>
    </row>
    <row r="118" spans="17:49" x14ac:dyDescent="0.2">
      <c r="Q118"/>
      <c r="R118" s="5"/>
      <c r="S118" s="34"/>
      <c r="T118" s="5"/>
      <c r="U118" s="34"/>
      <c r="V118" s="5"/>
      <c r="W118" s="81"/>
      <c r="X118" s="84"/>
      <c r="Y118" s="18"/>
      <c r="AA118" s="18"/>
      <c r="AB118" s="86"/>
      <c r="AC118" s="18"/>
      <c r="AE118" s="18"/>
      <c r="AF118" s="88"/>
      <c r="AG118" s="90"/>
      <c r="AK118" s="37"/>
      <c r="AM118" s="37"/>
      <c r="AP118" s="94"/>
      <c r="AQ118" s="18"/>
      <c r="AR118" s="95"/>
      <c r="AS118" s="96"/>
      <c r="AU118" s="18"/>
      <c r="AW118" s="18"/>
    </row>
    <row r="119" spans="17:49" x14ac:dyDescent="0.2">
      <c r="Q119"/>
      <c r="R119" s="5"/>
      <c r="S119" s="34"/>
      <c r="T119" s="5"/>
      <c r="U119" s="34"/>
      <c r="V119" s="5"/>
      <c r="W119" s="81"/>
      <c r="X119" s="84"/>
      <c r="Y119" s="18"/>
      <c r="AA119" s="18"/>
      <c r="AB119" s="86"/>
      <c r="AC119" s="18"/>
      <c r="AE119" s="18"/>
      <c r="AF119" s="88"/>
      <c r="AG119" s="90"/>
      <c r="AK119" s="37"/>
      <c r="AM119" s="37"/>
      <c r="AP119" s="94"/>
      <c r="AQ119" s="18"/>
      <c r="AR119" s="95"/>
      <c r="AS119" s="96"/>
      <c r="AU119" s="18"/>
      <c r="AW119" s="18"/>
    </row>
    <row r="120" spans="17:49" x14ac:dyDescent="0.2">
      <c r="Q120"/>
      <c r="R120" s="5"/>
      <c r="S120" s="34"/>
      <c r="T120" s="5"/>
      <c r="U120" s="34"/>
      <c r="V120" s="5"/>
      <c r="W120" s="81"/>
      <c r="X120" s="84"/>
      <c r="Y120" s="18"/>
      <c r="AA120" s="18"/>
      <c r="AB120" s="86"/>
      <c r="AC120" s="18"/>
      <c r="AE120" s="18"/>
      <c r="AF120" s="88"/>
      <c r="AG120" s="90"/>
      <c r="AK120" s="37"/>
      <c r="AM120" s="37"/>
      <c r="AP120" s="94"/>
      <c r="AQ120" s="18"/>
      <c r="AR120" s="95"/>
      <c r="AS120" s="96"/>
      <c r="AU120" s="18"/>
      <c r="AW120" s="18"/>
    </row>
    <row r="121" spans="17:49" x14ac:dyDescent="0.2">
      <c r="Q121"/>
      <c r="R121" s="5"/>
      <c r="S121" s="34"/>
      <c r="T121" s="5"/>
      <c r="U121" s="34"/>
      <c r="V121" s="5"/>
      <c r="W121" s="81"/>
      <c r="X121" s="84"/>
      <c r="Y121" s="18"/>
      <c r="AA121" s="18"/>
      <c r="AB121" s="86"/>
      <c r="AC121" s="18"/>
      <c r="AE121" s="18"/>
      <c r="AF121" s="88"/>
      <c r="AG121" s="90"/>
      <c r="AK121" s="37"/>
      <c r="AM121" s="37"/>
      <c r="AP121" s="94"/>
      <c r="AQ121" s="18"/>
      <c r="AR121" s="95"/>
      <c r="AS121" s="96"/>
      <c r="AU121" s="18"/>
      <c r="AW121" s="18"/>
    </row>
    <row r="122" spans="17:49" x14ac:dyDescent="0.2">
      <c r="Q122"/>
      <c r="R122" s="5"/>
      <c r="S122" s="34"/>
      <c r="T122" s="5"/>
      <c r="U122" s="34"/>
      <c r="V122" s="5"/>
      <c r="W122" s="81"/>
      <c r="X122" s="84"/>
      <c r="Y122" s="18"/>
      <c r="AA122" s="18"/>
      <c r="AB122" s="86"/>
      <c r="AC122" s="18"/>
      <c r="AE122" s="18"/>
      <c r="AF122" s="88"/>
      <c r="AG122" s="90"/>
      <c r="AK122" s="37"/>
      <c r="AM122" s="37"/>
      <c r="AP122" s="94"/>
      <c r="AQ122" s="18"/>
      <c r="AR122" s="95"/>
      <c r="AS122" s="96"/>
      <c r="AU122" s="18"/>
      <c r="AW122" s="18"/>
    </row>
    <row r="123" spans="17:49" x14ac:dyDescent="0.2">
      <c r="Q123"/>
      <c r="R123" s="5"/>
      <c r="S123" s="34"/>
      <c r="T123" s="5"/>
      <c r="U123" s="34"/>
      <c r="V123" s="5"/>
      <c r="W123" s="81"/>
      <c r="X123" s="84"/>
      <c r="Y123" s="18"/>
      <c r="AA123" s="18"/>
      <c r="AB123" s="86"/>
      <c r="AC123" s="18"/>
      <c r="AE123" s="18"/>
      <c r="AF123" s="88"/>
      <c r="AG123" s="90"/>
      <c r="AK123" s="37"/>
      <c r="AM123" s="37"/>
      <c r="AP123" s="94"/>
      <c r="AQ123" s="18"/>
      <c r="AR123" s="95"/>
      <c r="AS123" s="96"/>
      <c r="AU123" s="18"/>
      <c r="AW123" s="18"/>
    </row>
    <row r="124" spans="17:49" x14ac:dyDescent="0.2">
      <c r="Q124"/>
      <c r="R124" s="5"/>
      <c r="S124" s="34"/>
      <c r="T124" s="5"/>
      <c r="U124" s="34"/>
      <c r="V124" s="5"/>
      <c r="W124" s="81"/>
      <c r="X124" s="84"/>
      <c r="Y124" s="18"/>
      <c r="AA124" s="18"/>
      <c r="AB124" s="86"/>
      <c r="AC124" s="18"/>
      <c r="AE124" s="18"/>
      <c r="AF124" s="88"/>
      <c r="AG124" s="90"/>
      <c r="AK124" s="37"/>
      <c r="AM124" s="37"/>
      <c r="AP124" s="94"/>
      <c r="AQ124" s="18"/>
      <c r="AR124" s="95"/>
      <c r="AS124" s="96"/>
      <c r="AU124" s="18"/>
      <c r="AW124" s="18"/>
    </row>
    <row r="125" spans="17:49" x14ac:dyDescent="0.2">
      <c r="Q125"/>
      <c r="R125" s="5"/>
      <c r="S125" s="34"/>
      <c r="T125" s="5"/>
      <c r="U125" s="34"/>
      <c r="V125" s="5"/>
      <c r="W125" s="81"/>
      <c r="X125" s="84"/>
      <c r="Y125" s="18"/>
      <c r="AA125" s="18"/>
      <c r="AB125" s="86"/>
      <c r="AC125" s="18"/>
      <c r="AE125" s="18"/>
      <c r="AF125" s="88"/>
      <c r="AG125" s="90"/>
      <c r="AK125" s="37"/>
      <c r="AM125" s="37"/>
      <c r="AP125" s="94"/>
      <c r="AQ125" s="18"/>
      <c r="AR125" s="95"/>
      <c r="AS125" s="96"/>
      <c r="AU125" s="18"/>
      <c r="AW125" s="18"/>
    </row>
    <row r="126" spans="17:49" x14ac:dyDescent="0.2">
      <c r="Q126"/>
      <c r="R126" s="5"/>
      <c r="S126" s="34"/>
      <c r="T126" s="5"/>
      <c r="U126" s="34"/>
      <c r="V126" s="5"/>
      <c r="W126" s="81"/>
      <c r="X126" s="84"/>
      <c r="Y126" s="18"/>
      <c r="AA126" s="18"/>
      <c r="AB126" s="86"/>
      <c r="AC126" s="18"/>
      <c r="AE126" s="18"/>
      <c r="AF126" s="88"/>
      <c r="AG126" s="90"/>
      <c r="AK126" s="37"/>
      <c r="AM126" s="37"/>
      <c r="AP126" s="94"/>
      <c r="AQ126" s="18"/>
      <c r="AR126" s="95"/>
      <c r="AS126" s="96"/>
      <c r="AU126" s="18"/>
      <c r="AW126" s="18"/>
    </row>
    <row r="127" spans="17:49" x14ac:dyDescent="0.2">
      <c r="Q127"/>
      <c r="R127" s="5"/>
      <c r="S127" s="34"/>
      <c r="T127" s="5"/>
      <c r="U127" s="34"/>
      <c r="V127" s="5"/>
      <c r="W127" s="81"/>
      <c r="X127" s="84"/>
      <c r="Y127" s="18"/>
      <c r="AA127" s="18"/>
      <c r="AB127" s="86"/>
      <c r="AC127" s="18"/>
      <c r="AE127" s="18"/>
      <c r="AF127" s="88"/>
      <c r="AG127" s="90"/>
      <c r="AK127" s="37"/>
      <c r="AM127" s="37"/>
      <c r="AP127" s="94"/>
      <c r="AQ127" s="18"/>
      <c r="AR127" s="95"/>
      <c r="AS127" s="96"/>
      <c r="AU127" s="18"/>
      <c r="AW127" s="18"/>
    </row>
    <row r="128" spans="17:49" x14ac:dyDescent="0.2">
      <c r="Q128"/>
      <c r="R128" s="5"/>
      <c r="S128" s="34"/>
      <c r="T128" s="5"/>
      <c r="U128" s="34"/>
      <c r="V128" s="5"/>
      <c r="W128" s="81"/>
      <c r="X128" s="84"/>
      <c r="Y128" s="18"/>
      <c r="AA128" s="18"/>
      <c r="AB128" s="86"/>
      <c r="AC128" s="18"/>
      <c r="AE128" s="18"/>
      <c r="AF128" s="88"/>
      <c r="AG128" s="90"/>
      <c r="AK128" s="37"/>
      <c r="AM128" s="37"/>
      <c r="AP128" s="94"/>
      <c r="AQ128" s="18"/>
      <c r="AR128" s="95"/>
      <c r="AS128" s="96"/>
      <c r="AU128" s="18"/>
      <c r="AW128" s="18"/>
    </row>
    <row r="129" spans="17:49" x14ac:dyDescent="0.2">
      <c r="Q129"/>
      <c r="R129" s="5"/>
      <c r="S129" s="34"/>
      <c r="T129" s="5"/>
      <c r="U129" s="34"/>
      <c r="V129" s="5"/>
      <c r="W129" s="81"/>
      <c r="X129" s="84"/>
      <c r="Y129" s="18"/>
      <c r="AA129" s="18"/>
      <c r="AB129" s="86"/>
      <c r="AC129" s="18"/>
      <c r="AE129" s="18"/>
      <c r="AF129" s="88"/>
      <c r="AG129" s="90"/>
      <c r="AK129" s="37"/>
      <c r="AM129" s="37"/>
      <c r="AP129" s="94"/>
      <c r="AQ129" s="18"/>
      <c r="AR129" s="95"/>
      <c r="AS129" s="96"/>
      <c r="AU129" s="18"/>
      <c r="AW129" s="18"/>
    </row>
    <row r="130" spans="17:49" x14ac:dyDescent="0.2">
      <c r="Q130"/>
      <c r="R130" s="5"/>
      <c r="S130" s="34"/>
      <c r="T130" s="5"/>
      <c r="U130" s="34"/>
      <c r="V130" s="5"/>
      <c r="W130" s="81"/>
      <c r="X130" s="84"/>
      <c r="Y130" s="18"/>
      <c r="AA130" s="18"/>
      <c r="AB130" s="86"/>
      <c r="AC130" s="18"/>
      <c r="AE130" s="18"/>
      <c r="AF130" s="88"/>
      <c r="AG130" s="90"/>
      <c r="AK130" s="37"/>
      <c r="AM130" s="37"/>
      <c r="AP130" s="94"/>
      <c r="AQ130" s="18"/>
      <c r="AR130" s="95"/>
      <c r="AS130" s="96"/>
      <c r="AU130" s="18"/>
      <c r="AW130" s="18"/>
    </row>
    <row r="131" spans="17:49" x14ac:dyDescent="0.2">
      <c r="Q131"/>
      <c r="R131" s="5"/>
      <c r="S131" s="34"/>
      <c r="T131" s="5"/>
      <c r="U131" s="34"/>
      <c r="V131" s="5"/>
      <c r="W131" s="81"/>
      <c r="X131" s="84"/>
      <c r="Y131" s="18"/>
      <c r="AA131" s="18"/>
      <c r="AB131" s="86"/>
      <c r="AC131" s="18"/>
      <c r="AE131" s="18"/>
      <c r="AF131" s="88"/>
      <c r="AG131" s="90"/>
      <c r="AK131" s="37"/>
      <c r="AM131" s="37"/>
      <c r="AP131" s="94"/>
      <c r="AQ131" s="18"/>
      <c r="AR131" s="95"/>
      <c r="AS131" s="96"/>
      <c r="AU131" s="18"/>
      <c r="AW131" s="18"/>
    </row>
    <row r="132" spans="17:49" x14ac:dyDescent="0.2">
      <c r="Q132"/>
      <c r="R132" s="5"/>
      <c r="S132" s="34"/>
      <c r="T132" s="5"/>
      <c r="U132" s="34"/>
      <c r="V132" s="5"/>
      <c r="W132" s="81"/>
      <c r="X132" s="84"/>
      <c r="Y132" s="18"/>
      <c r="AA132" s="18"/>
      <c r="AB132" s="86"/>
      <c r="AC132" s="18"/>
      <c r="AE132" s="18"/>
      <c r="AF132" s="88"/>
      <c r="AG132" s="90"/>
      <c r="AK132" s="37"/>
      <c r="AM132" s="37"/>
      <c r="AP132" s="94"/>
      <c r="AQ132" s="18"/>
      <c r="AR132" s="95"/>
      <c r="AS132" s="96"/>
      <c r="AU132" s="18"/>
      <c r="AW132" s="18"/>
    </row>
    <row r="133" spans="17:49" x14ac:dyDescent="0.2">
      <c r="Q133"/>
      <c r="R133" s="5"/>
      <c r="S133" s="34"/>
      <c r="T133" s="5"/>
      <c r="U133" s="34"/>
      <c r="V133" s="5"/>
      <c r="W133" s="81"/>
      <c r="X133" s="84"/>
      <c r="Y133" s="18"/>
      <c r="AA133" s="18"/>
      <c r="AB133" s="86"/>
      <c r="AC133" s="18"/>
      <c r="AE133" s="18"/>
      <c r="AF133" s="88"/>
      <c r="AG133" s="90"/>
      <c r="AK133" s="37"/>
      <c r="AM133" s="37"/>
      <c r="AP133" s="94"/>
      <c r="AQ133" s="18"/>
      <c r="AR133" s="95"/>
      <c r="AS133" s="96"/>
      <c r="AU133" s="18"/>
      <c r="AW133" s="18"/>
    </row>
    <row r="134" spans="17:49" x14ac:dyDescent="0.2">
      <c r="Q134"/>
      <c r="R134" s="5"/>
      <c r="S134" s="34"/>
      <c r="T134" s="5"/>
      <c r="U134" s="34"/>
      <c r="V134" s="5"/>
      <c r="W134" s="81"/>
      <c r="X134" s="84"/>
      <c r="Y134" s="18"/>
      <c r="AA134" s="18"/>
      <c r="AB134" s="86"/>
      <c r="AC134" s="18"/>
      <c r="AE134" s="18"/>
      <c r="AF134" s="88"/>
      <c r="AG134" s="90"/>
      <c r="AK134" s="37"/>
      <c r="AM134" s="37"/>
      <c r="AP134" s="94"/>
      <c r="AQ134" s="18"/>
      <c r="AR134" s="95"/>
      <c r="AS134" s="96"/>
      <c r="AU134" s="18"/>
      <c r="AW134" s="18"/>
    </row>
    <row r="135" spans="17:49" x14ac:dyDescent="0.2">
      <c r="Q135"/>
      <c r="R135" s="5"/>
      <c r="S135" s="34"/>
      <c r="T135" s="5"/>
      <c r="U135" s="34"/>
      <c r="V135" s="5"/>
      <c r="W135" s="81"/>
      <c r="X135" s="84"/>
      <c r="Y135" s="18"/>
      <c r="AA135" s="18"/>
      <c r="AB135" s="86"/>
      <c r="AC135" s="18"/>
      <c r="AE135" s="18"/>
      <c r="AF135" s="88"/>
      <c r="AG135" s="90"/>
      <c r="AK135" s="37"/>
      <c r="AM135" s="37"/>
      <c r="AP135" s="94"/>
      <c r="AQ135" s="18"/>
      <c r="AR135" s="95"/>
      <c r="AS135" s="96"/>
      <c r="AU135" s="18"/>
      <c r="AW135" s="18"/>
    </row>
    <row r="136" spans="17:49" x14ac:dyDescent="0.2">
      <c r="Q136"/>
      <c r="R136" s="5"/>
      <c r="S136" s="34"/>
      <c r="T136" s="5"/>
      <c r="U136" s="34"/>
      <c r="V136" s="5"/>
      <c r="W136" s="81"/>
      <c r="X136" s="84"/>
      <c r="Y136" s="18"/>
      <c r="AA136" s="18"/>
      <c r="AB136" s="86"/>
      <c r="AC136" s="18"/>
      <c r="AE136" s="18"/>
      <c r="AF136" s="88"/>
      <c r="AG136" s="90"/>
      <c r="AK136" s="37"/>
      <c r="AM136" s="37"/>
      <c r="AP136" s="94"/>
      <c r="AQ136" s="18"/>
      <c r="AR136" s="95"/>
      <c r="AS136" s="96"/>
      <c r="AU136" s="18"/>
      <c r="AW136" s="18"/>
    </row>
    <row r="137" spans="17:49" x14ac:dyDescent="0.2">
      <c r="Q137"/>
      <c r="R137" s="5"/>
      <c r="S137" s="34"/>
      <c r="T137" s="5"/>
      <c r="U137" s="34"/>
      <c r="V137" s="5"/>
      <c r="W137" s="81"/>
      <c r="X137" s="84"/>
      <c r="Y137" s="18"/>
      <c r="AA137" s="18"/>
      <c r="AB137" s="86"/>
      <c r="AC137" s="18"/>
      <c r="AE137" s="18"/>
      <c r="AF137" s="88"/>
      <c r="AG137" s="90"/>
      <c r="AK137" s="37"/>
      <c r="AM137" s="37"/>
      <c r="AP137" s="94"/>
      <c r="AQ137" s="18"/>
      <c r="AR137" s="95"/>
      <c r="AS137" s="96"/>
      <c r="AU137" s="18"/>
      <c r="AW137" s="18"/>
    </row>
    <row r="138" spans="17:49" x14ac:dyDescent="0.2">
      <c r="Q138"/>
      <c r="R138" s="5"/>
      <c r="S138" s="34"/>
      <c r="T138" s="5"/>
      <c r="U138" s="34"/>
      <c r="V138" s="5"/>
      <c r="W138" s="81"/>
      <c r="X138" s="84"/>
      <c r="Y138" s="18"/>
      <c r="AA138" s="18"/>
      <c r="AB138" s="86"/>
      <c r="AC138" s="18"/>
      <c r="AE138" s="18"/>
      <c r="AF138" s="88"/>
      <c r="AG138" s="90"/>
      <c r="AK138" s="37"/>
      <c r="AM138" s="37"/>
      <c r="AP138" s="94"/>
      <c r="AQ138" s="18"/>
      <c r="AR138" s="95"/>
      <c r="AS138" s="96"/>
      <c r="AU138" s="18"/>
      <c r="AW138" s="18"/>
    </row>
    <row r="139" spans="17:49" x14ac:dyDescent="0.2">
      <c r="Q139"/>
      <c r="R139" s="5"/>
      <c r="S139" s="34"/>
      <c r="T139" s="5"/>
      <c r="U139" s="34"/>
      <c r="V139" s="5"/>
      <c r="W139" s="81"/>
      <c r="X139" s="84"/>
      <c r="Y139" s="18"/>
      <c r="AA139" s="18"/>
      <c r="AB139" s="86"/>
      <c r="AC139" s="18"/>
      <c r="AE139" s="18"/>
      <c r="AF139" s="88"/>
      <c r="AG139" s="90"/>
      <c r="AK139" s="37"/>
      <c r="AM139" s="37"/>
      <c r="AP139" s="94"/>
      <c r="AQ139" s="18"/>
      <c r="AR139" s="95"/>
      <c r="AS139" s="96"/>
      <c r="AU139" s="18"/>
      <c r="AW139" s="18"/>
    </row>
    <row r="140" spans="17:49" x14ac:dyDescent="0.2">
      <c r="Q140"/>
      <c r="R140" s="5"/>
      <c r="S140" s="34"/>
      <c r="T140" s="5"/>
      <c r="U140" s="34"/>
      <c r="V140" s="5"/>
      <c r="W140" s="81"/>
      <c r="X140" s="84"/>
      <c r="Y140" s="18"/>
      <c r="AA140" s="18"/>
      <c r="AB140" s="86"/>
      <c r="AC140" s="18"/>
      <c r="AE140" s="18"/>
      <c r="AF140" s="88"/>
      <c r="AG140" s="90"/>
      <c r="AK140" s="37"/>
      <c r="AM140" s="37"/>
      <c r="AP140" s="94"/>
      <c r="AQ140" s="18"/>
      <c r="AR140" s="95"/>
      <c r="AS140" s="96"/>
      <c r="AU140" s="18"/>
      <c r="AW140" s="18"/>
    </row>
    <row r="141" spans="17:49" x14ac:dyDescent="0.2">
      <c r="Q141"/>
      <c r="R141" s="5"/>
      <c r="S141" s="34"/>
      <c r="T141" s="5"/>
      <c r="U141" s="34"/>
      <c r="V141" s="5"/>
      <c r="W141" s="81"/>
      <c r="X141" s="84"/>
      <c r="Y141" s="18"/>
      <c r="AA141" s="18"/>
      <c r="AB141" s="86"/>
      <c r="AC141" s="18"/>
      <c r="AE141" s="18"/>
      <c r="AF141" s="88"/>
      <c r="AG141" s="90"/>
      <c r="AK141" s="37"/>
      <c r="AM141" s="37"/>
      <c r="AP141" s="94"/>
      <c r="AQ141" s="18"/>
      <c r="AR141" s="95"/>
      <c r="AS141" s="96"/>
      <c r="AU141" s="18"/>
      <c r="AW141" s="18"/>
    </row>
    <row r="142" spans="17:49" x14ac:dyDescent="0.2">
      <c r="Q142"/>
      <c r="R142" s="5"/>
      <c r="S142" s="34"/>
      <c r="T142" s="5"/>
      <c r="U142" s="34"/>
      <c r="V142" s="5"/>
      <c r="W142" s="81"/>
      <c r="X142" s="84"/>
      <c r="Y142" s="18"/>
      <c r="AA142" s="18"/>
      <c r="AB142" s="86"/>
      <c r="AC142" s="18"/>
      <c r="AE142" s="18"/>
      <c r="AF142" s="88"/>
      <c r="AG142" s="90"/>
      <c r="AK142" s="37"/>
      <c r="AM142" s="37"/>
      <c r="AP142" s="94"/>
      <c r="AQ142" s="18"/>
      <c r="AR142" s="95"/>
      <c r="AS142" s="96"/>
      <c r="AU142" s="18"/>
      <c r="AW142" s="18"/>
    </row>
    <row r="143" spans="17:49" x14ac:dyDescent="0.2">
      <c r="Q143"/>
      <c r="R143" s="5"/>
      <c r="S143" s="34"/>
      <c r="T143" s="5"/>
      <c r="U143" s="34"/>
      <c r="V143" s="5"/>
      <c r="W143" s="81"/>
      <c r="X143" s="84"/>
      <c r="Y143" s="18"/>
      <c r="AA143" s="18"/>
      <c r="AB143" s="86"/>
      <c r="AC143" s="18"/>
      <c r="AE143" s="18"/>
      <c r="AF143" s="88"/>
      <c r="AG143" s="90"/>
      <c r="AK143" s="37"/>
      <c r="AM143" s="37"/>
      <c r="AP143" s="94"/>
      <c r="AQ143" s="18"/>
      <c r="AR143" s="95"/>
      <c r="AS143" s="96"/>
      <c r="AU143" s="18"/>
      <c r="AW143" s="18"/>
    </row>
    <row r="144" spans="17:49" x14ac:dyDescent="0.2">
      <c r="Q144"/>
      <c r="R144" s="5"/>
      <c r="S144" s="34"/>
      <c r="T144" s="5"/>
      <c r="U144" s="34"/>
      <c r="V144" s="5"/>
      <c r="W144" s="81"/>
      <c r="X144" s="84"/>
      <c r="Y144" s="18"/>
      <c r="AA144" s="18"/>
      <c r="AB144" s="86"/>
      <c r="AC144" s="18"/>
      <c r="AE144" s="18"/>
      <c r="AF144" s="88"/>
      <c r="AG144" s="90"/>
      <c r="AK144" s="37"/>
      <c r="AM144" s="37"/>
      <c r="AP144" s="94"/>
      <c r="AQ144" s="18"/>
      <c r="AR144" s="95"/>
      <c r="AS144" s="96"/>
      <c r="AU144" s="18"/>
      <c r="AW144" s="18"/>
    </row>
    <row r="145" spans="17:49" x14ac:dyDescent="0.2">
      <c r="Q145"/>
      <c r="R145" s="5"/>
      <c r="S145" s="34"/>
      <c r="T145" s="5"/>
      <c r="U145" s="34"/>
      <c r="V145" s="5"/>
      <c r="W145" s="81"/>
      <c r="X145" s="84"/>
      <c r="Y145" s="18"/>
      <c r="AA145" s="18"/>
      <c r="AB145" s="86"/>
      <c r="AC145" s="18"/>
      <c r="AE145" s="18"/>
      <c r="AF145" s="88"/>
      <c r="AG145" s="90"/>
      <c r="AK145" s="37"/>
      <c r="AM145" s="37"/>
      <c r="AP145" s="94"/>
      <c r="AQ145" s="18"/>
      <c r="AR145" s="95"/>
      <c r="AS145" s="96"/>
      <c r="AU145" s="18"/>
      <c r="AW145" s="18"/>
    </row>
    <row r="146" spans="17:49" x14ac:dyDescent="0.2">
      <c r="Q146"/>
      <c r="R146" s="5"/>
      <c r="S146" s="34"/>
      <c r="T146" s="5"/>
      <c r="U146" s="34"/>
      <c r="V146" s="5"/>
      <c r="W146" s="81"/>
      <c r="X146" s="84"/>
      <c r="Y146" s="18"/>
      <c r="AA146" s="18"/>
      <c r="AB146" s="86"/>
      <c r="AC146" s="18"/>
      <c r="AE146" s="18"/>
      <c r="AF146" s="88"/>
      <c r="AG146" s="90"/>
      <c r="AK146" s="37"/>
      <c r="AM146" s="37"/>
      <c r="AP146" s="94"/>
      <c r="AQ146" s="18"/>
      <c r="AR146" s="95"/>
      <c r="AS146" s="96"/>
      <c r="AU146" s="18"/>
      <c r="AW146" s="18"/>
    </row>
    <row r="147" spans="17:49" x14ac:dyDescent="0.2">
      <c r="Q147"/>
      <c r="R147" s="5"/>
      <c r="S147" s="34"/>
      <c r="T147" s="5"/>
      <c r="U147" s="34"/>
      <c r="V147" s="5"/>
      <c r="W147" s="81"/>
      <c r="X147" s="84"/>
      <c r="Y147" s="18"/>
      <c r="AA147" s="18"/>
      <c r="AB147" s="86"/>
      <c r="AC147" s="18"/>
      <c r="AE147" s="18"/>
      <c r="AF147" s="88"/>
      <c r="AG147" s="90"/>
      <c r="AK147" s="37"/>
      <c r="AM147" s="37"/>
      <c r="AP147" s="94"/>
      <c r="AQ147" s="18"/>
      <c r="AR147" s="95"/>
      <c r="AS147" s="96"/>
      <c r="AU147" s="18"/>
      <c r="AW147" s="18"/>
    </row>
    <row r="148" spans="17:49" x14ac:dyDescent="0.2">
      <c r="Q148"/>
      <c r="R148" s="5"/>
      <c r="S148" s="34"/>
      <c r="T148" s="5"/>
      <c r="U148" s="34"/>
      <c r="V148" s="5"/>
      <c r="W148" s="81"/>
      <c r="X148" s="84"/>
      <c r="Y148" s="18"/>
      <c r="AA148" s="18"/>
      <c r="AB148" s="86"/>
      <c r="AC148" s="18"/>
      <c r="AE148" s="18"/>
      <c r="AF148" s="88"/>
      <c r="AG148" s="90"/>
      <c r="AK148" s="37"/>
      <c r="AM148" s="37"/>
      <c r="AP148" s="94"/>
      <c r="AQ148" s="18"/>
      <c r="AR148" s="95"/>
      <c r="AS148" s="96"/>
      <c r="AU148" s="18"/>
      <c r="AW148" s="18"/>
    </row>
    <row r="149" spans="17:49" x14ac:dyDescent="0.2">
      <c r="Q149"/>
      <c r="R149" s="5"/>
      <c r="S149" s="34"/>
      <c r="T149" s="5"/>
      <c r="U149" s="34"/>
      <c r="V149" s="5"/>
      <c r="W149" s="81"/>
      <c r="X149" s="84"/>
      <c r="Y149" s="18"/>
      <c r="AA149" s="18"/>
      <c r="AB149" s="86"/>
      <c r="AC149" s="18"/>
      <c r="AE149" s="18"/>
      <c r="AF149" s="88"/>
      <c r="AG149" s="90"/>
      <c r="AK149" s="37"/>
      <c r="AM149" s="37"/>
      <c r="AP149" s="94"/>
      <c r="AQ149" s="18"/>
      <c r="AR149" s="95"/>
      <c r="AS149" s="96"/>
      <c r="AU149" s="18"/>
      <c r="AW149" s="18"/>
    </row>
    <row r="150" spans="17:49" x14ac:dyDescent="0.2">
      <c r="Q150"/>
      <c r="R150" s="5"/>
      <c r="S150" s="34"/>
      <c r="T150" s="5"/>
      <c r="U150" s="34"/>
      <c r="V150" s="5"/>
      <c r="W150" s="81"/>
      <c r="X150" s="84"/>
      <c r="Y150" s="18"/>
      <c r="AA150" s="18"/>
      <c r="AB150" s="86"/>
      <c r="AC150" s="18"/>
      <c r="AE150" s="18"/>
      <c r="AF150" s="88"/>
      <c r="AG150" s="90"/>
      <c r="AK150" s="37"/>
      <c r="AM150" s="37"/>
      <c r="AP150" s="94"/>
      <c r="AQ150" s="18"/>
      <c r="AR150" s="95"/>
      <c r="AS150" s="96"/>
      <c r="AU150" s="18"/>
      <c r="AW150" s="18"/>
    </row>
    <row r="151" spans="17:49" x14ac:dyDescent="0.2">
      <c r="Q151"/>
      <c r="R151" s="5"/>
      <c r="S151" s="34"/>
      <c r="T151" s="5"/>
      <c r="U151" s="34"/>
      <c r="V151" s="5"/>
      <c r="W151" s="81"/>
      <c r="X151" s="84"/>
      <c r="Y151" s="18"/>
      <c r="AA151" s="18"/>
      <c r="AB151" s="86"/>
      <c r="AC151" s="18"/>
      <c r="AE151" s="18"/>
      <c r="AF151" s="88"/>
      <c r="AG151" s="90"/>
      <c r="AK151" s="37"/>
      <c r="AM151" s="37"/>
      <c r="AP151" s="94"/>
      <c r="AQ151" s="18"/>
      <c r="AR151" s="95"/>
      <c r="AS151" s="96"/>
      <c r="AU151" s="18"/>
      <c r="AW151" s="18"/>
    </row>
    <row r="152" spans="17:49" x14ac:dyDescent="0.2">
      <c r="Q152"/>
      <c r="R152" s="5"/>
      <c r="S152" s="34"/>
      <c r="T152" s="5"/>
      <c r="U152" s="34"/>
      <c r="V152" s="5"/>
      <c r="W152" s="81"/>
      <c r="X152" s="84"/>
      <c r="Y152" s="18"/>
      <c r="AA152" s="18"/>
      <c r="AB152" s="86"/>
      <c r="AC152" s="18"/>
      <c r="AE152" s="18"/>
      <c r="AF152" s="88"/>
      <c r="AG152" s="90"/>
      <c r="AK152" s="37"/>
      <c r="AM152" s="37"/>
      <c r="AP152" s="94"/>
      <c r="AQ152" s="18"/>
      <c r="AR152" s="95"/>
      <c r="AS152" s="96"/>
      <c r="AU152" s="18"/>
      <c r="AW152" s="18"/>
    </row>
    <row r="153" spans="17:49" x14ac:dyDescent="0.2">
      <c r="Q153"/>
      <c r="R153" s="5"/>
      <c r="S153" s="34"/>
      <c r="T153" s="5"/>
      <c r="U153" s="34"/>
      <c r="V153" s="5"/>
      <c r="W153" s="81"/>
      <c r="X153" s="84"/>
      <c r="Y153" s="18"/>
      <c r="AA153" s="18"/>
      <c r="AB153" s="86"/>
      <c r="AC153" s="18"/>
      <c r="AE153" s="18"/>
      <c r="AF153" s="88"/>
      <c r="AG153" s="90"/>
      <c r="AK153" s="37"/>
      <c r="AM153" s="37"/>
      <c r="AP153" s="94"/>
      <c r="AQ153" s="18"/>
      <c r="AR153" s="95"/>
      <c r="AS153" s="96"/>
      <c r="AU153" s="18"/>
      <c r="AW153" s="18"/>
    </row>
    <row r="154" spans="17:49" x14ac:dyDescent="0.2">
      <c r="Q154"/>
      <c r="R154" s="5"/>
      <c r="S154" s="34"/>
      <c r="T154" s="5"/>
      <c r="U154" s="34"/>
      <c r="V154" s="5"/>
      <c r="W154" s="81"/>
      <c r="X154" s="84"/>
      <c r="Y154" s="18"/>
      <c r="AA154" s="18"/>
      <c r="AB154" s="86"/>
      <c r="AC154" s="18"/>
      <c r="AE154" s="18"/>
      <c r="AF154" s="88"/>
      <c r="AG154" s="90"/>
      <c r="AK154" s="37"/>
      <c r="AM154" s="37"/>
      <c r="AP154" s="94"/>
      <c r="AQ154" s="18"/>
      <c r="AR154" s="95"/>
      <c r="AS154" s="96"/>
      <c r="AU154" s="18"/>
      <c r="AW154" s="18"/>
    </row>
    <row r="155" spans="17:49" x14ac:dyDescent="0.2">
      <c r="Q155"/>
      <c r="R155" s="5"/>
      <c r="S155" s="34"/>
      <c r="T155" s="5"/>
      <c r="U155" s="34"/>
      <c r="V155" s="5"/>
      <c r="W155" s="81"/>
      <c r="X155" s="84"/>
      <c r="Y155" s="18"/>
      <c r="AA155" s="18"/>
      <c r="AB155" s="86"/>
      <c r="AC155" s="18"/>
      <c r="AE155" s="18"/>
      <c r="AF155" s="88"/>
      <c r="AG155" s="90"/>
      <c r="AK155" s="37"/>
      <c r="AM155" s="37"/>
      <c r="AP155" s="94"/>
      <c r="AQ155" s="18"/>
      <c r="AR155" s="95"/>
      <c r="AS155" s="96"/>
      <c r="AU155" s="18"/>
      <c r="AW155" s="18"/>
    </row>
    <row r="156" spans="17:49" x14ac:dyDescent="0.2">
      <c r="Q156"/>
      <c r="R156" s="5"/>
      <c r="S156" s="34"/>
      <c r="T156" s="5"/>
      <c r="U156" s="34"/>
      <c r="V156" s="5"/>
      <c r="W156" s="81"/>
      <c r="X156" s="84"/>
      <c r="Y156" s="18"/>
      <c r="AA156" s="18"/>
      <c r="AB156" s="86"/>
      <c r="AC156" s="18"/>
      <c r="AE156" s="18"/>
      <c r="AF156" s="88"/>
      <c r="AG156" s="90"/>
      <c r="AK156" s="37"/>
      <c r="AM156" s="37"/>
      <c r="AP156" s="94"/>
      <c r="AQ156" s="18"/>
      <c r="AR156" s="95"/>
      <c r="AS156" s="96"/>
      <c r="AU156" s="18"/>
      <c r="AW156" s="18"/>
    </row>
    <row r="157" spans="17:49" x14ac:dyDescent="0.2">
      <c r="Q157"/>
      <c r="R157" s="5"/>
      <c r="S157" s="34"/>
      <c r="T157" s="5"/>
      <c r="U157" s="34"/>
      <c r="V157" s="5"/>
      <c r="W157" s="81"/>
      <c r="X157" s="84"/>
      <c r="Y157" s="18"/>
      <c r="AA157" s="18"/>
      <c r="AB157" s="86"/>
      <c r="AC157" s="18"/>
      <c r="AE157" s="18"/>
      <c r="AF157" s="88"/>
      <c r="AG157" s="90"/>
      <c r="AK157" s="37"/>
      <c r="AM157" s="37"/>
      <c r="AP157" s="94"/>
      <c r="AQ157" s="18"/>
      <c r="AR157" s="95"/>
      <c r="AS157" s="96"/>
      <c r="AU157" s="18"/>
      <c r="AW157" s="18"/>
    </row>
    <row r="158" spans="17:49" x14ac:dyDescent="0.2">
      <c r="Q158"/>
      <c r="R158" s="5"/>
      <c r="S158" s="34"/>
      <c r="T158" s="5"/>
      <c r="U158" s="34"/>
      <c r="V158" s="5"/>
      <c r="W158" s="81"/>
      <c r="X158" s="84"/>
      <c r="Y158" s="18"/>
      <c r="AA158" s="18"/>
      <c r="AB158" s="86"/>
      <c r="AC158" s="18"/>
      <c r="AE158" s="18"/>
      <c r="AF158" s="88"/>
      <c r="AG158" s="90"/>
      <c r="AK158" s="37"/>
      <c r="AM158" s="37"/>
      <c r="AP158" s="94"/>
      <c r="AQ158" s="18"/>
      <c r="AR158" s="95"/>
      <c r="AS158" s="96"/>
      <c r="AU158" s="18"/>
      <c r="AW158" s="18"/>
    </row>
    <row r="159" spans="17:49" x14ac:dyDescent="0.2">
      <c r="Q159"/>
      <c r="R159" s="5"/>
      <c r="S159" s="34"/>
      <c r="T159" s="5"/>
      <c r="U159" s="34"/>
      <c r="V159" s="5"/>
      <c r="W159" s="81"/>
      <c r="X159" s="84"/>
      <c r="Y159" s="18"/>
      <c r="AA159" s="18"/>
      <c r="AB159" s="86"/>
      <c r="AC159" s="18"/>
      <c r="AE159" s="18"/>
      <c r="AF159" s="88"/>
      <c r="AG159" s="90"/>
      <c r="AK159" s="37"/>
      <c r="AM159" s="37"/>
      <c r="AP159" s="94"/>
      <c r="AQ159" s="18"/>
      <c r="AR159" s="95"/>
      <c r="AS159" s="96"/>
      <c r="AU159" s="18"/>
      <c r="AW159" s="18"/>
    </row>
    <row r="160" spans="17:49" x14ac:dyDescent="0.2">
      <c r="Q160"/>
      <c r="R160" s="5"/>
      <c r="S160" s="34"/>
      <c r="T160" s="5"/>
      <c r="U160" s="34"/>
      <c r="V160" s="5"/>
      <c r="W160" s="81"/>
      <c r="X160" s="84"/>
      <c r="Y160" s="18"/>
      <c r="AA160" s="18"/>
      <c r="AB160" s="86"/>
      <c r="AC160" s="18"/>
      <c r="AE160" s="18"/>
      <c r="AF160" s="88"/>
      <c r="AG160" s="90"/>
      <c r="AK160" s="37"/>
      <c r="AM160" s="37"/>
      <c r="AP160" s="94"/>
      <c r="AQ160" s="18"/>
      <c r="AR160" s="95"/>
      <c r="AS160" s="96"/>
      <c r="AU160" s="18"/>
      <c r="AW160" s="18"/>
    </row>
    <row r="161" spans="17:49" x14ac:dyDescent="0.2">
      <c r="Q161"/>
      <c r="R161" s="5"/>
      <c r="S161" s="34"/>
      <c r="T161" s="5"/>
      <c r="U161" s="34"/>
      <c r="V161" s="5"/>
      <c r="W161" s="81"/>
      <c r="X161" s="84"/>
      <c r="Y161" s="18"/>
      <c r="AA161" s="18"/>
      <c r="AB161" s="86"/>
      <c r="AC161" s="18"/>
      <c r="AE161" s="18"/>
      <c r="AF161" s="88"/>
      <c r="AG161" s="90"/>
      <c r="AK161" s="37"/>
      <c r="AM161" s="37"/>
      <c r="AP161" s="94"/>
      <c r="AQ161" s="18"/>
      <c r="AR161" s="95"/>
      <c r="AS161" s="96"/>
      <c r="AU161" s="18"/>
      <c r="AW161" s="18"/>
    </row>
    <row r="162" spans="17:49" x14ac:dyDescent="0.2">
      <c r="Q162"/>
      <c r="R162" s="5"/>
      <c r="S162" s="34"/>
      <c r="T162" s="5"/>
      <c r="U162" s="34"/>
      <c r="V162" s="5"/>
      <c r="W162" s="81"/>
      <c r="X162" s="84"/>
      <c r="Y162" s="18"/>
      <c r="AA162" s="18"/>
      <c r="AB162" s="86"/>
      <c r="AC162" s="18"/>
      <c r="AE162" s="18"/>
      <c r="AF162" s="88"/>
      <c r="AG162" s="90"/>
      <c r="AK162" s="37"/>
      <c r="AM162" s="37"/>
      <c r="AP162" s="94"/>
      <c r="AQ162" s="18"/>
      <c r="AR162" s="95"/>
      <c r="AS162" s="96"/>
      <c r="AU162" s="18"/>
      <c r="AW162" s="18"/>
    </row>
    <row r="163" spans="17:49" x14ac:dyDescent="0.2">
      <c r="Q163"/>
      <c r="R163" s="5"/>
      <c r="S163" s="34"/>
      <c r="T163" s="5"/>
      <c r="U163" s="34"/>
      <c r="V163" s="5"/>
      <c r="W163" s="81"/>
      <c r="X163" s="84"/>
      <c r="Y163" s="18"/>
      <c r="AA163" s="18"/>
      <c r="AB163" s="86"/>
      <c r="AC163" s="18"/>
      <c r="AE163" s="18"/>
      <c r="AF163" s="88"/>
      <c r="AG163" s="90"/>
      <c r="AK163" s="37"/>
      <c r="AM163" s="37"/>
      <c r="AP163" s="94"/>
      <c r="AQ163" s="18"/>
      <c r="AR163" s="95"/>
      <c r="AS163" s="96"/>
      <c r="AU163" s="18"/>
      <c r="AW163" s="18"/>
    </row>
    <row r="164" spans="17:49" x14ac:dyDescent="0.2">
      <c r="Q164"/>
      <c r="R164" s="5"/>
      <c r="S164" s="34"/>
      <c r="T164" s="5"/>
      <c r="U164" s="34"/>
      <c r="V164" s="5"/>
      <c r="W164" s="81"/>
      <c r="X164" s="84"/>
      <c r="Y164" s="18"/>
      <c r="AA164" s="18"/>
      <c r="AB164" s="86"/>
      <c r="AC164" s="18"/>
      <c r="AE164" s="18"/>
      <c r="AF164" s="88"/>
      <c r="AG164" s="90"/>
      <c r="AK164" s="37"/>
      <c r="AM164" s="37"/>
      <c r="AP164" s="94"/>
      <c r="AQ164" s="18"/>
      <c r="AR164" s="95"/>
      <c r="AS164" s="96"/>
      <c r="AU164" s="18"/>
      <c r="AW164" s="18"/>
    </row>
    <row r="165" spans="17:49" x14ac:dyDescent="0.2">
      <c r="Q165"/>
      <c r="R165" s="5"/>
      <c r="S165" s="34"/>
      <c r="T165" s="5"/>
      <c r="U165" s="34"/>
      <c r="V165" s="5"/>
      <c r="W165" s="81"/>
      <c r="X165" s="84"/>
      <c r="Y165" s="18"/>
      <c r="AA165" s="18"/>
      <c r="AB165" s="86"/>
      <c r="AC165" s="18"/>
      <c r="AE165" s="18"/>
      <c r="AF165" s="88"/>
      <c r="AG165" s="90"/>
      <c r="AK165" s="37"/>
      <c r="AM165" s="37"/>
      <c r="AP165" s="94"/>
      <c r="AQ165" s="18"/>
      <c r="AR165" s="95"/>
      <c r="AS165" s="96"/>
      <c r="AU165" s="18"/>
      <c r="AW165" s="18"/>
    </row>
    <row r="166" spans="17:49" x14ac:dyDescent="0.2">
      <c r="Q166"/>
      <c r="R166" s="5"/>
      <c r="S166" s="34"/>
      <c r="T166" s="5"/>
      <c r="U166" s="34"/>
      <c r="V166" s="5"/>
      <c r="W166" s="81"/>
      <c r="X166" s="84"/>
      <c r="Y166" s="18"/>
      <c r="AA166" s="18"/>
      <c r="AB166" s="86"/>
      <c r="AC166" s="18"/>
      <c r="AE166" s="18"/>
      <c r="AF166" s="88"/>
      <c r="AG166" s="90"/>
      <c r="AK166" s="37"/>
      <c r="AM166" s="37"/>
      <c r="AP166" s="94"/>
      <c r="AQ166" s="18"/>
      <c r="AR166" s="95"/>
      <c r="AS166" s="96"/>
      <c r="AU166" s="18"/>
      <c r="AW166" s="18"/>
    </row>
    <row r="167" spans="17:49" x14ac:dyDescent="0.2">
      <c r="Q167"/>
      <c r="R167" s="5"/>
      <c r="S167" s="34"/>
      <c r="T167" s="5"/>
      <c r="U167" s="34"/>
      <c r="V167" s="5"/>
      <c r="W167" s="81"/>
      <c r="X167" s="84"/>
      <c r="Y167" s="18"/>
      <c r="AA167" s="18"/>
      <c r="AB167" s="86"/>
      <c r="AC167" s="18"/>
      <c r="AE167" s="18"/>
      <c r="AF167" s="88"/>
      <c r="AG167" s="90"/>
      <c r="AK167" s="37"/>
      <c r="AM167" s="37"/>
      <c r="AP167" s="94"/>
      <c r="AQ167" s="18"/>
      <c r="AR167" s="95"/>
      <c r="AS167" s="96"/>
      <c r="AU167" s="18"/>
      <c r="AW167" s="18"/>
    </row>
    <row r="168" spans="17:49" x14ac:dyDescent="0.2">
      <c r="Q168"/>
      <c r="R168" s="5"/>
      <c r="S168" s="34"/>
      <c r="T168" s="5"/>
      <c r="U168" s="34"/>
      <c r="V168" s="5"/>
      <c r="W168" s="81"/>
      <c r="X168" s="84"/>
      <c r="Y168" s="18"/>
      <c r="AA168" s="18"/>
      <c r="AB168" s="86"/>
      <c r="AC168" s="18"/>
      <c r="AE168" s="18"/>
      <c r="AF168" s="88"/>
      <c r="AG168" s="90"/>
      <c r="AK168" s="37"/>
      <c r="AM168" s="37"/>
      <c r="AP168" s="94"/>
      <c r="AQ168" s="18"/>
      <c r="AR168" s="95"/>
      <c r="AS168" s="96"/>
      <c r="AU168" s="18"/>
      <c r="AW168" s="18"/>
    </row>
    <row r="169" spans="17:49" x14ac:dyDescent="0.2">
      <c r="Q169"/>
      <c r="R169" s="5"/>
      <c r="S169" s="34"/>
      <c r="T169" s="5"/>
      <c r="U169" s="34"/>
      <c r="V169" s="5"/>
      <c r="W169" s="81"/>
      <c r="X169" s="84"/>
      <c r="Y169" s="18"/>
      <c r="AA169" s="18"/>
      <c r="AB169" s="86"/>
      <c r="AC169" s="18"/>
      <c r="AE169" s="18"/>
      <c r="AF169" s="88"/>
      <c r="AG169" s="90"/>
      <c r="AK169" s="37"/>
      <c r="AM169" s="37"/>
      <c r="AP169" s="94"/>
      <c r="AQ169" s="18"/>
      <c r="AR169" s="95"/>
      <c r="AS169" s="96"/>
      <c r="AU169" s="18"/>
      <c r="AW169" s="18"/>
    </row>
    <row r="170" spans="17:49" x14ac:dyDescent="0.2">
      <c r="Q170"/>
      <c r="R170" s="5"/>
      <c r="S170" s="34"/>
      <c r="T170" s="5"/>
      <c r="U170" s="34"/>
      <c r="V170" s="5"/>
      <c r="W170" s="81"/>
      <c r="X170" s="84"/>
      <c r="Y170" s="18"/>
      <c r="AA170" s="18"/>
      <c r="AB170" s="86"/>
      <c r="AC170" s="18"/>
      <c r="AE170" s="18"/>
      <c r="AF170" s="88"/>
      <c r="AG170" s="90"/>
      <c r="AK170" s="37"/>
      <c r="AM170" s="37"/>
      <c r="AP170" s="94"/>
      <c r="AQ170" s="18"/>
      <c r="AR170" s="95"/>
      <c r="AS170" s="96"/>
      <c r="AU170" s="18"/>
      <c r="AW170" s="18"/>
    </row>
    <row r="171" spans="17:49" x14ac:dyDescent="0.2">
      <c r="Q171"/>
      <c r="R171" s="5"/>
      <c r="S171" s="34"/>
      <c r="T171" s="5"/>
      <c r="U171" s="34"/>
      <c r="V171" s="5"/>
      <c r="W171" s="81"/>
      <c r="X171" s="84"/>
      <c r="Y171" s="18"/>
      <c r="AA171" s="18"/>
      <c r="AB171" s="86"/>
      <c r="AC171" s="18"/>
      <c r="AE171" s="18"/>
      <c r="AF171" s="88"/>
      <c r="AG171" s="90"/>
      <c r="AK171" s="37"/>
      <c r="AM171" s="37"/>
      <c r="AP171" s="94"/>
      <c r="AQ171" s="18"/>
      <c r="AR171" s="95"/>
      <c r="AS171" s="96"/>
      <c r="AU171" s="18"/>
      <c r="AW171" s="18"/>
    </row>
    <row r="172" spans="17:49" x14ac:dyDescent="0.2">
      <c r="Q172"/>
      <c r="R172" s="5"/>
      <c r="S172" s="34"/>
      <c r="T172" s="5"/>
      <c r="U172" s="34"/>
      <c r="V172" s="5"/>
      <c r="W172" s="81"/>
      <c r="X172" s="84"/>
      <c r="Y172" s="18"/>
      <c r="AA172" s="18"/>
      <c r="AB172" s="86"/>
      <c r="AC172" s="18"/>
      <c r="AE172" s="18"/>
      <c r="AF172" s="88"/>
      <c r="AG172" s="90"/>
      <c r="AK172" s="37"/>
      <c r="AM172" s="37"/>
      <c r="AP172" s="94"/>
      <c r="AQ172" s="18"/>
      <c r="AR172" s="95"/>
      <c r="AS172" s="96"/>
      <c r="AU172" s="18"/>
      <c r="AW172" s="18"/>
    </row>
    <row r="173" spans="17:49" x14ac:dyDescent="0.2">
      <c r="Q173"/>
      <c r="R173" s="5"/>
      <c r="S173" s="34"/>
      <c r="T173" s="5"/>
      <c r="U173" s="34"/>
      <c r="V173" s="5"/>
      <c r="W173" s="81"/>
      <c r="X173" s="84"/>
      <c r="Y173" s="18"/>
      <c r="AA173" s="18"/>
      <c r="AB173" s="86"/>
      <c r="AC173" s="18"/>
      <c r="AE173" s="18"/>
      <c r="AF173" s="88"/>
      <c r="AG173" s="90"/>
      <c r="AK173" s="37"/>
      <c r="AM173" s="37"/>
      <c r="AP173" s="94"/>
      <c r="AQ173" s="18"/>
      <c r="AR173" s="95"/>
      <c r="AS173" s="96"/>
      <c r="AU173" s="18"/>
      <c r="AW173" s="18"/>
    </row>
    <row r="174" spans="17:49" x14ac:dyDescent="0.2">
      <c r="Q174"/>
      <c r="R174" s="5"/>
      <c r="S174" s="34"/>
      <c r="T174" s="5"/>
      <c r="U174" s="34"/>
      <c r="V174" s="5"/>
      <c r="W174" s="81"/>
      <c r="X174" s="84"/>
      <c r="Y174" s="18"/>
      <c r="AA174" s="18"/>
      <c r="AB174" s="86"/>
      <c r="AC174" s="18"/>
      <c r="AE174" s="18"/>
      <c r="AF174" s="88"/>
      <c r="AG174" s="90"/>
      <c r="AK174" s="37"/>
      <c r="AM174" s="37"/>
      <c r="AP174" s="94"/>
      <c r="AQ174" s="18"/>
      <c r="AR174" s="95"/>
      <c r="AS174" s="96"/>
      <c r="AU174" s="18"/>
      <c r="AW174" s="18"/>
    </row>
    <row r="175" spans="17:49" x14ac:dyDescent="0.2">
      <c r="Q175"/>
      <c r="R175" s="5"/>
      <c r="S175" s="34"/>
      <c r="T175" s="5"/>
      <c r="U175" s="34"/>
      <c r="V175" s="5"/>
      <c r="W175" s="81"/>
      <c r="X175" s="84"/>
      <c r="Y175" s="18"/>
      <c r="AA175" s="18"/>
      <c r="AB175" s="86"/>
      <c r="AC175" s="18"/>
      <c r="AE175" s="18"/>
      <c r="AF175" s="88"/>
      <c r="AG175" s="90"/>
      <c r="AK175" s="37"/>
      <c r="AM175" s="37"/>
      <c r="AP175" s="94"/>
      <c r="AQ175" s="18"/>
      <c r="AR175" s="95"/>
      <c r="AS175" s="96"/>
      <c r="AU175" s="18"/>
      <c r="AW175" s="18"/>
    </row>
    <row r="176" spans="17:49" x14ac:dyDescent="0.2">
      <c r="Q176"/>
      <c r="R176" s="5"/>
      <c r="S176" s="34"/>
      <c r="T176" s="5"/>
      <c r="U176" s="34"/>
      <c r="V176" s="5"/>
      <c r="W176" s="81"/>
      <c r="X176" s="84"/>
      <c r="Y176" s="18"/>
      <c r="AA176" s="18"/>
      <c r="AB176" s="86"/>
      <c r="AC176" s="18"/>
      <c r="AE176" s="18"/>
      <c r="AF176" s="88"/>
      <c r="AG176" s="90"/>
      <c r="AK176" s="37"/>
      <c r="AM176" s="37"/>
      <c r="AP176" s="94"/>
      <c r="AQ176" s="18"/>
      <c r="AR176" s="95"/>
      <c r="AS176" s="96"/>
      <c r="AU176" s="18"/>
      <c r="AW176" s="18"/>
    </row>
    <row r="177" spans="17:49" x14ac:dyDescent="0.2">
      <c r="Q177"/>
      <c r="R177" s="5"/>
      <c r="S177" s="34"/>
      <c r="T177" s="5"/>
      <c r="U177" s="34"/>
      <c r="V177" s="5"/>
      <c r="W177" s="81"/>
      <c r="X177" s="84"/>
      <c r="Y177" s="18"/>
      <c r="AA177" s="18"/>
      <c r="AB177" s="86"/>
      <c r="AC177" s="18"/>
      <c r="AE177" s="18"/>
      <c r="AF177" s="88"/>
      <c r="AG177" s="90"/>
      <c r="AK177" s="37"/>
      <c r="AM177" s="37"/>
      <c r="AP177" s="94"/>
      <c r="AQ177" s="18"/>
      <c r="AR177" s="95"/>
      <c r="AS177" s="96"/>
      <c r="AU177" s="18"/>
      <c r="AW177" s="18"/>
    </row>
    <row r="178" spans="17:49" x14ac:dyDescent="0.2">
      <c r="Q178"/>
      <c r="R178" s="5"/>
      <c r="S178" s="34"/>
      <c r="T178" s="5"/>
      <c r="U178" s="34"/>
      <c r="V178" s="5"/>
      <c r="W178" s="81"/>
      <c r="X178" s="84"/>
      <c r="Y178" s="18"/>
      <c r="AA178" s="18"/>
      <c r="AB178" s="86"/>
      <c r="AC178" s="18"/>
      <c r="AE178" s="18"/>
      <c r="AF178" s="88"/>
      <c r="AG178" s="90"/>
      <c r="AK178" s="37"/>
      <c r="AM178" s="37"/>
      <c r="AP178" s="94"/>
      <c r="AQ178" s="18"/>
      <c r="AR178" s="95"/>
      <c r="AS178" s="96"/>
      <c r="AU178" s="18"/>
      <c r="AW178" s="18"/>
    </row>
    <row r="179" spans="17:49" x14ac:dyDescent="0.2">
      <c r="Q179"/>
      <c r="R179" s="5"/>
      <c r="S179" s="34"/>
      <c r="T179" s="5"/>
      <c r="U179" s="34"/>
      <c r="V179" s="5"/>
      <c r="W179" s="81"/>
      <c r="X179" s="84"/>
      <c r="Y179" s="18"/>
      <c r="AA179" s="18"/>
      <c r="AB179" s="86"/>
      <c r="AC179" s="18"/>
      <c r="AE179" s="18"/>
      <c r="AF179" s="88"/>
      <c r="AG179" s="90"/>
      <c r="AK179" s="37"/>
      <c r="AM179" s="37"/>
      <c r="AP179" s="94"/>
      <c r="AQ179" s="18"/>
      <c r="AR179" s="95"/>
      <c r="AS179" s="96"/>
      <c r="AU179" s="18"/>
      <c r="AW179" s="18"/>
    </row>
    <row r="180" spans="17:49" x14ac:dyDescent="0.2">
      <c r="Q180"/>
      <c r="R180" s="5"/>
      <c r="S180" s="34"/>
      <c r="T180" s="5"/>
      <c r="U180" s="34"/>
      <c r="V180" s="5"/>
      <c r="W180" s="81"/>
      <c r="X180" s="84"/>
      <c r="Y180" s="18"/>
      <c r="AA180" s="18"/>
      <c r="AB180" s="86"/>
      <c r="AC180" s="18"/>
      <c r="AE180" s="18"/>
      <c r="AF180" s="88"/>
      <c r="AG180" s="90"/>
      <c r="AK180" s="37"/>
      <c r="AM180" s="37"/>
      <c r="AP180" s="94"/>
      <c r="AQ180" s="18"/>
      <c r="AR180" s="95"/>
      <c r="AS180" s="96"/>
      <c r="AU180" s="18"/>
      <c r="AW180" s="18"/>
    </row>
    <row r="181" spans="17:49" x14ac:dyDescent="0.2">
      <c r="Q181"/>
      <c r="R181" s="5"/>
      <c r="S181" s="34"/>
      <c r="T181" s="5"/>
      <c r="U181" s="34"/>
      <c r="V181" s="5"/>
      <c r="W181" s="81"/>
      <c r="X181" s="84"/>
      <c r="Y181" s="18"/>
      <c r="AA181" s="18"/>
      <c r="AB181" s="86"/>
      <c r="AC181" s="18"/>
      <c r="AE181" s="18"/>
      <c r="AF181" s="88"/>
      <c r="AG181" s="90"/>
      <c r="AK181" s="37"/>
      <c r="AM181" s="37"/>
      <c r="AP181" s="94"/>
      <c r="AQ181" s="18"/>
      <c r="AR181" s="95"/>
      <c r="AS181" s="96"/>
      <c r="AU181" s="18"/>
      <c r="AW181" s="18"/>
    </row>
    <row r="182" spans="17:49" x14ac:dyDescent="0.2">
      <c r="Q182"/>
      <c r="R182" s="5"/>
      <c r="S182" s="34"/>
      <c r="T182" s="5"/>
      <c r="U182" s="34"/>
      <c r="V182" s="5"/>
      <c r="W182" s="81"/>
      <c r="X182" s="84"/>
      <c r="Y182" s="18"/>
      <c r="AA182" s="18"/>
      <c r="AB182" s="86"/>
      <c r="AC182" s="18"/>
      <c r="AE182" s="18"/>
      <c r="AF182" s="88"/>
      <c r="AG182" s="90"/>
      <c r="AK182" s="37"/>
      <c r="AM182" s="37"/>
      <c r="AP182" s="94"/>
      <c r="AQ182" s="18"/>
      <c r="AR182" s="95"/>
      <c r="AS182" s="96"/>
      <c r="AU182" s="18"/>
      <c r="AW182" s="18"/>
    </row>
    <row r="183" spans="17:49" x14ac:dyDescent="0.2">
      <c r="Q183"/>
      <c r="R183" s="5"/>
      <c r="S183" s="34"/>
      <c r="T183" s="5"/>
      <c r="U183" s="34"/>
      <c r="V183" s="5"/>
      <c r="W183" s="81"/>
      <c r="X183" s="84"/>
      <c r="Y183" s="18"/>
      <c r="AA183" s="18"/>
      <c r="AB183" s="86"/>
      <c r="AC183" s="18"/>
      <c r="AE183" s="18"/>
      <c r="AF183" s="88"/>
      <c r="AG183" s="90"/>
      <c r="AK183" s="37"/>
      <c r="AM183" s="37"/>
      <c r="AP183" s="94"/>
      <c r="AQ183" s="18"/>
      <c r="AR183" s="95"/>
      <c r="AS183" s="96"/>
      <c r="AU183" s="18"/>
      <c r="AW183" s="18"/>
    </row>
    <row r="184" spans="17:49" x14ac:dyDescent="0.2">
      <c r="Q184"/>
      <c r="R184" s="5"/>
      <c r="S184" s="34"/>
      <c r="T184" s="5"/>
      <c r="U184" s="34"/>
      <c r="V184" s="5"/>
      <c r="W184" s="81"/>
      <c r="X184" s="84"/>
      <c r="Y184" s="18"/>
      <c r="AA184" s="18"/>
      <c r="AB184" s="86"/>
      <c r="AC184" s="18"/>
      <c r="AE184" s="18"/>
      <c r="AF184" s="88"/>
      <c r="AG184" s="90"/>
      <c r="AK184" s="37"/>
      <c r="AM184" s="37"/>
      <c r="AP184" s="94"/>
      <c r="AQ184" s="18"/>
      <c r="AR184" s="95"/>
      <c r="AS184" s="96"/>
      <c r="AU184" s="18"/>
      <c r="AW184" s="18"/>
    </row>
    <row r="185" spans="17:49" x14ac:dyDescent="0.2">
      <c r="Q185"/>
      <c r="R185" s="5"/>
      <c r="S185" s="34"/>
      <c r="T185" s="5"/>
      <c r="U185" s="34"/>
      <c r="V185" s="5"/>
      <c r="W185" s="81"/>
      <c r="X185" s="84"/>
      <c r="Y185" s="18"/>
      <c r="AA185" s="18"/>
      <c r="AB185" s="86"/>
      <c r="AC185" s="18"/>
      <c r="AE185" s="18"/>
      <c r="AF185" s="88"/>
      <c r="AG185" s="90"/>
      <c r="AK185" s="37"/>
      <c r="AM185" s="37"/>
      <c r="AP185" s="94"/>
      <c r="AQ185" s="18"/>
      <c r="AR185" s="95"/>
      <c r="AS185" s="96"/>
      <c r="AU185" s="18"/>
      <c r="AW185" s="18"/>
    </row>
    <row r="186" spans="17:49" x14ac:dyDescent="0.2">
      <c r="Q186"/>
      <c r="R186" s="5"/>
      <c r="S186" s="34"/>
      <c r="T186" s="5"/>
      <c r="U186" s="34"/>
      <c r="V186" s="5"/>
      <c r="W186" s="81"/>
      <c r="X186" s="84"/>
      <c r="Y186" s="18"/>
      <c r="AA186" s="18"/>
      <c r="AB186" s="86"/>
      <c r="AC186" s="18"/>
      <c r="AE186" s="18"/>
      <c r="AF186" s="88"/>
      <c r="AG186" s="90"/>
      <c r="AK186" s="37"/>
      <c r="AM186" s="37"/>
      <c r="AP186" s="94"/>
      <c r="AQ186" s="18"/>
      <c r="AR186" s="95"/>
      <c r="AS186" s="96"/>
      <c r="AU186" s="18"/>
      <c r="AW186" s="18"/>
    </row>
    <row r="187" spans="17:49" x14ac:dyDescent="0.2">
      <c r="Q187"/>
      <c r="R187" s="5"/>
      <c r="S187" s="34"/>
      <c r="T187" s="5"/>
      <c r="U187" s="34"/>
      <c r="V187" s="5"/>
      <c r="W187" s="81"/>
      <c r="X187" s="84"/>
      <c r="Y187" s="18"/>
      <c r="AA187" s="18"/>
      <c r="AB187" s="86"/>
      <c r="AC187" s="18"/>
      <c r="AE187" s="18"/>
      <c r="AF187" s="88"/>
      <c r="AG187" s="90"/>
      <c r="AK187" s="37"/>
      <c r="AM187" s="37"/>
      <c r="AP187" s="94"/>
      <c r="AQ187" s="18"/>
      <c r="AR187" s="95"/>
      <c r="AS187" s="96"/>
      <c r="AU187" s="18"/>
      <c r="AW187" s="18"/>
    </row>
    <row r="188" spans="17:49" x14ac:dyDescent="0.2">
      <c r="Q188"/>
      <c r="R188" s="5"/>
      <c r="S188" s="34"/>
      <c r="T188" s="5"/>
      <c r="U188" s="34"/>
      <c r="V188" s="5"/>
      <c r="W188" s="81"/>
      <c r="X188" s="84"/>
      <c r="Y188" s="18"/>
      <c r="AA188" s="18"/>
      <c r="AB188" s="86"/>
      <c r="AC188" s="18"/>
      <c r="AE188" s="18"/>
      <c r="AF188" s="88"/>
      <c r="AG188" s="90"/>
      <c r="AK188" s="37"/>
      <c r="AM188" s="37"/>
      <c r="AP188" s="94"/>
      <c r="AQ188" s="18"/>
      <c r="AR188" s="95"/>
      <c r="AS188" s="96"/>
      <c r="AU188" s="18"/>
      <c r="AW188" s="18"/>
    </row>
    <row r="189" spans="17:49" x14ac:dyDescent="0.2">
      <c r="Q189"/>
      <c r="R189" s="5"/>
      <c r="S189" s="34"/>
      <c r="T189" s="5"/>
      <c r="U189" s="34"/>
      <c r="V189" s="5"/>
      <c r="W189" s="81"/>
      <c r="X189" s="84"/>
      <c r="Y189" s="18"/>
      <c r="AA189" s="18"/>
      <c r="AB189" s="86"/>
      <c r="AC189" s="18"/>
      <c r="AE189" s="18"/>
      <c r="AF189" s="88"/>
      <c r="AG189" s="90"/>
      <c r="AK189" s="37"/>
      <c r="AM189" s="37"/>
      <c r="AP189" s="94"/>
      <c r="AQ189" s="18"/>
      <c r="AR189" s="95"/>
      <c r="AS189" s="96"/>
      <c r="AU189" s="18"/>
      <c r="AW189" s="18"/>
    </row>
    <row r="190" spans="17:49" x14ac:dyDescent="0.2">
      <c r="Q190"/>
      <c r="R190" s="5"/>
      <c r="S190" s="34"/>
      <c r="T190" s="5"/>
      <c r="U190" s="34"/>
      <c r="V190" s="5"/>
      <c r="W190" s="81"/>
      <c r="X190" s="84"/>
      <c r="Y190" s="18"/>
      <c r="AA190" s="18"/>
      <c r="AB190" s="86"/>
      <c r="AC190" s="18"/>
      <c r="AE190" s="18"/>
      <c r="AF190" s="88"/>
      <c r="AG190" s="90"/>
      <c r="AK190" s="37"/>
      <c r="AM190" s="37"/>
      <c r="AP190" s="94"/>
      <c r="AQ190" s="18"/>
      <c r="AR190" s="95"/>
      <c r="AS190" s="96"/>
      <c r="AU190" s="18"/>
      <c r="AW190" s="18"/>
    </row>
    <row r="191" spans="17:49" x14ac:dyDescent="0.2">
      <c r="Q191"/>
      <c r="R191" s="5"/>
      <c r="S191" s="34"/>
      <c r="T191" s="5"/>
      <c r="U191" s="34"/>
      <c r="V191" s="5"/>
      <c r="W191" s="81"/>
      <c r="X191" s="84"/>
      <c r="Y191" s="18"/>
      <c r="AA191" s="18"/>
      <c r="AB191" s="86"/>
      <c r="AC191" s="18"/>
      <c r="AE191" s="18"/>
      <c r="AF191" s="88"/>
      <c r="AG191" s="90"/>
      <c r="AK191" s="37"/>
      <c r="AM191" s="37"/>
      <c r="AP191" s="94"/>
      <c r="AQ191" s="18"/>
      <c r="AR191" s="95"/>
      <c r="AS191" s="96"/>
      <c r="AU191" s="18"/>
      <c r="AW191" s="18"/>
    </row>
    <row r="192" spans="17:49" x14ac:dyDescent="0.2">
      <c r="Q192"/>
      <c r="R192" s="5"/>
      <c r="S192" s="34"/>
      <c r="T192" s="5"/>
      <c r="U192" s="34"/>
      <c r="V192" s="5"/>
      <c r="W192" s="81"/>
      <c r="X192" s="84"/>
      <c r="Y192" s="18"/>
      <c r="AA192" s="18"/>
      <c r="AB192" s="86"/>
      <c r="AC192" s="18"/>
      <c r="AE192" s="18"/>
      <c r="AF192" s="88"/>
      <c r="AG192" s="90"/>
      <c r="AK192" s="37"/>
      <c r="AM192" s="37"/>
      <c r="AP192" s="94"/>
      <c r="AQ192" s="18"/>
      <c r="AR192" s="95"/>
      <c r="AS192" s="96"/>
      <c r="AU192" s="18"/>
      <c r="AW192" s="18"/>
    </row>
    <row r="193" spans="17:49" x14ac:dyDescent="0.2">
      <c r="Q193"/>
      <c r="R193" s="5"/>
      <c r="S193" s="34"/>
      <c r="T193" s="5"/>
      <c r="U193" s="34"/>
      <c r="V193" s="5"/>
      <c r="W193" s="81"/>
      <c r="X193" s="84"/>
      <c r="Y193" s="18"/>
      <c r="AA193" s="18"/>
      <c r="AB193" s="86"/>
      <c r="AC193" s="18"/>
      <c r="AE193" s="18"/>
      <c r="AF193" s="88"/>
      <c r="AG193" s="90"/>
      <c r="AK193" s="37"/>
      <c r="AM193" s="37"/>
      <c r="AP193" s="94"/>
      <c r="AQ193" s="18"/>
      <c r="AR193" s="95"/>
      <c r="AS193" s="96"/>
      <c r="AU193" s="18"/>
      <c r="AW193" s="18"/>
    </row>
    <row r="194" spans="17:49" x14ac:dyDescent="0.2">
      <c r="Q194"/>
      <c r="R194" s="5"/>
      <c r="S194" s="34"/>
      <c r="T194" s="5"/>
      <c r="U194" s="34"/>
      <c r="V194" s="5"/>
      <c r="W194" s="81"/>
      <c r="X194" s="84"/>
      <c r="Y194" s="18"/>
      <c r="AA194" s="18"/>
      <c r="AB194" s="86"/>
      <c r="AC194" s="18"/>
      <c r="AE194" s="18"/>
      <c r="AF194" s="88"/>
      <c r="AG194" s="90"/>
      <c r="AK194" s="37"/>
      <c r="AM194" s="37"/>
      <c r="AP194" s="94"/>
      <c r="AQ194" s="18"/>
      <c r="AR194" s="95"/>
      <c r="AS194" s="96"/>
      <c r="AU194" s="18"/>
      <c r="AW194" s="18"/>
    </row>
    <row r="195" spans="17:49" x14ac:dyDescent="0.2">
      <c r="Q195"/>
      <c r="R195" s="5"/>
      <c r="S195" s="34"/>
      <c r="T195" s="5"/>
      <c r="U195" s="34"/>
      <c r="V195" s="5"/>
      <c r="W195" s="81"/>
      <c r="X195" s="84"/>
      <c r="Y195" s="18"/>
      <c r="AA195" s="18"/>
      <c r="AB195" s="86"/>
      <c r="AC195" s="18"/>
      <c r="AE195" s="18"/>
      <c r="AF195" s="88"/>
      <c r="AG195" s="90"/>
      <c r="AK195" s="37"/>
      <c r="AM195" s="37"/>
      <c r="AP195" s="94"/>
      <c r="AQ195" s="18"/>
      <c r="AR195" s="95"/>
      <c r="AS195" s="96"/>
      <c r="AU195" s="18"/>
      <c r="AW195" s="18"/>
    </row>
    <row r="196" spans="17:49" x14ac:dyDescent="0.2">
      <c r="Q196"/>
      <c r="R196" s="5"/>
      <c r="S196" s="34"/>
      <c r="T196" s="5"/>
      <c r="U196" s="34"/>
      <c r="V196" s="5"/>
      <c r="W196" s="81"/>
      <c r="X196" s="84"/>
      <c r="Y196" s="18"/>
      <c r="AA196" s="18"/>
      <c r="AB196" s="86"/>
      <c r="AC196" s="18"/>
      <c r="AE196" s="18"/>
      <c r="AF196" s="88"/>
      <c r="AG196" s="90"/>
      <c r="AK196" s="37"/>
      <c r="AM196" s="37"/>
      <c r="AP196" s="94"/>
      <c r="AQ196" s="18"/>
      <c r="AR196" s="95"/>
      <c r="AS196" s="96"/>
      <c r="AU196" s="18"/>
      <c r="AW196" s="18"/>
    </row>
    <row r="197" spans="17:49" x14ac:dyDescent="0.2">
      <c r="Q197"/>
      <c r="R197" s="5"/>
      <c r="S197" s="34"/>
      <c r="T197" s="5"/>
      <c r="U197" s="34"/>
      <c r="V197" s="5"/>
      <c r="W197" s="81"/>
      <c r="X197" s="84"/>
      <c r="Y197" s="18"/>
      <c r="AA197" s="18"/>
      <c r="AB197" s="86"/>
      <c r="AC197" s="18"/>
      <c r="AE197" s="18"/>
      <c r="AF197" s="88"/>
      <c r="AG197" s="90"/>
      <c r="AK197" s="37"/>
      <c r="AM197" s="37"/>
      <c r="AP197" s="94"/>
      <c r="AQ197" s="18"/>
      <c r="AR197" s="95"/>
      <c r="AS197" s="96"/>
      <c r="AU197" s="18"/>
      <c r="AW197" s="18"/>
    </row>
    <row r="198" spans="17:49" x14ac:dyDescent="0.2">
      <c r="Q198"/>
      <c r="R198" s="5"/>
      <c r="S198" s="34"/>
      <c r="T198" s="5"/>
      <c r="U198" s="34"/>
      <c r="V198" s="5"/>
      <c r="W198" s="81"/>
      <c r="X198" s="84"/>
      <c r="Y198" s="18"/>
      <c r="AA198" s="18"/>
      <c r="AB198" s="86"/>
      <c r="AC198" s="18"/>
      <c r="AE198" s="18"/>
      <c r="AF198" s="88"/>
      <c r="AG198" s="90"/>
      <c r="AK198" s="37"/>
      <c r="AM198" s="37"/>
      <c r="AP198" s="94"/>
      <c r="AQ198" s="18"/>
      <c r="AR198" s="95"/>
      <c r="AS198" s="96"/>
      <c r="AU198" s="18"/>
      <c r="AW198" s="18"/>
    </row>
    <row r="199" spans="17:49" x14ac:dyDescent="0.2">
      <c r="Q199"/>
      <c r="R199" s="5"/>
      <c r="S199" s="34"/>
      <c r="T199" s="5"/>
      <c r="U199" s="34"/>
      <c r="V199" s="5"/>
      <c r="W199" s="81"/>
      <c r="X199" s="84"/>
      <c r="Y199" s="18"/>
      <c r="AA199" s="18"/>
      <c r="AB199" s="86"/>
      <c r="AC199" s="18"/>
      <c r="AE199" s="18"/>
      <c r="AF199" s="88"/>
      <c r="AG199" s="90"/>
      <c r="AK199" s="37"/>
      <c r="AM199" s="37"/>
      <c r="AP199" s="94"/>
      <c r="AQ199" s="18"/>
      <c r="AR199" s="95"/>
      <c r="AS199" s="96"/>
      <c r="AU199" s="18"/>
      <c r="AW199" s="18"/>
    </row>
    <row r="200" spans="17:49" x14ac:dyDescent="0.2">
      <c r="Q200"/>
      <c r="R200" s="5"/>
      <c r="S200" s="34"/>
      <c r="T200" s="5"/>
      <c r="U200" s="34"/>
      <c r="V200" s="5"/>
      <c r="W200" s="81"/>
      <c r="X200" s="84"/>
      <c r="Y200" s="18"/>
      <c r="AA200" s="18"/>
      <c r="AB200" s="86"/>
      <c r="AC200" s="18"/>
      <c r="AE200" s="18"/>
      <c r="AF200" s="88"/>
      <c r="AG200" s="90"/>
      <c r="AK200" s="37"/>
      <c r="AM200" s="37"/>
      <c r="AP200" s="94"/>
      <c r="AQ200" s="18"/>
      <c r="AR200" s="95"/>
      <c r="AS200" s="96"/>
      <c r="AU200" s="18"/>
      <c r="AW200" s="18"/>
    </row>
    <row r="201" spans="17:49" x14ac:dyDescent="0.2">
      <c r="Q201"/>
      <c r="R201" s="5"/>
      <c r="S201" s="34"/>
      <c r="T201" s="5"/>
      <c r="U201" s="34"/>
      <c r="V201" s="5"/>
      <c r="W201" s="81"/>
      <c r="X201" s="84"/>
      <c r="Y201" s="18"/>
      <c r="AA201" s="18"/>
      <c r="AB201" s="86"/>
      <c r="AC201" s="18"/>
      <c r="AE201" s="18"/>
      <c r="AF201" s="88"/>
      <c r="AG201" s="90"/>
      <c r="AK201" s="37"/>
      <c r="AM201" s="37"/>
      <c r="AP201" s="94"/>
      <c r="AQ201" s="18"/>
      <c r="AR201" s="95"/>
      <c r="AS201" s="96"/>
      <c r="AU201" s="18"/>
      <c r="AW201" s="18"/>
    </row>
    <row r="202" spans="17:49" x14ac:dyDescent="0.2">
      <c r="Q202"/>
      <c r="R202" s="5"/>
      <c r="S202" s="34"/>
      <c r="T202" s="5"/>
      <c r="U202" s="34"/>
      <c r="V202" s="5"/>
      <c r="W202" s="81"/>
      <c r="X202" s="84"/>
      <c r="Y202" s="18"/>
      <c r="AA202" s="18"/>
      <c r="AB202" s="86"/>
      <c r="AC202" s="18"/>
      <c r="AE202" s="18"/>
      <c r="AF202" s="88"/>
      <c r="AG202" s="90"/>
      <c r="AK202" s="37"/>
      <c r="AM202" s="37"/>
      <c r="AP202" s="94"/>
      <c r="AQ202" s="18"/>
      <c r="AR202" s="95"/>
      <c r="AS202" s="96"/>
      <c r="AU202" s="18"/>
      <c r="AW202" s="18"/>
    </row>
    <row r="203" spans="17:49" x14ac:dyDescent="0.2">
      <c r="Q203"/>
      <c r="R203" s="5"/>
      <c r="S203" s="34"/>
      <c r="T203" s="5"/>
      <c r="U203" s="34"/>
      <c r="V203" s="5"/>
      <c r="W203" s="81"/>
      <c r="X203" s="84"/>
      <c r="Y203" s="18"/>
      <c r="AA203" s="18"/>
      <c r="AB203" s="86"/>
      <c r="AC203" s="18"/>
      <c r="AE203" s="18"/>
      <c r="AF203" s="88"/>
      <c r="AG203" s="90"/>
      <c r="AK203" s="37"/>
      <c r="AM203" s="37"/>
      <c r="AP203" s="94"/>
      <c r="AQ203" s="18"/>
      <c r="AR203" s="95"/>
      <c r="AS203" s="96"/>
      <c r="AU203" s="18"/>
      <c r="AW203" s="18"/>
    </row>
    <row r="204" spans="17:49" x14ac:dyDescent="0.2">
      <c r="Q204"/>
      <c r="R204" s="5"/>
      <c r="S204" s="34"/>
      <c r="T204" s="5"/>
      <c r="U204" s="34"/>
      <c r="V204" s="5"/>
      <c r="W204" s="81"/>
      <c r="X204" s="84"/>
      <c r="Y204" s="18"/>
      <c r="AA204" s="18"/>
      <c r="AB204" s="86"/>
      <c r="AC204" s="18"/>
      <c r="AE204" s="18"/>
      <c r="AF204" s="88"/>
      <c r="AG204" s="90"/>
      <c r="AK204" s="37"/>
      <c r="AM204" s="37"/>
      <c r="AP204" s="94"/>
      <c r="AQ204" s="18"/>
      <c r="AR204" s="95"/>
      <c r="AS204" s="96"/>
      <c r="AU204" s="18"/>
      <c r="AW204" s="18"/>
    </row>
    <row r="205" spans="17:49" x14ac:dyDescent="0.2">
      <c r="Q205"/>
      <c r="R205" s="5"/>
      <c r="S205" s="34"/>
      <c r="T205" s="5"/>
      <c r="U205" s="34"/>
      <c r="V205" s="5"/>
      <c r="W205" s="81"/>
      <c r="X205" s="84"/>
      <c r="Y205" s="18"/>
      <c r="AA205" s="18"/>
      <c r="AB205" s="86"/>
      <c r="AC205" s="18"/>
      <c r="AE205" s="18"/>
      <c r="AF205" s="88"/>
      <c r="AG205" s="90"/>
      <c r="AK205" s="37"/>
      <c r="AM205" s="37"/>
      <c r="AP205" s="94"/>
      <c r="AQ205" s="18"/>
      <c r="AR205" s="95"/>
      <c r="AS205" s="96"/>
      <c r="AU205" s="18"/>
      <c r="AW205" s="18"/>
    </row>
    <row r="206" spans="17:49" x14ac:dyDescent="0.2">
      <c r="Q206"/>
      <c r="R206" s="5"/>
      <c r="S206" s="34"/>
      <c r="T206" s="5"/>
      <c r="U206" s="34"/>
      <c r="V206" s="5"/>
      <c r="W206" s="81"/>
      <c r="X206" s="84"/>
      <c r="Y206" s="18"/>
      <c r="AA206" s="18"/>
      <c r="AB206" s="86"/>
      <c r="AC206" s="18"/>
      <c r="AE206" s="18"/>
      <c r="AF206" s="88"/>
      <c r="AG206" s="90"/>
      <c r="AK206" s="37"/>
      <c r="AM206" s="37"/>
      <c r="AP206" s="94"/>
      <c r="AQ206" s="18"/>
      <c r="AR206" s="95"/>
      <c r="AS206" s="96"/>
      <c r="AU206" s="18"/>
      <c r="AW206" s="18"/>
    </row>
    <row r="207" spans="17:49" x14ac:dyDescent="0.2">
      <c r="Q207"/>
      <c r="R207" s="5"/>
      <c r="S207" s="34"/>
      <c r="T207" s="5"/>
      <c r="U207" s="34"/>
      <c r="V207" s="5"/>
      <c r="W207" s="81"/>
      <c r="X207" s="84"/>
      <c r="Y207" s="18"/>
      <c r="AA207" s="18"/>
      <c r="AB207" s="86"/>
      <c r="AC207" s="18"/>
      <c r="AE207" s="18"/>
      <c r="AF207" s="88"/>
      <c r="AG207" s="90"/>
      <c r="AK207" s="37"/>
      <c r="AM207" s="37"/>
      <c r="AP207" s="94"/>
      <c r="AQ207" s="18"/>
      <c r="AR207" s="95"/>
      <c r="AS207" s="96"/>
      <c r="AU207" s="18"/>
      <c r="AW207" s="18"/>
    </row>
    <row r="208" spans="17:49" x14ac:dyDescent="0.2">
      <c r="Q208"/>
      <c r="R208" s="5"/>
      <c r="S208" s="34"/>
      <c r="T208" s="5"/>
      <c r="U208" s="34"/>
      <c r="V208" s="5"/>
      <c r="W208" s="81"/>
      <c r="X208" s="84"/>
      <c r="Y208" s="18"/>
      <c r="AA208" s="18"/>
      <c r="AB208" s="86"/>
      <c r="AC208" s="18"/>
      <c r="AE208" s="18"/>
      <c r="AF208" s="88"/>
      <c r="AG208" s="90"/>
      <c r="AK208" s="37"/>
      <c r="AM208" s="37"/>
      <c r="AP208" s="94"/>
      <c r="AQ208" s="18"/>
      <c r="AR208" s="95"/>
      <c r="AS208" s="96"/>
      <c r="AU208" s="18"/>
      <c r="AW208" s="18"/>
    </row>
    <row r="209" spans="17:49" x14ac:dyDescent="0.2">
      <c r="Q209"/>
      <c r="R209" s="5"/>
      <c r="S209" s="34"/>
      <c r="T209" s="5"/>
      <c r="U209" s="34"/>
      <c r="V209" s="5"/>
      <c r="W209" s="81"/>
      <c r="X209" s="84"/>
      <c r="Y209" s="18"/>
      <c r="AA209" s="18"/>
      <c r="AB209" s="86"/>
      <c r="AC209" s="18"/>
      <c r="AE209" s="18"/>
      <c r="AF209" s="88"/>
      <c r="AG209" s="90"/>
      <c r="AK209" s="37"/>
      <c r="AM209" s="37"/>
      <c r="AP209" s="94"/>
      <c r="AQ209" s="18"/>
      <c r="AR209" s="95"/>
      <c r="AS209" s="96"/>
      <c r="AU209" s="18"/>
      <c r="AW209" s="18"/>
    </row>
    <row r="210" spans="17:49" x14ac:dyDescent="0.2">
      <c r="Q210"/>
      <c r="R210" s="5"/>
      <c r="S210" s="34"/>
      <c r="T210" s="5"/>
      <c r="U210" s="34"/>
      <c r="V210" s="5"/>
      <c r="W210" s="81"/>
      <c r="X210" s="84"/>
      <c r="Y210" s="18"/>
      <c r="AA210" s="18"/>
      <c r="AB210" s="86"/>
      <c r="AC210" s="18"/>
      <c r="AE210" s="18"/>
      <c r="AF210" s="88"/>
      <c r="AG210" s="90"/>
      <c r="AK210" s="37"/>
      <c r="AM210" s="37"/>
      <c r="AP210" s="94"/>
      <c r="AQ210" s="18"/>
      <c r="AR210" s="95"/>
      <c r="AS210" s="96"/>
      <c r="AU210" s="18"/>
      <c r="AW210" s="18"/>
    </row>
    <row r="211" spans="17:49" x14ac:dyDescent="0.2">
      <c r="Q211"/>
      <c r="R211" s="5"/>
      <c r="S211" s="34"/>
      <c r="T211" s="5"/>
      <c r="U211" s="34"/>
      <c r="V211" s="5"/>
      <c r="W211" s="81"/>
      <c r="X211" s="84"/>
      <c r="Y211" s="18"/>
      <c r="AA211" s="18"/>
      <c r="AB211" s="86"/>
      <c r="AC211" s="18"/>
      <c r="AE211" s="18"/>
      <c r="AF211" s="88"/>
      <c r="AG211" s="90"/>
      <c r="AK211" s="37"/>
      <c r="AM211" s="37"/>
      <c r="AP211" s="94"/>
      <c r="AQ211" s="18"/>
      <c r="AR211" s="95"/>
      <c r="AS211" s="96"/>
      <c r="AU211" s="18"/>
      <c r="AW211" s="18"/>
    </row>
    <row r="212" spans="17:49" x14ac:dyDescent="0.2">
      <c r="Q212"/>
      <c r="R212" s="5"/>
      <c r="S212" s="34"/>
      <c r="T212" s="5"/>
      <c r="U212" s="34"/>
      <c r="V212" s="5"/>
      <c r="W212" s="81"/>
      <c r="X212" s="84"/>
      <c r="Y212" s="18"/>
      <c r="AA212" s="18"/>
      <c r="AB212" s="86"/>
      <c r="AC212" s="18"/>
      <c r="AE212" s="18"/>
      <c r="AF212" s="88"/>
      <c r="AG212" s="90"/>
      <c r="AK212" s="37"/>
      <c r="AM212" s="37"/>
      <c r="AP212" s="94"/>
      <c r="AQ212" s="18"/>
      <c r="AR212" s="95"/>
      <c r="AS212" s="96"/>
      <c r="AU212" s="18"/>
      <c r="AW212" s="18"/>
    </row>
    <row r="213" spans="17:49" x14ac:dyDescent="0.2">
      <c r="Q213"/>
      <c r="R213" s="5"/>
      <c r="S213" s="34"/>
      <c r="T213" s="5"/>
      <c r="U213" s="34"/>
      <c r="V213" s="5"/>
      <c r="W213" s="81"/>
      <c r="X213" s="84"/>
      <c r="Y213" s="18"/>
      <c r="AA213" s="18"/>
      <c r="AB213" s="86"/>
      <c r="AC213" s="18"/>
      <c r="AE213" s="18"/>
      <c r="AF213" s="88"/>
      <c r="AG213" s="90"/>
      <c r="AK213" s="37"/>
      <c r="AM213" s="37"/>
      <c r="AP213" s="94"/>
      <c r="AQ213" s="18"/>
      <c r="AR213" s="95"/>
      <c r="AS213" s="96"/>
      <c r="AU213" s="18"/>
      <c r="AW213" s="18"/>
    </row>
    <row r="214" spans="17:49" x14ac:dyDescent="0.2">
      <c r="Q214"/>
      <c r="R214" s="5"/>
      <c r="S214" s="34"/>
      <c r="T214" s="5"/>
      <c r="U214" s="34"/>
      <c r="V214" s="5"/>
      <c r="W214" s="81"/>
      <c r="X214" s="84"/>
      <c r="Y214" s="18"/>
      <c r="AA214" s="18"/>
      <c r="AB214" s="86"/>
      <c r="AC214" s="18"/>
      <c r="AE214" s="18"/>
      <c r="AF214" s="88"/>
      <c r="AG214" s="90"/>
      <c r="AK214" s="37"/>
      <c r="AM214" s="37"/>
      <c r="AP214" s="94"/>
      <c r="AQ214" s="18"/>
      <c r="AR214" s="95"/>
      <c r="AS214" s="96"/>
      <c r="AU214" s="18"/>
      <c r="AW214" s="18"/>
    </row>
    <row r="215" spans="17:49" x14ac:dyDescent="0.2">
      <c r="Q215"/>
      <c r="R215" s="5"/>
      <c r="S215" s="34"/>
      <c r="T215" s="5"/>
      <c r="U215" s="34"/>
      <c r="V215" s="5"/>
      <c r="W215" s="81"/>
      <c r="X215" s="84"/>
      <c r="Y215" s="18"/>
      <c r="AA215" s="18"/>
      <c r="AB215" s="86"/>
      <c r="AC215" s="18"/>
      <c r="AE215" s="18"/>
      <c r="AF215" s="88"/>
      <c r="AG215" s="90"/>
      <c r="AK215" s="37"/>
      <c r="AM215" s="37"/>
      <c r="AP215" s="94"/>
      <c r="AQ215" s="18"/>
      <c r="AR215" s="95"/>
      <c r="AS215" s="96"/>
      <c r="AU215" s="18"/>
      <c r="AW215" s="18"/>
    </row>
    <row r="216" spans="17:49" x14ac:dyDescent="0.2">
      <c r="Q216"/>
      <c r="R216" s="5"/>
      <c r="S216" s="34"/>
      <c r="T216" s="5"/>
      <c r="U216" s="34"/>
      <c r="V216" s="5"/>
      <c r="W216" s="81"/>
      <c r="X216" s="84"/>
      <c r="Y216" s="18"/>
      <c r="AA216" s="18"/>
      <c r="AB216" s="86"/>
      <c r="AC216" s="18"/>
      <c r="AE216" s="18"/>
      <c r="AF216" s="88"/>
      <c r="AG216" s="90"/>
      <c r="AK216" s="37"/>
      <c r="AM216" s="37"/>
      <c r="AP216" s="94"/>
      <c r="AQ216" s="18"/>
      <c r="AR216" s="95"/>
      <c r="AS216" s="96"/>
      <c r="AU216" s="18"/>
      <c r="AW216" s="18"/>
    </row>
    <row r="217" spans="17:49" x14ac:dyDescent="0.2">
      <c r="Q217"/>
      <c r="R217" s="5"/>
      <c r="S217" s="34"/>
      <c r="T217" s="5"/>
      <c r="U217" s="34"/>
      <c r="V217" s="5"/>
      <c r="W217" s="81"/>
      <c r="X217" s="84"/>
      <c r="Y217" s="18"/>
      <c r="AA217" s="18"/>
      <c r="AB217" s="86"/>
      <c r="AC217" s="18"/>
      <c r="AE217" s="18"/>
      <c r="AF217" s="88"/>
      <c r="AG217" s="90"/>
      <c r="AK217" s="37"/>
      <c r="AM217" s="37"/>
      <c r="AP217" s="94"/>
      <c r="AQ217" s="18"/>
      <c r="AR217" s="95"/>
      <c r="AS217" s="96"/>
      <c r="AU217" s="18"/>
      <c r="AW217" s="18"/>
    </row>
    <row r="218" spans="17:49" x14ac:dyDescent="0.2">
      <c r="Q218"/>
      <c r="R218" s="5"/>
      <c r="S218" s="34"/>
      <c r="T218" s="5"/>
      <c r="U218" s="34"/>
      <c r="V218" s="5"/>
      <c r="W218" s="81"/>
      <c r="X218" s="84"/>
      <c r="Y218" s="18"/>
      <c r="AA218" s="18"/>
      <c r="AB218" s="86"/>
      <c r="AC218" s="18"/>
      <c r="AE218" s="18"/>
      <c r="AF218" s="88"/>
      <c r="AG218" s="90"/>
      <c r="AK218" s="37"/>
      <c r="AM218" s="37"/>
      <c r="AP218" s="94"/>
      <c r="AQ218" s="18"/>
      <c r="AR218" s="95"/>
      <c r="AS218" s="96"/>
      <c r="AU218" s="18"/>
      <c r="AW218" s="18"/>
    </row>
    <row r="219" spans="17:49" x14ac:dyDescent="0.2">
      <c r="Q219"/>
      <c r="R219" s="5"/>
      <c r="S219" s="34"/>
      <c r="T219" s="5"/>
      <c r="U219" s="34"/>
      <c r="V219" s="5"/>
      <c r="W219" s="81"/>
      <c r="X219" s="84"/>
      <c r="Y219" s="18"/>
      <c r="AA219" s="18"/>
      <c r="AB219" s="86"/>
      <c r="AC219" s="18"/>
      <c r="AE219" s="18"/>
      <c r="AF219" s="88"/>
      <c r="AG219" s="90"/>
      <c r="AK219" s="37"/>
      <c r="AM219" s="37"/>
      <c r="AP219" s="94"/>
      <c r="AQ219" s="18"/>
      <c r="AR219" s="95"/>
      <c r="AS219" s="96"/>
      <c r="AU219" s="18"/>
      <c r="AW219" s="18"/>
    </row>
    <row r="220" spans="17:49" x14ac:dyDescent="0.2">
      <c r="Q220"/>
      <c r="R220" s="5"/>
      <c r="S220" s="34"/>
      <c r="T220" s="5"/>
      <c r="U220" s="34"/>
      <c r="V220" s="5"/>
      <c r="W220" s="81"/>
      <c r="X220" s="84"/>
      <c r="Y220" s="18"/>
      <c r="AA220" s="18"/>
      <c r="AB220" s="86"/>
      <c r="AC220" s="18"/>
      <c r="AE220" s="18"/>
      <c r="AF220" s="88"/>
      <c r="AG220" s="90"/>
      <c r="AK220" s="37"/>
      <c r="AM220" s="37"/>
      <c r="AP220" s="94"/>
      <c r="AQ220" s="18"/>
      <c r="AR220" s="95"/>
      <c r="AS220" s="96"/>
      <c r="AU220" s="18"/>
      <c r="AW220" s="18"/>
    </row>
    <row r="221" spans="17:49" x14ac:dyDescent="0.2">
      <c r="Q221"/>
      <c r="R221" s="5"/>
      <c r="S221" s="34"/>
      <c r="T221" s="5"/>
      <c r="U221" s="34"/>
      <c r="V221" s="5"/>
      <c r="W221" s="81"/>
      <c r="X221" s="84"/>
      <c r="Y221" s="18"/>
      <c r="AA221" s="18"/>
      <c r="AB221" s="86"/>
      <c r="AC221" s="18"/>
      <c r="AE221" s="18"/>
      <c r="AF221" s="88"/>
      <c r="AG221" s="90"/>
      <c r="AK221" s="37"/>
      <c r="AM221" s="37"/>
      <c r="AP221" s="94"/>
      <c r="AQ221" s="18"/>
      <c r="AR221" s="95"/>
      <c r="AS221" s="96"/>
      <c r="AU221" s="18"/>
      <c r="AW221" s="18"/>
    </row>
    <row r="222" spans="17:49" x14ac:dyDescent="0.2">
      <c r="Q222"/>
      <c r="R222" s="5"/>
      <c r="S222" s="34"/>
      <c r="T222" s="5"/>
      <c r="U222" s="34"/>
      <c r="V222" s="5"/>
      <c r="W222" s="81"/>
      <c r="X222" s="84"/>
      <c r="Y222" s="18"/>
      <c r="AA222" s="18"/>
      <c r="AB222" s="86"/>
      <c r="AC222" s="18"/>
      <c r="AE222" s="18"/>
      <c r="AF222" s="88"/>
      <c r="AG222" s="90"/>
      <c r="AK222" s="37"/>
      <c r="AM222" s="37"/>
      <c r="AP222" s="94"/>
      <c r="AQ222" s="18"/>
      <c r="AR222" s="95"/>
      <c r="AS222" s="96"/>
      <c r="AU222" s="18"/>
      <c r="AW222" s="18"/>
    </row>
    <row r="223" spans="17:49" x14ac:dyDescent="0.2">
      <c r="Q223"/>
      <c r="R223" s="5"/>
      <c r="S223" s="34"/>
      <c r="T223" s="5"/>
      <c r="U223" s="34"/>
      <c r="V223" s="5"/>
      <c r="W223" s="81"/>
      <c r="X223" s="84"/>
      <c r="Y223" s="18"/>
      <c r="AA223" s="18"/>
      <c r="AB223" s="86"/>
      <c r="AC223" s="18"/>
      <c r="AE223" s="18"/>
      <c r="AF223" s="88"/>
      <c r="AG223" s="90"/>
      <c r="AK223" s="37"/>
      <c r="AM223" s="37"/>
      <c r="AP223" s="94"/>
      <c r="AQ223" s="18"/>
      <c r="AR223" s="95"/>
      <c r="AS223" s="96"/>
      <c r="AU223" s="18"/>
      <c r="AW223" s="18"/>
    </row>
    <row r="224" spans="17:49" x14ac:dyDescent="0.2">
      <c r="Q224"/>
      <c r="R224" s="5"/>
      <c r="S224" s="34"/>
      <c r="T224" s="5"/>
      <c r="U224" s="34"/>
      <c r="V224" s="5"/>
      <c r="W224" s="81"/>
      <c r="X224" s="84"/>
      <c r="Y224" s="18"/>
      <c r="AA224" s="18"/>
      <c r="AB224" s="86"/>
      <c r="AC224" s="18"/>
      <c r="AE224" s="18"/>
      <c r="AF224" s="88"/>
      <c r="AG224" s="90"/>
      <c r="AK224" s="37"/>
      <c r="AM224" s="37"/>
      <c r="AP224" s="94"/>
      <c r="AQ224" s="18"/>
      <c r="AR224" s="95"/>
      <c r="AS224" s="96"/>
      <c r="AU224" s="18"/>
      <c r="AW224" s="18"/>
    </row>
    <row r="225" spans="17:49" x14ac:dyDescent="0.2">
      <c r="Q225"/>
      <c r="R225" s="5"/>
      <c r="S225" s="34"/>
      <c r="T225" s="5"/>
      <c r="U225" s="34"/>
      <c r="V225" s="5"/>
      <c r="W225" s="81"/>
      <c r="X225" s="84"/>
      <c r="Y225" s="18"/>
      <c r="AA225" s="18"/>
      <c r="AB225" s="86"/>
      <c r="AC225" s="18"/>
      <c r="AE225" s="18"/>
      <c r="AF225" s="88"/>
      <c r="AG225" s="90"/>
      <c r="AK225" s="37"/>
      <c r="AM225" s="37"/>
      <c r="AP225" s="94"/>
      <c r="AQ225" s="18"/>
      <c r="AR225" s="95"/>
      <c r="AS225" s="96"/>
      <c r="AU225" s="18"/>
      <c r="AW225" s="18"/>
    </row>
    <row r="226" spans="17:49" x14ac:dyDescent="0.2">
      <c r="Q226"/>
      <c r="R226" s="5"/>
      <c r="S226" s="34"/>
      <c r="T226" s="5"/>
      <c r="U226" s="34"/>
      <c r="V226" s="5"/>
      <c r="W226" s="81"/>
      <c r="X226" s="84"/>
      <c r="Y226" s="18"/>
      <c r="AA226" s="18"/>
      <c r="AB226" s="86"/>
      <c r="AC226" s="18"/>
      <c r="AE226" s="18"/>
      <c r="AF226" s="88"/>
      <c r="AG226" s="90"/>
      <c r="AK226" s="37"/>
      <c r="AM226" s="37"/>
      <c r="AP226" s="94"/>
      <c r="AQ226" s="18"/>
      <c r="AR226" s="95"/>
      <c r="AS226" s="96"/>
      <c r="AU226" s="18"/>
      <c r="AW226" s="18"/>
    </row>
    <row r="227" spans="17:49" x14ac:dyDescent="0.2">
      <c r="Q227"/>
      <c r="R227" s="5"/>
      <c r="S227" s="34"/>
      <c r="T227" s="5"/>
      <c r="U227" s="34"/>
      <c r="V227" s="5"/>
      <c r="W227" s="81"/>
      <c r="X227" s="84"/>
      <c r="Y227" s="18"/>
      <c r="AA227" s="18"/>
      <c r="AB227" s="86"/>
      <c r="AC227" s="18"/>
      <c r="AE227" s="18"/>
      <c r="AF227" s="88"/>
      <c r="AG227" s="90"/>
      <c r="AK227" s="37"/>
      <c r="AM227" s="37"/>
      <c r="AP227" s="94"/>
      <c r="AQ227" s="18"/>
      <c r="AR227" s="95"/>
      <c r="AS227" s="96"/>
      <c r="AU227" s="18"/>
      <c r="AW227" s="18"/>
    </row>
    <row r="228" spans="17:49" x14ac:dyDescent="0.2">
      <c r="Q228"/>
      <c r="R228" s="5"/>
      <c r="S228" s="34"/>
      <c r="T228" s="5"/>
      <c r="U228" s="34"/>
      <c r="V228" s="5"/>
      <c r="W228" s="81"/>
      <c r="X228" s="84"/>
      <c r="Y228" s="18"/>
      <c r="AA228" s="18"/>
      <c r="AB228" s="86"/>
      <c r="AC228" s="18"/>
      <c r="AE228" s="18"/>
      <c r="AF228" s="88"/>
      <c r="AG228" s="90"/>
      <c r="AK228" s="37"/>
      <c r="AM228" s="37"/>
      <c r="AP228" s="94"/>
      <c r="AQ228" s="18"/>
      <c r="AR228" s="95"/>
      <c r="AS228" s="96"/>
      <c r="AU228" s="18"/>
      <c r="AW228" s="18"/>
    </row>
    <row r="229" spans="17:49" x14ac:dyDescent="0.2">
      <c r="Q229"/>
      <c r="R229" s="5"/>
      <c r="S229" s="34"/>
      <c r="T229" s="5"/>
      <c r="U229" s="34"/>
      <c r="V229" s="5"/>
      <c r="W229" s="81"/>
      <c r="X229" s="84"/>
      <c r="Y229" s="18"/>
      <c r="AA229" s="18"/>
      <c r="AB229" s="86"/>
      <c r="AC229" s="18"/>
      <c r="AE229" s="18"/>
      <c r="AF229" s="88"/>
      <c r="AG229" s="90"/>
      <c r="AK229" s="37"/>
      <c r="AM229" s="37"/>
      <c r="AP229" s="94"/>
      <c r="AQ229" s="18"/>
      <c r="AR229" s="95"/>
      <c r="AS229" s="96"/>
      <c r="AU229" s="18"/>
      <c r="AW229" s="18"/>
    </row>
    <row r="230" spans="17:49" x14ac:dyDescent="0.2">
      <c r="Q230"/>
      <c r="R230" s="5"/>
      <c r="S230" s="34"/>
      <c r="T230" s="5"/>
      <c r="U230" s="34"/>
      <c r="V230" s="5"/>
      <c r="W230" s="81"/>
      <c r="X230" s="84"/>
      <c r="Y230" s="18"/>
      <c r="AA230" s="18"/>
      <c r="AB230" s="86"/>
      <c r="AC230" s="18"/>
      <c r="AE230" s="18"/>
      <c r="AF230" s="88"/>
      <c r="AG230" s="90"/>
      <c r="AK230" s="37"/>
      <c r="AM230" s="37"/>
      <c r="AP230" s="94"/>
      <c r="AQ230" s="18"/>
      <c r="AR230" s="95"/>
      <c r="AS230" s="96"/>
      <c r="AU230" s="18"/>
      <c r="AW230" s="18"/>
    </row>
    <row r="231" spans="17:49" x14ac:dyDescent="0.2">
      <c r="Q231"/>
      <c r="R231" s="5"/>
      <c r="S231" s="34"/>
      <c r="T231" s="5"/>
      <c r="U231" s="34"/>
      <c r="V231" s="5"/>
      <c r="W231" s="81"/>
      <c r="X231" s="84"/>
      <c r="Y231" s="18"/>
      <c r="AA231" s="18"/>
      <c r="AB231" s="86"/>
      <c r="AC231" s="18"/>
      <c r="AE231" s="18"/>
      <c r="AF231" s="88"/>
      <c r="AG231" s="90"/>
      <c r="AK231" s="37"/>
      <c r="AM231" s="37"/>
      <c r="AP231" s="94"/>
      <c r="AQ231" s="18"/>
      <c r="AR231" s="95"/>
      <c r="AS231" s="96"/>
      <c r="AU231" s="18"/>
      <c r="AW231" s="18"/>
    </row>
    <row r="232" spans="17:49" x14ac:dyDescent="0.2">
      <c r="Q232"/>
      <c r="R232" s="5"/>
      <c r="S232" s="34"/>
      <c r="T232" s="5"/>
      <c r="U232" s="34"/>
      <c r="V232" s="5"/>
      <c r="W232" s="81"/>
      <c r="X232" s="84"/>
      <c r="Y232" s="18"/>
      <c r="AA232" s="18"/>
      <c r="AB232" s="86"/>
      <c r="AC232" s="18"/>
      <c r="AE232" s="18"/>
      <c r="AF232" s="88"/>
      <c r="AG232" s="90"/>
      <c r="AK232" s="37"/>
      <c r="AM232" s="37"/>
      <c r="AP232" s="94"/>
      <c r="AQ232" s="18"/>
      <c r="AR232" s="95"/>
      <c r="AS232" s="96"/>
      <c r="AU232" s="18"/>
      <c r="AW232" s="18"/>
    </row>
    <row r="233" spans="17:49" x14ac:dyDescent="0.2">
      <c r="Q233"/>
      <c r="R233" s="5"/>
      <c r="S233" s="34"/>
      <c r="T233" s="5"/>
      <c r="U233" s="34"/>
      <c r="V233" s="5"/>
      <c r="W233" s="81"/>
      <c r="X233" s="84"/>
      <c r="Y233" s="18"/>
      <c r="AA233" s="18"/>
      <c r="AB233" s="86"/>
      <c r="AC233" s="18"/>
      <c r="AE233" s="18"/>
      <c r="AF233" s="88"/>
      <c r="AG233" s="90"/>
      <c r="AK233" s="37"/>
      <c r="AM233" s="37"/>
      <c r="AP233" s="94"/>
      <c r="AQ233" s="18"/>
      <c r="AR233" s="95"/>
      <c r="AS233" s="96"/>
      <c r="AU233" s="18"/>
      <c r="AW233" s="18"/>
    </row>
    <row r="234" spans="17:49" x14ac:dyDescent="0.2">
      <c r="Q234"/>
      <c r="R234" s="5"/>
      <c r="S234" s="34"/>
      <c r="T234" s="5"/>
      <c r="U234" s="34"/>
      <c r="V234" s="5"/>
      <c r="W234" s="81"/>
      <c r="X234" s="84"/>
      <c r="Y234" s="18"/>
      <c r="AA234" s="18"/>
      <c r="AB234" s="86"/>
      <c r="AC234" s="18"/>
      <c r="AE234" s="18"/>
      <c r="AF234" s="88"/>
      <c r="AG234" s="90"/>
      <c r="AK234" s="37"/>
      <c r="AM234" s="37"/>
      <c r="AP234" s="94"/>
      <c r="AQ234" s="18"/>
      <c r="AR234" s="95"/>
      <c r="AS234" s="96"/>
      <c r="AU234" s="18"/>
      <c r="AW234" s="18"/>
    </row>
    <row r="235" spans="17:49" x14ac:dyDescent="0.2">
      <c r="Q235"/>
      <c r="R235" s="5"/>
      <c r="S235" s="34"/>
      <c r="T235" s="5"/>
      <c r="U235" s="34"/>
      <c r="V235" s="5"/>
      <c r="W235" s="81"/>
      <c r="X235" s="84"/>
      <c r="Y235" s="18"/>
      <c r="AA235" s="18"/>
      <c r="AB235" s="86"/>
      <c r="AC235" s="18"/>
      <c r="AE235" s="18"/>
      <c r="AF235" s="88"/>
      <c r="AG235" s="90"/>
      <c r="AK235" s="37"/>
      <c r="AM235" s="37"/>
      <c r="AP235" s="94"/>
      <c r="AQ235" s="18"/>
      <c r="AR235" s="95"/>
      <c r="AS235" s="96"/>
      <c r="AU235" s="18"/>
      <c r="AW235" s="18"/>
    </row>
    <row r="236" spans="17:49" x14ac:dyDescent="0.2">
      <c r="Q236"/>
      <c r="R236" s="5"/>
      <c r="S236" s="34"/>
      <c r="T236" s="5"/>
      <c r="U236" s="34"/>
      <c r="V236" s="5"/>
      <c r="W236" s="81"/>
      <c r="X236" s="84"/>
      <c r="Y236" s="18"/>
      <c r="AA236" s="18"/>
      <c r="AB236" s="86"/>
      <c r="AC236" s="18"/>
      <c r="AE236" s="18"/>
      <c r="AF236" s="88"/>
      <c r="AG236" s="90"/>
      <c r="AK236" s="37"/>
      <c r="AM236" s="37"/>
      <c r="AP236" s="94"/>
      <c r="AQ236" s="18"/>
      <c r="AR236" s="95"/>
      <c r="AS236" s="96"/>
      <c r="AU236" s="18"/>
      <c r="AW236" s="18"/>
    </row>
    <row r="237" spans="17:49" x14ac:dyDescent="0.2">
      <c r="Q237"/>
      <c r="R237" s="5"/>
      <c r="S237" s="34"/>
      <c r="T237" s="5"/>
      <c r="U237" s="34"/>
      <c r="V237" s="5"/>
      <c r="W237" s="81"/>
      <c r="X237" s="84"/>
      <c r="Y237" s="18"/>
      <c r="AA237" s="18"/>
      <c r="AB237" s="86"/>
      <c r="AC237" s="18"/>
      <c r="AE237" s="18"/>
      <c r="AF237" s="88"/>
      <c r="AG237" s="90"/>
      <c r="AK237" s="37"/>
      <c r="AM237" s="37"/>
      <c r="AP237" s="94"/>
      <c r="AQ237" s="18"/>
      <c r="AR237" s="95"/>
      <c r="AS237" s="96"/>
      <c r="AU237" s="18"/>
      <c r="AW237" s="18"/>
    </row>
    <row r="238" spans="17:49" x14ac:dyDescent="0.2">
      <c r="Q238"/>
      <c r="R238" s="5"/>
      <c r="S238" s="34"/>
      <c r="T238" s="5"/>
      <c r="U238" s="34"/>
      <c r="V238" s="5"/>
      <c r="W238" s="81"/>
      <c r="X238" s="84"/>
      <c r="Y238" s="18"/>
      <c r="AA238" s="18"/>
      <c r="AB238" s="86"/>
      <c r="AC238" s="18"/>
      <c r="AE238" s="18"/>
      <c r="AF238" s="88"/>
      <c r="AG238" s="90"/>
      <c r="AK238" s="37"/>
      <c r="AM238" s="37"/>
      <c r="AP238" s="94"/>
      <c r="AQ238" s="18"/>
      <c r="AR238" s="95"/>
      <c r="AS238" s="96"/>
      <c r="AU238" s="18"/>
      <c r="AW238" s="18"/>
    </row>
    <row r="239" spans="17:49" x14ac:dyDescent="0.2">
      <c r="Q239"/>
      <c r="R239" s="5"/>
      <c r="S239" s="34"/>
      <c r="T239" s="5"/>
      <c r="U239" s="34"/>
      <c r="V239" s="5"/>
      <c r="W239" s="81"/>
      <c r="X239" s="84"/>
      <c r="Y239" s="18"/>
      <c r="AA239" s="18"/>
      <c r="AB239" s="86"/>
      <c r="AC239" s="18"/>
      <c r="AE239" s="18"/>
      <c r="AF239" s="88"/>
      <c r="AG239" s="90"/>
      <c r="AK239" s="37"/>
      <c r="AM239" s="37"/>
      <c r="AP239" s="94"/>
      <c r="AQ239" s="18"/>
      <c r="AR239" s="95"/>
      <c r="AS239" s="96"/>
      <c r="AU239" s="18"/>
      <c r="AW239" s="18"/>
    </row>
    <row r="240" spans="17:49" x14ac:dyDescent="0.2">
      <c r="Q240"/>
      <c r="R240" s="5"/>
      <c r="S240" s="34"/>
      <c r="T240" s="5"/>
      <c r="U240" s="34"/>
      <c r="V240" s="5"/>
      <c r="W240" s="81"/>
      <c r="X240" s="84"/>
      <c r="Y240" s="18"/>
      <c r="AA240" s="18"/>
      <c r="AB240" s="86"/>
      <c r="AC240" s="18"/>
      <c r="AE240" s="18"/>
      <c r="AF240" s="88"/>
      <c r="AG240" s="90"/>
      <c r="AK240" s="37"/>
      <c r="AM240" s="37"/>
      <c r="AP240" s="94"/>
      <c r="AQ240" s="18"/>
      <c r="AR240" s="95"/>
      <c r="AS240" s="96"/>
      <c r="AU240" s="18"/>
      <c r="AW240" s="18"/>
    </row>
    <row r="241" spans="17:49" x14ac:dyDescent="0.2">
      <c r="Q241"/>
      <c r="R241" s="5"/>
      <c r="S241" s="34"/>
      <c r="T241" s="5"/>
      <c r="U241" s="34"/>
      <c r="V241" s="5"/>
      <c r="W241" s="81"/>
      <c r="X241" s="84"/>
      <c r="Y241" s="18"/>
      <c r="AA241" s="18"/>
      <c r="AB241" s="86"/>
      <c r="AC241" s="18"/>
      <c r="AE241" s="18"/>
      <c r="AF241" s="88"/>
      <c r="AG241" s="90"/>
      <c r="AK241" s="37"/>
      <c r="AM241" s="37"/>
      <c r="AP241" s="94"/>
      <c r="AQ241" s="18"/>
      <c r="AR241" s="95"/>
      <c r="AS241" s="96"/>
      <c r="AU241" s="18"/>
      <c r="AW241" s="18"/>
    </row>
    <row r="242" spans="17:49" x14ac:dyDescent="0.2">
      <c r="Q242"/>
      <c r="R242" s="5"/>
      <c r="S242" s="34"/>
      <c r="T242" s="5"/>
      <c r="U242" s="34"/>
      <c r="V242" s="5"/>
      <c r="W242" s="81"/>
      <c r="X242" s="84"/>
      <c r="Y242" s="18"/>
      <c r="AA242" s="18"/>
      <c r="AB242" s="86"/>
      <c r="AC242" s="18"/>
      <c r="AE242" s="18"/>
      <c r="AF242" s="88"/>
      <c r="AG242" s="90"/>
      <c r="AK242" s="37"/>
      <c r="AM242" s="37"/>
      <c r="AP242" s="94"/>
      <c r="AQ242" s="18"/>
      <c r="AR242" s="95"/>
      <c r="AS242" s="96"/>
      <c r="AU242" s="18"/>
      <c r="AW242" s="18"/>
    </row>
    <row r="243" spans="17:49" x14ac:dyDescent="0.2">
      <c r="Q243"/>
      <c r="R243" s="5"/>
      <c r="S243" s="34"/>
      <c r="T243" s="5"/>
      <c r="U243" s="34"/>
      <c r="V243" s="5"/>
      <c r="W243" s="81"/>
      <c r="X243" s="84"/>
      <c r="Y243" s="18"/>
      <c r="AA243" s="18"/>
      <c r="AB243" s="86"/>
      <c r="AC243" s="18"/>
      <c r="AE243" s="18"/>
      <c r="AF243" s="88"/>
      <c r="AG243" s="90"/>
      <c r="AK243" s="37"/>
      <c r="AM243" s="37"/>
      <c r="AP243" s="94"/>
      <c r="AQ243" s="18"/>
      <c r="AR243" s="95"/>
      <c r="AS243" s="96"/>
      <c r="AU243" s="18"/>
      <c r="AW243" s="18"/>
    </row>
    <row r="244" spans="17:49" x14ac:dyDescent="0.2">
      <c r="Q244"/>
      <c r="R244" s="5"/>
      <c r="S244" s="34"/>
      <c r="T244" s="5"/>
      <c r="U244" s="34"/>
      <c r="V244" s="5"/>
      <c r="W244" s="81"/>
      <c r="X244" s="84"/>
      <c r="Y244" s="18"/>
      <c r="AA244" s="18"/>
      <c r="AB244" s="86"/>
      <c r="AC244" s="18"/>
      <c r="AE244" s="18"/>
      <c r="AF244" s="88"/>
      <c r="AG244" s="90"/>
      <c r="AK244" s="37"/>
      <c r="AM244" s="37"/>
      <c r="AP244" s="94"/>
      <c r="AQ244" s="18"/>
      <c r="AR244" s="95"/>
      <c r="AS244" s="96"/>
      <c r="AU244" s="18"/>
      <c r="AW244" s="18"/>
    </row>
    <row r="245" spans="17:49" x14ac:dyDescent="0.2">
      <c r="Q245"/>
      <c r="R245" s="5"/>
      <c r="S245" s="34"/>
      <c r="T245" s="5"/>
      <c r="U245" s="34"/>
      <c r="V245" s="5"/>
      <c r="W245" s="81"/>
      <c r="X245" s="84"/>
      <c r="Y245" s="18"/>
      <c r="AA245" s="18"/>
      <c r="AB245" s="86"/>
      <c r="AC245" s="18"/>
      <c r="AE245" s="18"/>
      <c r="AF245" s="88"/>
      <c r="AG245" s="90"/>
      <c r="AK245" s="37"/>
      <c r="AM245" s="37"/>
      <c r="AP245" s="94"/>
      <c r="AQ245" s="18"/>
      <c r="AR245" s="95"/>
      <c r="AS245" s="96"/>
      <c r="AU245" s="18"/>
      <c r="AW245" s="18"/>
    </row>
    <row r="246" spans="17:49" x14ac:dyDescent="0.2">
      <c r="Q246"/>
      <c r="R246" s="5"/>
      <c r="S246" s="34"/>
      <c r="T246" s="5"/>
      <c r="U246" s="34"/>
      <c r="V246" s="5"/>
      <c r="W246" s="81"/>
      <c r="X246" s="84"/>
      <c r="Y246" s="18"/>
      <c r="AA246" s="18"/>
      <c r="AB246" s="86"/>
      <c r="AC246" s="18"/>
      <c r="AE246" s="18"/>
      <c r="AF246" s="88"/>
      <c r="AG246" s="90"/>
      <c r="AK246" s="37"/>
      <c r="AM246" s="37"/>
      <c r="AP246" s="94"/>
      <c r="AQ246" s="18"/>
      <c r="AR246" s="95"/>
      <c r="AS246" s="96"/>
      <c r="AU246" s="18"/>
      <c r="AW246" s="18"/>
    </row>
    <row r="247" spans="17:49" x14ac:dyDescent="0.2">
      <c r="Q247"/>
      <c r="R247" s="5"/>
      <c r="S247" s="34"/>
      <c r="T247" s="5"/>
      <c r="U247" s="34"/>
      <c r="V247" s="5"/>
      <c r="W247" s="81"/>
      <c r="X247" s="84"/>
      <c r="Y247" s="18"/>
      <c r="AA247" s="18"/>
      <c r="AB247" s="86"/>
      <c r="AC247" s="18"/>
      <c r="AE247" s="18"/>
      <c r="AF247" s="88"/>
      <c r="AG247" s="90"/>
      <c r="AK247" s="37"/>
      <c r="AM247" s="37"/>
      <c r="AP247" s="94"/>
      <c r="AQ247" s="18"/>
      <c r="AR247" s="95"/>
      <c r="AS247" s="96"/>
      <c r="AU247" s="18"/>
      <c r="AW247" s="18"/>
    </row>
    <row r="248" spans="17:49" x14ac:dyDescent="0.2">
      <c r="Q248"/>
      <c r="R248" s="5"/>
      <c r="S248" s="34"/>
      <c r="T248" s="5"/>
      <c r="U248" s="34"/>
      <c r="V248" s="5"/>
      <c r="W248" s="81"/>
      <c r="X248" s="84"/>
      <c r="Y248" s="18"/>
      <c r="AA248" s="18"/>
      <c r="AB248" s="86"/>
      <c r="AC248" s="18"/>
      <c r="AE248" s="18"/>
      <c r="AF248" s="88"/>
      <c r="AG248" s="90"/>
      <c r="AK248" s="37"/>
      <c r="AM248" s="37"/>
      <c r="AP248" s="94"/>
      <c r="AQ248" s="18"/>
      <c r="AR248" s="95"/>
      <c r="AS248" s="96"/>
      <c r="AU248" s="18"/>
      <c r="AW248" s="18"/>
    </row>
    <row r="249" spans="17:49" x14ac:dyDescent="0.2">
      <c r="Q249"/>
      <c r="R249" s="5"/>
      <c r="S249" s="34"/>
      <c r="T249" s="5"/>
      <c r="U249" s="34"/>
      <c r="V249" s="5"/>
      <c r="W249" s="81"/>
      <c r="X249" s="84"/>
      <c r="Y249" s="18"/>
      <c r="AA249" s="18"/>
      <c r="AB249" s="86"/>
      <c r="AC249" s="18"/>
      <c r="AE249" s="18"/>
      <c r="AF249" s="88"/>
      <c r="AG249" s="90"/>
      <c r="AK249" s="37"/>
      <c r="AM249" s="37"/>
      <c r="AP249" s="94"/>
      <c r="AQ249" s="18"/>
      <c r="AR249" s="95"/>
      <c r="AS249" s="96"/>
      <c r="AU249" s="18"/>
      <c r="AW249" s="18"/>
    </row>
    <row r="250" spans="17:49" x14ac:dyDescent="0.2">
      <c r="Q250"/>
      <c r="R250" s="5"/>
      <c r="S250" s="34"/>
      <c r="T250" s="5"/>
      <c r="U250" s="34"/>
      <c r="V250" s="5"/>
      <c r="W250" s="81"/>
      <c r="X250" s="84"/>
      <c r="Y250" s="18"/>
      <c r="AA250" s="18"/>
      <c r="AB250" s="86"/>
      <c r="AC250" s="18"/>
      <c r="AE250" s="18"/>
      <c r="AF250" s="88"/>
      <c r="AG250" s="90"/>
      <c r="AK250" s="37"/>
      <c r="AM250" s="37"/>
      <c r="AP250" s="94"/>
      <c r="AQ250" s="18"/>
      <c r="AR250" s="95"/>
      <c r="AS250" s="96"/>
      <c r="AU250" s="18"/>
      <c r="AW250" s="18"/>
    </row>
    <row r="251" spans="17:49" x14ac:dyDescent="0.2">
      <c r="Q251"/>
      <c r="R251" s="5"/>
      <c r="S251" s="34"/>
      <c r="T251" s="5"/>
      <c r="U251" s="34"/>
      <c r="V251" s="5"/>
      <c r="W251" s="81"/>
      <c r="X251" s="84"/>
      <c r="Y251" s="18"/>
      <c r="AA251" s="18"/>
      <c r="AB251" s="86"/>
      <c r="AC251" s="18"/>
      <c r="AE251" s="18"/>
      <c r="AF251" s="88"/>
      <c r="AG251" s="90"/>
      <c r="AK251" s="37"/>
      <c r="AM251" s="37"/>
      <c r="AP251" s="94"/>
      <c r="AQ251" s="18"/>
      <c r="AR251" s="95"/>
      <c r="AS251" s="96"/>
      <c r="AU251" s="18"/>
      <c r="AW251" s="18"/>
    </row>
    <row r="252" spans="17:49" x14ac:dyDescent="0.2">
      <c r="Q252"/>
      <c r="R252" s="5"/>
      <c r="S252" s="34"/>
      <c r="T252" s="5"/>
      <c r="U252" s="34"/>
      <c r="V252" s="5"/>
      <c r="W252" s="81"/>
      <c r="X252" s="84"/>
      <c r="Y252" s="18"/>
      <c r="AA252" s="18"/>
      <c r="AB252" s="86"/>
      <c r="AC252" s="18"/>
      <c r="AE252" s="18"/>
      <c r="AF252" s="88"/>
      <c r="AG252" s="90"/>
      <c r="AK252" s="37"/>
      <c r="AM252" s="37"/>
      <c r="AP252" s="94"/>
      <c r="AQ252" s="18"/>
      <c r="AR252" s="95"/>
      <c r="AS252" s="96"/>
      <c r="AU252" s="18"/>
      <c r="AW252" s="18"/>
    </row>
    <row r="253" spans="17:49" x14ac:dyDescent="0.2">
      <c r="Q253"/>
      <c r="R253" s="5"/>
      <c r="S253" s="34"/>
      <c r="T253" s="5"/>
      <c r="U253" s="34"/>
      <c r="V253" s="5"/>
      <c r="W253" s="81"/>
      <c r="X253" s="84"/>
      <c r="Y253" s="18"/>
      <c r="AA253" s="18"/>
      <c r="AB253" s="86"/>
      <c r="AC253" s="18"/>
      <c r="AE253" s="18"/>
      <c r="AF253" s="88"/>
      <c r="AG253" s="90"/>
      <c r="AK253" s="37"/>
      <c r="AM253" s="37"/>
      <c r="AP253" s="94"/>
      <c r="AQ253" s="18"/>
      <c r="AR253" s="95"/>
      <c r="AS253" s="96"/>
      <c r="AU253" s="18"/>
      <c r="AW253" s="18"/>
    </row>
    <row r="254" spans="17:49" x14ac:dyDescent="0.2">
      <c r="Q254"/>
      <c r="R254" s="5"/>
      <c r="S254" s="34"/>
      <c r="T254" s="5"/>
      <c r="U254" s="34"/>
      <c r="V254" s="5"/>
      <c r="W254" s="81"/>
      <c r="X254" s="84"/>
      <c r="Y254" s="18"/>
      <c r="AA254" s="18"/>
      <c r="AB254" s="86"/>
      <c r="AC254" s="18"/>
      <c r="AE254" s="18"/>
      <c r="AF254" s="88"/>
      <c r="AG254" s="90"/>
      <c r="AK254" s="37"/>
      <c r="AM254" s="37"/>
      <c r="AP254" s="94"/>
      <c r="AQ254" s="18"/>
      <c r="AR254" s="95"/>
      <c r="AS254" s="96"/>
      <c r="AU254" s="18"/>
      <c r="AW254" s="18"/>
    </row>
    <row r="255" spans="17:49" x14ac:dyDescent="0.2">
      <c r="Q255"/>
      <c r="R255" s="5"/>
      <c r="S255" s="34"/>
      <c r="T255" s="5"/>
      <c r="U255" s="34"/>
      <c r="V255" s="5"/>
      <c r="W255" s="81"/>
      <c r="X255" s="84"/>
      <c r="Y255" s="18"/>
      <c r="AA255" s="18"/>
      <c r="AB255" s="86"/>
      <c r="AC255" s="18"/>
      <c r="AE255" s="18"/>
      <c r="AF255" s="88"/>
      <c r="AG255" s="90"/>
      <c r="AK255" s="37"/>
      <c r="AM255" s="37"/>
      <c r="AP255" s="94"/>
      <c r="AQ255" s="18"/>
      <c r="AR255" s="95"/>
      <c r="AS255" s="96"/>
      <c r="AU255" s="18"/>
      <c r="AW255" s="18"/>
    </row>
    <row r="256" spans="17:49" x14ac:dyDescent="0.2">
      <c r="Q256"/>
      <c r="R256" s="5"/>
      <c r="S256" s="34"/>
      <c r="T256" s="5"/>
      <c r="U256" s="34"/>
      <c r="V256" s="5"/>
      <c r="W256" s="81"/>
      <c r="X256" s="84"/>
      <c r="Y256" s="18"/>
      <c r="AA256" s="18"/>
      <c r="AB256" s="86"/>
      <c r="AC256" s="18"/>
      <c r="AE256" s="18"/>
      <c r="AF256" s="88"/>
      <c r="AG256" s="90"/>
      <c r="AK256" s="37"/>
      <c r="AM256" s="37"/>
      <c r="AP256" s="94"/>
      <c r="AQ256" s="18"/>
      <c r="AR256" s="95"/>
      <c r="AS256" s="96"/>
      <c r="AU256" s="18"/>
      <c r="AW256" s="18"/>
    </row>
    <row r="257" spans="17:49" x14ac:dyDescent="0.2">
      <c r="Q257"/>
      <c r="R257" s="5"/>
      <c r="S257" s="34"/>
      <c r="T257" s="5"/>
      <c r="U257" s="34"/>
      <c r="V257" s="5"/>
      <c r="W257" s="81"/>
      <c r="X257" s="84"/>
      <c r="Y257" s="18"/>
      <c r="AA257" s="18"/>
      <c r="AB257" s="86"/>
      <c r="AC257" s="18"/>
      <c r="AE257" s="18"/>
      <c r="AF257" s="88"/>
      <c r="AG257" s="90"/>
      <c r="AK257" s="37"/>
      <c r="AM257" s="37"/>
      <c r="AP257" s="94"/>
      <c r="AQ257" s="18"/>
      <c r="AR257" s="95"/>
      <c r="AS257" s="96"/>
      <c r="AU257" s="18"/>
      <c r="AW257" s="18"/>
    </row>
    <row r="258" spans="17:49" x14ac:dyDescent="0.2">
      <c r="Q258"/>
      <c r="R258" s="5"/>
      <c r="S258" s="34"/>
      <c r="T258" s="5"/>
      <c r="U258" s="34"/>
      <c r="V258" s="5"/>
      <c r="W258" s="81"/>
      <c r="X258" s="84"/>
      <c r="Y258" s="18"/>
      <c r="AA258" s="18"/>
      <c r="AB258" s="86"/>
      <c r="AC258" s="18"/>
      <c r="AE258" s="18"/>
      <c r="AF258" s="88"/>
      <c r="AG258" s="90"/>
      <c r="AK258" s="37"/>
      <c r="AM258" s="37"/>
      <c r="AP258" s="94"/>
      <c r="AQ258" s="18"/>
      <c r="AR258" s="95"/>
      <c r="AS258" s="96"/>
      <c r="AU258" s="18"/>
      <c r="AW258" s="18"/>
    </row>
    <row r="259" spans="17:49" x14ac:dyDescent="0.2">
      <c r="Q259"/>
      <c r="R259" s="5"/>
      <c r="S259" s="34"/>
      <c r="T259" s="5"/>
      <c r="U259" s="34"/>
      <c r="V259" s="5"/>
      <c r="W259" s="81"/>
      <c r="X259" s="84"/>
      <c r="Y259" s="18"/>
      <c r="AA259" s="18"/>
      <c r="AB259" s="86"/>
      <c r="AC259" s="18"/>
      <c r="AE259" s="18"/>
      <c r="AF259" s="88"/>
      <c r="AG259" s="90"/>
      <c r="AK259" s="37"/>
      <c r="AM259" s="37"/>
      <c r="AP259" s="94"/>
      <c r="AQ259" s="18"/>
      <c r="AR259" s="95"/>
      <c r="AS259" s="96"/>
      <c r="AU259" s="18"/>
      <c r="AW259" s="18"/>
    </row>
    <row r="260" spans="17:49" x14ac:dyDescent="0.2">
      <c r="Q260"/>
      <c r="R260" s="5"/>
      <c r="S260" s="34"/>
      <c r="T260" s="5"/>
      <c r="U260" s="34"/>
      <c r="V260" s="5"/>
      <c r="W260" s="81"/>
      <c r="X260" s="84"/>
      <c r="Y260" s="18"/>
      <c r="AA260" s="18"/>
      <c r="AB260" s="86"/>
      <c r="AC260" s="18"/>
      <c r="AE260" s="18"/>
      <c r="AF260" s="88"/>
      <c r="AG260" s="90"/>
      <c r="AK260" s="37"/>
      <c r="AM260" s="37"/>
      <c r="AP260" s="94"/>
      <c r="AQ260" s="18"/>
      <c r="AR260" s="95"/>
      <c r="AS260" s="96"/>
      <c r="AU260" s="18"/>
      <c r="AW260" s="18"/>
    </row>
    <row r="261" spans="17:49" x14ac:dyDescent="0.2">
      <c r="Q261"/>
      <c r="R261" s="5"/>
      <c r="S261" s="34"/>
      <c r="T261" s="5"/>
      <c r="U261" s="34"/>
      <c r="V261" s="5"/>
      <c r="W261" s="81"/>
      <c r="X261" s="84"/>
      <c r="Y261" s="18"/>
      <c r="AA261" s="18"/>
      <c r="AB261" s="86"/>
      <c r="AC261" s="18"/>
      <c r="AE261" s="18"/>
      <c r="AF261" s="88"/>
      <c r="AG261" s="90"/>
      <c r="AK261" s="37"/>
      <c r="AM261" s="37"/>
      <c r="AP261" s="94"/>
      <c r="AQ261" s="18"/>
      <c r="AR261" s="95"/>
      <c r="AS261" s="96"/>
      <c r="AU261" s="18"/>
      <c r="AW261" s="18"/>
    </row>
    <row r="262" spans="17:49" x14ac:dyDescent="0.2">
      <c r="Q262"/>
      <c r="R262" s="5"/>
      <c r="S262" s="34"/>
      <c r="T262" s="5"/>
      <c r="U262" s="34"/>
      <c r="V262" s="5"/>
      <c r="W262" s="81"/>
      <c r="X262" s="84"/>
      <c r="Y262" s="18"/>
      <c r="AA262" s="18"/>
      <c r="AB262" s="86"/>
      <c r="AC262" s="18"/>
      <c r="AE262" s="18"/>
      <c r="AF262" s="88"/>
      <c r="AG262" s="90"/>
      <c r="AK262" s="37"/>
      <c r="AM262" s="37"/>
      <c r="AP262" s="94"/>
      <c r="AQ262" s="18"/>
      <c r="AR262" s="95"/>
      <c r="AS262" s="96"/>
      <c r="AU262" s="18"/>
      <c r="AW262" s="18"/>
    </row>
    <row r="263" spans="17:49" x14ac:dyDescent="0.2">
      <c r="Q263"/>
      <c r="R263" s="5"/>
      <c r="S263" s="34"/>
      <c r="T263" s="5"/>
      <c r="U263" s="34"/>
      <c r="V263" s="5"/>
      <c r="W263" s="81"/>
      <c r="X263" s="84"/>
      <c r="Y263" s="18"/>
      <c r="AA263" s="18"/>
      <c r="AB263" s="86"/>
      <c r="AC263" s="18"/>
      <c r="AE263" s="18"/>
      <c r="AF263" s="88"/>
      <c r="AG263" s="90"/>
      <c r="AK263" s="37"/>
      <c r="AM263" s="37"/>
      <c r="AP263" s="94"/>
      <c r="AQ263" s="18"/>
      <c r="AR263" s="95"/>
      <c r="AS263" s="96"/>
      <c r="AU263" s="18"/>
      <c r="AW263" s="18"/>
    </row>
    <row r="264" spans="17:49" x14ac:dyDescent="0.2">
      <c r="Q264"/>
      <c r="R264" s="5"/>
      <c r="S264" s="34"/>
      <c r="T264" s="5"/>
      <c r="U264" s="34"/>
      <c r="V264" s="5"/>
      <c r="W264" s="81"/>
      <c r="X264" s="84"/>
      <c r="Y264" s="18"/>
      <c r="AA264" s="18"/>
      <c r="AB264" s="86"/>
      <c r="AC264" s="18"/>
      <c r="AE264" s="18"/>
      <c r="AF264" s="88"/>
      <c r="AG264" s="90"/>
      <c r="AK264" s="37"/>
      <c r="AM264" s="37"/>
      <c r="AP264" s="94"/>
      <c r="AQ264" s="18"/>
      <c r="AR264" s="95"/>
      <c r="AS264" s="96"/>
      <c r="AU264" s="18"/>
      <c r="AW264" s="18"/>
    </row>
    <row r="265" spans="17:49" x14ac:dyDescent="0.2">
      <c r="Q265"/>
      <c r="R265" s="5"/>
      <c r="S265" s="34"/>
      <c r="T265" s="5"/>
      <c r="U265" s="34"/>
      <c r="V265" s="5"/>
      <c r="W265" s="81"/>
      <c r="X265" s="84"/>
      <c r="Y265" s="18"/>
      <c r="AA265" s="18"/>
      <c r="AB265" s="86"/>
      <c r="AC265" s="18"/>
      <c r="AE265" s="18"/>
      <c r="AF265" s="88"/>
      <c r="AG265" s="90"/>
      <c r="AK265" s="37"/>
      <c r="AM265" s="37"/>
      <c r="AP265" s="94"/>
      <c r="AQ265" s="18"/>
      <c r="AR265" s="95"/>
      <c r="AS265" s="96"/>
      <c r="AU265" s="18"/>
      <c r="AW265" s="18"/>
    </row>
    <row r="266" spans="17:49" x14ac:dyDescent="0.2">
      <c r="Q266"/>
      <c r="R266" s="5"/>
      <c r="S266" s="34"/>
      <c r="T266" s="5"/>
      <c r="U266" s="34"/>
      <c r="V266" s="5"/>
      <c r="W266" s="81"/>
      <c r="X266" s="84"/>
      <c r="Y266" s="18"/>
      <c r="AA266" s="18"/>
      <c r="AB266" s="86"/>
      <c r="AC266" s="18"/>
      <c r="AE266" s="18"/>
      <c r="AF266" s="88"/>
      <c r="AG266" s="90"/>
      <c r="AK266" s="37"/>
      <c r="AM266" s="37"/>
      <c r="AP266" s="94"/>
      <c r="AQ266" s="18"/>
      <c r="AR266" s="95"/>
      <c r="AS266" s="96"/>
      <c r="AU266" s="18"/>
      <c r="AW266" s="18"/>
    </row>
    <row r="267" spans="17:49" x14ac:dyDescent="0.2">
      <c r="Q267"/>
      <c r="R267" s="5"/>
      <c r="S267" s="34"/>
      <c r="T267" s="5"/>
      <c r="U267" s="34"/>
      <c r="V267" s="5"/>
      <c r="W267" s="81"/>
      <c r="X267" s="84"/>
      <c r="Y267" s="18"/>
      <c r="AA267" s="18"/>
      <c r="AB267" s="86"/>
      <c r="AC267" s="18"/>
      <c r="AE267" s="18"/>
      <c r="AF267" s="88"/>
      <c r="AG267" s="90"/>
      <c r="AK267" s="37"/>
      <c r="AM267" s="37"/>
      <c r="AP267" s="94"/>
      <c r="AQ267" s="18"/>
      <c r="AR267" s="95"/>
      <c r="AS267" s="96"/>
      <c r="AU267" s="18"/>
      <c r="AW267" s="18"/>
    </row>
    <row r="268" spans="17:49" x14ac:dyDescent="0.2">
      <c r="Q268"/>
      <c r="R268" s="5"/>
      <c r="S268" s="34"/>
      <c r="T268" s="5"/>
      <c r="U268" s="34"/>
      <c r="V268" s="5"/>
      <c r="W268" s="81"/>
      <c r="X268" s="84"/>
      <c r="Y268" s="18"/>
      <c r="AA268" s="18"/>
      <c r="AB268" s="86"/>
      <c r="AC268" s="18"/>
      <c r="AE268" s="18"/>
      <c r="AF268" s="88"/>
      <c r="AG268" s="90"/>
      <c r="AK268" s="37"/>
      <c r="AM268" s="37"/>
      <c r="AP268" s="94"/>
      <c r="AQ268" s="18"/>
      <c r="AR268" s="95"/>
      <c r="AS268" s="96"/>
      <c r="AU268" s="18"/>
      <c r="AW268" s="18"/>
    </row>
    <row r="269" spans="17:49" x14ac:dyDescent="0.2">
      <c r="Q269"/>
      <c r="R269" s="5"/>
      <c r="S269" s="34"/>
      <c r="T269" s="5"/>
      <c r="U269" s="34"/>
      <c r="V269" s="5"/>
      <c r="W269" s="81"/>
      <c r="X269" s="84"/>
      <c r="Y269" s="18"/>
      <c r="AA269" s="18"/>
      <c r="AB269" s="86"/>
      <c r="AC269" s="18"/>
      <c r="AE269" s="18"/>
      <c r="AF269" s="88"/>
      <c r="AG269" s="90"/>
      <c r="AK269" s="37"/>
      <c r="AM269" s="37"/>
      <c r="AP269" s="94"/>
      <c r="AQ269" s="18"/>
      <c r="AR269" s="95"/>
      <c r="AS269" s="96"/>
      <c r="AU269" s="18"/>
      <c r="AW269" s="18"/>
    </row>
    <row r="270" spans="17:49" x14ac:dyDescent="0.2">
      <c r="Q270"/>
      <c r="R270" s="5"/>
      <c r="S270" s="34"/>
      <c r="T270" s="5"/>
      <c r="U270" s="34"/>
      <c r="V270" s="5"/>
      <c r="W270" s="81"/>
      <c r="X270" s="84"/>
      <c r="Y270" s="18"/>
      <c r="AA270" s="18"/>
      <c r="AB270" s="86"/>
      <c r="AC270" s="18"/>
      <c r="AE270" s="18"/>
      <c r="AF270" s="88"/>
      <c r="AG270" s="90"/>
      <c r="AK270" s="37"/>
      <c r="AM270" s="37"/>
      <c r="AP270" s="94"/>
      <c r="AQ270" s="18"/>
      <c r="AR270" s="95"/>
      <c r="AS270" s="96"/>
      <c r="AU270" s="18"/>
      <c r="AW270" s="18"/>
    </row>
    <row r="271" spans="17:49" x14ac:dyDescent="0.2">
      <c r="Q271"/>
      <c r="R271" s="5"/>
      <c r="S271" s="34"/>
      <c r="T271" s="5"/>
      <c r="U271" s="34"/>
      <c r="V271" s="5"/>
      <c r="W271" s="81"/>
      <c r="X271" s="84"/>
      <c r="Y271" s="18"/>
      <c r="AA271" s="18"/>
      <c r="AB271" s="86"/>
      <c r="AC271" s="18"/>
      <c r="AE271" s="18"/>
      <c r="AF271" s="88"/>
      <c r="AG271" s="90"/>
      <c r="AK271" s="37"/>
      <c r="AM271" s="37"/>
      <c r="AP271" s="94"/>
      <c r="AQ271" s="18"/>
      <c r="AR271" s="95"/>
      <c r="AS271" s="96"/>
      <c r="AU271" s="18"/>
      <c r="AW271" s="18"/>
    </row>
    <row r="272" spans="17:49" x14ac:dyDescent="0.2">
      <c r="Q272"/>
      <c r="R272" s="5"/>
      <c r="S272" s="34"/>
      <c r="T272" s="5"/>
      <c r="U272" s="34"/>
      <c r="V272" s="5"/>
      <c r="W272" s="81"/>
      <c r="X272" s="84"/>
      <c r="Y272" s="18"/>
      <c r="AA272" s="18"/>
      <c r="AB272" s="86"/>
      <c r="AC272" s="18"/>
      <c r="AE272" s="18"/>
      <c r="AF272" s="88"/>
      <c r="AG272" s="90"/>
      <c r="AK272" s="37"/>
      <c r="AM272" s="37"/>
      <c r="AP272" s="94"/>
      <c r="AQ272" s="18"/>
      <c r="AR272" s="95"/>
      <c r="AS272" s="96"/>
      <c r="AU272" s="18"/>
      <c r="AW272" s="18"/>
    </row>
    <row r="273" spans="17:49" x14ac:dyDescent="0.2">
      <c r="Q273"/>
      <c r="R273" s="5"/>
      <c r="S273" s="34"/>
      <c r="T273" s="5"/>
      <c r="U273" s="34"/>
      <c r="V273" s="5"/>
      <c r="W273" s="81"/>
      <c r="X273" s="84"/>
      <c r="Y273" s="18"/>
      <c r="AA273" s="18"/>
      <c r="AB273" s="86"/>
      <c r="AC273" s="18"/>
      <c r="AE273" s="18"/>
      <c r="AF273" s="88"/>
      <c r="AG273" s="90"/>
      <c r="AK273" s="37"/>
      <c r="AM273" s="37"/>
      <c r="AP273" s="94"/>
      <c r="AQ273" s="18"/>
      <c r="AR273" s="95"/>
      <c r="AS273" s="96"/>
      <c r="AU273" s="18"/>
      <c r="AW273" s="18"/>
    </row>
    <row r="274" spans="17:49" x14ac:dyDescent="0.2">
      <c r="Q274"/>
      <c r="R274" s="5"/>
      <c r="S274" s="34"/>
      <c r="T274" s="5"/>
      <c r="U274" s="34"/>
      <c r="V274" s="5"/>
      <c r="W274" s="81"/>
      <c r="X274" s="84"/>
      <c r="Y274" s="18"/>
      <c r="AA274" s="18"/>
      <c r="AB274" s="86"/>
      <c r="AC274" s="18"/>
      <c r="AE274" s="18"/>
      <c r="AF274" s="88"/>
      <c r="AG274" s="90"/>
      <c r="AK274" s="37"/>
      <c r="AM274" s="37"/>
      <c r="AP274" s="94"/>
      <c r="AQ274" s="18"/>
      <c r="AR274" s="95"/>
      <c r="AS274" s="96"/>
      <c r="AU274" s="18"/>
      <c r="AW274" s="18"/>
    </row>
    <row r="275" spans="17:49" x14ac:dyDescent="0.2">
      <c r="Q275"/>
      <c r="R275" s="5"/>
      <c r="S275" s="34"/>
      <c r="T275" s="5"/>
      <c r="U275" s="34"/>
      <c r="V275" s="5"/>
      <c r="W275" s="81"/>
      <c r="X275" s="84"/>
      <c r="Y275" s="18"/>
      <c r="AA275" s="18"/>
      <c r="AB275" s="86"/>
      <c r="AC275" s="18"/>
      <c r="AE275" s="18"/>
      <c r="AF275" s="88"/>
      <c r="AG275" s="90"/>
      <c r="AK275" s="37"/>
      <c r="AM275" s="37"/>
      <c r="AP275" s="94"/>
      <c r="AQ275" s="18"/>
      <c r="AR275" s="95"/>
      <c r="AS275" s="96"/>
      <c r="AU275" s="18"/>
      <c r="AW275" s="18"/>
    </row>
    <row r="276" spans="17:49" x14ac:dyDescent="0.2">
      <c r="Q276"/>
      <c r="R276" s="5"/>
      <c r="S276" s="34"/>
      <c r="T276" s="5"/>
      <c r="U276" s="34"/>
      <c r="V276" s="5"/>
      <c r="W276" s="81"/>
      <c r="X276" s="84"/>
      <c r="Y276" s="18"/>
      <c r="AA276" s="18"/>
      <c r="AB276" s="86"/>
      <c r="AC276" s="18"/>
      <c r="AE276" s="18"/>
      <c r="AF276" s="88"/>
      <c r="AG276" s="90"/>
      <c r="AK276" s="37"/>
      <c r="AM276" s="37"/>
      <c r="AP276" s="94"/>
      <c r="AQ276" s="18"/>
      <c r="AR276" s="95"/>
      <c r="AS276" s="96"/>
      <c r="AU276" s="18"/>
      <c r="AW276" s="18"/>
    </row>
    <row r="277" spans="17:49" x14ac:dyDescent="0.2">
      <c r="Q277"/>
      <c r="R277" s="5"/>
      <c r="S277" s="34"/>
      <c r="T277" s="5"/>
      <c r="U277" s="34"/>
      <c r="V277" s="5"/>
      <c r="W277" s="81"/>
      <c r="X277" s="84"/>
      <c r="Y277" s="18"/>
      <c r="AA277" s="18"/>
      <c r="AB277" s="86"/>
      <c r="AC277" s="18"/>
      <c r="AE277" s="18"/>
      <c r="AF277" s="88"/>
      <c r="AG277" s="90"/>
      <c r="AK277" s="37"/>
      <c r="AM277" s="37"/>
      <c r="AP277" s="94"/>
      <c r="AQ277" s="18"/>
      <c r="AR277" s="95"/>
      <c r="AS277" s="96"/>
      <c r="AU277" s="18"/>
      <c r="AW277" s="18"/>
    </row>
    <row r="278" spans="17:49" x14ac:dyDescent="0.2">
      <c r="Q278"/>
      <c r="R278" s="5"/>
      <c r="S278" s="34"/>
      <c r="T278" s="5"/>
      <c r="U278" s="34"/>
      <c r="V278" s="5"/>
      <c r="W278" s="81"/>
      <c r="X278" s="84"/>
      <c r="Y278" s="18"/>
      <c r="AA278" s="18"/>
      <c r="AB278" s="86"/>
      <c r="AC278" s="18"/>
      <c r="AE278" s="18"/>
      <c r="AF278" s="88"/>
      <c r="AG278" s="90"/>
      <c r="AK278" s="37"/>
      <c r="AM278" s="37"/>
      <c r="AP278" s="94"/>
      <c r="AQ278" s="18"/>
      <c r="AR278" s="95"/>
      <c r="AS278" s="96"/>
      <c r="AU278" s="18"/>
      <c r="AW278" s="18"/>
    </row>
    <row r="279" spans="17:49" x14ac:dyDescent="0.2">
      <c r="Q279"/>
      <c r="R279" s="5"/>
      <c r="S279" s="34"/>
      <c r="T279" s="5"/>
      <c r="U279" s="34"/>
      <c r="V279" s="5"/>
      <c r="W279" s="81"/>
      <c r="X279" s="84"/>
      <c r="Y279" s="18"/>
      <c r="AA279" s="18"/>
      <c r="AB279" s="86"/>
      <c r="AC279" s="18"/>
      <c r="AE279" s="18"/>
      <c r="AF279" s="88"/>
      <c r="AG279" s="90"/>
      <c r="AK279" s="37"/>
      <c r="AM279" s="37"/>
      <c r="AP279" s="94"/>
      <c r="AQ279" s="18"/>
      <c r="AR279" s="95"/>
      <c r="AS279" s="96"/>
      <c r="AU279" s="18"/>
      <c r="AW279" s="18"/>
    </row>
    <row r="280" spans="17:49" x14ac:dyDescent="0.2">
      <c r="Q280"/>
      <c r="R280" s="5"/>
      <c r="S280" s="34"/>
      <c r="T280" s="5"/>
      <c r="U280" s="34"/>
      <c r="V280" s="5"/>
      <c r="W280" s="81"/>
      <c r="X280" s="84"/>
      <c r="Y280" s="18"/>
      <c r="AA280" s="18"/>
      <c r="AB280" s="86"/>
      <c r="AC280" s="18"/>
      <c r="AE280" s="18"/>
      <c r="AF280" s="88"/>
      <c r="AG280" s="90"/>
      <c r="AK280" s="37"/>
      <c r="AM280" s="37"/>
      <c r="AP280" s="94"/>
      <c r="AQ280" s="18"/>
      <c r="AR280" s="95"/>
      <c r="AS280" s="96"/>
      <c r="AU280" s="18"/>
      <c r="AW280" s="18"/>
    </row>
    <row r="281" spans="17:49" x14ac:dyDescent="0.2">
      <c r="Q281"/>
      <c r="R281" s="5"/>
      <c r="S281" s="34"/>
      <c r="T281" s="5"/>
      <c r="U281" s="34"/>
      <c r="V281" s="5"/>
      <c r="W281" s="81"/>
      <c r="X281" s="84"/>
      <c r="Y281" s="18"/>
      <c r="AA281" s="18"/>
      <c r="AB281" s="86"/>
      <c r="AC281" s="18"/>
      <c r="AE281" s="18"/>
      <c r="AF281" s="88"/>
      <c r="AG281" s="90"/>
      <c r="AK281" s="37"/>
      <c r="AM281" s="37"/>
      <c r="AP281" s="94"/>
      <c r="AQ281" s="18"/>
      <c r="AR281" s="95"/>
      <c r="AS281" s="96"/>
      <c r="AU281" s="18"/>
      <c r="AW281" s="18"/>
    </row>
    <row r="282" spans="17:49" x14ac:dyDescent="0.2">
      <c r="Q282"/>
      <c r="R282" s="5"/>
      <c r="S282" s="34"/>
      <c r="T282" s="5"/>
      <c r="U282" s="34"/>
      <c r="V282" s="5"/>
      <c r="W282" s="81"/>
      <c r="X282" s="84"/>
      <c r="Y282" s="18"/>
      <c r="AA282" s="18"/>
      <c r="AB282" s="86"/>
      <c r="AC282" s="18"/>
      <c r="AE282" s="18"/>
      <c r="AF282" s="88"/>
      <c r="AG282" s="90"/>
      <c r="AK282" s="37"/>
      <c r="AM282" s="37"/>
      <c r="AP282" s="94"/>
      <c r="AQ282" s="18"/>
      <c r="AR282" s="95"/>
      <c r="AS282" s="96"/>
      <c r="AU282" s="18"/>
      <c r="AW282" s="18"/>
    </row>
    <row r="283" spans="17:49" x14ac:dyDescent="0.2">
      <c r="Q283"/>
      <c r="R283" s="5"/>
      <c r="S283" s="34"/>
      <c r="T283" s="5"/>
      <c r="U283" s="34"/>
      <c r="V283" s="5"/>
      <c r="W283" s="81"/>
      <c r="X283" s="84"/>
      <c r="Y283" s="18"/>
      <c r="AA283" s="18"/>
      <c r="AB283" s="86"/>
      <c r="AC283" s="18"/>
      <c r="AE283" s="18"/>
      <c r="AF283" s="88"/>
      <c r="AG283" s="90"/>
      <c r="AK283" s="37"/>
      <c r="AM283" s="37"/>
      <c r="AP283" s="94"/>
      <c r="AQ283" s="18"/>
      <c r="AR283" s="95"/>
      <c r="AS283" s="96"/>
      <c r="AU283" s="18"/>
      <c r="AW283" s="18"/>
    </row>
    <row r="284" spans="17:49" x14ac:dyDescent="0.2">
      <c r="Q284"/>
      <c r="R284" s="5"/>
      <c r="S284" s="34"/>
      <c r="T284" s="5"/>
      <c r="U284" s="34"/>
      <c r="V284" s="5"/>
      <c r="W284" s="81"/>
      <c r="X284" s="84"/>
      <c r="Y284" s="18"/>
      <c r="AA284" s="18"/>
      <c r="AB284" s="86"/>
      <c r="AC284" s="18"/>
      <c r="AE284" s="18"/>
      <c r="AF284" s="88"/>
      <c r="AG284" s="90"/>
      <c r="AK284" s="37"/>
      <c r="AM284" s="37"/>
      <c r="AP284" s="94"/>
      <c r="AQ284" s="18"/>
      <c r="AR284" s="95"/>
      <c r="AS284" s="96"/>
      <c r="AU284" s="18"/>
      <c r="AW284" s="18"/>
    </row>
    <row r="285" spans="17:49" x14ac:dyDescent="0.2">
      <c r="Q285"/>
      <c r="R285" s="5"/>
      <c r="S285" s="34"/>
      <c r="T285" s="5"/>
      <c r="U285" s="34"/>
      <c r="V285" s="5"/>
      <c r="W285" s="81"/>
      <c r="X285" s="84"/>
      <c r="Y285" s="18"/>
      <c r="AA285" s="18"/>
      <c r="AB285" s="86"/>
      <c r="AC285" s="18"/>
      <c r="AE285" s="18"/>
      <c r="AF285" s="88"/>
      <c r="AG285" s="90"/>
      <c r="AK285" s="37"/>
      <c r="AM285" s="37"/>
      <c r="AP285" s="94"/>
      <c r="AQ285" s="18"/>
      <c r="AR285" s="95"/>
      <c r="AS285" s="96"/>
      <c r="AU285" s="18"/>
      <c r="AW285" s="18"/>
    </row>
    <row r="286" spans="17:49" x14ac:dyDescent="0.2">
      <c r="Q286"/>
      <c r="R286" s="5"/>
      <c r="S286" s="34"/>
      <c r="T286" s="5"/>
      <c r="U286" s="34"/>
      <c r="V286" s="5"/>
      <c r="W286" s="81"/>
      <c r="X286" s="84"/>
      <c r="Y286" s="18"/>
      <c r="AA286" s="18"/>
      <c r="AB286" s="86"/>
      <c r="AC286" s="18"/>
      <c r="AE286" s="18"/>
      <c r="AF286" s="88"/>
      <c r="AG286" s="90"/>
      <c r="AK286" s="37"/>
      <c r="AM286" s="37"/>
      <c r="AP286" s="94"/>
      <c r="AQ286" s="18"/>
      <c r="AR286" s="95"/>
      <c r="AS286" s="96"/>
      <c r="AU286" s="18"/>
      <c r="AW286" s="18"/>
    </row>
    <row r="287" spans="17:49" x14ac:dyDescent="0.2">
      <c r="Q287"/>
      <c r="R287" s="5"/>
      <c r="S287" s="34"/>
      <c r="T287" s="5"/>
      <c r="U287" s="34"/>
      <c r="V287" s="5"/>
      <c r="W287" s="81"/>
      <c r="X287" s="84"/>
      <c r="Y287" s="18"/>
      <c r="AA287" s="18"/>
      <c r="AB287" s="86"/>
      <c r="AC287" s="18"/>
      <c r="AE287" s="18"/>
      <c r="AF287" s="88"/>
      <c r="AG287" s="90"/>
      <c r="AK287" s="37"/>
      <c r="AM287" s="37"/>
      <c r="AP287" s="94"/>
      <c r="AQ287" s="18"/>
      <c r="AR287" s="95"/>
      <c r="AS287" s="96"/>
      <c r="AU287" s="18"/>
      <c r="AW287" s="18"/>
    </row>
    <row r="288" spans="17:49" x14ac:dyDescent="0.2">
      <c r="Q288"/>
      <c r="R288" s="5"/>
      <c r="S288" s="34"/>
      <c r="T288" s="5"/>
      <c r="U288" s="34"/>
      <c r="V288" s="5"/>
      <c r="W288" s="81"/>
      <c r="X288" s="84"/>
      <c r="Y288" s="18"/>
      <c r="AA288" s="18"/>
      <c r="AB288" s="86"/>
      <c r="AC288" s="18"/>
      <c r="AE288" s="18"/>
      <c r="AF288" s="88"/>
      <c r="AG288" s="90"/>
      <c r="AK288" s="37"/>
      <c r="AM288" s="37"/>
      <c r="AP288" s="94"/>
      <c r="AQ288" s="18"/>
      <c r="AR288" s="95"/>
      <c r="AS288" s="96"/>
      <c r="AU288" s="18"/>
      <c r="AW288" s="18"/>
    </row>
    <row r="289" spans="17:49" x14ac:dyDescent="0.2">
      <c r="Q289"/>
      <c r="R289" s="5"/>
      <c r="S289" s="34"/>
      <c r="T289" s="5"/>
      <c r="U289" s="34"/>
      <c r="V289" s="5"/>
      <c r="W289" s="81"/>
      <c r="X289" s="84"/>
      <c r="Y289" s="18"/>
      <c r="AA289" s="18"/>
      <c r="AB289" s="86"/>
      <c r="AC289" s="18"/>
      <c r="AE289" s="18"/>
      <c r="AF289" s="88"/>
      <c r="AG289" s="90"/>
      <c r="AK289" s="37"/>
      <c r="AM289" s="37"/>
      <c r="AP289" s="94"/>
      <c r="AQ289" s="18"/>
      <c r="AR289" s="95"/>
      <c r="AS289" s="96"/>
      <c r="AU289" s="18"/>
      <c r="AW289" s="18"/>
    </row>
    <row r="290" spans="17:49" x14ac:dyDescent="0.2">
      <c r="Q290"/>
      <c r="R290" s="5"/>
      <c r="S290" s="34"/>
      <c r="T290" s="5"/>
      <c r="U290" s="34"/>
      <c r="V290" s="5"/>
      <c r="W290" s="81"/>
      <c r="X290" s="84"/>
      <c r="Y290" s="18"/>
      <c r="AA290" s="18"/>
      <c r="AB290" s="86"/>
      <c r="AC290" s="18"/>
      <c r="AE290" s="18"/>
      <c r="AF290" s="88"/>
      <c r="AG290" s="90"/>
      <c r="AK290" s="37"/>
      <c r="AM290" s="37"/>
      <c r="AP290" s="94"/>
      <c r="AQ290" s="18"/>
      <c r="AR290" s="95"/>
      <c r="AS290" s="96"/>
      <c r="AU290" s="18"/>
      <c r="AW290" s="18"/>
    </row>
    <row r="291" spans="17:49" x14ac:dyDescent="0.2">
      <c r="Q291"/>
      <c r="R291" s="5"/>
      <c r="S291" s="34"/>
      <c r="T291" s="5"/>
      <c r="U291" s="34"/>
      <c r="V291" s="5"/>
      <c r="W291" s="81"/>
      <c r="X291" s="84"/>
      <c r="Y291" s="18"/>
      <c r="AA291" s="18"/>
      <c r="AB291" s="86"/>
      <c r="AC291" s="18"/>
      <c r="AE291" s="18"/>
      <c r="AF291" s="88"/>
      <c r="AG291" s="90"/>
      <c r="AK291" s="37"/>
      <c r="AM291" s="37"/>
      <c r="AP291" s="94"/>
      <c r="AQ291" s="18"/>
      <c r="AR291" s="95"/>
      <c r="AS291" s="96"/>
      <c r="AU291" s="18"/>
      <c r="AW291" s="18"/>
    </row>
    <row r="292" spans="17:49" x14ac:dyDescent="0.2">
      <c r="Q292"/>
      <c r="R292" s="5"/>
      <c r="S292" s="34"/>
      <c r="T292" s="5"/>
      <c r="U292" s="34"/>
      <c r="V292" s="5"/>
      <c r="W292" s="81"/>
      <c r="X292" s="84"/>
      <c r="Y292" s="18"/>
      <c r="AA292" s="18"/>
      <c r="AB292" s="86"/>
      <c r="AC292" s="18"/>
      <c r="AE292" s="18"/>
      <c r="AF292" s="88"/>
      <c r="AG292" s="90"/>
      <c r="AK292" s="37"/>
      <c r="AM292" s="37"/>
      <c r="AP292" s="94"/>
      <c r="AQ292" s="18"/>
      <c r="AR292" s="95"/>
      <c r="AS292" s="96"/>
      <c r="AU292" s="18"/>
      <c r="AW292" s="18"/>
    </row>
    <row r="293" spans="17:49" x14ac:dyDescent="0.2">
      <c r="Q293"/>
      <c r="R293" s="5"/>
      <c r="S293" s="34"/>
      <c r="T293" s="5"/>
      <c r="U293" s="34"/>
      <c r="V293" s="5"/>
      <c r="W293" s="81"/>
      <c r="X293" s="84"/>
      <c r="Y293" s="18"/>
      <c r="AA293" s="18"/>
      <c r="AB293" s="86"/>
      <c r="AC293" s="18"/>
      <c r="AE293" s="18"/>
      <c r="AF293" s="88"/>
      <c r="AG293" s="90"/>
      <c r="AK293" s="37"/>
      <c r="AM293" s="37"/>
      <c r="AP293" s="94"/>
      <c r="AQ293" s="18"/>
      <c r="AR293" s="95"/>
      <c r="AS293" s="96"/>
      <c r="AU293" s="18"/>
      <c r="AW293" s="18"/>
    </row>
    <row r="294" spans="17:49" x14ac:dyDescent="0.2">
      <c r="Q294"/>
      <c r="R294" s="5"/>
      <c r="S294" s="34"/>
      <c r="T294" s="5"/>
      <c r="U294" s="34"/>
      <c r="V294" s="5"/>
      <c r="W294" s="81"/>
      <c r="X294" s="84"/>
      <c r="Y294" s="18"/>
      <c r="AA294" s="18"/>
      <c r="AB294" s="86"/>
      <c r="AC294" s="18"/>
      <c r="AE294" s="18"/>
      <c r="AF294" s="88"/>
      <c r="AG294" s="90"/>
      <c r="AK294" s="37"/>
      <c r="AM294" s="37"/>
      <c r="AP294" s="94"/>
      <c r="AQ294" s="18"/>
      <c r="AR294" s="95"/>
      <c r="AS294" s="96"/>
      <c r="AU294" s="18"/>
      <c r="AW294" s="18"/>
    </row>
    <row r="295" spans="17:49" x14ac:dyDescent="0.2">
      <c r="Q295"/>
      <c r="R295" s="5"/>
      <c r="S295" s="34"/>
      <c r="T295" s="5"/>
      <c r="U295" s="34"/>
      <c r="V295" s="5"/>
      <c r="W295" s="81"/>
      <c r="X295" s="84"/>
      <c r="Y295" s="18"/>
      <c r="AA295" s="18"/>
      <c r="AB295" s="86"/>
      <c r="AC295" s="18"/>
      <c r="AE295" s="18"/>
      <c r="AF295" s="88"/>
      <c r="AG295" s="90"/>
      <c r="AK295" s="37"/>
      <c r="AM295" s="37"/>
      <c r="AP295" s="94"/>
      <c r="AQ295" s="18"/>
      <c r="AR295" s="95"/>
      <c r="AS295" s="96"/>
      <c r="AU295" s="18"/>
      <c r="AW295" s="18"/>
    </row>
    <row r="296" spans="17:49" x14ac:dyDescent="0.2">
      <c r="Q296"/>
      <c r="R296" s="5"/>
      <c r="S296" s="34"/>
      <c r="T296" s="5"/>
      <c r="U296" s="34"/>
      <c r="V296" s="5"/>
      <c r="W296" s="81"/>
      <c r="X296" s="84"/>
      <c r="Y296" s="18"/>
      <c r="AA296" s="18"/>
      <c r="AB296" s="86"/>
      <c r="AC296" s="18"/>
      <c r="AE296" s="18"/>
      <c r="AF296" s="88"/>
      <c r="AG296" s="90"/>
      <c r="AK296" s="37"/>
      <c r="AM296" s="37"/>
      <c r="AP296" s="94"/>
      <c r="AQ296" s="18"/>
      <c r="AR296" s="95"/>
      <c r="AS296" s="96"/>
      <c r="AU296" s="18"/>
      <c r="AW296" s="18"/>
    </row>
    <row r="297" spans="17:49" x14ac:dyDescent="0.2">
      <c r="Q297"/>
      <c r="R297" s="5"/>
      <c r="S297" s="34"/>
      <c r="T297" s="5"/>
      <c r="U297" s="34"/>
      <c r="V297" s="5"/>
      <c r="W297" s="81"/>
      <c r="X297" s="84"/>
      <c r="Y297" s="18"/>
      <c r="AA297" s="18"/>
      <c r="AB297" s="86"/>
      <c r="AC297" s="18"/>
      <c r="AE297" s="18"/>
      <c r="AF297" s="88"/>
      <c r="AG297" s="90"/>
      <c r="AK297" s="37"/>
      <c r="AM297" s="37"/>
      <c r="AP297" s="94"/>
      <c r="AQ297" s="18"/>
      <c r="AR297" s="95"/>
      <c r="AS297" s="96"/>
      <c r="AU297" s="18"/>
      <c r="AW297" s="18"/>
    </row>
    <row r="298" spans="17:49" x14ac:dyDescent="0.2">
      <c r="Q298"/>
      <c r="R298" s="5"/>
      <c r="S298" s="34"/>
      <c r="T298" s="5"/>
      <c r="U298" s="34"/>
      <c r="V298" s="5"/>
      <c r="W298" s="81"/>
      <c r="X298" s="84"/>
      <c r="Y298" s="18"/>
      <c r="AA298" s="18"/>
      <c r="AB298" s="86"/>
      <c r="AC298" s="18"/>
      <c r="AE298" s="18"/>
      <c r="AF298" s="88"/>
      <c r="AG298" s="90"/>
      <c r="AK298" s="37"/>
      <c r="AM298" s="37"/>
      <c r="AP298" s="94"/>
      <c r="AQ298" s="18"/>
      <c r="AR298" s="95"/>
      <c r="AS298" s="96"/>
      <c r="AU298" s="18"/>
      <c r="AW298" s="18"/>
    </row>
    <row r="299" spans="17:49" x14ac:dyDescent="0.2">
      <c r="Q299"/>
      <c r="R299" s="5"/>
      <c r="S299" s="34"/>
      <c r="T299" s="5"/>
      <c r="U299" s="34"/>
      <c r="V299" s="5"/>
      <c r="W299" s="81"/>
      <c r="X299" s="84"/>
      <c r="Y299" s="18"/>
      <c r="AA299" s="18"/>
      <c r="AB299" s="86"/>
      <c r="AC299" s="18"/>
      <c r="AE299" s="18"/>
      <c r="AF299" s="88"/>
      <c r="AG299" s="90"/>
      <c r="AK299" s="37"/>
      <c r="AM299" s="37"/>
      <c r="AP299" s="94"/>
      <c r="AQ299" s="18"/>
      <c r="AR299" s="95"/>
      <c r="AS299" s="96"/>
      <c r="AU299" s="18"/>
      <c r="AW299" s="18"/>
    </row>
    <row r="300" spans="17:49" x14ac:dyDescent="0.2">
      <c r="Q300"/>
      <c r="R300" s="5"/>
      <c r="S300" s="34"/>
      <c r="T300" s="5"/>
      <c r="U300" s="34"/>
      <c r="V300" s="5"/>
      <c r="W300" s="81"/>
      <c r="X300" s="84"/>
      <c r="Y300" s="18"/>
      <c r="AA300" s="18"/>
      <c r="AB300" s="86"/>
      <c r="AC300" s="18"/>
      <c r="AE300" s="18"/>
      <c r="AF300" s="88"/>
      <c r="AG300" s="90"/>
      <c r="AK300" s="37"/>
      <c r="AM300" s="37"/>
      <c r="AP300" s="94"/>
      <c r="AQ300" s="18"/>
      <c r="AR300" s="95"/>
      <c r="AS300" s="96"/>
      <c r="AU300" s="18"/>
      <c r="AW300" s="18"/>
    </row>
    <row r="301" spans="17:49" x14ac:dyDescent="0.2">
      <c r="Q301"/>
      <c r="R301" s="5"/>
      <c r="S301" s="34"/>
      <c r="T301" s="5"/>
      <c r="U301" s="34"/>
      <c r="V301" s="5"/>
      <c r="W301" s="81"/>
      <c r="X301" s="84"/>
      <c r="Y301" s="18"/>
      <c r="AA301" s="18"/>
      <c r="AB301" s="86"/>
      <c r="AC301" s="18"/>
      <c r="AE301" s="18"/>
      <c r="AF301" s="88"/>
      <c r="AG301" s="90"/>
      <c r="AK301" s="37"/>
      <c r="AM301" s="37"/>
      <c r="AP301" s="94"/>
      <c r="AQ301" s="18"/>
      <c r="AR301" s="95"/>
      <c r="AS301" s="96"/>
      <c r="AU301" s="18"/>
      <c r="AW301" s="18"/>
    </row>
    <row r="302" spans="17:49" x14ac:dyDescent="0.2">
      <c r="Q302"/>
      <c r="R302" s="5"/>
      <c r="S302" s="34"/>
      <c r="T302" s="5"/>
      <c r="U302" s="34"/>
      <c r="V302" s="5"/>
      <c r="W302" s="81"/>
      <c r="X302" s="84"/>
      <c r="Y302" s="18"/>
      <c r="AA302" s="18"/>
      <c r="AB302" s="86"/>
      <c r="AC302" s="18"/>
      <c r="AE302" s="18"/>
      <c r="AF302" s="88"/>
      <c r="AG302" s="90"/>
      <c r="AK302" s="37"/>
      <c r="AM302" s="37"/>
      <c r="AP302" s="94"/>
      <c r="AQ302" s="18"/>
      <c r="AR302" s="95"/>
      <c r="AS302" s="96"/>
      <c r="AU302" s="18"/>
      <c r="AW302" s="18"/>
    </row>
    <row r="303" spans="17:49" x14ac:dyDescent="0.2">
      <c r="Q303"/>
      <c r="R303" s="5"/>
      <c r="S303" s="34"/>
      <c r="T303" s="5"/>
      <c r="U303" s="34"/>
      <c r="V303" s="5"/>
      <c r="W303" s="81"/>
      <c r="X303" s="84"/>
      <c r="Y303" s="18"/>
      <c r="AA303" s="18"/>
      <c r="AB303" s="86"/>
      <c r="AC303" s="18"/>
      <c r="AE303" s="18"/>
      <c r="AF303" s="88"/>
      <c r="AG303" s="90"/>
      <c r="AK303" s="37"/>
      <c r="AM303" s="37"/>
      <c r="AP303" s="94"/>
      <c r="AQ303" s="18"/>
      <c r="AR303" s="95"/>
      <c r="AS303" s="96"/>
      <c r="AU303" s="18"/>
      <c r="AW303" s="18"/>
    </row>
    <row r="304" spans="17:49" x14ac:dyDescent="0.2">
      <c r="Q304"/>
      <c r="R304" s="5"/>
      <c r="S304" s="34"/>
      <c r="T304" s="5"/>
      <c r="U304" s="34"/>
      <c r="V304" s="5"/>
      <c r="W304" s="81"/>
      <c r="X304" s="84"/>
      <c r="Y304" s="18"/>
      <c r="AA304" s="18"/>
      <c r="AB304" s="86"/>
      <c r="AC304" s="18"/>
      <c r="AE304" s="18"/>
      <c r="AF304" s="88"/>
      <c r="AG304" s="90"/>
      <c r="AK304" s="37"/>
      <c r="AM304" s="37"/>
      <c r="AP304" s="94"/>
      <c r="AQ304" s="18"/>
      <c r="AR304" s="95"/>
      <c r="AS304" s="96"/>
      <c r="AU304" s="18"/>
      <c r="AW304" s="18"/>
    </row>
    <row r="305" spans="17:49" x14ac:dyDescent="0.2">
      <c r="Q305"/>
      <c r="R305" s="5"/>
      <c r="S305" s="34"/>
      <c r="T305" s="5"/>
      <c r="U305" s="34"/>
      <c r="V305" s="5"/>
      <c r="W305" s="81"/>
      <c r="X305" s="84"/>
      <c r="Y305" s="18"/>
      <c r="AA305" s="18"/>
      <c r="AB305" s="86"/>
      <c r="AC305" s="18"/>
      <c r="AE305" s="18"/>
      <c r="AF305" s="88"/>
      <c r="AG305" s="90"/>
      <c r="AK305" s="37"/>
      <c r="AM305" s="37"/>
      <c r="AP305" s="94"/>
      <c r="AQ305" s="18"/>
      <c r="AR305" s="95"/>
      <c r="AS305" s="96"/>
      <c r="AU305" s="18"/>
      <c r="AW305" s="18"/>
    </row>
    <row r="306" spans="17:49" x14ac:dyDescent="0.2">
      <c r="Q306"/>
      <c r="R306" s="5"/>
      <c r="S306" s="34"/>
      <c r="T306" s="5"/>
      <c r="U306" s="34"/>
      <c r="V306" s="5"/>
      <c r="W306" s="81"/>
      <c r="X306" s="84"/>
      <c r="Y306" s="18"/>
      <c r="AA306" s="18"/>
      <c r="AB306" s="86"/>
      <c r="AC306" s="18"/>
      <c r="AE306" s="18"/>
      <c r="AF306" s="88"/>
      <c r="AG306" s="90"/>
      <c r="AK306" s="37"/>
      <c r="AM306" s="37"/>
      <c r="AP306" s="94"/>
      <c r="AQ306" s="18"/>
      <c r="AR306" s="95"/>
      <c r="AS306" s="96"/>
      <c r="AU306" s="18"/>
      <c r="AW306" s="18"/>
    </row>
    <row r="307" spans="17:49" x14ac:dyDescent="0.2">
      <c r="Q307"/>
      <c r="R307" s="5"/>
      <c r="S307" s="34"/>
      <c r="T307" s="5"/>
      <c r="U307" s="34"/>
      <c r="V307" s="5"/>
      <c r="W307" s="81"/>
      <c r="X307" s="84"/>
      <c r="Y307" s="18"/>
      <c r="AA307" s="18"/>
      <c r="AB307" s="86"/>
      <c r="AC307" s="18"/>
      <c r="AE307" s="18"/>
      <c r="AF307" s="88"/>
      <c r="AG307" s="90"/>
      <c r="AK307" s="37"/>
      <c r="AM307" s="37"/>
      <c r="AP307" s="94"/>
      <c r="AQ307" s="18"/>
      <c r="AR307" s="95"/>
      <c r="AS307" s="96"/>
      <c r="AU307" s="18"/>
      <c r="AW307" s="18"/>
    </row>
    <row r="308" spans="17:49" x14ac:dyDescent="0.2">
      <c r="Q308"/>
      <c r="R308" s="5"/>
      <c r="S308" s="34"/>
      <c r="T308" s="5"/>
      <c r="U308" s="34"/>
      <c r="V308" s="5"/>
      <c r="W308" s="81"/>
      <c r="X308" s="84"/>
      <c r="Y308" s="18"/>
      <c r="AA308" s="18"/>
      <c r="AB308" s="86"/>
      <c r="AC308" s="18"/>
      <c r="AE308" s="18"/>
      <c r="AF308" s="88"/>
      <c r="AG308" s="90"/>
      <c r="AK308" s="37"/>
      <c r="AM308" s="37"/>
      <c r="AP308" s="94"/>
      <c r="AQ308" s="18"/>
      <c r="AR308" s="95"/>
      <c r="AS308" s="96"/>
      <c r="AU308" s="18"/>
      <c r="AW308" s="18"/>
    </row>
    <row r="309" spans="17:49" x14ac:dyDescent="0.2">
      <c r="Q309"/>
      <c r="R309" s="5"/>
      <c r="S309" s="34"/>
      <c r="T309" s="5"/>
      <c r="U309" s="34"/>
      <c r="V309" s="5"/>
      <c r="W309" s="81"/>
      <c r="X309" s="84"/>
      <c r="Y309" s="18"/>
      <c r="AA309" s="18"/>
      <c r="AB309" s="86"/>
      <c r="AC309" s="18"/>
      <c r="AE309" s="18"/>
      <c r="AF309" s="88"/>
      <c r="AG309" s="90"/>
      <c r="AK309" s="37"/>
      <c r="AM309" s="37"/>
      <c r="AP309" s="94"/>
      <c r="AQ309" s="18"/>
      <c r="AR309" s="95"/>
      <c r="AS309" s="96"/>
      <c r="AU309" s="18"/>
      <c r="AW309" s="18"/>
    </row>
    <row r="310" spans="17:49" x14ac:dyDescent="0.2">
      <c r="Q310"/>
      <c r="R310" s="5"/>
      <c r="S310" s="34"/>
      <c r="T310" s="5"/>
      <c r="U310" s="34"/>
      <c r="V310" s="5"/>
      <c r="W310" s="81"/>
      <c r="X310" s="84"/>
      <c r="Y310" s="18"/>
      <c r="AA310" s="18"/>
      <c r="AB310" s="86"/>
      <c r="AC310" s="18"/>
      <c r="AE310" s="18"/>
      <c r="AF310" s="88"/>
      <c r="AG310" s="90"/>
      <c r="AK310" s="37"/>
      <c r="AM310" s="37"/>
      <c r="AP310" s="94"/>
      <c r="AQ310" s="18"/>
      <c r="AR310" s="95"/>
      <c r="AS310" s="96"/>
      <c r="AU310" s="18"/>
      <c r="AW310" s="18"/>
    </row>
    <row r="311" spans="17:49" x14ac:dyDescent="0.2">
      <c r="Q311"/>
      <c r="R311" s="5"/>
      <c r="S311" s="34"/>
      <c r="T311" s="5"/>
      <c r="U311" s="34"/>
      <c r="V311" s="5"/>
      <c r="W311" s="81"/>
      <c r="X311" s="84"/>
      <c r="Y311" s="18"/>
      <c r="AA311" s="18"/>
      <c r="AB311" s="86"/>
      <c r="AC311" s="18"/>
      <c r="AE311" s="18"/>
      <c r="AF311" s="88"/>
      <c r="AG311" s="90"/>
      <c r="AK311" s="37"/>
      <c r="AM311" s="37"/>
      <c r="AP311" s="94"/>
      <c r="AQ311" s="18"/>
      <c r="AR311" s="95"/>
      <c r="AS311" s="96"/>
      <c r="AU311" s="18"/>
      <c r="AW311" s="18"/>
    </row>
    <row r="312" spans="17:49" x14ac:dyDescent="0.2">
      <c r="Q312"/>
      <c r="R312" s="5"/>
      <c r="S312" s="34"/>
      <c r="T312" s="5"/>
      <c r="U312" s="34"/>
      <c r="V312" s="5"/>
      <c r="W312" s="81"/>
      <c r="X312" s="84"/>
      <c r="Y312" s="18"/>
      <c r="AA312" s="18"/>
      <c r="AB312" s="86"/>
      <c r="AC312" s="18"/>
      <c r="AE312" s="18"/>
      <c r="AF312" s="88"/>
      <c r="AG312" s="90"/>
      <c r="AK312" s="37"/>
      <c r="AM312" s="37"/>
      <c r="AP312" s="94"/>
      <c r="AQ312" s="18"/>
      <c r="AR312" s="95"/>
      <c r="AS312" s="96"/>
      <c r="AU312" s="18"/>
      <c r="AW312" s="18"/>
    </row>
    <row r="313" spans="17:49" x14ac:dyDescent="0.2">
      <c r="Q313"/>
      <c r="R313" s="5"/>
      <c r="S313" s="34"/>
      <c r="T313" s="5"/>
      <c r="U313" s="34"/>
      <c r="V313" s="5"/>
      <c r="W313" s="81"/>
      <c r="X313" s="84"/>
      <c r="Y313" s="18"/>
      <c r="AA313" s="18"/>
      <c r="AB313" s="86"/>
      <c r="AC313" s="18"/>
      <c r="AE313" s="18"/>
      <c r="AF313" s="88"/>
      <c r="AG313" s="90"/>
      <c r="AK313" s="37"/>
      <c r="AM313" s="37"/>
      <c r="AP313" s="94"/>
      <c r="AQ313" s="18"/>
      <c r="AR313" s="95"/>
      <c r="AS313" s="96"/>
      <c r="AU313" s="18"/>
      <c r="AW313" s="18"/>
    </row>
    <row r="314" spans="17:49" x14ac:dyDescent="0.2">
      <c r="Q314"/>
      <c r="R314" s="5"/>
      <c r="S314" s="34"/>
      <c r="T314" s="5"/>
      <c r="U314" s="34"/>
      <c r="V314" s="5"/>
      <c r="W314" s="81"/>
      <c r="X314" s="84"/>
      <c r="Y314" s="18"/>
      <c r="AA314" s="18"/>
      <c r="AB314" s="86"/>
      <c r="AC314" s="18"/>
      <c r="AE314" s="18"/>
      <c r="AF314" s="88"/>
      <c r="AG314" s="90"/>
      <c r="AK314" s="37"/>
      <c r="AM314" s="37"/>
      <c r="AP314" s="94"/>
      <c r="AQ314" s="18"/>
      <c r="AR314" s="95"/>
      <c r="AS314" s="96"/>
      <c r="AU314" s="18"/>
      <c r="AW314" s="18"/>
    </row>
    <row r="315" spans="17:49" x14ac:dyDescent="0.2">
      <c r="Q315"/>
      <c r="R315" s="5"/>
      <c r="S315" s="34"/>
      <c r="T315" s="5"/>
      <c r="U315" s="34"/>
      <c r="V315" s="5"/>
      <c r="W315" s="81"/>
      <c r="X315" s="84"/>
      <c r="Y315" s="18"/>
      <c r="AA315" s="18"/>
      <c r="AB315" s="86"/>
      <c r="AC315" s="18"/>
      <c r="AE315" s="18"/>
      <c r="AF315" s="88"/>
      <c r="AG315" s="90"/>
      <c r="AK315" s="37"/>
      <c r="AM315" s="37"/>
      <c r="AP315" s="94"/>
      <c r="AQ315" s="18"/>
      <c r="AR315" s="95"/>
      <c r="AS315" s="96"/>
      <c r="AU315" s="18"/>
      <c r="AW315" s="18"/>
    </row>
    <row r="316" spans="17:49" x14ac:dyDescent="0.2">
      <c r="Q316"/>
      <c r="R316" s="5"/>
      <c r="S316" s="34"/>
      <c r="T316" s="5"/>
      <c r="U316" s="34"/>
      <c r="V316" s="5"/>
      <c r="W316" s="81"/>
      <c r="X316" s="84"/>
      <c r="Y316" s="18"/>
      <c r="AA316" s="18"/>
      <c r="AB316" s="86"/>
      <c r="AC316" s="18"/>
      <c r="AE316" s="18"/>
      <c r="AF316" s="88"/>
      <c r="AG316" s="90"/>
      <c r="AK316" s="37"/>
      <c r="AM316" s="37"/>
      <c r="AP316" s="94"/>
      <c r="AQ316" s="18"/>
      <c r="AR316" s="95"/>
      <c r="AS316" s="96"/>
      <c r="AU316" s="18"/>
      <c r="AW316" s="18"/>
    </row>
    <row r="317" spans="17:49" x14ac:dyDescent="0.2">
      <c r="Q317"/>
      <c r="R317" s="5"/>
      <c r="S317" s="34"/>
      <c r="T317" s="5"/>
      <c r="U317" s="34"/>
      <c r="V317" s="5"/>
      <c r="W317" s="81"/>
      <c r="X317" s="84"/>
      <c r="Y317" s="18"/>
      <c r="AA317" s="18"/>
      <c r="AB317" s="86"/>
      <c r="AC317" s="18"/>
      <c r="AE317" s="18"/>
      <c r="AF317" s="88"/>
      <c r="AG317" s="90"/>
      <c r="AK317" s="37"/>
      <c r="AM317" s="37"/>
      <c r="AP317" s="94"/>
      <c r="AQ317" s="18"/>
      <c r="AR317" s="95"/>
      <c r="AS317" s="96"/>
      <c r="AU317" s="18"/>
      <c r="AW317" s="18"/>
    </row>
    <row r="318" spans="17:49" x14ac:dyDescent="0.2">
      <c r="Q318"/>
      <c r="R318" s="5"/>
      <c r="S318" s="34"/>
      <c r="T318" s="5"/>
      <c r="U318" s="34"/>
      <c r="V318" s="5"/>
      <c r="W318" s="81"/>
      <c r="X318" s="84"/>
      <c r="Y318" s="18"/>
      <c r="AA318" s="18"/>
      <c r="AB318" s="86"/>
      <c r="AC318" s="18"/>
      <c r="AE318" s="18"/>
      <c r="AF318" s="88"/>
      <c r="AG318" s="90"/>
      <c r="AK318" s="37"/>
      <c r="AM318" s="37"/>
      <c r="AP318" s="94"/>
      <c r="AQ318" s="18"/>
      <c r="AR318" s="95"/>
      <c r="AS318" s="96"/>
      <c r="AU318" s="18"/>
      <c r="AW318" s="18"/>
    </row>
    <row r="319" spans="17:49" x14ac:dyDescent="0.2">
      <c r="Q319"/>
      <c r="R319" s="5"/>
      <c r="S319" s="34"/>
      <c r="T319" s="5"/>
      <c r="U319" s="34"/>
      <c r="V319" s="5"/>
      <c r="W319" s="81"/>
      <c r="X319" s="84"/>
      <c r="Y319" s="18"/>
      <c r="AA319" s="18"/>
      <c r="AB319" s="86"/>
      <c r="AC319" s="18"/>
      <c r="AE319" s="18"/>
      <c r="AF319" s="88"/>
      <c r="AG319" s="90"/>
      <c r="AK319" s="37"/>
      <c r="AM319" s="37"/>
      <c r="AP319" s="94"/>
      <c r="AQ319" s="18"/>
      <c r="AR319" s="95"/>
      <c r="AS319" s="96"/>
      <c r="AU319" s="18"/>
      <c r="AW319" s="18"/>
    </row>
    <row r="320" spans="17:49" x14ac:dyDescent="0.2">
      <c r="Q320"/>
      <c r="R320" s="5"/>
      <c r="S320" s="34"/>
      <c r="T320" s="5"/>
      <c r="U320" s="34"/>
      <c r="V320" s="5"/>
      <c r="W320" s="81"/>
      <c r="X320" s="84"/>
      <c r="Y320" s="18"/>
      <c r="AA320" s="18"/>
      <c r="AB320" s="86"/>
      <c r="AC320" s="18"/>
      <c r="AE320" s="18"/>
      <c r="AF320" s="88"/>
      <c r="AG320" s="90"/>
      <c r="AK320" s="37"/>
      <c r="AM320" s="37"/>
      <c r="AP320" s="94"/>
      <c r="AQ320" s="18"/>
      <c r="AR320" s="95"/>
      <c r="AS320" s="96"/>
      <c r="AU320" s="18"/>
      <c r="AW320" s="18"/>
    </row>
    <row r="321" spans="17:49" x14ac:dyDescent="0.2">
      <c r="Q321"/>
      <c r="R321" s="5"/>
      <c r="S321" s="34"/>
      <c r="T321" s="5"/>
      <c r="U321" s="34"/>
      <c r="V321" s="5"/>
      <c r="W321" s="81"/>
      <c r="X321" s="84"/>
      <c r="Y321" s="18"/>
      <c r="AA321" s="18"/>
      <c r="AB321" s="86"/>
      <c r="AC321" s="18"/>
      <c r="AE321" s="18"/>
      <c r="AF321" s="88"/>
      <c r="AG321" s="90"/>
      <c r="AK321" s="37"/>
      <c r="AM321" s="37"/>
      <c r="AP321" s="94"/>
      <c r="AQ321" s="18"/>
      <c r="AR321" s="95"/>
      <c r="AS321" s="96"/>
      <c r="AU321" s="18"/>
      <c r="AW321" s="18"/>
    </row>
    <row r="322" spans="17:49" x14ac:dyDescent="0.2">
      <c r="Q322"/>
      <c r="R322" s="5"/>
      <c r="S322" s="34"/>
      <c r="T322" s="5"/>
      <c r="U322" s="34"/>
      <c r="V322" s="5"/>
      <c r="W322" s="81"/>
      <c r="X322" s="84"/>
      <c r="Y322" s="18"/>
      <c r="AA322" s="18"/>
      <c r="AB322" s="86"/>
      <c r="AC322" s="18"/>
      <c r="AE322" s="18"/>
      <c r="AF322" s="88"/>
      <c r="AG322" s="90"/>
      <c r="AK322" s="37"/>
      <c r="AM322" s="37"/>
      <c r="AP322" s="94"/>
      <c r="AQ322" s="18"/>
      <c r="AR322" s="95"/>
      <c r="AS322" s="96"/>
      <c r="AU322" s="18"/>
      <c r="AW322" s="18"/>
    </row>
    <row r="323" spans="17:49" x14ac:dyDescent="0.2">
      <c r="Q323"/>
      <c r="R323" s="5"/>
      <c r="S323" s="34"/>
      <c r="T323" s="5"/>
      <c r="U323" s="34"/>
      <c r="V323" s="5"/>
      <c r="W323" s="81"/>
      <c r="X323" s="84"/>
      <c r="Y323" s="18"/>
      <c r="AA323" s="18"/>
      <c r="AB323" s="86"/>
      <c r="AC323" s="18"/>
      <c r="AE323" s="18"/>
      <c r="AF323" s="88"/>
      <c r="AG323" s="90"/>
      <c r="AK323" s="37"/>
      <c r="AM323" s="37"/>
      <c r="AP323" s="94"/>
      <c r="AQ323" s="18"/>
      <c r="AR323" s="95"/>
      <c r="AS323" s="96"/>
      <c r="AU323" s="18"/>
      <c r="AW323" s="18"/>
    </row>
    <row r="324" spans="17:49" x14ac:dyDescent="0.2">
      <c r="Q324"/>
      <c r="R324" s="5"/>
      <c r="S324" s="34"/>
      <c r="T324" s="5"/>
      <c r="U324" s="34"/>
      <c r="V324" s="5"/>
      <c r="W324" s="81"/>
      <c r="X324" s="84"/>
      <c r="Y324" s="18"/>
      <c r="AA324" s="18"/>
      <c r="AB324" s="86"/>
      <c r="AC324" s="18"/>
      <c r="AE324" s="18"/>
      <c r="AF324" s="88"/>
      <c r="AG324" s="90"/>
      <c r="AK324" s="37"/>
      <c r="AM324" s="37"/>
      <c r="AP324" s="94"/>
      <c r="AQ324" s="18"/>
      <c r="AR324" s="95"/>
      <c r="AS324" s="96"/>
      <c r="AU324" s="18"/>
      <c r="AW324" s="18"/>
    </row>
    <row r="325" spans="17:49" x14ac:dyDescent="0.2">
      <c r="Q325"/>
      <c r="R325" s="5"/>
      <c r="S325" s="34"/>
      <c r="T325" s="5"/>
      <c r="U325" s="34"/>
      <c r="V325" s="5"/>
      <c r="W325" s="81"/>
      <c r="X325" s="84"/>
      <c r="Y325" s="18"/>
      <c r="AA325" s="18"/>
      <c r="AB325" s="86"/>
      <c r="AC325" s="18"/>
      <c r="AE325" s="18"/>
      <c r="AF325" s="88"/>
      <c r="AG325" s="90"/>
      <c r="AK325" s="37"/>
      <c r="AM325" s="37"/>
      <c r="AP325" s="94"/>
      <c r="AQ325" s="18"/>
      <c r="AR325" s="95"/>
      <c r="AS325" s="96"/>
      <c r="AU325" s="18"/>
      <c r="AW325" s="18"/>
    </row>
    <row r="326" spans="17:49" x14ac:dyDescent="0.2">
      <c r="Q326"/>
      <c r="R326" s="5"/>
      <c r="S326" s="34"/>
      <c r="T326" s="5"/>
      <c r="U326" s="34"/>
      <c r="V326" s="5"/>
      <c r="W326" s="81"/>
      <c r="X326" s="84"/>
      <c r="Y326" s="18"/>
      <c r="AA326" s="18"/>
      <c r="AB326" s="86"/>
      <c r="AC326" s="18"/>
      <c r="AE326" s="18"/>
      <c r="AF326" s="88"/>
      <c r="AG326" s="90"/>
      <c r="AK326" s="37"/>
      <c r="AM326" s="37"/>
      <c r="AP326" s="94"/>
      <c r="AQ326" s="18"/>
      <c r="AR326" s="95"/>
      <c r="AS326" s="96"/>
      <c r="AU326" s="18"/>
      <c r="AW326" s="18"/>
    </row>
    <row r="327" spans="17:49" x14ac:dyDescent="0.2">
      <c r="Q327"/>
      <c r="R327" s="5"/>
      <c r="S327" s="34"/>
      <c r="T327" s="5"/>
      <c r="U327" s="34"/>
      <c r="V327" s="5"/>
      <c r="W327" s="81"/>
      <c r="X327" s="84"/>
      <c r="Y327" s="18"/>
      <c r="AA327" s="18"/>
      <c r="AB327" s="86"/>
      <c r="AC327" s="18"/>
      <c r="AE327" s="18"/>
      <c r="AF327" s="88"/>
      <c r="AG327" s="90"/>
      <c r="AK327" s="37"/>
      <c r="AM327" s="37"/>
      <c r="AP327" s="94"/>
      <c r="AQ327" s="18"/>
      <c r="AR327" s="95"/>
      <c r="AS327" s="96"/>
      <c r="AU327" s="18"/>
      <c r="AW327" s="18"/>
    </row>
    <row r="328" spans="17:49" x14ac:dyDescent="0.2">
      <c r="Q328"/>
      <c r="R328" s="5"/>
      <c r="S328" s="34"/>
      <c r="T328" s="5"/>
      <c r="U328" s="34"/>
      <c r="V328" s="5"/>
      <c r="W328" s="81"/>
      <c r="X328" s="84"/>
      <c r="Y328" s="18"/>
      <c r="AA328" s="18"/>
      <c r="AB328" s="86"/>
      <c r="AC328" s="18"/>
      <c r="AE328" s="18"/>
      <c r="AF328" s="88"/>
      <c r="AG328" s="90"/>
      <c r="AK328" s="37"/>
      <c r="AM328" s="37"/>
      <c r="AP328" s="94"/>
      <c r="AQ328" s="18"/>
      <c r="AR328" s="95"/>
      <c r="AS328" s="96"/>
      <c r="AU328" s="18"/>
      <c r="AW328" s="18"/>
    </row>
    <row r="329" spans="17:49" x14ac:dyDescent="0.2">
      <c r="Q329"/>
      <c r="R329" s="5"/>
      <c r="S329" s="34"/>
      <c r="T329" s="5"/>
      <c r="U329" s="34"/>
      <c r="V329" s="5"/>
      <c r="W329" s="81"/>
      <c r="X329" s="84"/>
      <c r="Y329" s="18"/>
      <c r="AA329" s="18"/>
      <c r="AB329" s="86"/>
      <c r="AC329" s="18"/>
      <c r="AE329" s="18"/>
      <c r="AF329" s="88"/>
      <c r="AG329" s="90"/>
      <c r="AK329" s="37"/>
      <c r="AM329" s="37"/>
      <c r="AP329" s="94"/>
      <c r="AQ329" s="18"/>
      <c r="AR329" s="95"/>
      <c r="AS329" s="96"/>
      <c r="AU329" s="18"/>
      <c r="AW329" s="18"/>
    </row>
    <row r="330" spans="17:49" x14ac:dyDescent="0.2">
      <c r="Q330"/>
      <c r="R330" s="5"/>
      <c r="S330" s="34"/>
      <c r="T330" s="5"/>
      <c r="U330" s="34"/>
      <c r="V330" s="5"/>
      <c r="W330" s="81"/>
      <c r="X330" s="84"/>
      <c r="Y330" s="18"/>
      <c r="AA330" s="18"/>
      <c r="AB330" s="86"/>
      <c r="AC330" s="18"/>
      <c r="AE330" s="18"/>
      <c r="AF330" s="88"/>
      <c r="AG330" s="90"/>
      <c r="AK330" s="37"/>
      <c r="AM330" s="37"/>
      <c r="AP330" s="94"/>
      <c r="AQ330" s="18"/>
      <c r="AR330" s="95"/>
      <c r="AS330" s="96"/>
      <c r="AU330" s="18"/>
      <c r="AW330" s="18"/>
    </row>
    <row r="331" spans="17:49" x14ac:dyDescent="0.2">
      <c r="Q331"/>
      <c r="R331" s="5"/>
      <c r="S331" s="34"/>
      <c r="T331" s="5"/>
      <c r="U331" s="34"/>
      <c r="V331" s="5"/>
      <c r="W331" s="81"/>
      <c r="X331" s="84"/>
      <c r="Y331" s="18"/>
      <c r="AA331" s="18"/>
      <c r="AB331" s="86"/>
      <c r="AC331" s="18"/>
      <c r="AE331" s="18"/>
      <c r="AF331" s="88"/>
      <c r="AG331" s="90"/>
      <c r="AK331" s="37"/>
      <c r="AM331" s="37"/>
      <c r="AP331" s="94"/>
      <c r="AQ331" s="18"/>
      <c r="AR331" s="95"/>
      <c r="AS331" s="96"/>
      <c r="AU331" s="18"/>
      <c r="AW331" s="18"/>
    </row>
    <row r="332" spans="17:49" x14ac:dyDescent="0.2">
      <c r="Q332"/>
      <c r="R332" s="5"/>
      <c r="S332" s="34"/>
      <c r="T332" s="5"/>
      <c r="U332" s="34"/>
      <c r="V332" s="5"/>
      <c r="W332" s="81"/>
      <c r="X332" s="84"/>
      <c r="Y332" s="18"/>
      <c r="AA332" s="18"/>
      <c r="AB332" s="86"/>
      <c r="AC332" s="18"/>
      <c r="AE332" s="18"/>
      <c r="AF332" s="88"/>
      <c r="AG332" s="90"/>
      <c r="AK332" s="37"/>
      <c r="AM332" s="37"/>
      <c r="AP332" s="94"/>
      <c r="AQ332" s="18"/>
      <c r="AR332" s="95"/>
      <c r="AS332" s="96"/>
      <c r="AU332" s="18"/>
      <c r="AW332" s="18"/>
    </row>
    <row r="333" spans="17:49" x14ac:dyDescent="0.2">
      <c r="Q333"/>
      <c r="R333" s="5"/>
      <c r="S333" s="34"/>
      <c r="T333" s="5"/>
      <c r="U333" s="34"/>
      <c r="V333" s="5"/>
      <c r="W333" s="81"/>
      <c r="X333" s="84"/>
      <c r="Y333" s="18"/>
      <c r="AA333" s="18"/>
      <c r="AB333" s="86"/>
      <c r="AC333" s="18"/>
      <c r="AE333" s="18"/>
      <c r="AF333" s="88"/>
      <c r="AG333" s="90"/>
      <c r="AK333" s="37"/>
      <c r="AM333" s="37"/>
      <c r="AP333" s="94"/>
      <c r="AQ333" s="18"/>
      <c r="AR333" s="95"/>
      <c r="AS333" s="96"/>
      <c r="AU333" s="18"/>
      <c r="AW333" s="18"/>
    </row>
    <row r="334" spans="17:49" x14ac:dyDescent="0.2">
      <c r="Q334"/>
      <c r="R334" s="5"/>
      <c r="S334" s="34"/>
      <c r="T334" s="5"/>
      <c r="U334" s="34"/>
      <c r="V334" s="5"/>
      <c r="W334" s="81"/>
      <c r="X334" s="84"/>
      <c r="Y334" s="18"/>
      <c r="AA334" s="18"/>
      <c r="AB334" s="86"/>
      <c r="AC334" s="18"/>
      <c r="AE334" s="18"/>
      <c r="AF334" s="88"/>
      <c r="AG334" s="90"/>
      <c r="AK334" s="37"/>
      <c r="AM334" s="37"/>
      <c r="AP334" s="94"/>
      <c r="AQ334" s="18"/>
      <c r="AR334" s="95"/>
      <c r="AS334" s="96"/>
      <c r="AU334" s="18"/>
      <c r="AW334" s="18"/>
    </row>
    <row r="335" spans="17:49" x14ac:dyDescent="0.2">
      <c r="Q335"/>
      <c r="R335" s="5"/>
      <c r="S335" s="34"/>
      <c r="T335" s="5"/>
      <c r="U335" s="34"/>
      <c r="V335" s="5"/>
      <c r="W335" s="81"/>
      <c r="X335" s="84"/>
      <c r="Y335" s="18"/>
      <c r="AA335" s="18"/>
      <c r="AB335" s="86"/>
      <c r="AC335" s="18"/>
      <c r="AE335" s="18"/>
      <c r="AF335" s="88"/>
      <c r="AG335" s="90"/>
      <c r="AK335" s="37"/>
      <c r="AM335" s="37"/>
      <c r="AP335" s="94"/>
      <c r="AQ335" s="18"/>
      <c r="AR335" s="95"/>
      <c r="AS335" s="96"/>
      <c r="AU335" s="18"/>
      <c r="AW335" s="18"/>
    </row>
    <row r="336" spans="17:49" x14ac:dyDescent="0.2">
      <c r="Q336"/>
      <c r="R336" s="5"/>
      <c r="S336" s="34"/>
      <c r="T336" s="5"/>
      <c r="U336" s="34"/>
      <c r="V336" s="5"/>
      <c r="W336" s="81"/>
      <c r="X336" s="84"/>
      <c r="Y336" s="18"/>
      <c r="AA336" s="18"/>
      <c r="AB336" s="86"/>
      <c r="AC336" s="18"/>
      <c r="AE336" s="18"/>
      <c r="AF336" s="88"/>
      <c r="AG336" s="90"/>
      <c r="AK336" s="37"/>
      <c r="AM336" s="37"/>
      <c r="AP336" s="94"/>
      <c r="AQ336" s="18"/>
      <c r="AR336" s="95"/>
      <c r="AS336" s="96"/>
      <c r="AU336" s="18"/>
      <c r="AW336" s="18"/>
    </row>
    <row r="337" spans="17:49" x14ac:dyDescent="0.2">
      <c r="Q337"/>
      <c r="R337" s="5"/>
      <c r="S337" s="34"/>
      <c r="T337" s="5"/>
      <c r="U337" s="34"/>
      <c r="V337" s="5"/>
      <c r="W337" s="81"/>
      <c r="X337" s="84"/>
      <c r="Y337" s="18"/>
      <c r="AA337" s="18"/>
      <c r="AB337" s="86"/>
      <c r="AC337" s="18"/>
      <c r="AE337" s="18"/>
      <c r="AF337" s="88"/>
      <c r="AG337" s="90"/>
      <c r="AK337" s="37"/>
      <c r="AM337" s="37"/>
      <c r="AP337" s="94"/>
      <c r="AQ337" s="18"/>
      <c r="AR337" s="95"/>
      <c r="AS337" s="96"/>
      <c r="AU337" s="18"/>
      <c r="AW337" s="18"/>
    </row>
    <row r="338" spans="17:49" x14ac:dyDescent="0.2">
      <c r="Q338"/>
      <c r="R338" s="5"/>
      <c r="S338" s="34"/>
      <c r="T338" s="5"/>
      <c r="U338" s="34"/>
      <c r="V338" s="5"/>
      <c r="W338" s="81"/>
      <c r="X338" s="84"/>
      <c r="Y338" s="18"/>
      <c r="AA338" s="18"/>
      <c r="AB338" s="86"/>
      <c r="AC338" s="18"/>
      <c r="AE338" s="18"/>
      <c r="AF338" s="88"/>
      <c r="AG338" s="90"/>
      <c r="AK338" s="37"/>
      <c r="AM338" s="37"/>
      <c r="AP338" s="94"/>
      <c r="AQ338" s="18"/>
      <c r="AR338" s="95"/>
      <c r="AS338" s="96"/>
      <c r="AU338" s="18"/>
      <c r="AW338" s="18"/>
    </row>
    <row r="339" spans="17:49" x14ac:dyDescent="0.2">
      <c r="Q339"/>
      <c r="R339" s="5"/>
      <c r="S339" s="34"/>
      <c r="T339" s="5"/>
      <c r="U339" s="34"/>
      <c r="V339" s="5"/>
      <c r="W339" s="81"/>
      <c r="X339" s="84"/>
      <c r="Y339" s="18"/>
      <c r="AA339" s="18"/>
      <c r="AB339" s="86"/>
      <c r="AC339" s="18"/>
      <c r="AE339" s="18"/>
      <c r="AF339" s="88"/>
      <c r="AG339" s="90"/>
      <c r="AK339" s="37"/>
      <c r="AM339" s="37"/>
      <c r="AP339" s="94"/>
      <c r="AQ339" s="18"/>
      <c r="AR339" s="95"/>
      <c r="AS339" s="96"/>
      <c r="AU339" s="18"/>
      <c r="AW339" s="18"/>
    </row>
    <row r="340" spans="17:49" x14ac:dyDescent="0.2">
      <c r="Q340"/>
      <c r="R340" s="5"/>
      <c r="S340" s="34"/>
      <c r="T340" s="5"/>
      <c r="U340" s="34"/>
      <c r="V340" s="5"/>
      <c r="W340" s="81"/>
      <c r="X340" s="84"/>
      <c r="Y340" s="18"/>
      <c r="AA340" s="18"/>
      <c r="AB340" s="86"/>
      <c r="AC340" s="18"/>
      <c r="AE340" s="18"/>
      <c r="AF340" s="88"/>
      <c r="AG340" s="90"/>
      <c r="AK340" s="37"/>
      <c r="AM340" s="37"/>
      <c r="AP340" s="94"/>
      <c r="AQ340" s="18"/>
      <c r="AR340" s="95"/>
      <c r="AS340" s="96"/>
      <c r="AU340" s="18"/>
      <c r="AW340" s="18"/>
    </row>
    <row r="341" spans="17:49" x14ac:dyDescent="0.2">
      <c r="Q341"/>
      <c r="R341" s="5"/>
      <c r="S341" s="34"/>
      <c r="T341" s="5"/>
      <c r="U341" s="34"/>
      <c r="V341" s="5"/>
      <c r="W341" s="81"/>
      <c r="X341" s="84"/>
      <c r="Y341" s="18"/>
      <c r="AA341" s="18"/>
      <c r="AB341" s="86"/>
      <c r="AC341" s="18"/>
      <c r="AE341" s="18"/>
      <c r="AF341" s="88"/>
      <c r="AG341" s="90"/>
      <c r="AK341" s="37"/>
      <c r="AM341" s="37"/>
      <c r="AP341" s="94"/>
      <c r="AQ341" s="18"/>
      <c r="AR341" s="95"/>
      <c r="AS341" s="96"/>
      <c r="AU341" s="18"/>
      <c r="AW341" s="18"/>
    </row>
    <row r="342" spans="17:49" x14ac:dyDescent="0.2">
      <c r="Q342"/>
      <c r="R342" s="5"/>
      <c r="S342" s="34"/>
      <c r="T342" s="5"/>
      <c r="U342" s="34"/>
      <c r="V342" s="5"/>
      <c r="W342" s="81"/>
      <c r="X342" s="84"/>
      <c r="Y342" s="18"/>
      <c r="AA342" s="18"/>
      <c r="AB342" s="86"/>
      <c r="AC342" s="18"/>
      <c r="AE342" s="18"/>
      <c r="AF342" s="88"/>
      <c r="AG342" s="90"/>
      <c r="AK342" s="37"/>
      <c r="AM342" s="37"/>
      <c r="AP342" s="94"/>
      <c r="AQ342" s="18"/>
      <c r="AR342" s="95"/>
      <c r="AS342" s="96"/>
      <c r="AU342" s="18"/>
      <c r="AW342" s="18"/>
    </row>
    <row r="343" spans="17:49" x14ac:dyDescent="0.2">
      <c r="Q343"/>
      <c r="R343" s="5"/>
      <c r="S343" s="34"/>
      <c r="T343" s="5"/>
      <c r="U343" s="34"/>
      <c r="V343" s="5"/>
      <c r="W343" s="81"/>
      <c r="X343" s="84"/>
      <c r="Y343" s="18"/>
      <c r="AA343" s="18"/>
      <c r="AB343" s="86"/>
      <c r="AC343" s="18"/>
      <c r="AE343" s="18"/>
      <c r="AF343" s="88"/>
      <c r="AG343" s="90"/>
      <c r="AK343" s="37"/>
      <c r="AM343" s="37"/>
      <c r="AP343" s="94"/>
      <c r="AQ343" s="18"/>
      <c r="AR343" s="95"/>
      <c r="AS343" s="96"/>
      <c r="AU343" s="18"/>
      <c r="AW343" s="18"/>
    </row>
    <row r="344" spans="17:49" x14ac:dyDescent="0.2">
      <c r="Q344"/>
      <c r="R344" s="5"/>
      <c r="S344" s="34"/>
      <c r="T344" s="5"/>
      <c r="U344" s="34"/>
      <c r="V344" s="5"/>
      <c r="W344" s="81"/>
      <c r="X344" s="84"/>
      <c r="Y344" s="18"/>
      <c r="AA344" s="18"/>
      <c r="AB344" s="86"/>
      <c r="AC344" s="18"/>
      <c r="AE344" s="18"/>
      <c r="AF344" s="88"/>
      <c r="AG344" s="90"/>
      <c r="AK344" s="37"/>
      <c r="AM344" s="37"/>
      <c r="AP344" s="94"/>
      <c r="AQ344" s="18"/>
      <c r="AR344" s="95"/>
      <c r="AS344" s="96"/>
      <c r="AU344" s="18"/>
      <c r="AW344" s="18"/>
    </row>
    <row r="345" spans="17:49" x14ac:dyDescent="0.2">
      <c r="Q345"/>
      <c r="R345" s="5"/>
      <c r="S345" s="34"/>
      <c r="T345" s="5"/>
      <c r="U345" s="34"/>
      <c r="V345" s="5"/>
      <c r="W345" s="81"/>
      <c r="X345" s="84"/>
      <c r="Y345" s="18"/>
      <c r="AA345" s="18"/>
      <c r="AB345" s="86"/>
      <c r="AC345" s="18"/>
      <c r="AE345" s="18"/>
      <c r="AF345" s="88"/>
      <c r="AG345" s="90"/>
      <c r="AK345" s="37"/>
      <c r="AM345" s="37"/>
      <c r="AP345" s="94"/>
      <c r="AQ345" s="18"/>
      <c r="AR345" s="95"/>
      <c r="AS345" s="96"/>
      <c r="AU345" s="18"/>
      <c r="AW345" s="18"/>
    </row>
    <row r="346" spans="17:49" x14ac:dyDescent="0.2">
      <c r="Q346"/>
      <c r="R346" s="5"/>
      <c r="S346" s="34"/>
      <c r="T346" s="5"/>
      <c r="U346" s="34"/>
      <c r="V346" s="5"/>
      <c r="W346" s="81"/>
      <c r="X346" s="84"/>
      <c r="Y346" s="18"/>
      <c r="AA346" s="18"/>
      <c r="AB346" s="86"/>
      <c r="AC346" s="18"/>
      <c r="AE346" s="18"/>
      <c r="AF346" s="88"/>
      <c r="AG346" s="90"/>
      <c r="AK346" s="37"/>
      <c r="AM346" s="37"/>
      <c r="AP346" s="94"/>
      <c r="AQ346" s="18"/>
      <c r="AR346" s="95"/>
      <c r="AS346" s="96"/>
      <c r="AU346" s="18"/>
      <c r="AW346" s="18"/>
    </row>
    <row r="347" spans="17:49" x14ac:dyDescent="0.2">
      <c r="Q347"/>
      <c r="R347" s="5"/>
      <c r="S347" s="34"/>
      <c r="T347" s="5"/>
      <c r="U347" s="34"/>
      <c r="V347" s="5"/>
      <c r="W347" s="81"/>
      <c r="X347" s="84"/>
      <c r="Y347" s="18"/>
      <c r="AA347" s="18"/>
      <c r="AB347" s="86"/>
      <c r="AC347" s="18"/>
      <c r="AE347" s="18"/>
      <c r="AF347" s="88"/>
      <c r="AG347" s="90"/>
      <c r="AK347" s="37"/>
      <c r="AM347" s="37"/>
      <c r="AP347" s="94"/>
      <c r="AQ347" s="18"/>
      <c r="AR347" s="95"/>
      <c r="AS347" s="96"/>
      <c r="AU347" s="18"/>
      <c r="AW347" s="18"/>
    </row>
    <row r="348" spans="17:49" x14ac:dyDescent="0.2">
      <c r="Q348"/>
      <c r="R348" s="5"/>
      <c r="S348" s="34"/>
      <c r="T348" s="5"/>
      <c r="U348" s="34"/>
      <c r="V348" s="5"/>
      <c r="W348" s="81"/>
      <c r="X348" s="84"/>
      <c r="Y348" s="18"/>
      <c r="AA348" s="18"/>
      <c r="AB348" s="86"/>
      <c r="AC348" s="18"/>
      <c r="AE348" s="18"/>
      <c r="AF348" s="88"/>
      <c r="AG348" s="90"/>
      <c r="AK348" s="37"/>
      <c r="AM348" s="37"/>
      <c r="AP348" s="94"/>
      <c r="AQ348" s="18"/>
      <c r="AR348" s="95"/>
      <c r="AS348" s="96"/>
      <c r="AU348" s="18"/>
      <c r="AW348" s="18"/>
    </row>
    <row r="349" spans="17:49" x14ac:dyDescent="0.2">
      <c r="Q349"/>
      <c r="R349" s="5"/>
      <c r="S349" s="34"/>
      <c r="T349" s="5"/>
      <c r="U349" s="34"/>
      <c r="V349" s="5"/>
      <c r="W349" s="81"/>
      <c r="X349" s="84"/>
      <c r="Y349" s="18"/>
      <c r="AA349" s="18"/>
      <c r="AB349" s="86"/>
      <c r="AC349" s="18"/>
      <c r="AE349" s="18"/>
      <c r="AF349" s="88"/>
      <c r="AG349" s="90"/>
      <c r="AK349" s="37"/>
      <c r="AM349" s="37"/>
      <c r="AP349" s="94"/>
      <c r="AQ349" s="18"/>
      <c r="AR349" s="95"/>
      <c r="AS349" s="96"/>
      <c r="AU349" s="18"/>
      <c r="AW349" s="18"/>
    </row>
    <row r="350" spans="17:49" x14ac:dyDescent="0.2">
      <c r="Q350"/>
      <c r="R350" s="5"/>
      <c r="S350" s="34"/>
      <c r="T350" s="5"/>
      <c r="U350" s="34"/>
      <c r="V350" s="5"/>
      <c r="W350" s="81"/>
      <c r="X350" s="84"/>
      <c r="Y350" s="18"/>
      <c r="AA350" s="18"/>
      <c r="AB350" s="86"/>
      <c r="AC350" s="18"/>
      <c r="AE350" s="18"/>
      <c r="AF350" s="88"/>
      <c r="AG350" s="90"/>
      <c r="AK350" s="37"/>
      <c r="AM350" s="37"/>
      <c r="AP350" s="94"/>
      <c r="AQ350" s="18"/>
      <c r="AR350" s="95"/>
      <c r="AS350" s="96"/>
      <c r="AU350" s="18"/>
      <c r="AW350" s="18"/>
    </row>
    <row r="351" spans="17:49" x14ac:dyDescent="0.2">
      <c r="Q351"/>
      <c r="R351" s="5"/>
      <c r="S351" s="34"/>
      <c r="T351" s="5"/>
      <c r="U351" s="34"/>
      <c r="V351" s="5"/>
      <c r="W351" s="81"/>
      <c r="X351" s="84"/>
      <c r="Y351" s="18"/>
      <c r="AA351" s="18"/>
      <c r="AB351" s="86"/>
      <c r="AC351" s="18"/>
      <c r="AE351" s="18"/>
      <c r="AF351" s="88"/>
      <c r="AG351" s="90"/>
      <c r="AK351" s="37"/>
      <c r="AM351" s="37"/>
      <c r="AP351" s="94"/>
      <c r="AQ351" s="18"/>
      <c r="AR351" s="95"/>
      <c r="AS351" s="96"/>
      <c r="AU351" s="18"/>
      <c r="AW351" s="18"/>
    </row>
    <row r="352" spans="17:49" x14ac:dyDescent="0.2">
      <c r="Q352"/>
      <c r="R352" s="5"/>
      <c r="S352" s="34"/>
      <c r="T352" s="5"/>
      <c r="U352" s="34"/>
      <c r="V352" s="5"/>
      <c r="W352" s="81"/>
      <c r="X352" s="84"/>
      <c r="Y352" s="18"/>
      <c r="AA352" s="18"/>
      <c r="AB352" s="86"/>
      <c r="AC352" s="18"/>
      <c r="AE352" s="18"/>
      <c r="AF352" s="88"/>
      <c r="AG352" s="90"/>
      <c r="AK352" s="37"/>
      <c r="AM352" s="37"/>
      <c r="AP352" s="94"/>
      <c r="AQ352" s="18"/>
      <c r="AR352" s="95"/>
      <c r="AS352" s="96"/>
      <c r="AU352" s="18"/>
      <c r="AW352" s="18"/>
    </row>
    <row r="353" spans="17:49" x14ac:dyDescent="0.2">
      <c r="Q353"/>
      <c r="R353" s="5"/>
      <c r="S353" s="34"/>
      <c r="T353" s="5"/>
      <c r="U353" s="34"/>
      <c r="V353" s="5"/>
      <c r="W353" s="81"/>
      <c r="X353" s="84"/>
      <c r="Y353" s="18"/>
      <c r="AA353" s="18"/>
      <c r="AB353" s="86"/>
      <c r="AC353" s="18"/>
      <c r="AE353" s="18"/>
      <c r="AF353" s="88"/>
      <c r="AG353" s="90"/>
      <c r="AK353" s="37"/>
      <c r="AM353" s="37"/>
      <c r="AP353" s="94"/>
      <c r="AQ353" s="18"/>
      <c r="AR353" s="95"/>
      <c r="AS353" s="96"/>
      <c r="AU353" s="18"/>
      <c r="AW353" s="18"/>
    </row>
    <row r="354" spans="17:49" x14ac:dyDescent="0.2">
      <c r="Q354"/>
      <c r="R354" s="5"/>
      <c r="S354" s="34"/>
      <c r="T354" s="5"/>
      <c r="U354" s="34"/>
      <c r="V354" s="5"/>
      <c r="W354" s="81"/>
      <c r="X354" s="84"/>
      <c r="Y354" s="18"/>
      <c r="AA354" s="18"/>
      <c r="AB354" s="86"/>
      <c r="AC354" s="18"/>
      <c r="AE354" s="18"/>
      <c r="AF354" s="88"/>
      <c r="AG354" s="90"/>
      <c r="AK354" s="37"/>
      <c r="AM354" s="37"/>
      <c r="AP354" s="94"/>
      <c r="AQ354" s="18"/>
      <c r="AR354" s="95"/>
      <c r="AS354" s="96"/>
      <c r="AU354" s="18"/>
      <c r="AW354" s="18"/>
    </row>
    <row r="355" spans="17:49" x14ac:dyDescent="0.2">
      <c r="Q355"/>
      <c r="R355" s="5"/>
      <c r="S355" s="34"/>
      <c r="T355" s="5"/>
      <c r="U355" s="34"/>
      <c r="V355" s="5"/>
      <c r="W355" s="81"/>
      <c r="X355" s="84"/>
      <c r="Y355" s="18"/>
      <c r="AA355" s="18"/>
      <c r="AB355" s="86"/>
      <c r="AC355" s="18"/>
      <c r="AE355" s="18"/>
      <c r="AF355" s="88"/>
      <c r="AG355" s="90"/>
      <c r="AK355" s="37"/>
      <c r="AM355" s="37"/>
      <c r="AP355" s="94"/>
      <c r="AQ355" s="18"/>
      <c r="AR355" s="95"/>
      <c r="AS355" s="96"/>
      <c r="AU355" s="18"/>
      <c r="AW355" s="18"/>
    </row>
    <row r="356" spans="17:49" x14ac:dyDescent="0.2">
      <c r="Q356"/>
      <c r="R356" s="5"/>
      <c r="S356" s="34"/>
      <c r="T356" s="5"/>
      <c r="U356" s="34"/>
      <c r="V356" s="5"/>
      <c r="W356" s="81"/>
      <c r="X356" s="84"/>
      <c r="Y356" s="18"/>
      <c r="AA356" s="18"/>
      <c r="AB356" s="86"/>
      <c r="AC356" s="18"/>
      <c r="AE356" s="18"/>
      <c r="AF356" s="88"/>
      <c r="AG356" s="90"/>
      <c r="AK356" s="37"/>
      <c r="AM356" s="37"/>
      <c r="AP356" s="94"/>
      <c r="AQ356" s="18"/>
      <c r="AR356" s="95"/>
      <c r="AS356" s="96"/>
      <c r="AU356" s="18"/>
      <c r="AW356" s="18"/>
    </row>
    <row r="357" spans="17:49" x14ac:dyDescent="0.2">
      <c r="Q357"/>
      <c r="R357" s="5"/>
      <c r="S357" s="34"/>
      <c r="T357" s="5"/>
      <c r="U357" s="34"/>
      <c r="V357" s="5"/>
      <c r="W357" s="81"/>
      <c r="X357" s="84"/>
      <c r="Y357" s="18"/>
      <c r="AA357" s="18"/>
      <c r="AB357" s="86"/>
      <c r="AC357" s="18"/>
      <c r="AE357" s="18"/>
      <c r="AF357" s="88"/>
      <c r="AG357" s="90"/>
      <c r="AK357" s="37"/>
      <c r="AM357" s="37"/>
      <c r="AP357" s="94"/>
      <c r="AQ357" s="18"/>
      <c r="AR357" s="95"/>
      <c r="AS357" s="96"/>
      <c r="AU357" s="18"/>
      <c r="AW357" s="18"/>
    </row>
    <row r="358" spans="17:49" x14ac:dyDescent="0.2">
      <c r="Q358"/>
      <c r="R358" s="5"/>
      <c r="S358" s="34"/>
      <c r="T358" s="5"/>
      <c r="U358" s="34"/>
      <c r="V358" s="5"/>
      <c r="W358" s="81"/>
      <c r="X358" s="84"/>
      <c r="Y358" s="18"/>
      <c r="AA358" s="18"/>
      <c r="AB358" s="86"/>
      <c r="AC358" s="18"/>
      <c r="AE358" s="18"/>
      <c r="AF358" s="88"/>
      <c r="AG358" s="90"/>
      <c r="AK358" s="37"/>
      <c r="AM358" s="37"/>
      <c r="AP358" s="94"/>
      <c r="AQ358" s="18"/>
      <c r="AR358" s="95"/>
      <c r="AS358" s="96"/>
      <c r="AU358" s="18"/>
      <c r="AW358" s="18"/>
    </row>
    <row r="359" spans="17:49" x14ac:dyDescent="0.2">
      <c r="Q359"/>
      <c r="R359" s="5"/>
      <c r="S359" s="34"/>
      <c r="T359" s="5"/>
      <c r="U359" s="34"/>
      <c r="V359" s="5"/>
      <c r="W359" s="81"/>
      <c r="X359" s="84"/>
      <c r="Y359" s="18"/>
      <c r="AA359" s="18"/>
      <c r="AB359" s="86"/>
      <c r="AC359" s="18"/>
      <c r="AE359" s="18"/>
      <c r="AF359" s="88"/>
      <c r="AG359" s="90"/>
      <c r="AK359" s="37"/>
      <c r="AM359" s="37"/>
      <c r="AP359" s="94"/>
      <c r="AQ359" s="18"/>
      <c r="AR359" s="95"/>
      <c r="AS359" s="96"/>
      <c r="AU359" s="18"/>
      <c r="AW359" s="18"/>
    </row>
    <row r="360" spans="17:49" x14ac:dyDescent="0.2">
      <c r="Q360"/>
      <c r="R360" s="5"/>
      <c r="S360" s="34"/>
      <c r="T360" s="5"/>
      <c r="U360" s="34"/>
      <c r="V360" s="5"/>
      <c r="W360" s="81"/>
      <c r="X360" s="84"/>
      <c r="Y360" s="18"/>
      <c r="AA360" s="18"/>
      <c r="AB360" s="86"/>
      <c r="AC360" s="18"/>
      <c r="AE360" s="18"/>
      <c r="AF360" s="88"/>
      <c r="AG360" s="90"/>
      <c r="AK360" s="37"/>
      <c r="AM360" s="37"/>
      <c r="AP360" s="94"/>
      <c r="AQ360" s="18"/>
      <c r="AR360" s="95"/>
      <c r="AS360" s="96"/>
      <c r="AU360" s="18"/>
      <c r="AW360" s="18"/>
    </row>
    <row r="361" spans="17:49" x14ac:dyDescent="0.2">
      <c r="Q361"/>
      <c r="R361" s="5"/>
      <c r="S361" s="34"/>
      <c r="T361" s="5"/>
      <c r="U361" s="34"/>
      <c r="V361" s="5"/>
      <c r="W361" s="81"/>
      <c r="X361" s="84"/>
      <c r="Y361" s="18"/>
      <c r="AA361" s="18"/>
      <c r="AB361" s="86"/>
      <c r="AC361" s="18"/>
      <c r="AE361" s="18"/>
      <c r="AF361" s="88"/>
      <c r="AG361" s="90"/>
      <c r="AK361" s="37"/>
      <c r="AM361" s="37"/>
      <c r="AP361" s="94"/>
      <c r="AQ361" s="18"/>
      <c r="AR361" s="95"/>
      <c r="AS361" s="96"/>
      <c r="AU361" s="18"/>
      <c r="AW361" s="18"/>
    </row>
    <row r="362" spans="17:49" x14ac:dyDescent="0.2">
      <c r="Q362"/>
      <c r="R362" s="5"/>
      <c r="S362" s="34"/>
      <c r="T362" s="5"/>
      <c r="U362" s="34"/>
      <c r="V362" s="5"/>
      <c r="W362" s="81"/>
      <c r="X362" s="84"/>
      <c r="Y362" s="18"/>
      <c r="AA362" s="18"/>
      <c r="AB362" s="86"/>
      <c r="AC362" s="18"/>
      <c r="AE362" s="18"/>
      <c r="AF362" s="88"/>
      <c r="AG362" s="90"/>
      <c r="AK362" s="37"/>
      <c r="AM362" s="37"/>
      <c r="AP362" s="94"/>
      <c r="AQ362" s="18"/>
      <c r="AR362" s="95"/>
      <c r="AS362" s="96"/>
      <c r="AU362" s="18"/>
      <c r="AW362" s="18"/>
    </row>
    <row r="363" spans="17:49" x14ac:dyDescent="0.2">
      <c r="Q363"/>
      <c r="R363" s="5"/>
      <c r="S363" s="34"/>
      <c r="T363" s="5"/>
      <c r="U363" s="34"/>
      <c r="V363" s="5"/>
      <c r="W363" s="81"/>
      <c r="X363" s="84"/>
      <c r="Y363" s="18"/>
      <c r="AA363" s="18"/>
      <c r="AB363" s="86"/>
      <c r="AC363" s="18"/>
      <c r="AE363" s="18"/>
      <c r="AF363" s="88"/>
      <c r="AG363" s="90"/>
      <c r="AK363" s="37"/>
      <c r="AM363" s="37"/>
      <c r="AP363" s="94"/>
      <c r="AQ363" s="18"/>
      <c r="AR363" s="95"/>
      <c r="AS363" s="96"/>
      <c r="AU363" s="18"/>
      <c r="AW363" s="18"/>
    </row>
    <row r="364" spans="17:49" x14ac:dyDescent="0.2">
      <c r="Q364"/>
      <c r="R364" s="5"/>
      <c r="S364" s="34"/>
      <c r="T364" s="5"/>
      <c r="U364" s="34"/>
      <c r="V364" s="5"/>
      <c r="W364" s="81"/>
      <c r="X364" s="84"/>
      <c r="Y364" s="18"/>
      <c r="AA364" s="18"/>
      <c r="AB364" s="86"/>
      <c r="AC364" s="18"/>
      <c r="AE364" s="18"/>
      <c r="AF364" s="88"/>
      <c r="AG364" s="90"/>
      <c r="AK364" s="37"/>
      <c r="AM364" s="37"/>
      <c r="AP364" s="94"/>
      <c r="AQ364" s="18"/>
      <c r="AR364" s="95"/>
      <c r="AS364" s="96"/>
      <c r="AU364" s="18"/>
      <c r="AW364" s="18"/>
    </row>
    <row r="365" spans="17:49" x14ac:dyDescent="0.2">
      <c r="Q365"/>
      <c r="R365" s="5"/>
      <c r="S365" s="34"/>
      <c r="T365" s="5"/>
      <c r="U365" s="34"/>
      <c r="V365" s="5"/>
      <c r="W365" s="81"/>
      <c r="X365" s="84"/>
      <c r="Y365" s="18"/>
      <c r="AA365" s="18"/>
      <c r="AB365" s="86"/>
      <c r="AC365" s="18"/>
      <c r="AE365" s="18"/>
      <c r="AF365" s="88"/>
      <c r="AG365" s="90"/>
      <c r="AK365" s="37"/>
      <c r="AM365" s="37"/>
      <c r="AP365" s="94"/>
      <c r="AQ365" s="18"/>
      <c r="AR365" s="95"/>
      <c r="AS365" s="96"/>
      <c r="AU365" s="18"/>
      <c r="AW365" s="18"/>
    </row>
    <row r="366" spans="17:49" x14ac:dyDescent="0.2">
      <c r="Q366"/>
      <c r="R366" s="5"/>
      <c r="S366" s="34"/>
      <c r="T366" s="5"/>
      <c r="U366" s="34"/>
      <c r="V366" s="5"/>
      <c r="W366" s="81"/>
      <c r="X366" s="84"/>
      <c r="Y366" s="18"/>
      <c r="AA366" s="18"/>
      <c r="AB366" s="86"/>
      <c r="AC366" s="18"/>
      <c r="AE366" s="18"/>
      <c r="AF366" s="88"/>
      <c r="AG366" s="90"/>
      <c r="AK366" s="37"/>
      <c r="AM366" s="37"/>
      <c r="AP366" s="94"/>
      <c r="AQ366" s="18"/>
      <c r="AR366" s="95"/>
      <c r="AS366" s="96"/>
      <c r="AU366" s="18"/>
      <c r="AW366" s="18"/>
    </row>
    <row r="367" spans="17:49" x14ac:dyDescent="0.2">
      <c r="Q367"/>
      <c r="R367" s="5"/>
      <c r="S367" s="34"/>
      <c r="T367" s="5"/>
      <c r="U367" s="34"/>
      <c r="V367" s="5"/>
      <c r="W367" s="81"/>
      <c r="X367" s="84"/>
      <c r="Y367" s="18"/>
      <c r="AA367" s="18"/>
      <c r="AB367" s="86"/>
      <c r="AC367" s="18"/>
      <c r="AE367" s="18"/>
      <c r="AF367" s="88"/>
      <c r="AG367" s="90"/>
      <c r="AK367" s="37"/>
      <c r="AM367" s="37"/>
      <c r="AP367" s="94"/>
      <c r="AQ367" s="18"/>
      <c r="AR367" s="95"/>
      <c r="AS367" s="96"/>
      <c r="AU367" s="18"/>
      <c r="AW367" s="18"/>
    </row>
    <row r="368" spans="17:49" x14ac:dyDescent="0.2">
      <c r="Q368"/>
      <c r="R368" s="5"/>
      <c r="S368" s="34"/>
      <c r="T368" s="5"/>
      <c r="U368" s="34"/>
      <c r="V368" s="5"/>
      <c r="W368" s="81"/>
      <c r="X368" s="84"/>
      <c r="Y368" s="18"/>
      <c r="AA368" s="18"/>
      <c r="AB368" s="86"/>
      <c r="AC368" s="18"/>
      <c r="AE368" s="18"/>
      <c r="AF368" s="88"/>
      <c r="AG368" s="90"/>
      <c r="AK368" s="37"/>
      <c r="AM368" s="37"/>
      <c r="AP368" s="94"/>
      <c r="AQ368" s="18"/>
      <c r="AR368" s="95"/>
      <c r="AS368" s="96"/>
      <c r="AU368" s="18"/>
      <c r="AW368" s="18"/>
    </row>
    <row r="369" spans="17:49" x14ac:dyDescent="0.2">
      <c r="Q369"/>
      <c r="R369" s="5"/>
      <c r="S369" s="34"/>
      <c r="T369" s="5"/>
      <c r="U369" s="34"/>
      <c r="V369" s="5"/>
      <c r="W369" s="81"/>
      <c r="X369" s="84"/>
      <c r="Y369" s="18"/>
      <c r="AA369" s="18"/>
      <c r="AB369" s="86"/>
      <c r="AC369" s="18"/>
      <c r="AE369" s="18"/>
      <c r="AF369" s="88"/>
      <c r="AG369" s="90"/>
      <c r="AK369" s="37"/>
      <c r="AM369" s="37"/>
      <c r="AP369" s="94"/>
      <c r="AQ369" s="18"/>
      <c r="AR369" s="95"/>
      <c r="AS369" s="96"/>
      <c r="AU369" s="18"/>
      <c r="AW369" s="18"/>
    </row>
    <row r="370" spans="17:49" x14ac:dyDescent="0.2">
      <c r="Q370"/>
      <c r="R370" s="5"/>
      <c r="S370" s="34"/>
      <c r="T370" s="5"/>
      <c r="U370" s="34"/>
      <c r="V370" s="5"/>
      <c r="W370" s="81"/>
      <c r="X370" s="84"/>
      <c r="Y370" s="18"/>
      <c r="AA370" s="18"/>
      <c r="AB370" s="86"/>
      <c r="AC370" s="18"/>
      <c r="AE370" s="18"/>
      <c r="AF370" s="88"/>
      <c r="AG370" s="90"/>
      <c r="AK370" s="37"/>
      <c r="AM370" s="37"/>
      <c r="AP370" s="94"/>
      <c r="AQ370" s="18"/>
      <c r="AR370" s="95"/>
      <c r="AS370" s="96"/>
      <c r="AU370" s="18"/>
      <c r="AW370" s="18"/>
    </row>
    <row r="371" spans="17:49" x14ac:dyDescent="0.2">
      <c r="Q371"/>
      <c r="R371" s="5"/>
      <c r="S371" s="34"/>
      <c r="T371" s="5"/>
      <c r="U371" s="34"/>
      <c r="V371" s="5"/>
      <c r="W371" s="81"/>
      <c r="X371" s="84"/>
      <c r="Y371" s="18"/>
      <c r="AA371" s="18"/>
      <c r="AB371" s="86"/>
      <c r="AC371" s="18"/>
      <c r="AE371" s="18"/>
      <c r="AF371" s="88"/>
      <c r="AG371" s="90"/>
      <c r="AK371" s="37"/>
      <c r="AM371" s="37"/>
      <c r="AP371" s="94"/>
      <c r="AQ371" s="18"/>
      <c r="AR371" s="95"/>
      <c r="AS371" s="96"/>
      <c r="AU371" s="18"/>
      <c r="AW371" s="18"/>
    </row>
    <row r="372" spans="17:49" x14ac:dyDescent="0.2">
      <c r="Q372"/>
      <c r="R372" s="5"/>
      <c r="S372" s="34"/>
      <c r="T372" s="5"/>
      <c r="U372" s="34"/>
      <c r="V372" s="5"/>
      <c r="W372" s="81"/>
      <c r="X372" s="84"/>
      <c r="Y372" s="18"/>
      <c r="AA372" s="18"/>
      <c r="AB372" s="86"/>
      <c r="AC372" s="18"/>
      <c r="AE372" s="18"/>
      <c r="AF372" s="88"/>
      <c r="AG372" s="90"/>
      <c r="AK372" s="37"/>
      <c r="AM372" s="37"/>
      <c r="AP372" s="94"/>
      <c r="AQ372" s="18"/>
      <c r="AR372" s="95"/>
      <c r="AS372" s="96"/>
      <c r="AU372" s="18"/>
      <c r="AW372" s="18"/>
    </row>
    <row r="373" spans="17:49" x14ac:dyDescent="0.2">
      <c r="Q373"/>
      <c r="R373" s="5"/>
      <c r="S373" s="34"/>
      <c r="T373" s="5"/>
      <c r="U373" s="34"/>
      <c r="V373" s="5"/>
      <c r="W373" s="81"/>
      <c r="X373" s="84"/>
      <c r="Y373" s="18"/>
      <c r="AA373" s="18"/>
      <c r="AB373" s="86"/>
      <c r="AC373" s="18"/>
      <c r="AE373" s="18"/>
      <c r="AF373" s="88"/>
      <c r="AG373" s="90"/>
      <c r="AK373" s="37"/>
      <c r="AM373" s="37"/>
      <c r="AP373" s="94"/>
      <c r="AQ373" s="18"/>
      <c r="AR373" s="95"/>
      <c r="AS373" s="96"/>
      <c r="AU373" s="18"/>
      <c r="AW373" s="18"/>
    </row>
    <row r="374" spans="17:49" x14ac:dyDescent="0.2">
      <c r="Q374"/>
      <c r="R374" s="5"/>
      <c r="S374" s="34"/>
      <c r="T374" s="5"/>
      <c r="U374" s="34"/>
      <c r="V374" s="5"/>
      <c r="W374" s="81"/>
      <c r="X374" s="84"/>
      <c r="Y374" s="18"/>
      <c r="AA374" s="18"/>
      <c r="AB374" s="86"/>
      <c r="AC374" s="18"/>
      <c r="AE374" s="18"/>
      <c r="AF374" s="88"/>
      <c r="AG374" s="90"/>
      <c r="AK374" s="37"/>
      <c r="AM374" s="37"/>
      <c r="AP374" s="94"/>
      <c r="AQ374" s="18"/>
      <c r="AR374" s="95"/>
      <c r="AS374" s="96"/>
      <c r="AU374" s="18"/>
      <c r="AW374" s="18"/>
    </row>
    <row r="375" spans="17:49" x14ac:dyDescent="0.2">
      <c r="Q375"/>
      <c r="R375" s="5"/>
      <c r="S375" s="34"/>
      <c r="T375" s="5"/>
      <c r="U375" s="34"/>
      <c r="V375" s="5"/>
      <c r="W375" s="81"/>
      <c r="X375" s="84"/>
      <c r="Y375" s="18"/>
      <c r="AA375" s="18"/>
      <c r="AB375" s="86"/>
      <c r="AC375" s="18"/>
      <c r="AE375" s="18"/>
      <c r="AF375" s="88"/>
      <c r="AG375" s="90"/>
      <c r="AK375" s="37"/>
      <c r="AM375" s="37"/>
      <c r="AP375" s="94"/>
      <c r="AQ375" s="18"/>
      <c r="AR375" s="95"/>
      <c r="AS375" s="96"/>
      <c r="AU375" s="18"/>
      <c r="AW375" s="18"/>
    </row>
    <row r="376" spans="17:49" x14ac:dyDescent="0.2">
      <c r="Q376"/>
      <c r="R376" s="5"/>
      <c r="S376" s="34"/>
      <c r="T376" s="5"/>
      <c r="U376" s="34"/>
      <c r="V376" s="5"/>
      <c r="W376" s="81"/>
      <c r="X376" s="84"/>
      <c r="Y376" s="18"/>
      <c r="AA376" s="18"/>
      <c r="AB376" s="86"/>
      <c r="AC376" s="18"/>
      <c r="AE376" s="18"/>
      <c r="AF376" s="88"/>
      <c r="AG376" s="90"/>
      <c r="AK376" s="37"/>
      <c r="AM376" s="37"/>
      <c r="AP376" s="94"/>
      <c r="AQ376" s="18"/>
      <c r="AR376" s="95"/>
      <c r="AS376" s="96"/>
      <c r="AU376" s="18"/>
      <c r="AW376" s="18"/>
    </row>
    <row r="377" spans="17:49" x14ac:dyDescent="0.2">
      <c r="Q377"/>
      <c r="R377" s="5"/>
      <c r="S377" s="34"/>
      <c r="T377" s="5"/>
      <c r="U377" s="34"/>
      <c r="V377" s="5"/>
      <c r="W377" s="81"/>
      <c r="X377" s="84"/>
      <c r="Y377" s="18"/>
      <c r="AA377" s="18"/>
      <c r="AB377" s="86"/>
      <c r="AC377" s="18"/>
      <c r="AE377" s="18"/>
      <c r="AF377" s="88"/>
      <c r="AG377" s="90"/>
      <c r="AK377" s="37"/>
      <c r="AM377" s="37"/>
      <c r="AP377" s="94"/>
      <c r="AQ377" s="18"/>
      <c r="AR377" s="95"/>
      <c r="AS377" s="96"/>
      <c r="AU377" s="18"/>
      <c r="AW377" s="18"/>
    </row>
    <row r="378" spans="17:49" x14ac:dyDescent="0.2">
      <c r="Q378"/>
      <c r="R378" s="5"/>
      <c r="S378" s="34"/>
      <c r="T378" s="5"/>
      <c r="U378" s="34"/>
      <c r="V378" s="5"/>
      <c r="W378" s="81"/>
      <c r="X378" s="84"/>
      <c r="Y378" s="18"/>
      <c r="AA378" s="18"/>
      <c r="AB378" s="86"/>
      <c r="AC378" s="18"/>
      <c r="AE378" s="18"/>
      <c r="AF378" s="88"/>
      <c r="AG378" s="90"/>
      <c r="AK378" s="37"/>
      <c r="AM378" s="37"/>
      <c r="AP378" s="94"/>
      <c r="AQ378" s="18"/>
      <c r="AR378" s="95"/>
      <c r="AS378" s="96"/>
      <c r="AU378" s="18"/>
      <c r="AW378" s="18"/>
    </row>
    <row r="379" spans="17:49" x14ac:dyDescent="0.2">
      <c r="Q379"/>
      <c r="R379" s="5"/>
      <c r="S379" s="34"/>
      <c r="T379" s="5"/>
      <c r="U379" s="34"/>
      <c r="V379" s="5"/>
      <c r="W379" s="81"/>
      <c r="X379" s="84"/>
      <c r="Y379" s="18"/>
      <c r="AA379" s="18"/>
      <c r="AB379" s="86"/>
      <c r="AC379" s="18"/>
      <c r="AE379" s="18"/>
      <c r="AF379" s="88"/>
      <c r="AG379" s="90"/>
      <c r="AK379" s="37"/>
      <c r="AM379" s="37"/>
      <c r="AP379" s="94"/>
      <c r="AQ379" s="18"/>
      <c r="AR379" s="95"/>
      <c r="AS379" s="96"/>
      <c r="AU379" s="18"/>
      <c r="AW379" s="18"/>
    </row>
    <row r="380" spans="17:49" x14ac:dyDescent="0.2">
      <c r="Q380"/>
      <c r="R380" s="5"/>
      <c r="S380" s="34"/>
      <c r="T380" s="5"/>
      <c r="U380" s="34"/>
      <c r="V380" s="5"/>
      <c r="W380" s="81"/>
      <c r="X380" s="84"/>
      <c r="Y380" s="18"/>
      <c r="AA380" s="18"/>
      <c r="AB380" s="86"/>
      <c r="AC380" s="18"/>
      <c r="AE380" s="18"/>
      <c r="AF380" s="88"/>
      <c r="AG380" s="90"/>
      <c r="AK380" s="37"/>
      <c r="AM380" s="37"/>
      <c r="AP380" s="94"/>
      <c r="AQ380" s="18"/>
      <c r="AR380" s="95"/>
      <c r="AS380" s="96"/>
      <c r="AU380" s="18"/>
      <c r="AW380" s="18"/>
    </row>
    <row r="381" spans="17:49" x14ac:dyDescent="0.2">
      <c r="Q381"/>
      <c r="R381" s="5"/>
      <c r="S381" s="34"/>
      <c r="T381" s="5"/>
      <c r="U381" s="34"/>
      <c r="V381" s="5"/>
      <c r="W381" s="81"/>
      <c r="X381" s="84"/>
      <c r="Y381" s="18"/>
      <c r="AA381" s="18"/>
      <c r="AB381" s="86"/>
      <c r="AC381" s="18"/>
      <c r="AE381" s="18"/>
      <c r="AF381" s="88"/>
      <c r="AG381" s="90"/>
      <c r="AK381" s="37"/>
      <c r="AM381" s="37"/>
      <c r="AP381" s="94"/>
      <c r="AQ381" s="18"/>
      <c r="AR381" s="95"/>
      <c r="AS381" s="96"/>
      <c r="AU381" s="18"/>
      <c r="AW381" s="18"/>
    </row>
    <row r="382" spans="17:49" x14ac:dyDescent="0.2">
      <c r="Q382"/>
      <c r="R382" s="5"/>
      <c r="S382" s="34"/>
      <c r="T382" s="5"/>
      <c r="U382" s="34"/>
      <c r="V382" s="5"/>
      <c r="W382" s="81"/>
      <c r="X382" s="84"/>
      <c r="Y382" s="18"/>
      <c r="AA382" s="18"/>
      <c r="AB382" s="86"/>
      <c r="AC382" s="18"/>
      <c r="AE382" s="18"/>
      <c r="AF382" s="88"/>
      <c r="AG382" s="90"/>
      <c r="AK382" s="37"/>
      <c r="AM382" s="37"/>
      <c r="AP382" s="94"/>
      <c r="AQ382" s="18"/>
      <c r="AR382" s="95"/>
      <c r="AS382" s="96"/>
      <c r="AU382" s="18"/>
      <c r="AW382" s="18"/>
    </row>
    <row r="383" spans="17:49" x14ac:dyDescent="0.2">
      <c r="Q383"/>
      <c r="R383" s="5"/>
      <c r="S383" s="34"/>
      <c r="T383" s="5"/>
      <c r="U383" s="34"/>
      <c r="V383" s="5"/>
      <c r="W383" s="81"/>
      <c r="X383" s="84"/>
      <c r="Y383" s="18"/>
      <c r="AA383" s="18"/>
      <c r="AB383" s="86"/>
      <c r="AC383" s="18"/>
      <c r="AE383" s="18"/>
      <c r="AF383" s="88"/>
      <c r="AG383" s="90"/>
      <c r="AK383" s="37"/>
      <c r="AM383" s="37"/>
      <c r="AP383" s="94"/>
      <c r="AQ383" s="18"/>
      <c r="AR383" s="95"/>
      <c r="AS383" s="96"/>
      <c r="AU383" s="18"/>
      <c r="AW383" s="18"/>
    </row>
    <row r="384" spans="17:49" x14ac:dyDescent="0.2">
      <c r="Q384"/>
      <c r="R384" s="5"/>
      <c r="S384" s="34"/>
      <c r="T384" s="5"/>
      <c r="U384" s="34"/>
      <c r="V384" s="5"/>
      <c r="W384" s="81"/>
      <c r="X384" s="84"/>
      <c r="Y384" s="18"/>
      <c r="AA384" s="18"/>
      <c r="AB384" s="86"/>
      <c r="AC384" s="18"/>
      <c r="AE384" s="18"/>
      <c r="AF384" s="88"/>
      <c r="AG384" s="90"/>
      <c r="AK384" s="37"/>
      <c r="AM384" s="37"/>
      <c r="AP384" s="94"/>
      <c r="AQ384" s="18"/>
      <c r="AR384" s="95"/>
      <c r="AS384" s="96"/>
      <c r="AU384" s="18"/>
      <c r="AW384" s="18"/>
    </row>
    <row r="385" spans="17:49" x14ac:dyDescent="0.2">
      <c r="Q385"/>
      <c r="R385" s="5"/>
      <c r="S385" s="34"/>
      <c r="T385" s="5"/>
      <c r="U385" s="34"/>
      <c r="V385" s="5"/>
      <c r="W385" s="81"/>
      <c r="X385" s="84"/>
      <c r="Y385" s="18"/>
      <c r="AA385" s="18"/>
      <c r="AB385" s="86"/>
      <c r="AC385" s="18"/>
      <c r="AE385" s="18"/>
      <c r="AF385" s="88"/>
      <c r="AG385" s="90"/>
      <c r="AK385" s="37"/>
      <c r="AM385" s="37"/>
      <c r="AP385" s="94"/>
      <c r="AQ385" s="18"/>
      <c r="AR385" s="95"/>
      <c r="AS385" s="96"/>
      <c r="AU385" s="18"/>
      <c r="AW385" s="18"/>
    </row>
    <row r="386" spans="17:49" x14ac:dyDescent="0.2">
      <c r="Q386"/>
      <c r="R386" s="5"/>
      <c r="S386" s="34"/>
      <c r="T386" s="5"/>
      <c r="U386" s="34"/>
      <c r="V386" s="5"/>
      <c r="W386" s="81"/>
      <c r="X386" s="84"/>
      <c r="Y386" s="18"/>
      <c r="AA386" s="18"/>
      <c r="AB386" s="86"/>
      <c r="AC386" s="18"/>
      <c r="AE386" s="18"/>
      <c r="AF386" s="88"/>
      <c r="AG386" s="90"/>
      <c r="AK386" s="37"/>
      <c r="AM386" s="37"/>
      <c r="AP386" s="94"/>
      <c r="AQ386" s="18"/>
      <c r="AR386" s="95"/>
      <c r="AS386" s="96"/>
      <c r="AU386" s="18"/>
      <c r="AW386" s="18"/>
    </row>
    <row r="387" spans="17:49" x14ac:dyDescent="0.2">
      <c r="Q387"/>
      <c r="R387" s="5"/>
      <c r="S387" s="34"/>
      <c r="T387" s="5"/>
      <c r="U387" s="34"/>
      <c r="V387" s="5"/>
      <c r="W387" s="81"/>
      <c r="X387" s="84"/>
      <c r="Y387" s="18"/>
      <c r="AA387" s="18"/>
      <c r="AB387" s="86"/>
      <c r="AC387" s="18"/>
      <c r="AE387" s="18"/>
      <c r="AF387" s="88"/>
      <c r="AG387" s="90"/>
      <c r="AK387" s="37"/>
      <c r="AM387" s="37"/>
      <c r="AP387" s="94"/>
      <c r="AQ387" s="18"/>
      <c r="AR387" s="95"/>
      <c r="AS387" s="96"/>
      <c r="AU387" s="18"/>
      <c r="AW387" s="18"/>
    </row>
    <row r="388" spans="17:49" x14ac:dyDescent="0.2">
      <c r="Q388"/>
      <c r="R388" s="5"/>
      <c r="S388" s="34"/>
      <c r="T388" s="5"/>
      <c r="U388" s="34"/>
      <c r="V388" s="5"/>
      <c r="W388" s="81"/>
      <c r="X388" s="84"/>
      <c r="Y388" s="18"/>
      <c r="AA388" s="18"/>
      <c r="AB388" s="86"/>
      <c r="AC388" s="18"/>
      <c r="AE388" s="18"/>
      <c r="AF388" s="88"/>
      <c r="AG388" s="90"/>
      <c r="AK388" s="37"/>
      <c r="AM388" s="37"/>
      <c r="AP388" s="94"/>
      <c r="AQ388" s="18"/>
      <c r="AR388" s="95"/>
      <c r="AS388" s="96"/>
      <c r="AU388" s="18"/>
      <c r="AW388" s="18"/>
    </row>
    <row r="389" spans="17:49" x14ac:dyDescent="0.2">
      <c r="Q389"/>
      <c r="R389" s="5"/>
      <c r="S389" s="34"/>
      <c r="T389" s="5"/>
      <c r="U389" s="34"/>
      <c r="V389" s="5"/>
      <c r="W389" s="81"/>
      <c r="X389" s="84"/>
      <c r="Y389" s="18"/>
      <c r="AA389" s="18"/>
      <c r="AB389" s="86"/>
      <c r="AC389" s="18"/>
      <c r="AE389" s="18"/>
      <c r="AF389" s="88"/>
      <c r="AG389" s="90"/>
      <c r="AK389" s="37"/>
      <c r="AM389" s="37"/>
      <c r="AP389" s="94"/>
      <c r="AQ389" s="18"/>
      <c r="AR389" s="95"/>
      <c r="AS389" s="96"/>
      <c r="AU389" s="18"/>
      <c r="AW389" s="18"/>
    </row>
    <row r="390" spans="17:49" x14ac:dyDescent="0.2">
      <c r="Q390"/>
      <c r="R390" s="5"/>
      <c r="S390" s="34"/>
      <c r="T390" s="5"/>
      <c r="U390" s="34"/>
      <c r="V390" s="5"/>
      <c r="W390" s="81"/>
      <c r="X390" s="84"/>
      <c r="Y390" s="18"/>
      <c r="AA390" s="18"/>
      <c r="AB390" s="86"/>
      <c r="AC390" s="18"/>
      <c r="AE390" s="18"/>
      <c r="AF390" s="88"/>
      <c r="AG390" s="90"/>
      <c r="AK390" s="37"/>
      <c r="AM390" s="37"/>
      <c r="AP390" s="94"/>
      <c r="AQ390" s="18"/>
      <c r="AR390" s="95"/>
      <c r="AS390" s="96"/>
      <c r="AU390" s="18"/>
      <c r="AW390" s="18"/>
    </row>
    <row r="391" spans="17:49" x14ac:dyDescent="0.2">
      <c r="Q391"/>
      <c r="R391" s="5"/>
      <c r="S391" s="34"/>
      <c r="T391" s="5"/>
      <c r="U391" s="34"/>
      <c r="V391" s="5"/>
      <c r="W391" s="81"/>
      <c r="X391" s="84"/>
      <c r="Y391" s="18"/>
      <c r="AA391" s="18"/>
      <c r="AB391" s="86"/>
      <c r="AC391" s="18"/>
      <c r="AE391" s="18"/>
      <c r="AF391" s="88"/>
      <c r="AG391" s="90"/>
      <c r="AK391" s="37"/>
      <c r="AM391" s="37"/>
      <c r="AP391" s="94"/>
      <c r="AQ391" s="18"/>
      <c r="AR391" s="95"/>
      <c r="AS391" s="96"/>
      <c r="AU391" s="18"/>
      <c r="AW391" s="18"/>
    </row>
    <row r="392" spans="17:49" x14ac:dyDescent="0.2">
      <c r="Q392"/>
      <c r="R392" s="5"/>
      <c r="S392" s="34"/>
      <c r="T392" s="5"/>
      <c r="U392" s="34"/>
      <c r="V392" s="5"/>
      <c r="W392" s="81"/>
      <c r="X392" s="84"/>
      <c r="Y392" s="18"/>
      <c r="AA392" s="18"/>
      <c r="AB392" s="86"/>
      <c r="AC392" s="18"/>
      <c r="AE392" s="18"/>
      <c r="AF392" s="88"/>
      <c r="AG392" s="90"/>
      <c r="AK392" s="37"/>
      <c r="AM392" s="37"/>
      <c r="AP392" s="94"/>
      <c r="AQ392" s="18"/>
      <c r="AR392" s="95"/>
      <c r="AS392" s="96"/>
      <c r="AU392" s="18"/>
      <c r="AW392" s="18"/>
    </row>
    <row r="393" spans="17:49" x14ac:dyDescent="0.2">
      <c r="Q393"/>
      <c r="R393" s="5"/>
      <c r="S393" s="34"/>
      <c r="T393" s="5"/>
      <c r="U393" s="34"/>
      <c r="V393" s="5"/>
      <c r="W393" s="81"/>
      <c r="X393" s="84"/>
      <c r="Y393" s="18"/>
      <c r="AA393" s="18"/>
      <c r="AB393" s="86"/>
      <c r="AC393" s="18"/>
      <c r="AE393" s="18"/>
      <c r="AF393" s="88"/>
      <c r="AG393" s="90"/>
      <c r="AK393" s="37"/>
      <c r="AM393" s="37"/>
      <c r="AP393" s="94"/>
      <c r="AQ393" s="18"/>
      <c r="AR393" s="95"/>
      <c r="AS393" s="96"/>
      <c r="AU393" s="18"/>
      <c r="AW393" s="18"/>
    </row>
    <row r="394" spans="17:49" x14ac:dyDescent="0.2">
      <c r="Q394"/>
      <c r="R394" s="5"/>
      <c r="S394" s="34"/>
      <c r="T394" s="5"/>
      <c r="U394" s="34"/>
      <c r="V394" s="5"/>
      <c r="W394" s="81"/>
      <c r="X394" s="84"/>
      <c r="Y394" s="18"/>
      <c r="AA394" s="18"/>
      <c r="AB394" s="86"/>
      <c r="AC394" s="18"/>
      <c r="AE394" s="18"/>
      <c r="AF394" s="88"/>
      <c r="AG394" s="90"/>
      <c r="AK394" s="37"/>
      <c r="AM394" s="37"/>
      <c r="AP394" s="94"/>
      <c r="AQ394" s="18"/>
      <c r="AR394" s="95"/>
      <c r="AS394" s="96"/>
      <c r="AU394" s="18"/>
      <c r="AW394" s="18"/>
    </row>
    <row r="395" spans="17:49" x14ac:dyDescent="0.2">
      <c r="Q395"/>
      <c r="R395" s="5"/>
      <c r="S395" s="34"/>
      <c r="T395" s="5"/>
      <c r="U395" s="34"/>
      <c r="V395" s="5"/>
      <c r="W395" s="81"/>
      <c r="X395" s="84"/>
      <c r="Y395" s="18"/>
      <c r="AA395" s="18"/>
      <c r="AB395" s="86"/>
      <c r="AC395" s="18"/>
      <c r="AE395" s="18"/>
      <c r="AF395" s="88"/>
      <c r="AG395" s="90"/>
      <c r="AK395" s="37"/>
      <c r="AM395" s="37"/>
      <c r="AP395" s="94"/>
      <c r="AQ395" s="18"/>
      <c r="AR395" s="95"/>
      <c r="AS395" s="96"/>
      <c r="AU395" s="18"/>
      <c r="AW395" s="18"/>
    </row>
    <row r="396" spans="17:49" x14ac:dyDescent="0.2">
      <c r="Q396"/>
      <c r="R396" s="5"/>
      <c r="S396" s="34"/>
      <c r="T396" s="5"/>
      <c r="U396" s="34"/>
      <c r="V396" s="5"/>
      <c r="W396" s="81"/>
      <c r="X396" s="84"/>
      <c r="Y396" s="18"/>
      <c r="AA396" s="18"/>
      <c r="AB396" s="86"/>
      <c r="AC396" s="18"/>
      <c r="AE396" s="18"/>
      <c r="AF396" s="88"/>
      <c r="AG396" s="90"/>
      <c r="AK396" s="37"/>
      <c r="AM396" s="37"/>
      <c r="AP396" s="94"/>
      <c r="AQ396" s="18"/>
      <c r="AR396" s="95"/>
      <c r="AS396" s="96"/>
      <c r="AU396" s="18"/>
      <c r="AW396" s="18"/>
    </row>
    <row r="397" spans="17:49" x14ac:dyDescent="0.2">
      <c r="Q397"/>
      <c r="R397" s="5"/>
      <c r="S397" s="34"/>
      <c r="T397" s="5"/>
      <c r="U397" s="34"/>
      <c r="V397" s="5"/>
      <c r="W397" s="81"/>
      <c r="X397" s="84"/>
      <c r="Y397" s="18"/>
      <c r="AA397" s="18"/>
      <c r="AB397" s="86"/>
      <c r="AC397" s="18"/>
      <c r="AE397" s="18"/>
      <c r="AF397" s="88"/>
      <c r="AG397" s="90"/>
      <c r="AK397" s="37"/>
      <c r="AM397" s="37"/>
      <c r="AP397" s="94"/>
      <c r="AQ397" s="18"/>
      <c r="AR397" s="95"/>
      <c r="AS397" s="96"/>
      <c r="AU397" s="18"/>
      <c r="AW397" s="18"/>
    </row>
    <row r="398" spans="17:49" x14ac:dyDescent="0.2">
      <c r="Q398"/>
      <c r="R398" s="5"/>
      <c r="S398" s="34"/>
      <c r="T398" s="5"/>
      <c r="U398" s="34"/>
      <c r="V398" s="5"/>
      <c r="W398" s="81"/>
      <c r="X398" s="84"/>
      <c r="Y398" s="18"/>
      <c r="AA398" s="18"/>
      <c r="AB398" s="86"/>
      <c r="AC398" s="18"/>
      <c r="AE398" s="18"/>
      <c r="AF398" s="88"/>
      <c r="AG398" s="90"/>
      <c r="AK398" s="37"/>
      <c r="AM398" s="37"/>
      <c r="AP398" s="94"/>
      <c r="AQ398" s="18"/>
      <c r="AR398" s="95"/>
      <c r="AS398" s="96"/>
      <c r="AU398" s="18"/>
      <c r="AW398" s="18"/>
    </row>
    <row r="399" spans="17:49" x14ac:dyDescent="0.2">
      <c r="Q399"/>
      <c r="R399" s="5"/>
      <c r="S399" s="34"/>
      <c r="T399" s="5"/>
      <c r="U399" s="34"/>
      <c r="V399" s="5"/>
      <c r="W399" s="81"/>
      <c r="X399" s="84"/>
      <c r="Y399" s="18"/>
      <c r="AA399" s="18"/>
      <c r="AB399" s="86"/>
      <c r="AC399" s="18"/>
      <c r="AE399" s="18"/>
      <c r="AF399" s="88"/>
      <c r="AG399" s="90"/>
      <c r="AK399" s="37"/>
      <c r="AM399" s="37"/>
      <c r="AP399" s="94"/>
      <c r="AQ399" s="18"/>
      <c r="AR399" s="95"/>
      <c r="AS399" s="96"/>
      <c r="AU399" s="18"/>
      <c r="AW399" s="18"/>
    </row>
    <row r="400" spans="17:49" x14ac:dyDescent="0.2">
      <c r="Q400"/>
      <c r="R400" s="5"/>
      <c r="S400" s="34"/>
      <c r="T400" s="5"/>
      <c r="U400" s="34"/>
      <c r="V400" s="5"/>
      <c r="W400" s="81"/>
      <c r="X400" s="84"/>
      <c r="Y400" s="18"/>
      <c r="AA400" s="18"/>
      <c r="AB400" s="86"/>
      <c r="AC400" s="18"/>
      <c r="AE400" s="18"/>
      <c r="AF400" s="88"/>
      <c r="AG400" s="90"/>
      <c r="AK400" s="37"/>
      <c r="AM400" s="37"/>
      <c r="AP400" s="94"/>
      <c r="AQ400" s="18"/>
      <c r="AR400" s="95"/>
      <c r="AS400" s="96"/>
      <c r="AU400" s="18"/>
      <c r="AW400" s="18"/>
    </row>
    <row r="401" spans="17:49" x14ac:dyDescent="0.2">
      <c r="Q401"/>
      <c r="R401" s="5"/>
      <c r="S401" s="34"/>
      <c r="T401" s="5"/>
      <c r="U401" s="34"/>
      <c r="V401" s="5"/>
      <c r="W401" s="81"/>
      <c r="X401" s="84"/>
      <c r="Y401" s="18"/>
      <c r="AA401" s="18"/>
      <c r="AB401" s="86"/>
      <c r="AC401" s="18"/>
      <c r="AE401" s="18"/>
      <c r="AF401" s="88"/>
      <c r="AG401" s="90"/>
      <c r="AK401" s="37"/>
      <c r="AM401" s="37"/>
      <c r="AP401" s="94"/>
      <c r="AQ401" s="18"/>
      <c r="AR401" s="95"/>
      <c r="AS401" s="96"/>
      <c r="AU401" s="18"/>
      <c r="AW401" s="18"/>
    </row>
    <row r="402" spans="17:49" x14ac:dyDescent="0.2">
      <c r="Q402"/>
      <c r="R402" s="5"/>
      <c r="S402" s="34"/>
      <c r="T402" s="5"/>
      <c r="U402" s="34"/>
      <c r="V402" s="5"/>
      <c r="W402" s="81"/>
      <c r="X402" s="84"/>
      <c r="Y402" s="18"/>
      <c r="AA402" s="18"/>
      <c r="AB402" s="86"/>
      <c r="AC402" s="18"/>
      <c r="AE402" s="18"/>
      <c r="AF402" s="88"/>
      <c r="AG402" s="90"/>
      <c r="AK402" s="37"/>
      <c r="AM402" s="37"/>
      <c r="AP402" s="94"/>
      <c r="AQ402" s="18"/>
      <c r="AR402" s="95"/>
      <c r="AS402" s="96"/>
      <c r="AU402" s="18"/>
      <c r="AW402" s="18"/>
    </row>
    <row r="403" spans="17:49" x14ac:dyDescent="0.2">
      <c r="Q403"/>
      <c r="R403" s="5"/>
      <c r="S403" s="34"/>
      <c r="T403" s="5"/>
      <c r="U403" s="34"/>
      <c r="V403" s="5"/>
      <c r="W403" s="81"/>
      <c r="X403" s="84"/>
      <c r="Y403" s="18"/>
      <c r="AA403" s="18"/>
      <c r="AB403" s="86"/>
      <c r="AC403" s="18"/>
      <c r="AE403" s="18"/>
      <c r="AF403" s="88"/>
      <c r="AG403" s="90"/>
      <c r="AK403" s="37"/>
      <c r="AM403" s="37"/>
      <c r="AP403" s="94"/>
      <c r="AQ403" s="18"/>
      <c r="AR403" s="95"/>
      <c r="AS403" s="96"/>
      <c r="AU403" s="18"/>
      <c r="AW403" s="18"/>
    </row>
    <row r="404" spans="17:49" x14ac:dyDescent="0.2">
      <c r="Q404"/>
      <c r="R404" s="5"/>
      <c r="S404" s="34"/>
      <c r="T404" s="5"/>
      <c r="U404" s="34"/>
      <c r="V404" s="5"/>
      <c r="W404" s="81"/>
      <c r="X404" s="84"/>
      <c r="Y404" s="18"/>
      <c r="AA404" s="18"/>
      <c r="AB404" s="86"/>
      <c r="AC404" s="18"/>
      <c r="AE404" s="18"/>
      <c r="AF404" s="88"/>
      <c r="AG404" s="90"/>
      <c r="AK404" s="37"/>
      <c r="AM404" s="37"/>
      <c r="AP404" s="94"/>
      <c r="AQ404" s="18"/>
      <c r="AR404" s="95"/>
      <c r="AS404" s="96"/>
      <c r="AU404" s="18"/>
      <c r="AW404" s="18"/>
    </row>
    <row r="405" spans="17:49" x14ac:dyDescent="0.2">
      <c r="Q405"/>
      <c r="R405" s="5"/>
      <c r="S405" s="34"/>
      <c r="T405" s="5"/>
      <c r="U405" s="34"/>
      <c r="V405" s="5"/>
      <c r="W405" s="81"/>
      <c r="X405" s="84"/>
      <c r="Y405" s="18"/>
      <c r="AA405" s="18"/>
      <c r="AB405" s="86"/>
      <c r="AC405" s="18"/>
      <c r="AE405" s="18"/>
      <c r="AF405" s="88"/>
      <c r="AG405" s="90"/>
      <c r="AK405" s="37"/>
      <c r="AM405" s="37"/>
      <c r="AP405" s="94"/>
      <c r="AQ405" s="18"/>
      <c r="AR405" s="95"/>
      <c r="AS405" s="96"/>
      <c r="AU405" s="18"/>
      <c r="AW405" s="18"/>
    </row>
    <row r="406" spans="17:49" x14ac:dyDescent="0.2">
      <c r="Q406"/>
      <c r="R406" s="5"/>
      <c r="S406" s="34"/>
      <c r="T406" s="5"/>
      <c r="U406" s="34"/>
      <c r="V406" s="5"/>
      <c r="W406" s="81"/>
      <c r="X406" s="84"/>
      <c r="Y406" s="18"/>
      <c r="AA406" s="18"/>
      <c r="AB406" s="86"/>
      <c r="AC406" s="18"/>
      <c r="AE406" s="18"/>
      <c r="AF406" s="88"/>
      <c r="AG406" s="90"/>
      <c r="AK406" s="37"/>
      <c r="AM406" s="37"/>
      <c r="AP406" s="94"/>
      <c r="AQ406" s="18"/>
      <c r="AR406" s="95"/>
      <c r="AS406" s="96"/>
      <c r="AU406" s="18"/>
      <c r="AW406" s="18"/>
    </row>
    <row r="407" spans="17:49" x14ac:dyDescent="0.2">
      <c r="Q407"/>
      <c r="R407" s="5"/>
      <c r="S407" s="34"/>
      <c r="T407" s="5"/>
      <c r="U407" s="34"/>
      <c r="V407" s="5"/>
      <c r="W407" s="81"/>
      <c r="X407" s="84"/>
      <c r="Y407" s="18"/>
      <c r="AA407" s="18"/>
      <c r="AB407" s="86"/>
      <c r="AC407" s="18"/>
      <c r="AE407" s="18"/>
      <c r="AF407" s="88"/>
      <c r="AG407" s="90"/>
      <c r="AK407" s="37"/>
      <c r="AM407" s="37"/>
      <c r="AP407" s="94"/>
      <c r="AQ407" s="18"/>
      <c r="AR407" s="95"/>
      <c r="AS407" s="96"/>
      <c r="AU407" s="18"/>
      <c r="AW407" s="18"/>
    </row>
    <row r="408" spans="17:49" x14ac:dyDescent="0.2">
      <c r="Q408"/>
      <c r="R408" s="5"/>
      <c r="S408" s="34"/>
      <c r="T408" s="5"/>
      <c r="U408" s="34"/>
      <c r="V408" s="5"/>
      <c r="W408" s="81"/>
      <c r="X408" s="84"/>
      <c r="Y408" s="18"/>
      <c r="AA408" s="18"/>
      <c r="AB408" s="86"/>
      <c r="AC408" s="18"/>
      <c r="AE408" s="18"/>
      <c r="AF408" s="88"/>
      <c r="AG408" s="90"/>
      <c r="AK408" s="37"/>
      <c r="AM408" s="37"/>
      <c r="AP408" s="94"/>
      <c r="AQ408" s="18"/>
      <c r="AR408" s="95"/>
      <c r="AS408" s="96"/>
      <c r="AU408" s="18"/>
      <c r="AW408" s="18"/>
    </row>
    <row r="409" spans="17:49" x14ac:dyDescent="0.2">
      <c r="Q409"/>
      <c r="R409" s="5"/>
      <c r="S409" s="34"/>
      <c r="T409" s="5"/>
      <c r="U409" s="34"/>
      <c r="V409" s="5"/>
      <c r="W409" s="81"/>
      <c r="X409" s="84"/>
      <c r="Y409" s="18"/>
      <c r="AA409" s="18"/>
      <c r="AB409" s="86"/>
      <c r="AC409" s="18"/>
      <c r="AE409" s="18"/>
      <c r="AF409" s="88"/>
      <c r="AG409" s="90"/>
      <c r="AK409" s="37"/>
      <c r="AM409" s="37"/>
      <c r="AP409" s="94"/>
      <c r="AQ409" s="18"/>
      <c r="AR409" s="95"/>
      <c r="AS409" s="96"/>
      <c r="AU409" s="18"/>
      <c r="AW409" s="18"/>
    </row>
    <row r="410" spans="17:49" x14ac:dyDescent="0.2">
      <c r="Q410"/>
      <c r="R410" s="5"/>
      <c r="S410" s="34"/>
      <c r="T410" s="5"/>
      <c r="U410" s="34"/>
      <c r="V410" s="5"/>
      <c r="W410" s="81"/>
      <c r="X410" s="84"/>
      <c r="Y410" s="18"/>
      <c r="AA410" s="18"/>
      <c r="AB410" s="86"/>
      <c r="AC410" s="18"/>
      <c r="AE410" s="18"/>
      <c r="AF410" s="88"/>
      <c r="AG410" s="90"/>
      <c r="AK410" s="37"/>
      <c r="AM410" s="37"/>
      <c r="AP410" s="94"/>
      <c r="AQ410" s="18"/>
      <c r="AR410" s="95"/>
      <c r="AS410" s="96"/>
      <c r="AU410" s="18"/>
      <c r="AW410" s="18"/>
    </row>
    <row r="411" spans="17:49" x14ac:dyDescent="0.2">
      <c r="Q411"/>
      <c r="R411" s="5"/>
      <c r="S411" s="34"/>
      <c r="T411" s="5"/>
      <c r="U411" s="34"/>
      <c r="V411" s="5"/>
      <c r="W411" s="81"/>
      <c r="X411" s="84"/>
      <c r="Y411" s="18"/>
      <c r="AA411" s="18"/>
      <c r="AB411" s="86"/>
      <c r="AC411" s="18"/>
      <c r="AE411" s="18"/>
      <c r="AF411" s="88"/>
      <c r="AG411" s="90"/>
      <c r="AK411" s="37"/>
      <c r="AM411" s="37"/>
      <c r="AP411" s="94"/>
      <c r="AQ411" s="18"/>
      <c r="AR411" s="95"/>
      <c r="AS411" s="96"/>
      <c r="AU411" s="18"/>
      <c r="AW411" s="18"/>
    </row>
    <row r="412" spans="17:49" x14ac:dyDescent="0.2">
      <c r="Q412"/>
      <c r="R412" s="5"/>
      <c r="S412" s="34"/>
      <c r="T412" s="5"/>
      <c r="U412" s="34"/>
      <c r="V412" s="5"/>
      <c r="W412" s="81"/>
      <c r="X412" s="84"/>
      <c r="Y412" s="18"/>
      <c r="AA412" s="18"/>
      <c r="AB412" s="86"/>
      <c r="AC412" s="18"/>
      <c r="AE412" s="18"/>
      <c r="AF412" s="88"/>
      <c r="AG412" s="90"/>
      <c r="AK412" s="37"/>
      <c r="AM412" s="37"/>
      <c r="AP412" s="94"/>
      <c r="AQ412" s="18"/>
      <c r="AR412" s="95"/>
      <c r="AS412" s="96"/>
      <c r="AU412" s="18"/>
      <c r="AW412" s="18"/>
    </row>
    <row r="413" spans="17:49" x14ac:dyDescent="0.2">
      <c r="Q413"/>
      <c r="R413" s="5"/>
      <c r="S413" s="34"/>
      <c r="T413" s="5"/>
      <c r="U413" s="34"/>
      <c r="V413" s="5"/>
      <c r="W413" s="81"/>
      <c r="X413" s="84"/>
      <c r="Y413" s="18"/>
      <c r="AA413" s="18"/>
      <c r="AB413" s="86"/>
      <c r="AC413" s="18"/>
      <c r="AE413" s="18"/>
      <c r="AF413" s="88"/>
      <c r="AG413" s="90"/>
      <c r="AK413" s="37"/>
      <c r="AM413" s="37"/>
      <c r="AP413" s="94"/>
      <c r="AQ413" s="18"/>
      <c r="AR413" s="95"/>
      <c r="AS413" s="96"/>
      <c r="AU413" s="18"/>
      <c r="AW413" s="18"/>
    </row>
    <row r="414" spans="17:49" x14ac:dyDescent="0.2">
      <c r="Q414"/>
      <c r="R414" s="5"/>
      <c r="S414" s="34"/>
      <c r="T414" s="5"/>
      <c r="U414" s="34"/>
      <c r="V414" s="5"/>
      <c r="W414" s="81"/>
      <c r="X414" s="84"/>
      <c r="Y414" s="18"/>
      <c r="AA414" s="18"/>
      <c r="AB414" s="86"/>
      <c r="AC414" s="18"/>
      <c r="AE414" s="18"/>
      <c r="AF414" s="88"/>
      <c r="AG414" s="90"/>
      <c r="AK414" s="37"/>
      <c r="AM414" s="37"/>
      <c r="AP414" s="94"/>
      <c r="AQ414" s="18"/>
      <c r="AR414" s="95"/>
      <c r="AS414" s="96"/>
      <c r="AU414" s="18"/>
      <c r="AW414" s="18"/>
    </row>
    <row r="415" spans="17:49" x14ac:dyDescent="0.2">
      <c r="Q415"/>
      <c r="R415" s="5"/>
      <c r="S415" s="34"/>
      <c r="T415" s="5"/>
      <c r="U415" s="34"/>
      <c r="V415" s="5"/>
      <c r="W415" s="81"/>
      <c r="X415" s="84"/>
      <c r="Y415" s="18"/>
      <c r="AA415" s="18"/>
      <c r="AB415" s="86"/>
      <c r="AC415" s="18"/>
      <c r="AE415" s="18"/>
      <c r="AF415" s="88"/>
      <c r="AG415" s="90"/>
      <c r="AK415" s="37"/>
      <c r="AM415" s="37"/>
      <c r="AP415" s="94"/>
      <c r="AQ415" s="18"/>
      <c r="AR415" s="95"/>
      <c r="AS415" s="96"/>
      <c r="AU415" s="18"/>
      <c r="AW415" s="18"/>
    </row>
    <row r="416" spans="17:49" x14ac:dyDescent="0.2">
      <c r="Q416"/>
      <c r="R416" s="5"/>
      <c r="S416" s="34"/>
      <c r="T416" s="5"/>
      <c r="U416" s="34"/>
      <c r="V416" s="5"/>
      <c r="W416" s="81"/>
      <c r="X416" s="84"/>
      <c r="Y416" s="18"/>
      <c r="AA416" s="18"/>
      <c r="AB416" s="86"/>
      <c r="AC416" s="18"/>
      <c r="AE416" s="18"/>
      <c r="AF416" s="88"/>
      <c r="AG416" s="90"/>
      <c r="AK416" s="37"/>
      <c r="AM416" s="37"/>
      <c r="AP416" s="94"/>
      <c r="AQ416" s="18"/>
      <c r="AR416" s="95"/>
      <c r="AS416" s="96"/>
      <c r="AU416" s="18"/>
      <c r="AW416" s="18"/>
    </row>
    <row r="417" spans="17:49" x14ac:dyDescent="0.2">
      <c r="Q417"/>
      <c r="R417" s="5"/>
      <c r="S417" s="34"/>
      <c r="T417" s="5"/>
      <c r="U417" s="34"/>
      <c r="V417" s="5"/>
      <c r="W417" s="81"/>
      <c r="X417" s="84"/>
      <c r="Y417" s="18"/>
      <c r="AA417" s="18"/>
      <c r="AB417" s="86"/>
      <c r="AC417" s="18"/>
      <c r="AE417" s="18"/>
      <c r="AF417" s="88"/>
      <c r="AG417" s="90"/>
      <c r="AK417" s="37"/>
      <c r="AM417" s="37"/>
      <c r="AP417" s="94"/>
      <c r="AQ417" s="18"/>
      <c r="AR417" s="95"/>
      <c r="AS417" s="96"/>
      <c r="AU417" s="18"/>
      <c r="AW417" s="18"/>
    </row>
    <row r="418" spans="17:49" x14ac:dyDescent="0.2">
      <c r="Q418"/>
      <c r="R418" s="5"/>
      <c r="S418" s="34"/>
      <c r="T418" s="5"/>
      <c r="U418" s="34"/>
      <c r="V418" s="5"/>
      <c r="W418" s="81"/>
      <c r="X418" s="84"/>
      <c r="Y418" s="18"/>
      <c r="AA418" s="18"/>
      <c r="AB418" s="86"/>
      <c r="AC418" s="18"/>
      <c r="AE418" s="18"/>
      <c r="AF418" s="88"/>
      <c r="AG418" s="90"/>
      <c r="AK418" s="37"/>
      <c r="AM418" s="37"/>
      <c r="AP418" s="94"/>
      <c r="AQ418" s="18"/>
      <c r="AR418" s="95"/>
      <c r="AS418" s="96"/>
      <c r="AU418" s="18"/>
      <c r="AW418" s="18"/>
    </row>
    <row r="419" spans="17:49" x14ac:dyDescent="0.2">
      <c r="Q419"/>
      <c r="R419" s="5"/>
      <c r="S419" s="34"/>
      <c r="T419" s="5"/>
      <c r="U419" s="34"/>
      <c r="V419" s="5"/>
      <c r="W419" s="81"/>
      <c r="X419" s="84"/>
      <c r="Y419" s="18"/>
      <c r="AA419" s="18"/>
      <c r="AB419" s="86"/>
      <c r="AC419" s="18"/>
      <c r="AE419" s="18"/>
      <c r="AF419" s="88"/>
      <c r="AG419" s="90"/>
      <c r="AK419" s="37"/>
      <c r="AM419" s="37"/>
      <c r="AP419" s="94"/>
      <c r="AQ419" s="18"/>
      <c r="AR419" s="95"/>
      <c r="AS419" s="96"/>
      <c r="AU419" s="18"/>
      <c r="AW419" s="18"/>
    </row>
    <row r="420" spans="17:49" x14ac:dyDescent="0.2">
      <c r="Q420"/>
      <c r="R420" s="5"/>
      <c r="S420" s="34"/>
      <c r="T420" s="5"/>
      <c r="U420" s="34"/>
      <c r="V420" s="5"/>
      <c r="W420" s="81"/>
      <c r="X420" s="84"/>
      <c r="Y420" s="18"/>
      <c r="AA420" s="18"/>
      <c r="AB420" s="86"/>
      <c r="AC420" s="18"/>
      <c r="AE420" s="18"/>
      <c r="AF420" s="88"/>
      <c r="AG420" s="90"/>
      <c r="AK420" s="37"/>
      <c r="AM420" s="37"/>
      <c r="AP420" s="94"/>
      <c r="AQ420" s="18"/>
      <c r="AR420" s="95"/>
      <c r="AS420" s="96"/>
      <c r="AU420" s="18"/>
      <c r="AW420" s="18"/>
    </row>
    <row r="421" spans="17:49" x14ac:dyDescent="0.2">
      <c r="Q421"/>
      <c r="R421" s="5"/>
      <c r="S421" s="34"/>
      <c r="T421" s="5"/>
      <c r="U421" s="34"/>
      <c r="V421" s="5"/>
      <c r="W421" s="81"/>
      <c r="X421" s="84"/>
      <c r="Y421" s="18"/>
      <c r="AA421" s="18"/>
      <c r="AB421" s="86"/>
      <c r="AC421" s="18"/>
      <c r="AE421" s="18"/>
      <c r="AF421" s="88"/>
      <c r="AG421" s="90"/>
      <c r="AK421" s="37"/>
      <c r="AM421" s="37"/>
      <c r="AP421" s="94"/>
      <c r="AQ421" s="18"/>
      <c r="AR421" s="95"/>
      <c r="AS421" s="96"/>
      <c r="AU421" s="18"/>
      <c r="AW421" s="18"/>
    </row>
    <row r="422" spans="17:49" x14ac:dyDescent="0.2">
      <c r="Q422"/>
      <c r="R422" s="5"/>
      <c r="S422" s="34"/>
      <c r="T422" s="5"/>
      <c r="U422" s="34"/>
      <c r="V422" s="5"/>
      <c r="W422" s="81"/>
      <c r="X422" s="84"/>
      <c r="Y422" s="18"/>
      <c r="AA422" s="18"/>
      <c r="AB422" s="86"/>
      <c r="AC422" s="18"/>
      <c r="AE422" s="18"/>
      <c r="AF422" s="88"/>
      <c r="AG422" s="90"/>
      <c r="AK422" s="37"/>
      <c r="AM422" s="37"/>
      <c r="AP422" s="94"/>
      <c r="AQ422" s="18"/>
      <c r="AR422" s="95"/>
      <c r="AS422" s="96"/>
      <c r="AU422" s="18"/>
      <c r="AW422" s="18"/>
    </row>
    <row r="423" spans="17:49" x14ac:dyDescent="0.2">
      <c r="Q423"/>
      <c r="R423" s="5"/>
      <c r="S423" s="34"/>
      <c r="T423" s="5"/>
      <c r="U423" s="34"/>
      <c r="V423" s="5"/>
      <c r="W423" s="81"/>
      <c r="X423" s="84"/>
      <c r="Y423" s="18"/>
      <c r="AA423" s="18"/>
      <c r="AB423" s="86"/>
      <c r="AC423" s="18"/>
      <c r="AE423" s="18"/>
      <c r="AF423" s="88"/>
      <c r="AG423" s="90"/>
      <c r="AK423" s="37"/>
      <c r="AM423" s="37"/>
      <c r="AP423" s="94"/>
      <c r="AQ423" s="18"/>
      <c r="AR423" s="95"/>
      <c r="AS423" s="96"/>
      <c r="AU423" s="18"/>
      <c r="AW423" s="18"/>
    </row>
    <row r="424" spans="17:49" x14ac:dyDescent="0.2">
      <c r="Q424"/>
      <c r="R424" s="5"/>
      <c r="S424" s="34"/>
      <c r="T424" s="5"/>
      <c r="U424" s="34"/>
      <c r="V424" s="5"/>
      <c r="W424" s="81"/>
      <c r="X424" s="84"/>
      <c r="Y424" s="18"/>
      <c r="AA424" s="18"/>
      <c r="AB424" s="86"/>
      <c r="AC424" s="18"/>
      <c r="AE424" s="18"/>
      <c r="AF424" s="88"/>
      <c r="AG424" s="90"/>
      <c r="AK424" s="37"/>
      <c r="AM424" s="37"/>
      <c r="AP424" s="94"/>
      <c r="AQ424" s="18"/>
      <c r="AR424" s="95"/>
      <c r="AS424" s="96"/>
      <c r="AU424" s="18"/>
      <c r="AW424" s="18"/>
    </row>
    <row r="425" spans="17:49" x14ac:dyDescent="0.2">
      <c r="Q425"/>
      <c r="R425" s="5"/>
      <c r="S425" s="34"/>
      <c r="T425" s="5"/>
      <c r="U425" s="34"/>
      <c r="V425" s="5"/>
      <c r="W425" s="81"/>
      <c r="X425" s="84"/>
      <c r="Y425" s="18"/>
      <c r="AA425" s="18"/>
      <c r="AB425" s="86"/>
      <c r="AC425" s="18"/>
      <c r="AE425" s="18"/>
      <c r="AF425" s="88"/>
      <c r="AG425" s="90"/>
      <c r="AK425" s="37"/>
      <c r="AM425" s="37"/>
      <c r="AP425" s="94"/>
      <c r="AQ425" s="18"/>
      <c r="AR425" s="95"/>
      <c r="AS425" s="96"/>
      <c r="AU425" s="18"/>
      <c r="AW425" s="18"/>
    </row>
    <row r="426" spans="17:49" x14ac:dyDescent="0.2">
      <c r="Q426"/>
      <c r="R426" s="5"/>
      <c r="S426" s="34"/>
      <c r="T426" s="5"/>
      <c r="U426" s="34"/>
      <c r="V426" s="5"/>
      <c r="W426" s="81"/>
      <c r="X426" s="84"/>
      <c r="Y426" s="18"/>
      <c r="AA426" s="18"/>
      <c r="AB426" s="86"/>
      <c r="AC426" s="18"/>
      <c r="AE426" s="18"/>
      <c r="AF426" s="88"/>
      <c r="AG426" s="90"/>
      <c r="AK426" s="37"/>
      <c r="AM426" s="37"/>
      <c r="AP426" s="94"/>
      <c r="AQ426" s="18"/>
      <c r="AR426" s="95"/>
      <c r="AS426" s="96"/>
      <c r="AU426" s="18"/>
      <c r="AW426" s="18"/>
    </row>
    <row r="427" spans="17:49" x14ac:dyDescent="0.2">
      <c r="Q427"/>
      <c r="R427" s="5"/>
      <c r="S427" s="34"/>
      <c r="T427" s="5"/>
      <c r="U427" s="34"/>
      <c r="V427" s="5"/>
      <c r="W427" s="81"/>
      <c r="X427" s="84"/>
      <c r="Y427" s="18"/>
      <c r="AA427" s="18"/>
      <c r="AB427" s="86"/>
      <c r="AC427" s="18"/>
      <c r="AE427" s="18"/>
      <c r="AF427" s="88"/>
      <c r="AG427" s="90"/>
      <c r="AK427" s="37"/>
      <c r="AM427" s="37"/>
      <c r="AP427" s="94"/>
      <c r="AQ427" s="18"/>
      <c r="AR427" s="95"/>
      <c r="AS427" s="96"/>
      <c r="AU427" s="18"/>
      <c r="AW427" s="18"/>
    </row>
    <row r="428" spans="17:49" x14ac:dyDescent="0.2">
      <c r="Q428"/>
      <c r="R428" s="5"/>
      <c r="S428" s="34"/>
      <c r="T428" s="5"/>
      <c r="U428" s="34"/>
      <c r="V428" s="5"/>
      <c r="W428" s="81"/>
      <c r="X428" s="84"/>
      <c r="Y428" s="18"/>
      <c r="AA428" s="18"/>
      <c r="AB428" s="86"/>
      <c r="AC428" s="18"/>
      <c r="AE428" s="18"/>
      <c r="AF428" s="88"/>
      <c r="AG428" s="90"/>
      <c r="AK428" s="37"/>
      <c r="AM428" s="37"/>
      <c r="AP428" s="94"/>
      <c r="AQ428" s="18"/>
      <c r="AR428" s="95"/>
      <c r="AS428" s="96"/>
      <c r="AU428" s="18"/>
      <c r="AW428" s="18"/>
    </row>
    <row r="429" spans="17:49" x14ac:dyDescent="0.2">
      <c r="Q429"/>
      <c r="R429" s="5"/>
      <c r="S429" s="34"/>
      <c r="T429" s="5"/>
      <c r="U429" s="34"/>
      <c r="V429" s="5"/>
      <c r="W429" s="81"/>
      <c r="X429" s="84"/>
      <c r="Y429" s="18"/>
      <c r="AA429" s="18"/>
      <c r="AB429" s="86"/>
      <c r="AC429" s="18"/>
      <c r="AE429" s="18"/>
      <c r="AF429" s="88"/>
      <c r="AG429" s="90"/>
      <c r="AK429" s="37"/>
      <c r="AM429" s="37"/>
      <c r="AP429" s="94"/>
      <c r="AQ429" s="18"/>
      <c r="AR429" s="95"/>
      <c r="AS429" s="96"/>
      <c r="AU429" s="18"/>
      <c r="AW429" s="18"/>
    </row>
    <row r="430" spans="17:49" x14ac:dyDescent="0.2">
      <c r="Q430"/>
      <c r="R430" s="5"/>
      <c r="S430" s="34"/>
      <c r="T430" s="5"/>
      <c r="U430" s="34"/>
      <c r="V430" s="5"/>
      <c r="W430" s="81"/>
      <c r="X430" s="84"/>
      <c r="Y430" s="18"/>
      <c r="AA430" s="18"/>
      <c r="AB430" s="86"/>
      <c r="AC430" s="18"/>
      <c r="AE430" s="18"/>
      <c r="AF430" s="88"/>
      <c r="AG430" s="90"/>
      <c r="AK430" s="37"/>
      <c r="AM430" s="37"/>
      <c r="AP430" s="94"/>
      <c r="AQ430" s="18"/>
      <c r="AR430" s="95"/>
      <c r="AS430" s="96"/>
      <c r="AU430" s="18"/>
      <c r="AW430" s="18"/>
    </row>
    <row r="431" spans="17:49" x14ac:dyDescent="0.2">
      <c r="Q431"/>
      <c r="R431" s="5"/>
      <c r="S431" s="34"/>
      <c r="T431" s="5"/>
      <c r="U431" s="34"/>
      <c r="V431" s="5"/>
      <c r="W431" s="81"/>
      <c r="X431" s="84"/>
      <c r="Y431" s="18"/>
      <c r="AA431" s="18"/>
      <c r="AB431" s="86"/>
      <c r="AC431" s="18"/>
      <c r="AE431" s="18"/>
      <c r="AF431" s="88"/>
      <c r="AG431" s="90"/>
      <c r="AK431" s="37"/>
      <c r="AM431" s="37"/>
      <c r="AP431" s="94"/>
      <c r="AQ431" s="18"/>
      <c r="AR431" s="95"/>
      <c r="AS431" s="96"/>
      <c r="AU431" s="18"/>
      <c r="AW431" s="18"/>
    </row>
    <row r="432" spans="17:49" x14ac:dyDescent="0.2">
      <c r="Q432"/>
      <c r="R432" s="5"/>
      <c r="S432" s="34"/>
      <c r="T432" s="5"/>
      <c r="U432" s="34"/>
      <c r="V432" s="5"/>
      <c r="W432" s="81"/>
      <c r="X432" s="84"/>
      <c r="Y432" s="18"/>
      <c r="AA432" s="18"/>
      <c r="AB432" s="86"/>
      <c r="AC432" s="18"/>
      <c r="AE432" s="18"/>
      <c r="AF432" s="88"/>
      <c r="AG432" s="90"/>
      <c r="AK432" s="37"/>
      <c r="AM432" s="37"/>
      <c r="AP432" s="94"/>
      <c r="AQ432" s="18"/>
      <c r="AR432" s="95"/>
      <c r="AS432" s="96"/>
      <c r="AU432" s="18"/>
      <c r="AW432" s="18"/>
    </row>
    <row r="433" spans="17:49" x14ac:dyDescent="0.2">
      <c r="Q433"/>
      <c r="R433" s="5"/>
      <c r="S433" s="34"/>
      <c r="T433" s="5"/>
      <c r="U433" s="34"/>
      <c r="V433" s="5"/>
      <c r="W433" s="81"/>
      <c r="X433" s="84"/>
      <c r="Y433" s="18"/>
      <c r="AA433" s="18"/>
      <c r="AB433" s="86"/>
      <c r="AC433" s="18"/>
      <c r="AE433" s="18"/>
      <c r="AF433" s="88"/>
      <c r="AG433" s="90"/>
      <c r="AK433" s="37"/>
      <c r="AM433" s="37"/>
      <c r="AP433" s="94"/>
      <c r="AQ433" s="18"/>
      <c r="AR433" s="95"/>
      <c r="AS433" s="96"/>
      <c r="AU433" s="18"/>
      <c r="AW433" s="18"/>
    </row>
    <row r="434" spans="17:49" x14ac:dyDescent="0.2">
      <c r="Q434"/>
      <c r="R434" s="5"/>
      <c r="S434" s="34"/>
      <c r="T434" s="5"/>
      <c r="U434" s="34"/>
      <c r="V434" s="5"/>
      <c r="W434" s="81"/>
      <c r="X434" s="84"/>
      <c r="Y434" s="18"/>
      <c r="AA434" s="18"/>
      <c r="AB434" s="86"/>
      <c r="AC434" s="18"/>
      <c r="AE434" s="18"/>
      <c r="AF434" s="88"/>
      <c r="AG434" s="90"/>
      <c r="AK434" s="37"/>
      <c r="AM434" s="37"/>
      <c r="AP434" s="94"/>
      <c r="AQ434" s="18"/>
      <c r="AR434" s="95"/>
      <c r="AS434" s="96"/>
      <c r="AU434" s="18"/>
      <c r="AW434" s="18"/>
    </row>
    <row r="435" spans="17:49" x14ac:dyDescent="0.2">
      <c r="Q435"/>
      <c r="R435" s="5"/>
      <c r="S435" s="34"/>
      <c r="T435" s="5"/>
      <c r="U435" s="34"/>
      <c r="V435" s="5"/>
      <c r="W435" s="81"/>
      <c r="X435" s="84"/>
      <c r="Y435" s="18"/>
      <c r="AA435" s="18"/>
      <c r="AB435" s="86"/>
      <c r="AC435" s="18"/>
      <c r="AE435" s="18"/>
      <c r="AF435" s="88"/>
      <c r="AG435" s="90"/>
      <c r="AK435" s="37"/>
      <c r="AM435" s="37"/>
      <c r="AP435" s="94"/>
      <c r="AQ435" s="18"/>
      <c r="AR435" s="95"/>
      <c r="AS435" s="96"/>
      <c r="AU435" s="18"/>
      <c r="AW435" s="18"/>
    </row>
    <row r="436" spans="17:49" x14ac:dyDescent="0.2">
      <c r="Q436"/>
      <c r="R436" s="5"/>
      <c r="S436" s="34"/>
      <c r="T436" s="5"/>
      <c r="U436" s="34"/>
      <c r="V436" s="5"/>
      <c r="W436" s="81"/>
      <c r="X436" s="84"/>
      <c r="Y436" s="18"/>
      <c r="AA436" s="18"/>
      <c r="AB436" s="86"/>
      <c r="AC436" s="18"/>
      <c r="AE436" s="18"/>
      <c r="AF436" s="88"/>
      <c r="AG436" s="90"/>
      <c r="AK436" s="37"/>
      <c r="AM436" s="37"/>
      <c r="AP436" s="94"/>
      <c r="AQ436" s="18"/>
      <c r="AR436" s="95"/>
      <c r="AS436" s="96"/>
      <c r="AU436" s="18"/>
      <c r="AW436" s="18"/>
    </row>
    <row r="437" spans="17:49" x14ac:dyDescent="0.2">
      <c r="Q437"/>
      <c r="R437" s="5"/>
      <c r="S437" s="34"/>
      <c r="T437" s="5"/>
      <c r="U437" s="34"/>
      <c r="V437" s="5"/>
      <c r="W437" s="81"/>
      <c r="X437" s="84"/>
      <c r="Y437" s="18"/>
      <c r="AA437" s="18"/>
      <c r="AB437" s="86"/>
      <c r="AC437" s="18"/>
      <c r="AE437" s="18"/>
      <c r="AF437" s="88"/>
      <c r="AG437" s="90"/>
      <c r="AK437" s="37"/>
      <c r="AM437" s="37"/>
      <c r="AP437" s="94"/>
      <c r="AQ437" s="18"/>
      <c r="AR437" s="95"/>
      <c r="AS437" s="96"/>
      <c r="AU437" s="18"/>
      <c r="AW437" s="18"/>
    </row>
    <row r="438" spans="17:49" x14ac:dyDescent="0.2">
      <c r="Q438"/>
      <c r="R438" s="5"/>
      <c r="S438" s="34"/>
      <c r="T438" s="5"/>
      <c r="U438" s="34"/>
      <c r="V438" s="5"/>
      <c r="W438" s="81"/>
      <c r="X438" s="84"/>
      <c r="Y438" s="18"/>
      <c r="AA438" s="18"/>
      <c r="AB438" s="86"/>
      <c r="AC438" s="18"/>
      <c r="AE438" s="18"/>
      <c r="AF438" s="88"/>
      <c r="AG438" s="90"/>
      <c r="AK438" s="37"/>
      <c r="AM438" s="37"/>
      <c r="AP438" s="94"/>
      <c r="AQ438" s="18"/>
      <c r="AR438" s="95"/>
      <c r="AS438" s="96"/>
      <c r="AU438" s="18"/>
      <c r="AW438" s="18"/>
    </row>
    <row r="439" spans="17:49" x14ac:dyDescent="0.2">
      <c r="Q439"/>
      <c r="R439" s="5"/>
      <c r="S439" s="34"/>
      <c r="T439" s="5"/>
      <c r="U439" s="34"/>
      <c r="V439" s="5"/>
      <c r="W439" s="81"/>
      <c r="X439" s="84"/>
      <c r="Y439" s="18"/>
      <c r="AA439" s="18"/>
      <c r="AB439" s="86"/>
      <c r="AC439" s="18"/>
      <c r="AE439" s="18"/>
      <c r="AF439" s="88"/>
      <c r="AG439" s="90"/>
      <c r="AK439" s="37"/>
      <c r="AM439" s="37"/>
      <c r="AP439" s="94"/>
      <c r="AQ439" s="18"/>
      <c r="AR439" s="95"/>
      <c r="AS439" s="96"/>
      <c r="AU439" s="18"/>
      <c r="AW439" s="18"/>
    </row>
    <row r="440" spans="17:49" x14ac:dyDescent="0.2">
      <c r="Q440"/>
      <c r="R440" s="5"/>
      <c r="S440" s="34"/>
      <c r="T440" s="5"/>
      <c r="U440" s="34"/>
      <c r="V440" s="5"/>
      <c r="W440" s="81"/>
      <c r="X440" s="84"/>
      <c r="Y440" s="18"/>
      <c r="AA440" s="18"/>
      <c r="AB440" s="86"/>
      <c r="AC440" s="18"/>
      <c r="AE440" s="18"/>
      <c r="AF440" s="88"/>
      <c r="AG440" s="90"/>
      <c r="AK440" s="37"/>
      <c r="AM440" s="37"/>
      <c r="AP440" s="94"/>
      <c r="AQ440" s="18"/>
      <c r="AR440" s="95"/>
      <c r="AS440" s="96"/>
      <c r="AU440" s="18"/>
      <c r="AW440" s="18"/>
    </row>
    <row r="441" spans="17:49" x14ac:dyDescent="0.2">
      <c r="Q441"/>
      <c r="R441" s="5"/>
      <c r="S441" s="34"/>
      <c r="T441" s="5"/>
      <c r="U441" s="34"/>
      <c r="V441" s="5"/>
      <c r="W441" s="81"/>
      <c r="X441" s="84"/>
      <c r="Y441" s="18"/>
      <c r="AA441" s="18"/>
      <c r="AB441" s="86"/>
      <c r="AC441" s="18"/>
      <c r="AE441" s="18"/>
      <c r="AF441" s="88"/>
      <c r="AG441" s="90"/>
      <c r="AK441" s="37"/>
      <c r="AM441" s="37"/>
      <c r="AP441" s="94"/>
      <c r="AQ441" s="18"/>
      <c r="AR441" s="95"/>
      <c r="AS441" s="96"/>
      <c r="AU441" s="18"/>
      <c r="AW441" s="18"/>
    </row>
    <row r="442" spans="17:49" x14ac:dyDescent="0.2">
      <c r="Q442"/>
      <c r="R442" s="5"/>
      <c r="S442" s="34"/>
      <c r="T442" s="5"/>
      <c r="U442" s="34"/>
      <c r="V442" s="5"/>
      <c r="W442" s="81"/>
      <c r="X442" s="84"/>
      <c r="Y442" s="18"/>
      <c r="AA442" s="18"/>
      <c r="AB442" s="86"/>
      <c r="AC442" s="18"/>
      <c r="AE442" s="18"/>
      <c r="AF442" s="88"/>
      <c r="AG442" s="90"/>
      <c r="AK442" s="37"/>
      <c r="AM442" s="37"/>
      <c r="AP442" s="94"/>
      <c r="AQ442" s="18"/>
      <c r="AR442" s="95"/>
      <c r="AS442" s="96"/>
      <c r="AU442" s="18"/>
      <c r="AW442" s="18"/>
    </row>
    <row r="443" spans="17:49" x14ac:dyDescent="0.2">
      <c r="Q443"/>
      <c r="R443" s="5"/>
      <c r="S443" s="34"/>
      <c r="T443" s="5"/>
      <c r="U443" s="34"/>
      <c r="V443" s="5"/>
      <c r="W443" s="81"/>
      <c r="X443" s="84"/>
      <c r="Y443" s="18"/>
      <c r="AA443" s="18"/>
      <c r="AB443" s="86"/>
      <c r="AC443" s="18"/>
      <c r="AE443" s="18"/>
      <c r="AF443" s="88"/>
      <c r="AG443" s="90"/>
      <c r="AK443" s="37"/>
      <c r="AM443" s="37"/>
      <c r="AP443" s="94"/>
      <c r="AQ443" s="18"/>
      <c r="AR443" s="95"/>
      <c r="AS443" s="96"/>
      <c r="AU443" s="18"/>
      <c r="AW443" s="18"/>
    </row>
    <row r="444" spans="17:49" x14ac:dyDescent="0.2">
      <c r="Q444"/>
      <c r="R444" s="5"/>
      <c r="S444" s="34"/>
      <c r="T444" s="5"/>
      <c r="U444" s="34"/>
      <c r="V444" s="5"/>
      <c r="W444" s="81"/>
      <c r="X444" s="84"/>
      <c r="Y444" s="18"/>
      <c r="AA444" s="18"/>
      <c r="AB444" s="86"/>
      <c r="AC444" s="18"/>
      <c r="AE444" s="18"/>
      <c r="AF444" s="88"/>
      <c r="AG444" s="90"/>
      <c r="AK444" s="37"/>
      <c r="AM444" s="37"/>
      <c r="AP444" s="94"/>
      <c r="AQ444" s="18"/>
      <c r="AR444" s="95"/>
      <c r="AS444" s="96"/>
      <c r="AU444" s="18"/>
      <c r="AW444" s="18"/>
    </row>
    <row r="445" spans="17:49" x14ac:dyDescent="0.2">
      <c r="Q445"/>
      <c r="R445" s="5"/>
      <c r="S445" s="34"/>
      <c r="T445" s="5"/>
      <c r="U445" s="34"/>
      <c r="V445" s="5"/>
      <c r="W445" s="81"/>
      <c r="X445" s="84"/>
      <c r="Y445" s="18"/>
      <c r="AA445" s="18"/>
      <c r="AB445" s="86"/>
      <c r="AC445" s="18"/>
      <c r="AE445" s="18"/>
      <c r="AF445" s="88"/>
      <c r="AG445" s="90"/>
      <c r="AK445" s="37"/>
      <c r="AM445" s="37"/>
      <c r="AP445" s="94"/>
      <c r="AQ445" s="18"/>
      <c r="AR445" s="95"/>
      <c r="AS445" s="96"/>
      <c r="AU445" s="18"/>
      <c r="AW445" s="18"/>
    </row>
    <row r="446" spans="17:49" x14ac:dyDescent="0.2">
      <c r="Q446"/>
      <c r="R446" s="5"/>
      <c r="S446" s="34"/>
      <c r="T446" s="5"/>
      <c r="U446" s="34"/>
      <c r="V446" s="5"/>
      <c r="W446" s="81"/>
      <c r="X446" s="84"/>
      <c r="Y446" s="18"/>
      <c r="AA446" s="18"/>
      <c r="AB446" s="86"/>
      <c r="AC446" s="18"/>
      <c r="AE446" s="18"/>
      <c r="AF446" s="88"/>
      <c r="AG446" s="90"/>
      <c r="AK446" s="37"/>
      <c r="AM446" s="37"/>
      <c r="AP446" s="94"/>
      <c r="AQ446" s="18"/>
      <c r="AR446" s="95"/>
      <c r="AS446" s="96"/>
      <c r="AU446" s="18"/>
      <c r="AW446" s="18"/>
    </row>
    <row r="447" spans="17:49" x14ac:dyDescent="0.2">
      <c r="Q447"/>
      <c r="R447" s="5"/>
      <c r="S447" s="34"/>
      <c r="T447" s="5"/>
      <c r="U447" s="34"/>
      <c r="V447" s="5"/>
      <c r="W447" s="81"/>
      <c r="X447" s="84"/>
      <c r="Y447" s="18"/>
      <c r="AA447" s="18"/>
      <c r="AB447" s="86"/>
      <c r="AC447" s="18"/>
      <c r="AE447" s="18"/>
      <c r="AF447" s="88"/>
      <c r="AG447" s="90"/>
      <c r="AK447" s="37"/>
      <c r="AM447" s="37"/>
      <c r="AP447" s="94"/>
      <c r="AQ447" s="18"/>
      <c r="AR447" s="95"/>
      <c r="AS447" s="96"/>
      <c r="AU447" s="18"/>
      <c r="AW447" s="18"/>
    </row>
    <row r="448" spans="17:49" x14ac:dyDescent="0.2">
      <c r="Q448"/>
      <c r="R448" s="5"/>
      <c r="S448" s="34"/>
      <c r="T448" s="5"/>
      <c r="U448" s="34"/>
      <c r="V448" s="5"/>
      <c r="W448" s="81"/>
      <c r="X448" s="84"/>
      <c r="Y448" s="18"/>
      <c r="AA448" s="18"/>
      <c r="AB448" s="86"/>
      <c r="AC448" s="18"/>
      <c r="AE448" s="18"/>
      <c r="AF448" s="88"/>
      <c r="AG448" s="90"/>
      <c r="AK448" s="37"/>
      <c r="AM448" s="37"/>
      <c r="AP448" s="94"/>
      <c r="AQ448" s="18"/>
      <c r="AR448" s="95"/>
      <c r="AS448" s="96"/>
      <c r="AU448" s="18"/>
      <c r="AW448" s="18"/>
    </row>
    <row r="449" spans="17:49" x14ac:dyDescent="0.2">
      <c r="Q449"/>
      <c r="R449" s="5"/>
      <c r="S449" s="34"/>
      <c r="T449" s="5"/>
      <c r="U449" s="34"/>
      <c r="V449" s="5"/>
      <c r="W449" s="81"/>
      <c r="X449" s="84"/>
      <c r="Y449" s="18"/>
      <c r="AA449" s="18"/>
      <c r="AB449" s="86"/>
      <c r="AC449" s="18"/>
      <c r="AE449" s="18"/>
      <c r="AF449" s="88"/>
      <c r="AG449" s="90"/>
      <c r="AK449" s="37"/>
      <c r="AM449" s="37"/>
      <c r="AP449" s="94"/>
      <c r="AQ449" s="18"/>
      <c r="AR449" s="95"/>
      <c r="AS449" s="96"/>
      <c r="AU449" s="18"/>
      <c r="AW449" s="18"/>
    </row>
    <row r="450" spans="17:49" x14ac:dyDescent="0.2">
      <c r="Q450"/>
      <c r="R450" s="5"/>
      <c r="S450" s="34"/>
      <c r="T450" s="5"/>
      <c r="U450" s="34"/>
      <c r="V450" s="5"/>
      <c r="W450" s="81"/>
      <c r="X450" s="84"/>
      <c r="Y450" s="18"/>
      <c r="AA450" s="18"/>
      <c r="AB450" s="86"/>
      <c r="AC450" s="18"/>
      <c r="AE450" s="18"/>
      <c r="AF450" s="88"/>
      <c r="AG450" s="90"/>
      <c r="AK450" s="37"/>
      <c r="AM450" s="37"/>
      <c r="AP450" s="94"/>
      <c r="AQ450" s="18"/>
      <c r="AR450" s="95"/>
      <c r="AS450" s="96"/>
      <c r="AU450" s="18"/>
      <c r="AW450" s="18"/>
    </row>
    <row r="451" spans="17:49" x14ac:dyDescent="0.2">
      <c r="Q451"/>
      <c r="R451" s="5"/>
      <c r="S451" s="34"/>
      <c r="T451" s="5"/>
      <c r="U451" s="34"/>
      <c r="V451" s="5"/>
      <c r="W451" s="81"/>
      <c r="X451" s="84"/>
      <c r="Y451" s="18"/>
      <c r="AA451" s="18"/>
      <c r="AB451" s="86"/>
      <c r="AC451" s="18"/>
      <c r="AE451" s="18"/>
      <c r="AF451" s="88"/>
      <c r="AG451" s="90"/>
      <c r="AK451" s="37"/>
      <c r="AM451" s="37"/>
      <c r="AP451" s="94"/>
      <c r="AQ451" s="18"/>
      <c r="AR451" s="95"/>
      <c r="AS451" s="96"/>
      <c r="AU451" s="18"/>
      <c r="AW451" s="18"/>
    </row>
    <row r="452" spans="17:49" x14ac:dyDescent="0.2">
      <c r="Q452"/>
      <c r="R452" s="5"/>
      <c r="S452" s="34"/>
      <c r="T452" s="5"/>
      <c r="U452" s="34"/>
      <c r="V452" s="5"/>
      <c r="W452" s="81"/>
      <c r="X452" s="84"/>
      <c r="Y452" s="18"/>
      <c r="AA452" s="18"/>
      <c r="AB452" s="86"/>
      <c r="AC452" s="18"/>
      <c r="AE452" s="18"/>
      <c r="AF452" s="88"/>
      <c r="AG452" s="90"/>
      <c r="AK452" s="37"/>
      <c r="AM452" s="37"/>
      <c r="AP452" s="94"/>
      <c r="AQ452" s="18"/>
      <c r="AR452" s="95"/>
      <c r="AS452" s="96"/>
      <c r="AU452" s="18"/>
      <c r="AW452" s="18"/>
    </row>
    <row r="453" spans="17:49" x14ac:dyDescent="0.2">
      <c r="Q453"/>
      <c r="R453" s="5"/>
      <c r="S453" s="34"/>
      <c r="T453" s="5"/>
      <c r="U453" s="34"/>
      <c r="V453" s="5"/>
      <c r="W453" s="81"/>
      <c r="X453" s="84"/>
      <c r="Y453" s="18"/>
      <c r="AA453" s="18"/>
      <c r="AB453" s="86"/>
      <c r="AC453" s="18"/>
      <c r="AE453" s="18"/>
      <c r="AF453" s="88"/>
      <c r="AG453" s="90"/>
      <c r="AK453" s="37"/>
      <c r="AM453" s="37"/>
      <c r="AP453" s="94"/>
      <c r="AQ453" s="18"/>
      <c r="AR453" s="95"/>
      <c r="AS453" s="96"/>
      <c r="AU453" s="18"/>
      <c r="AW453" s="18"/>
    </row>
    <row r="454" spans="17:49" x14ac:dyDescent="0.2">
      <c r="Q454"/>
      <c r="R454" s="5"/>
      <c r="S454" s="34"/>
      <c r="T454" s="5"/>
      <c r="U454" s="34"/>
      <c r="V454" s="5"/>
      <c r="W454" s="81"/>
      <c r="X454" s="84"/>
      <c r="Y454" s="18"/>
      <c r="AA454" s="18"/>
      <c r="AB454" s="86"/>
      <c r="AC454" s="18"/>
      <c r="AE454" s="18"/>
      <c r="AF454" s="88"/>
      <c r="AG454" s="90"/>
      <c r="AK454" s="37"/>
      <c r="AM454" s="37"/>
      <c r="AP454" s="94"/>
      <c r="AQ454" s="18"/>
      <c r="AR454" s="95"/>
      <c r="AS454" s="96"/>
      <c r="AU454" s="18"/>
      <c r="AW454" s="18"/>
    </row>
    <row r="455" spans="17:49" x14ac:dyDescent="0.2">
      <c r="Q455"/>
      <c r="R455" s="5"/>
      <c r="S455" s="34"/>
      <c r="T455" s="5"/>
      <c r="U455" s="34"/>
      <c r="V455" s="5"/>
      <c r="W455" s="81"/>
      <c r="X455" s="84"/>
      <c r="Y455" s="18"/>
      <c r="AA455" s="18"/>
      <c r="AB455" s="86"/>
      <c r="AC455" s="18"/>
      <c r="AE455" s="18"/>
      <c r="AF455" s="88"/>
      <c r="AG455" s="90"/>
      <c r="AK455" s="37"/>
      <c r="AM455" s="37"/>
      <c r="AP455" s="94"/>
      <c r="AQ455" s="18"/>
      <c r="AR455" s="95"/>
      <c r="AS455" s="96"/>
      <c r="AU455" s="18"/>
      <c r="AW455" s="18"/>
    </row>
    <row r="456" spans="17:49" x14ac:dyDescent="0.2">
      <c r="Q456"/>
      <c r="R456" s="5"/>
      <c r="S456" s="34"/>
      <c r="T456" s="5"/>
      <c r="U456" s="34"/>
      <c r="V456" s="5"/>
      <c r="W456" s="81"/>
      <c r="X456" s="84"/>
      <c r="Y456" s="18"/>
      <c r="AA456" s="18"/>
      <c r="AB456" s="86"/>
      <c r="AC456" s="18"/>
      <c r="AE456" s="18"/>
      <c r="AF456" s="88"/>
      <c r="AG456" s="90"/>
      <c r="AK456" s="37"/>
      <c r="AM456" s="37"/>
      <c r="AP456" s="94"/>
      <c r="AQ456" s="18"/>
      <c r="AR456" s="95"/>
      <c r="AS456" s="96"/>
      <c r="AU456" s="18"/>
      <c r="AW456" s="18"/>
    </row>
    <row r="457" spans="17:49" x14ac:dyDescent="0.2">
      <c r="Q457"/>
      <c r="R457" s="5"/>
      <c r="S457" s="34"/>
      <c r="T457" s="5"/>
      <c r="U457" s="34"/>
      <c r="V457" s="5"/>
      <c r="W457" s="81"/>
      <c r="X457" s="84"/>
      <c r="Y457" s="18"/>
      <c r="AA457" s="18"/>
      <c r="AB457" s="86"/>
      <c r="AC457" s="18"/>
      <c r="AE457" s="18"/>
      <c r="AF457" s="88"/>
      <c r="AG457" s="90"/>
      <c r="AK457" s="37"/>
      <c r="AM457" s="37"/>
      <c r="AP457" s="94"/>
      <c r="AQ457" s="18"/>
      <c r="AR457" s="95"/>
      <c r="AS457" s="96"/>
      <c r="AU457" s="18"/>
      <c r="AW457" s="18"/>
    </row>
    <row r="458" spans="17:49" x14ac:dyDescent="0.2">
      <c r="Q458"/>
      <c r="R458" s="5"/>
      <c r="S458" s="34"/>
      <c r="T458" s="5"/>
      <c r="U458" s="34"/>
      <c r="V458" s="5"/>
      <c r="W458" s="81"/>
      <c r="X458" s="84"/>
      <c r="Y458" s="18"/>
      <c r="AA458" s="18"/>
      <c r="AB458" s="86"/>
      <c r="AC458" s="18"/>
      <c r="AE458" s="18"/>
      <c r="AF458" s="88"/>
      <c r="AG458" s="90"/>
      <c r="AK458" s="37"/>
      <c r="AM458" s="37"/>
      <c r="AP458" s="94"/>
      <c r="AQ458" s="18"/>
      <c r="AR458" s="95"/>
      <c r="AS458" s="96"/>
      <c r="AU458" s="18"/>
      <c r="AW458" s="18"/>
    </row>
    <row r="459" spans="17:49" x14ac:dyDescent="0.2">
      <c r="Q459"/>
      <c r="R459" s="5"/>
      <c r="S459" s="34"/>
      <c r="T459" s="5"/>
      <c r="U459" s="34"/>
      <c r="V459" s="5"/>
      <c r="W459" s="81"/>
      <c r="X459" s="84"/>
      <c r="Y459" s="18"/>
      <c r="AA459" s="18"/>
      <c r="AB459" s="86"/>
      <c r="AC459" s="18"/>
      <c r="AE459" s="18"/>
      <c r="AF459" s="88"/>
      <c r="AG459" s="90"/>
      <c r="AK459" s="37"/>
      <c r="AM459" s="37"/>
      <c r="AP459" s="94"/>
      <c r="AQ459" s="18"/>
      <c r="AR459" s="95"/>
      <c r="AS459" s="96"/>
      <c r="AU459" s="18"/>
      <c r="AW459" s="18"/>
    </row>
    <row r="460" spans="17:49" x14ac:dyDescent="0.2">
      <c r="Q460"/>
      <c r="R460" s="5"/>
      <c r="S460" s="34"/>
      <c r="T460" s="5"/>
      <c r="U460" s="34"/>
      <c r="V460" s="5"/>
      <c r="W460" s="81"/>
      <c r="X460" s="84"/>
      <c r="Y460" s="18"/>
      <c r="AA460" s="18"/>
      <c r="AB460" s="86"/>
      <c r="AC460" s="18"/>
      <c r="AE460" s="18"/>
      <c r="AF460" s="88"/>
      <c r="AG460" s="90"/>
      <c r="AK460" s="37"/>
      <c r="AM460" s="37"/>
      <c r="AP460" s="94"/>
      <c r="AQ460" s="18"/>
      <c r="AR460" s="95"/>
      <c r="AS460" s="96"/>
      <c r="AU460" s="18"/>
      <c r="AW460" s="18"/>
    </row>
    <row r="461" spans="17:49" x14ac:dyDescent="0.2">
      <c r="Q461"/>
      <c r="R461" s="5"/>
      <c r="S461" s="34"/>
      <c r="T461" s="5"/>
      <c r="U461" s="34"/>
      <c r="V461" s="5"/>
      <c r="W461" s="81"/>
      <c r="X461" s="84"/>
      <c r="Y461" s="18"/>
      <c r="AA461" s="18"/>
      <c r="AB461" s="86"/>
      <c r="AC461" s="18"/>
      <c r="AE461" s="18"/>
      <c r="AF461" s="88"/>
      <c r="AG461" s="90"/>
      <c r="AK461" s="37"/>
      <c r="AM461" s="37"/>
      <c r="AP461" s="94"/>
      <c r="AQ461" s="18"/>
      <c r="AR461" s="95"/>
      <c r="AS461" s="96"/>
      <c r="AU461" s="18"/>
      <c r="AW461" s="18"/>
    </row>
    <row r="462" spans="17:49" x14ac:dyDescent="0.2">
      <c r="Q462"/>
      <c r="R462" s="5"/>
      <c r="S462" s="34"/>
      <c r="T462" s="5"/>
      <c r="U462" s="34"/>
      <c r="V462" s="5"/>
      <c r="W462" s="81"/>
      <c r="X462" s="84"/>
      <c r="Y462" s="18"/>
      <c r="AA462" s="18"/>
      <c r="AB462" s="86"/>
      <c r="AC462" s="18"/>
      <c r="AE462" s="18"/>
      <c r="AF462" s="88"/>
      <c r="AG462" s="90"/>
      <c r="AK462" s="37"/>
      <c r="AM462" s="37"/>
      <c r="AP462" s="94"/>
      <c r="AQ462" s="18"/>
      <c r="AR462" s="95"/>
      <c r="AS462" s="96"/>
      <c r="AU462" s="18"/>
      <c r="AW462" s="18"/>
    </row>
    <row r="463" spans="17:49" x14ac:dyDescent="0.2">
      <c r="Q463"/>
      <c r="R463" s="5"/>
      <c r="S463" s="34"/>
      <c r="T463" s="5"/>
      <c r="U463" s="34"/>
      <c r="V463" s="5"/>
      <c r="W463" s="81"/>
      <c r="X463" s="84"/>
      <c r="Y463" s="18"/>
      <c r="AA463" s="18"/>
      <c r="AB463" s="86"/>
      <c r="AC463" s="18"/>
      <c r="AE463" s="18"/>
      <c r="AF463" s="88"/>
      <c r="AG463" s="90"/>
      <c r="AK463" s="37"/>
      <c r="AM463" s="37"/>
      <c r="AP463" s="94"/>
      <c r="AQ463" s="18"/>
      <c r="AR463" s="95"/>
      <c r="AS463" s="96"/>
      <c r="AU463" s="18"/>
      <c r="AW463" s="18"/>
    </row>
    <row r="464" spans="17:49" x14ac:dyDescent="0.2">
      <c r="Q464"/>
      <c r="R464" s="5"/>
      <c r="S464" s="34"/>
      <c r="T464" s="5"/>
      <c r="U464" s="34"/>
      <c r="V464" s="5"/>
      <c r="W464" s="81"/>
      <c r="X464" s="84"/>
      <c r="Y464" s="18"/>
      <c r="AA464" s="18"/>
      <c r="AB464" s="86"/>
      <c r="AC464" s="18"/>
      <c r="AE464" s="18"/>
      <c r="AF464" s="88"/>
      <c r="AG464" s="90"/>
      <c r="AK464" s="37"/>
      <c r="AM464" s="37"/>
      <c r="AP464" s="94"/>
      <c r="AQ464" s="18"/>
      <c r="AR464" s="95"/>
      <c r="AS464" s="96"/>
      <c r="AU464" s="18"/>
      <c r="AW464" s="18"/>
    </row>
    <row r="465" spans="17:49" x14ac:dyDescent="0.2">
      <c r="Q465"/>
      <c r="R465" s="5"/>
      <c r="S465" s="34"/>
      <c r="T465" s="5"/>
      <c r="U465" s="34"/>
      <c r="V465" s="5"/>
      <c r="W465" s="81"/>
      <c r="X465" s="84"/>
      <c r="Y465" s="18"/>
      <c r="AA465" s="18"/>
      <c r="AB465" s="86"/>
      <c r="AC465" s="18"/>
      <c r="AE465" s="18"/>
      <c r="AF465" s="88"/>
      <c r="AG465" s="90"/>
      <c r="AK465" s="37"/>
      <c r="AM465" s="37"/>
      <c r="AP465" s="94"/>
      <c r="AQ465" s="18"/>
      <c r="AR465" s="95"/>
      <c r="AS465" s="96"/>
      <c r="AU465" s="18"/>
      <c r="AW465" s="18"/>
    </row>
    <row r="466" spans="17:49" x14ac:dyDescent="0.2">
      <c r="Q466"/>
      <c r="R466" s="5"/>
      <c r="S466" s="34"/>
      <c r="T466" s="5"/>
      <c r="U466" s="34"/>
      <c r="V466" s="5"/>
      <c r="W466" s="81"/>
      <c r="X466" s="84"/>
      <c r="Y466" s="18"/>
      <c r="AA466" s="18"/>
      <c r="AB466" s="86"/>
      <c r="AC466" s="18"/>
      <c r="AE466" s="18"/>
      <c r="AF466" s="88"/>
      <c r="AG466" s="90"/>
      <c r="AK466" s="37"/>
      <c r="AM466" s="37"/>
      <c r="AP466" s="94"/>
      <c r="AQ466" s="18"/>
      <c r="AR466" s="95"/>
      <c r="AS466" s="96"/>
      <c r="AU466" s="18"/>
      <c r="AW466" s="18"/>
    </row>
    <row r="467" spans="17:49" x14ac:dyDescent="0.2">
      <c r="Q467"/>
      <c r="R467" s="5"/>
      <c r="S467" s="34"/>
      <c r="T467" s="5"/>
      <c r="U467" s="34"/>
      <c r="V467" s="5"/>
      <c r="W467" s="81"/>
      <c r="X467" s="84"/>
      <c r="Y467" s="18"/>
      <c r="AA467" s="18"/>
      <c r="AB467" s="86"/>
      <c r="AC467" s="18"/>
      <c r="AE467" s="18"/>
      <c r="AF467" s="88"/>
      <c r="AG467" s="90"/>
      <c r="AK467" s="37"/>
      <c r="AM467" s="37"/>
      <c r="AP467" s="94"/>
      <c r="AQ467" s="18"/>
      <c r="AR467" s="95"/>
      <c r="AS467" s="96"/>
      <c r="AU467" s="18"/>
      <c r="AW467" s="18"/>
    </row>
    <row r="468" spans="17:49" x14ac:dyDescent="0.2">
      <c r="Q468"/>
      <c r="R468" s="5"/>
      <c r="S468" s="34"/>
      <c r="T468" s="5"/>
      <c r="U468" s="34"/>
      <c r="V468" s="5"/>
      <c r="W468" s="81"/>
      <c r="X468" s="84"/>
      <c r="Y468" s="18"/>
      <c r="AA468" s="18"/>
      <c r="AB468" s="86"/>
      <c r="AC468" s="18"/>
      <c r="AE468" s="18"/>
      <c r="AF468" s="88"/>
      <c r="AG468" s="90"/>
      <c r="AK468" s="37"/>
      <c r="AM468" s="37"/>
      <c r="AP468" s="94"/>
      <c r="AQ468" s="18"/>
      <c r="AR468" s="95"/>
      <c r="AS468" s="96"/>
      <c r="AU468" s="18"/>
      <c r="AW468" s="18"/>
    </row>
    <row r="469" spans="17:49" x14ac:dyDescent="0.2">
      <c r="Q469"/>
      <c r="R469" s="5"/>
      <c r="S469" s="34"/>
      <c r="T469" s="5"/>
      <c r="U469" s="34"/>
      <c r="V469" s="5"/>
      <c r="W469" s="81"/>
      <c r="X469" s="84"/>
      <c r="Y469" s="18"/>
      <c r="AA469" s="18"/>
      <c r="AB469" s="86"/>
      <c r="AC469" s="18"/>
      <c r="AE469" s="18"/>
      <c r="AF469" s="88"/>
      <c r="AG469" s="90"/>
      <c r="AK469" s="37"/>
      <c r="AM469" s="37"/>
      <c r="AP469" s="94"/>
      <c r="AQ469" s="18"/>
      <c r="AR469" s="95"/>
      <c r="AS469" s="96"/>
      <c r="AU469" s="18"/>
      <c r="AW469" s="18"/>
    </row>
    <row r="470" spans="17:49" x14ac:dyDescent="0.2">
      <c r="Q470"/>
      <c r="R470" s="5"/>
      <c r="S470" s="34"/>
      <c r="T470" s="5"/>
      <c r="U470" s="34"/>
      <c r="V470" s="5"/>
      <c r="W470" s="81"/>
      <c r="X470" s="84"/>
      <c r="Y470" s="18"/>
      <c r="AA470" s="18"/>
      <c r="AB470" s="86"/>
      <c r="AC470" s="18"/>
      <c r="AE470" s="18"/>
      <c r="AF470" s="88"/>
      <c r="AG470" s="90"/>
      <c r="AK470" s="37"/>
      <c r="AM470" s="37"/>
      <c r="AP470" s="94"/>
      <c r="AQ470" s="18"/>
      <c r="AR470" s="95"/>
      <c r="AS470" s="96"/>
      <c r="AU470" s="18"/>
      <c r="AW470" s="18"/>
    </row>
    <row r="471" spans="17:49" x14ac:dyDescent="0.2">
      <c r="Q471"/>
      <c r="R471" s="5"/>
      <c r="S471" s="34"/>
      <c r="T471" s="5"/>
      <c r="U471" s="34"/>
      <c r="V471" s="5"/>
      <c r="W471" s="81"/>
      <c r="X471" s="84"/>
      <c r="Y471" s="18"/>
      <c r="AA471" s="18"/>
      <c r="AB471" s="86"/>
      <c r="AC471" s="18"/>
      <c r="AE471" s="18"/>
      <c r="AF471" s="88"/>
      <c r="AG471" s="90"/>
      <c r="AK471" s="37"/>
      <c r="AM471" s="37"/>
      <c r="AP471" s="94"/>
      <c r="AQ471" s="18"/>
      <c r="AR471" s="95"/>
      <c r="AS471" s="96"/>
      <c r="AU471" s="18"/>
      <c r="AW471" s="18"/>
    </row>
    <row r="472" spans="17:49" x14ac:dyDescent="0.2">
      <c r="Q472"/>
      <c r="R472" s="5"/>
      <c r="S472" s="34"/>
      <c r="T472" s="5"/>
      <c r="U472" s="34"/>
      <c r="V472" s="5"/>
      <c r="W472" s="81"/>
      <c r="X472" s="84"/>
      <c r="Y472" s="18"/>
      <c r="AA472" s="18"/>
      <c r="AB472" s="86"/>
      <c r="AC472" s="18"/>
      <c r="AE472" s="18"/>
      <c r="AF472" s="88"/>
      <c r="AG472" s="90"/>
      <c r="AK472" s="37"/>
      <c r="AM472" s="37"/>
      <c r="AP472" s="94"/>
      <c r="AQ472" s="18"/>
      <c r="AR472" s="95"/>
      <c r="AS472" s="96"/>
      <c r="AU472" s="18"/>
      <c r="AW472" s="18"/>
    </row>
    <row r="473" spans="17:49" x14ac:dyDescent="0.2">
      <c r="Q473"/>
      <c r="R473" s="5"/>
      <c r="S473" s="34"/>
      <c r="T473" s="5"/>
      <c r="U473" s="34"/>
      <c r="V473" s="5"/>
      <c r="W473" s="81"/>
      <c r="X473" s="84"/>
      <c r="Y473" s="18"/>
      <c r="AA473" s="18"/>
      <c r="AB473" s="86"/>
      <c r="AC473" s="18"/>
      <c r="AE473" s="18"/>
      <c r="AF473" s="88"/>
      <c r="AG473" s="90"/>
      <c r="AK473" s="37"/>
      <c r="AM473" s="37"/>
      <c r="AP473" s="94"/>
      <c r="AQ473" s="18"/>
      <c r="AR473" s="95"/>
      <c r="AS473" s="96"/>
      <c r="AU473" s="18"/>
      <c r="AW473" s="18"/>
    </row>
    <row r="474" spans="17:49" x14ac:dyDescent="0.2">
      <c r="Q474"/>
      <c r="R474" s="5"/>
      <c r="S474" s="34"/>
      <c r="T474" s="5"/>
      <c r="U474" s="34"/>
      <c r="V474" s="5"/>
      <c r="W474" s="81"/>
      <c r="X474" s="84"/>
      <c r="Y474" s="18"/>
      <c r="AA474" s="18"/>
      <c r="AB474" s="86"/>
      <c r="AC474" s="18"/>
      <c r="AE474" s="18"/>
      <c r="AF474" s="88"/>
      <c r="AG474" s="90"/>
      <c r="AK474" s="37"/>
      <c r="AM474" s="37"/>
      <c r="AP474" s="94"/>
      <c r="AQ474" s="18"/>
      <c r="AR474" s="95"/>
      <c r="AS474" s="96"/>
      <c r="AU474" s="18"/>
      <c r="AW474" s="18"/>
    </row>
    <row r="475" spans="17:49" x14ac:dyDescent="0.2">
      <c r="Q475"/>
      <c r="R475" s="5"/>
      <c r="S475" s="34"/>
      <c r="T475" s="5"/>
      <c r="U475" s="34"/>
      <c r="V475" s="5"/>
      <c r="W475" s="81"/>
      <c r="X475" s="84"/>
      <c r="Y475" s="18"/>
      <c r="AA475" s="18"/>
      <c r="AB475" s="86"/>
      <c r="AC475" s="18"/>
      <c r="AE475" s="18"/>
      <c r="AF475" s="88"/>
      <c r="AG475" s="90"/>
      <c r="AK475" s="37"/>
      <c r="AM475" s="37"/>
      <c r="AP475" s="94"/>
      <c r="AQ475" s="18"/>
      <c r="AR475" s="95"/>
      <c r="AS475" s="96"/>
      <c r="AU475" s="18"/>
      <c r="AW475" s="18"/>
    </row>
    <row r="476" spans="17:49" x14ac:dyDescent="0.2">
      <c r="Q476"/>
      <c r="R476" s="5"/>
      <c r="S476" s="34"/>
      <c r="T476" s="5"/>
      <c r="U476" s="34"/>
      <c r="V476" s="5"/>
      <c r="W476" s="81"/>
      <c r="X476" s="84"/>
      <c r="Y476" s="18"/>
      <c r="AA476" s="18"/>
      <c r="AB476" s="86"/>
      <c r="AC476" s="18"/>
      <c r="AE476" s="18"/>
      <c r="AF476" s="88"/>
      <c r="AG476" s="90"/>
      <c r="AK476" s="37"/>
      <c r="AM476" s="37"/>
      <c r="AP476" s="94"/>
      <c r="AQ476" s="18"/>
      <c r="AR476" s="95"/>
      <c r="AS476" s="96"/>
      <c r="AU476" s="18"/>
      <c r="AW476" s="18"/>
    </row>
    <row r="477" spans="17:49" x14ac:dyDescent="0.2">
      <c r="Q477"/>
      <c r="R477" s="5"/>
      <c r="S477" s="34"/>
      <c r="T477" s="5"/>
      <c r="U477" s="34"/>
      <c r="V477" s="5"/>
      <c r="W477" s="81"/>
      <c r="X477" s="84"/>
      <c r="Y477" s="18"/>
      <c r="AA477" s="18"/>
      <c r="AB477" s="86"/>
      <c r="AC477" s="18"/>
      <c r="AE477" s="18"/>
      <c r="AF477" s="88"/>
      <c r="AG477" s="90"/>
      <c r="AK477" s="37"/>
      <c r="AM477" s="37"/>
      <c r="AP477" s="94"/>
      <c r="AQ477" s="18"/>
      <c r="AR477" s="95"/>
      <c r="AS477" s="96"/>
      <c r="AU477" s="18"/>
      <c r="AW477" s="18"/>
    </row>
    <row r="478" spans="17:49" x14ac:dyDescent="0.2">
      <c r="Q478"/>
      <c r="R478" s="5"/>
      <c r="S478" s="34"/>
      <c r="T478" s="5"/>
      <c r="U478" s="34"/>
      <c r="V478" s="5"/>
      <c r="W478" s="81"/>
      <c r="X478" s="84"/>
      <c r="Y478" s="18"/>
      <c r="AA478" s="18"/>
      <c r="AB478" s="86"/>
      <c r="AC478" s="18"/>
      <c r="AE478" s="18"/>
      <c r="AF478" s="88"/>
      <c r="AG478" s="90"/>
      <c r="AK478" s="37"/>
      <c r="AM478" s="37"/>
      <c r="AP478" s="94"/>
      <c r="AQ478" s="18"/>
      <c r="AR478" s="95"/>
      <c r="AS478" s="96"/>
      <c r="AU478" s="18"/>
      <c r="AW478" s="18"/>
    </row>
    <row r="479" spans="17:49" x14ac:dyDescent="0.2">
      <c r="Q479"/>
      <c r="R479" s="5"/>
      <c r="S479" s="34"/>
      <c r="T479" s="5"/>
      <c r="U479" s="34"/>
      <c r="V479" s="5"/>
      <c r="W479" s="81"/>
      <c r="X479" s="84"/>
      <c r="Y479" s="18"/>
      <c r="AA479" s="18"/>
      <c r="AB479" s="86"/>
      <c r="AC479" s="18"/>
      <c r="AE479" s="18"/>
      <c r="AF479" s="88"/>
      <c r="AG479" s="90"/>
      <c r="AK479" s="37"/>
      <c r="AM479" s="37"/>
      <c r="AP479" s="94"/>
      <c r="AQ479" s="18"/>
      <c r="AR479" s="95"/>
      <c r="AS479" s="96"/>
      <c r="AU479" s="18"/>
      <c r="AW479" s="18"/>
    </row>
    <row r="480" spans="17:49" x14ac:dyDescent="0.2">
      <c r="Q480"/>
      <c r="R480" s="5"/>
      <c r="S480" s="34"/>
      <c r="T480" s="5"/>
      <c r="U480" s="34"/>
      <c r="V480" s="5"/>
      <c r="W480" s="81"/>
      <c r="X480" s="84"/>
      <c r="Y480" s="18"/>
      <c r="AA480" s="18"/>
      <c r="AB480" s="86"/>
      <c r="AC480" s="18"/>
      <c r="AE480" s="18"/>
      <c r="AF480" s="88"/>
      <c r="AG480" s="90"/>
      <c r="AK480" s="37"/>
      <c r="AM480" s="37"/>
      <c r="AP480" s="94"/>
      <c r="AQ480" s="18"/>
      <c r="AR480" s="95"/>
      <c r="AS480" s="96"/>
      <c r="AU480" s="18"/>
      <c r="AW480" s="18"/>
    </row>
    <row r="481" spans="17:49" x14ac:dyDescent="0.2">
      <c r="Q481"/>
      <c r="R481" s="5"/>
      <c r="S481" s="34"/>
      <c r="T481" s="5"/>
      <c r="U481" s="34"/>
      <c r="V481" s="5"/>
      <c r="W481" s="81"/>
      <c r="X481" s="84"/>
      <c r="Y481" s="18"/>
      <c r="AA481" s="18"/>
      <c r="AB481" s="86"/>
      <c r="AC481" s="18"/>
      <c r="AE481" s="18"/>
      <c r="AF481" s="88"/>
      <c r="AG481" s="90"/>
      <c r="AK481" s="37"/>
      <c r="AM481" s="37"/>
      <c r="AP481" s="94"/>
      <c r="AQ481" s="18"/>
      <c r="AR481" s="95"/>
      <c r="AS481" s="96"/>
      <c r="AU481" s="18"/>
      <c r="AW481" s="18"/>
    </row>
    <row r="482" spans="17:49" x14ac:dyDescent="0.2">
      <c r="Q482"/>
      <c r="R482" s="5"/>
      <c r="S482" s="34"/>
      <c r="T482" s="5"/>
      <c r="U482" s="34"/>
      <c r="V482" s="5"/>
      <c r="W482" s="81"/>
      <c r="X482" s="84"/>
      <c r="Y482" s="18"/>
      <c r="AA482" s="18"/>
      <c r="AB482" s="86"/>
      <c r="AC482" s="18"/>
      <c r="AE482" s="18"/>
      <c r="AF482" s="88"/>
      <c r="AG482" s="90"/>
      <c r="AK482" s="37"/>
      <c r="AM482" s="37"/>
      <c r="AP482" s="94"/>
      <c r="AQ482" s="18"/>
      <c r="AR482" s="95"/>
      <c r="AS482" s="96"/>
      <c r="AU482" s="18"/>
      <c r="AW482" s="18"/>
    </row>
    <row r="483" spans="17:49" x14ac:dyDescent="0.2">
      <c r="Q483"/>
      <c r="R483" s="5"/>
      <c r="S483" s="34"/>
      <c r="T483" s="5"/>
      <c r="U483" s="34"/>
      <c r="V483" s="5"/>
      <c r="W483" s="81"/>
      <c r="X483" s="84"/>
      <c r="Y483" s="18"/>
      <c r="AA483" s="18"/>
      <c r="AB483" s="86"/>
      <c r="AC483" s="18"/>
      <c r="AE483" s="18"/>
      <c r="AF483" s="88"/>
      <c r="AG483" s="90"/>
      <c r="AK483" s="37"/>
      <c r="AM483" s="37"/>
      <c r="AP483" s="94"/>
      <c r="AQ483" s="18"/>
      <c r="AR483" s="95"/>
      <c r="AS483" s="96"/>
      <c r="AU483" s="18"/>
      <c r="AW483" s="18"/>
    </row>
    <row r="484" spans="17:49" x14ac:dyDescent="0.2">
      <c r="Q484"/>
      <c r="R484" s="5"/>
      <c r="S484" s="34"/>
      <c r="T484" s="5"/>
      <c r="U484" s="34"/>
      <c r="V484" s="5"/>
      <c r="W484" s="81"/>
      <c r="X484" s="84"/>
      <c r="Y484" s="18"/>
      <c r="AA484" s="18"/>
      <c r="AB484" s="86"/>
      <c r="AC484" s="18"/>
      <c r="AE484" s="18"/>
      <c r="AF484" s="88"/>
      <c r="AG484" s="90"/>
      <c r="AK484" s="37"/>
      <c r="AM484" s="37"/>
      <c r="AP484" s="94"/>
      <c r="AQ484" s="18"/>
      <c r="AR484" s="95"/>
      <c r="AS484" s="96"/>
      <c r="AU484" s="18"/>
      <c r="AW484" s="18"/>
    </row>
    <row r="485" spans="17:49" x14ac:dyDescent="0.2">
      <c r="Q485"/>
      <c r="R485" s="5"/>
      <c r="S485" s="34"/>
      <c r="T485" s="5"/>
      <c r="U485" s="34"/>
      <c r="V485" s="5"/>
      <c r="W485" s="81"/>
      <c r="X485" s="84"/>
      <c r="Y485" s="18"/>
      <c r="AA485" s="18"/>
      <c r="AB485" s="86"/>
      <c r="AC485" s="18"/>
      <c r="AE485" s="18"/>
      <c r="AF485" s="88"/>
      <c r="AG485" s="90"/>
      <c r="AK485" s="37"/>
      <c r="AM485" s="37"/>
      <c r="AP485" s="94"/>
      <c r="AQ485" s="18"/>
      <c r="AR485" s="95"/>
      <c r="AS485" s="96"/>
      <c r="AU485" s="18"/>
      <c r="AW485" s="18"/>
    </row>
    <row r="486" spans="17:49" x14ac:dyDescent="0.2">
      <c r="Q486"/>
      <c r="R486" s="5"/>
      <c r="S486" s="34"/>
      <c r="T486" s="5"/>
      <c r="U486" s="34"/>
      <c r="V486" s="5"/>
      <c r="W486" s="81"/>
      <c r="X486" s="84"/>
      <c r="Y486" s="18"/>
      <c r="AA486" s="18"/>
      <c r="AB486" s="86"/>
      <c r="AC486" s="18"/>
      <c r="AE486" s="18"/>
      <c r="AF486" s="88"/>
      <c r="AG486" s="90"/>
      <c r="AK486" s="37"/>
      <c r="AM486" s="37"/>
      <c r="AP486" s="94"/>
      <c r="AQ486" s="18"/>
      <c r="AR486" s="95"/>
      <c r="AS486" s="96"/>
      <c r="AU486" s="18"/>
      <c r="AW486" s="18"/>
    </row>
    <row r="487" spans="17:49" x14ac:dyDescent="0.2">
      <c r="Q487"/>
      <c r="R487" s="5"/>
      <c r="S487" s="34"/>
      <c r="T487" s="5"/>
      <c r="U487" s="34"/>
      <c r="V487" s="5"/>
      <c r="W487" s="81"/>
      <c r="X487" s="84"/>
      <c r="Y487" s="18"/>
      <c r="AA487" s="18"/>
      <c r="AB487" s="86"/>
      <c r="AC487" s="18"/>
      <c r="AE487" s="18"/>
      <c r="AF487" s="88"/>
      <c r="AG487" s="90"/>
      <c r="AK487" s="37"/>
      <c r="AM487" s="37"/>
      <c r="AP487" s="94"/>
      <c r="AQ487" s="18"/>
      <c r="AR487" s="95"/>
      <c r="AS487" s="96"/>
      <c r="AU487" s="18"/>
      <c r="AW487" s="18"/>
    </row>
    <row r="488" spans="17:49" x14ac:dyDescent="0.2">
      <c r="Q488"/>
      <c r="R488" s="5"/>
      <c r="S488" s="34"/>
      <c r="T488" s="5"/>
      <c r="U488" s="34"/>
      <c r="V488" s="5"/>
      <c r="W488" s="81"/>
      <c r="X488" s="84"/>
      <c r="Y488" s="18"/>
      <c r="AA488" s="18"/>
      <c r="AB488" s="86"/>
      <c r="AC488" s="18"/>
      <c r="AE488" s="18"/>
      <c r="AF488" s="88"/>
      <c r="AG488" s="90"/>
      <c r="AK488" s="37"/>
      <c r="AM488" s="37"/>
      <c r="AP488" s="94"/>
      <c r="AQ488" s="18"/>
      <c r="AR488" s="95"/>
      <c r="AS488" s="96"/>
      <c r="AU488" s="18"/>
      <c r="AW488" s="18"/>
    </row>
    <row r="489" spans="17:49" x14ac:dyDescent="0.2">
      <c r="Q489"/>
      <c r="R489" s="5"/>
      <c r="S489" s="34"/>
      <c r="T489" s="5"/>
      <c r="U489" s="34"/>
      <c r="V489" s="5"/>
      <c r="W489" s="81"/>
      <c r="X489" s="84"/>
      <c r="Y489" s="18"/>
      <c r="AA489" s="18"/>
      <c r="AB489" s="86"/>
      <c r="AC489" s="18"/>
      <c r="AE489" s="18"/>
      <c r="AF489" s="88"/>
      <c r="AG489" s="90"/>
      <c r="AK489" s="37"/>
      <c r="AM489" s="37"/>
      <c r="AP489" s="94"/>
      <c r="AQ489" s="18"/>
      <c r="AR489" s="95"/>
      <c r="AS489" s="96"/>
      <c r="AU489" s="18"/>
      <c r="AW489" s="18"/>
    </row>
    <row r="490" spans="17:49" x14ac:dyDescent="0.2">
      <c r="Q490"/>
      <c r="R490" s="5"/>
      <c r="S490" s="34"/>
      <c r="T490" s="5"/>
      <c r="U490" s="34"/>
      <c r="V490" s="5"/>
      <c r="W490" s="81"/>
      <c r="X490" s="84"/>
      <c r="Y490" s="18"/>
      <c r="AA490" s="18"/>
      <c r="AB490" s="86"/>
      <c r="AC490" s="18"/>
      <c r="AE490" s="18"/>
      <c r="AF490" s="88"/>
      <c r="AG490" s="90"/>
      <c r="AK490" s="37"/>
      <c r="AM490" s="37"/>
      <c r="AP490" s="94"/>
      <c r="AQ490" s="18"/>
      <c r="AR490" s="95"/>
      <c r="AS490" s="96"/>
      <c r="AU490" s="18"/>
      <c r="AW490" s="18"/>
    </row>
    <row r="491" spans="17:49" x14ac:dyDescent="0.2">
      <c r="Q491"/>
      <c r="R491" s="5"/>
      <c r="S491" s="34"/>
      <c r="T491" s="5"/>
      <c r="U491" s="34"/>
      <c r="V491" s="5"/>
      <c r="W491" s="81"/>
      <c r="X491" s="84"/>
      <c r="Y491" s="18"/>
      <c r="AA491" s="18"/>
      <c r="AB491" s="86"/>
      <c r="AC491" s="18"/>
      <c r="AE491" s="18"/>
      <c r="AF491" s="88"/>
      <c r="AG491" s="90"/>
      <c r="AK491" s="37"/>
      <c r="AM491" s="37"/>
      <c r="AP491" s="94"/>
      <c r="AQ491" s="18"/>
      <c r="AR491" s="95"/>
      <c r="AS491" s="96"/>
      <c r="AU491" s="18"/>
      <c r="AW491" s="18"/>
    </row>
    <row r="492" spans="17:49" x14ac:dyDescent="0.2">
      <c r="Q492"/>
      <c r="R492" s="5"/>
      <c r="S492" s="34"/>
      <c r="T492" s="5"/>
      <c r="U492" s="34"/>
      <c r="V492" s="5"/>
      <c r="W492" s="81"/>
      <c r="X492" s="84"/>
      <c r="Y492" s="18"/>
      <c r="AA492" s="18"/>
      <c r="AB492" s="86"/>
      <c r="AC492" s="18"/>
      <c r="AE492" s="18"/>
      <c r="AF492" s="88"/>
      <c r="AG492" s="90"/>
      <c r="AK492" s="37"/>
      <c r="AM492" s="37"/>
      <c r="AP492" s="94"/>
      <c r="AQ492" s="18"/>
      <c r="AR492" s="95"/>
      <c r="AS492" s="96"/>
      <c r="AU492" s="18"/>
      <c r="AW492" s="18"/>
    </row>
    <row r="493" spans="17:49" x14ac:dyDescent="0.2">
      <c r="Q493"/>
      <c r="R493" s="5"/>
      <c r="S493" s="34"/>
      <c r="T493" s="5"/>
      <c r="U493" s="34"/>
      <c r="V493" s="5"/>
      <c r="W493" s="81"/>
      <c r="X493" s="84"/>
      <c r="Y493" s="18"/>
      <c r="AA493" s="18"/>
      <c r="AB493" s="86"/>
      <c r="AC493" s="18"/>
      <c r="AE493" s="18"/>
      <c r="AF493" s="88"/>
      <c r="AG493" s="90"/>
      <c r="AK493" s="37"/>
      <c r="AM493" s="37"/>
      <c r="AP493" s="94"/>
      <c r="AQ493" s="18"/>
      <c r="AR493" s="95"/>
      <c r="AS493" s="96"/>
      <c r="AU493" s="18"/>
      <c r="AW493" s="18"/>
    </row>
    <row r="494" spans="17:49" x14ac:dyDescent="0.2">
      <c r="Q494"/>
      <c r="R494" s="5"/>
      <c r="S494" s="34"/>
      <c r="T494" s="5"/>
      <c r="U494" s="34"/>
      <c r="V494" s="5"/>
      <c r="W494" s="81"/>
      <c r="X494" s="84"/>
      <c r="Y494" s="18"/>
      <c r="AA494" s="18"/>
      <c r="AB494" s="86"/>
      <c r="AC494" s="18"/>
      <c r="AE494" s="18"/>
      <c r="AF494" s="88"/>
      <c r="AG494" s="90"/>
      <c r="AK494" s="37"/>
      <c r="AM494" s="37"/>
      <c r="AP494" s="94"/>
      <c r="AQ494" s="18"/>
      <c r="AR494" s="95"/>
      <c r="AS494" s="96"/>
      <c r="AU494" s="18"/>
      <c r="AW494" s="18"/>
    </row>
    <row r="495" spans="17:49" x14ac:dyDescent="0.2">
      <c r="Q495"/>
      <c r="R495" s="5"/>
      <c r="S495" s="34"/>
      <c r="T495" s="5"/>
      <c r="U495" s="34"/>
      <c r="V495" s="5"/>
      <c r="W495" s="81"/>
      <c r="X495" s="84"/>
      <c r="Y495" s="18"/>
      <c r="AA495" s="18"/>
      <c r="AB495" s="86"/>
      <c r="AC495" s="18"/>
      <c r="AE495" s="18"/>
      <c r="AF495" s="88"/>
      <c r="AG495" s="90"/>
      <c r="AK495" s="37"/>
      <c r="AM495" s="37"/>
      <c r="AP495" s="94"/>
      <c r="AQ495" s="18"/>
      <c r="AR495" s="95"/>
      <c r="AS495" s="96"/>
      <c r="AU495" s="18"/>
      <c r="AW495" s="18"/>
    </row>
    <row r="496" spans="17:49" x14ac:dyDescent="0.2">
      <c r="Q496"/>
      <c r="R496" s="5"/>
      <c r="S496" s="34"/>
      <c r="T496" s="5"/>
      <c r="U496" s="34"/>
      <c r="V496" s="5"/>
      <c r="W496" s="81"/>
      <c r="X496" s="84"/>
      <c r="Y496" s="18"/>
      <c r="AA496" s="18"/>
      <c r="AB496" s="86"/>
      <c r="AC496" s="18"/>
      <c r="AE496" s="18"/>
      <c r="AF496" s="88"/>
      <c r="AG496" s="90"/>
      <c r="AK496" s="37"/>
      <c r="AM496" s="37"/>
      <c r="AP496" s="94"/>
      <c r="AQ496" s="18"/>
      <c r="AR496" s="95"/>
      <c r="AS496" s="96"/>
      <c r="AU496" s="18"/>
      <c r="AW496" s="18"/>
    </row>
    <row r="497" spans="17:49" x14ac:dyDescent="0.2">
      <c r="Q497"/>
      <c r="R497" s="5"/>
      <c r="S497" s="34"/>
      <c r="T497" s="5"/>
      <c r="U497" s="34"/>
      <c r="V497" s="5"/>
      <c r="W497" s="81"/>
      <c r="X497" s="84"/>
      <c r="Y497" s="18"/>
      <c r="AA497" s="18"/>
      <c r="AB497" s="86"/>
      <c r="AC497" s="18"/>
      <c r="AE497" s="18"/>
      <c r="AF497" s="88"/>
      <c r="AG497" s="90"/>
      <c r="AK497" s="37"/>
      <c r="AM497" s="37"/>
      <c r="AP497" s="94"/>
      <c r="AQ497" s="18"/>
      <c r="AR497" s="95"/>
      <c r="AS497" s="96"/>
      <c r="AU497" s="18"/>
      <c r="AW497" s="18"/>
    </row>
    <row r="498" spans="17:49" x14ac:dyDescent="0.2">
      <c r="Q498"/>
      <c r="R498" s="5"/>
      <c r="S498" s="34"/>
      <c r="T498" s="5"/>
      <c r="U498" s="34"/>
      <c r="V498" s="5"/>
      <c r="W498" s="81"/>
      <c r="X498" s="84"/>
      <c r="Y498" s="18"/>
      <c r="AA498" s="18"/>
      <c r="AB498" s="86"/>
      <c r="AC498" s="18"/>
      <c r="AE498" s="18"/>
      <c r="AF498" s="88"/>
      <c r="AG498" s="90"/>
      <c r="AK498" s="37"/>
      <c r="AM498" s="37"/>
      <c r="AP498" s="94"/>
      <c r="AQ498" s="18"/>
      <c r="AR498" s="95"/>
      <c r="AS498" s="96"/>
      <c r="AU498" s="18"/>
      <c r="AW498" s="18"/>
    </row>
    <row r="499" spans="17:49" x14ac:dyDescent="0.2">
      <c r="Q499"/>
      <c r="R499" s="5"/>
      <c r="S499" s="34"/>
      <c r="T499" s="5"/>
      <c r="U499" s="34"/>
      <c r="V499" s="5"/>
      <c r="W499" s="81"/>
      <c r="X499" s="84"/>
      <c r="Y499" s="18"/>
      <c r="AA499" s="18"/>
      <c r="AB499" s="86"/>
      <c r="AC499" s="18"/>
      <c r="AE499" s="18"/>
      <c r="AF499" s="88"/>
      <c r="AG499" s="90"/>
      <c r="AK499" s="37"/>
      <c r="AM499" s="37"/>
      <c r="AP499" s="94"/>
      <c r="AQ499" s="18"/>
      <c r="AR499" s="95"/>
      <c r="AS499" s="96"/>
      <c r="AU499" s="18"/>
      <c r="AW499" s="18"/>
    </row>
    <row r="500" spans="17:49" x14ac:dyDescent="0.2">
      <c r="Q500"/>
      <c r="R500" s="5"/>
      <c r="S500" s="34"/>
      <c r="T500" s="5"/>
      <c r="U500" s="34"/>
      <c r="V500" s="5"/>
      <c r="W500" s="81"/>
      <c r="X500" s="84"/>
      <c r="Y500" s="18"/>
      <c r="AA500" s="18"/>
      <c r="AB500" s="86"/>
      <c r="AC500" s="18"/>
      <c r="AE500" s="18"/>
      <c r="AF500" s="88"/>
      <c r="AG500" s="90"/>
      <c r="AK500" s="37"/>
      <c r="AM500" s="37"/>
      <c r="AP500" s="94"/>
      <c r="AQ500" s="18"/>
      <c r="AR500" s="95"/>
      <c r="AS500" s="96"/>
      <c r="AU500" s="18"/>
      <c r="AW500" s="18"/>
    </row>
    <row r="501" spans="17:49" x14ac:dyDescent="0.2">
      <c r="Q501"/>
      <c r="R501" s="5"/>
      <c r="S501" s="34"/>
      <c r="T501" s="5"/>
      <c r="U501" s="34"/>
      <c r="V501" s="5"/>
      <c r="W501" s="81"/>
      <c r="X501" s="84"/>
      <c r="Y501" s="18"/>
      <c r="AA501" s="18"/>
      <c r="AB501" s="86"/>
      <c r="AC501" s="18"/>
      <c r="AE501" s="18"/>
      <c r="AF501" s="88"/>
      <c r="AG501" s="90"/>
      <c r="AK501" s="37"/>
      <c r="AM501" s="37"/>
      <c r="AP501" s="94"/>
      <c r="AQ501" s="18"/>
      <c r="AR501" s="95"/>
      <c r="AS501" s="96"/>
      <c r="AU501" s="18"/>
      <c r="AW501" s="18"/>
    </row>
    <row r="502" spans="17:49" x14ac:dyDescent="0.2">
      <c r="Q502"/>
      <c r="R502" s="5"/>
      <c r="S502" s="34"/>
      <c r="T502" s="5"/>
      <c r="U502" s="34"/>
      <c r="V502" s="5"/>
      <c r="W502" s="81"/>
      <c r="X502" s="84"/>
      <c r="Y502" s="18"/>
      <c r="AA502" s="18"/>
      <c r="AB502" s="86"/>
      <c r="AC502" s="18"/>
      <c r="AE502" s="18"/>
      <c r="AF502" s="88"/>
      <c r="AG502" s="90"/>
      <c r="AK502" s="37"/>
      <c r="AM502" s="37"/>
      <c r="AP502" s="94"/>
      <c r="AQ502" s="18"/>
      <c r="AR502" s="95"/>
      <c r="AS502" s="96"/>
      <c r="AU502" s="18"/>
      <c r="AW502" s="18"/>
    </row>
    <row r="503" spans="17:49" x14ac:dyDescent="0.2">
      <c r="Q503"/>
      <c r="R503" s="5"/>
      <c r="S503" s="34"/>
      <c r="T503" s="5"/>
      <c r="U503" s="34"/>
      <c r="V503" s="5"/>
      <c r="W503" s="81"/>
      <c r="X503" s="84"/>
      <c r="Y503" s="18"/>
      <c r="AA503" s="18"/>
      <c r="AB503" s="86"/>
      <c r="AC503" s="18"/>
      <c r="AE503" s="18"/>
      <c r="AF503" s="88"/>
      <c r="AG503" s="90"/>
      <c r="AK503" s="37"/>
      <c r="AM503" s="37"/>
      <c r="AP503" s="94"/>
      <c r="AQ503" s="18"/>
      <c r="AR503" s="95"/>
      <c r="AS503" s="96"/>
      <c r="AU503" s="18"/>
      <c r="AW503" s="18"/>
    </row>
    <row r="504" spans="17:49" x14ac:dyDescent="0.2">
      <c r="Q504"/>
      <c r="R504" s="5"/>
      <c r="S504" s="34"/>
      <c r="T504" s="5"/>
      <c r="U504" s="34"/>
      <c r="V504" s="5"/>
      <c r="W504" s="81"/>
      <c r="X504" s="84"/>
      <c r="Y504" s="18"/>
      <c r="AA504" s="18"/>
      <c r="AB504" s="86"/>
      <c r="AC504" s="18"/>
      <c r="AE504" s="18"/>
      <c r="AF504" s="88"/>
      <c r="AG504" s="90"/>
      <c r="AK504" s="37"/>
      <c r="AM504" s="37"/>
      <c r="AP504" s="94"/>
      <c r="AQ504" s="18"/>
      <c r="AR504" s="95"/>
      <c r="AS504" s="96"/>
      <c r="AU504" s="18"/>
      <c r="AW504" s="18"/>
    </row>
    <row r="505" spans="17:49" x14ac:dyDescent="0.2">
      <c r="Q505"/>
      <c r="R505" s="5"/>
      <c r="S505" s="34"/>
      <c r="T505" s="5"/>
      <c r="U505" s="34"/>
      <c r="V505" s="5"/>
      <c r="W505" s="81"/>
      <c r="X505" s="84"/>
      <c r="Y505" s="18"/>
      <c r="AA505" s="18"/>
      <c r="AB505" s="86"/>
      <c r="AC505" s="18"/>
      <c r="AE505" s="18"/>
      <c r="AF505" s="88"/>
      <c r="AG505" s="90"/>
      <c r="AK505" s="37"/>
      <c r="AM505" s="37"/>
      <c r="AP505" s="94"/>
      <c r="AQ505" s="18"/>
      <c r="AR505" s="95"/>
      <c r="AS505" s="96"/>
      <c r="AU505" s="18"/>
      <c r="AW505" s="18"/>
    </row>
    <row r="506" spans="17:49" x14ac:dyDescent="0.2">
      <c r="Q506"/>
      <c r="R506" s="5"/>
      <c r="S506" s="34"/>
      <c r="T506" s="5"/>
      <c r="U506" s="34"/>
      <c r="V506" s="5"/>
      <c r="W506" s="81"/>
      <c r="X506" s="84"/>
      <c r="Y506" s="18"/>
      <c r="AA506" s="18"/>
      <c r="AB506" s="86"/>
      <c r="AC506" s="18"/>
      <c r="AE506" s="18"/>
      <c r="AF506" s="88"/>
      <c r="AG506" s="90"/>
      <c r="AK506" s="37"/>
      <c r="AM506" s="37"/>
      <c r="AP506" s="94"/>
      <c r="AQ506" s="18"/>
      <c r="AR506" s="95"/>
      <c r="AS506" s="96"/>
      <c r="AU506" s="18"/>
      <c r="AW506" s="18"/>
    </row>
    <row r="507" spans="17:49" x14ac:dyDescent="0.2">
      <c r="Q507"/>
      <c r="R507" s="5"/>
      <c r="S507" s="34"/>
      <c r="T507" s="5"/>
      <c r="U507" s="34"/>
      <c r="V507" s="5"/>
      <c r="W507" s="81"/>
      <c r="X507" s="84"/>
      <c r="Y507" s="18"/>
      <c r="AA507" s="18"/>
      <c r="AB507" s="86"/>
      <c r="AC507" s="18"/>
      <c r="AE507" s="18"/>
      <c r="AF507" s="88"/>
      <c r="AG507" s="90"/>
      <c r="AK507" s="37"/>
      <c r="AM507" s="37"/>
      <c r="AP507" s="94"/>
      <c r="AQ507" s="18"/>
      <c r="AR507" s="95"/>
      <c r="AS507" s="96"/>
      <c r="AU507" s="18"/>
      <c r="AW507" s="18"/>
    </row>
    <row r="508" spans="17:49" x14ac:dyDescent="0.2">
      <c r="Q508"/>
      <c r="R508" s="5"/>
      <c r="S508" s="34"/>
      <c r="T508" s="5"/>
      <c r="U508" s="34"/>
      <c r="V508" s="5"/>
      <c r="W508" s="81"/>
      <c r="X508" s="84"/>
      <c r="Y508" s="18"/>
      <c r="AA508" s="18"/>
      <c r="AB508" s="86"/>
      <c r="AC508" s="18"/>
      <c r="AE508" s="18"/>
      <c r="AF508" s="88"/>
      <c r="AG508" s="90"/>
      <c r="AK508" s="37"/>
      <c r="AM508" s="37"/>
      <c r="AP508" s="94"/>
      <c r="AQ508" s="18"/>
      <c r="AR508" s="95"/>
      <c r="AS508" s="96"/>
      <c r="AU508" s="18"/>
      <c r="AW508" s="18"/>
    </row>
    <row r="509" spans="17:49" x14ac:dyDescent="0.2">
      <c r="Q509"/>
      <c r="R509" s="5"/>
      <c r="S509" s="34"/>
      <c r="T509" s="5"/>
      <c r="U509" s="34"/>
      <c r="V509" s="5"/>
      <c r="W509" s="81"/>
      <c r="X509" s="84"/>
      <c r="Y509" s="18"/>
      <c r="AA509" s="18"/>
      <c r="AB509" s="86"/>
      <c r="AC509" s="18"/>
      <c r="AE509" s="18"/>
      <c r="AF509" s="88"/>
      <c r="AG509" s="90"/>
      <c r="AK509" s="37"/>
      <c r="AM509" s="37"/>
      <c r="AP509" s="94"/>
      <c r="AQ509" s="18"/>
      <c r="AR509" s="95"/>
      <c r="AS509" s="96"/>
      <c r="AU509" s="18"/>
      <c r="AW509" s="18"/>
    </row>
    <row r="510" spans="17:49" x14ac:dyDescent="0.2">
      <c r="Q510"/>
      <c r="R510" s="5"/>
      <c r="S510" s="34"/>
      <c r="T510" s="5"/>
      <c r="U510" s="34"/>
      <c r="V510" s="5"/>
      <c r="W510" s="81"/>
      <c r="X510" s="84"/>
      <c r="Y510" s="18"/>
      <c r="AA510" s="18"/>
      <c r="AB510" s="86"/>
      <c r="AC510" s="18"/>
      <c r="AE510" s="18"/>
      <c r="AF510" s="88"/>
      <c r="AG510" s="90"/>
      <c r="AK510" s="37"/>
      <c r="AM510" s="37"/>
      <c r="AP510" s="94"/>
      <c r="AQ510" s="18"/>
      <c r="AR510" s="95"/>
      <c r="AS510" s="96"/>
      <c r="AU510" s="18"/>
      <c r="AW510" s="18"/>
    </row>
    <row r="511" spans="17:49" x14ac:dyDescent="0.2">
      <c r="Q511"/>
      <c r="R511" s="5"/>
      <c r="S511" s="34"/>
      <c r="T511" s="5"/>
      <c r="U511" s="34"/>
      <c r="V511" s="5"/>
      <c r="W511" s="81"/>
      <c r="X511" s="84"/>
      <c r="Y511" s="18"/>
      <c r="AA511" s="18"/>
      <c r="AB511" s="86"/>
      <c r="AC511" s="18"/>
      <c r="AE511" s="18"/>
      <c r="AF511" s="88"/>
      <c r="AG511" s="90"/>
      <c r="AK511" s="37"/>
      <c r="AM511" s="37"/>
      <c r="AP511" s="94"/>
      <c r="AQ511" s="18"/>
      <c r="AR511" s="95"/>
      <c r="AS511" s="96"/>
      <c r="AU511" s="18"/>
      <c r="AW511" s="18"/>
    </row>
    <row r="512" spans="17:49" x14ac:dyDescent="0.2">
      <c r="Q512"/>
      <c r="R512" s="5"/>
      <c r="S512" s="34"/>
      <c r="T512" s="5"/>
      <c r="U512" s="34"/>
      <c r="V512" s="5"/>
      <c r="W512" s="81"/>
      <c r="X512" s="84"/>
      <c r="Y512" s="18"/>
      <c r="AA512" s="18"/>
      <c r="AB512" s="86"/>
      <c r="AC512" s="18"/>
      <c r="AE512" s="18"/>
      <c r="AF512" s="88"/>
      <c r="AG512" s="90"/>
      <c r="AK512" s="37"/>
      <c r="AM512" s="37"/>
      <c r="AP512" s="94"/>
      <c r="AQ512" s="18"/>
      <c r="AR512" s="95"/>
      <c r="AS512" s="96"/>
      <c r="AU512" s="18"/>
      <c r="AW512" s="18"/>
    </row>
    <row r="513" spans="17:49" x14ac:dyDescent="0.2">
      <c r="Q513"/>
      <c r="R513" s="5"/>
      <c r="S513" s="34"/>
      <c r="T513" s="5"/>
      <c r="U513" s="34"/>
      <c r="V513" s="5"/>
      <c r="W513" s="81"/>
      <c r="X513" s="84"/>
      <c r="Y513" s="18"/>
      <c r="AA513" s="18"/>
      <c r="AB513" s="86"/>
      <c r="AC513" s="18"/>
      <c r="AE513" s="18"/>
      <c r="AF513" s="88"/>
      <c r="AG513" s="90"/>
      <c r="AK513" s="37"/>
      <c r="AM513" s="37"/>
      <c r="AP513" s="94"/>
      <c r="AQ513" s="18"/>
      <c r="AR513" s="95"/>
      <c r="AS513" s="96"/>
      <c r="AU513" s="18"/>
      <c r="AW513" s="18"/>
    </row>
    <row r="514" spans="17:49" x14ac:dyDescent="0.2">
      <c r="Q514"/>
      <c r="R514" s="5"/>
      <c r="S514" s="34"/>
      <c r="T514" s="5"/>
      <c r="U514" s="34"/>
      <c r="V514" s="5"/>
      <c r="W514" s="81"/>
      <c r="X514" s="84"/>
      <c r="Y514" s="18"/>
      <c r="AA514" s="18"/>
      <c r="AB514" s="86"/>
      <c r="AC514" s="18"/>
      <c r="AE514" s="18"/>
      <c r="AF514" s="88"/>
      <c r="AG514" s="90"/>
      <c r="AK514" s="37"/>
      <c r="AM514" s="37"/>
      <c r="AP514" s="94"/>
      <c r="AQ514" s="18"/>
      <c r="AR514" s="95"/>
      <c r="AS514" s="96"/>
      <c r="AU514" s="18"/>
      <c r="AW514" s="18"/>
    </row>
    <row r="515" spans="17:49" x14ac:dyDescent="0.2">
      <c r="Q515"/>
      <c r="R515" s="5"/>
      <c r="S515" s="34"/>
      <c r="T515" s="5"/>
      <c r="U515" s="34"/>
      <c r="V515" s="5"/>
      <c r="W515" s="81"/>
      <c r="X515" s="84"/>
      <c r="Y515" s="18"/>
      <c r="AA515" s="18"/>
      <c r="AB515" s="86"/>
      <c r="AC515" s="18"/>
      <c r="AE515" s="18"/>
      <c r="AF515" s="88"/>
      <c r="AG515" s="90"/>
      <c r="AK515" s="37"/>
      <c r="AM515" s="37"/>
      <c r="AP515" s="94"/>
      <c r="AQ515" s="18"/>
      <c r="AR515" s="95"/>
      <c r="AS515" s="96"/>
      <c r="AU515" s="18"/>
      <c r="AW515" s="18"/>
    </row>
    <row r="516" spans="17:49" x14ac:dyDescent="0.2">
      <c r="Q516"/>
      <c r="R516" s="5"/>
      <c r="S516" s="34"/>
      <c r="T516" s="5"/>
      <c r="U516" s="34"/>
      <c r="V516" s="5"/>
      <c r="W516" s="81"/>
      <c r="X516" s="84"/>
      <c r="Y516" s="18"/>
      <c r="AA516" s="18"/>
      <c r="AB516" s="86"/>
      <c r="AC516" s="18"/>
      <c r="AE516" s="18"/>
      <c r="AF516" s="88"/>
      <c r="AG516" s="90"/>
      <c r="AK516" s="37"/>
      <c r="AM516" s="37"/>
      <c r="AP516" s="94"/>
      <c r="AQ516" s="18"/>
      <c r="AR516" s="95"/>
      <c r="AS516" s="96"/>
      <c r="AU516" s="18"/>
      <c r="AW516" s="18"/>
    </row>
    <row r="517" spans="17:49" x14ac:dyDescent="0.2">
      <c r="Q517"/>
      <c r="R517" s="5"/>
      <c r="S517" s="34"/>
      <c r="T517" s="5"/>
      <c r="U517" s="34"/>
      <c r="V517" s="5"/>
      <c r="W517" s="81"/>
      <c r="X517" s="84"/>
      <c r="Y517" s="18"/>
      <c r="AA517" s="18"/>
      <c r="AB517" s="86"/>
      <c r="AC517" s="18"/>
      <c r="AE517" s="18"/>
      <c r="AF517" s="88"/>
      <c r="AG517" s="90"/>
      <c r="AK517" s="37"/>
      <c r="AM517" s="37"/>
      <c r="AP517" s="94"/>
      <c r="AQ517" s="18"/>
      <c r="AR517" s="95"/>
      <c r="AS517" s="96"/>
      <c r="AU517" s="18"/>
      <c r="AW517" s="18"/>
    </row>
    <row r="518" spans="17:49" x14ac:dyDescent="0.2">
      <c r="Q518"/>
      <c r="R518" s="5"/>
      <c r="S518" s="34"/>
      <c r="T518" s="5"/>
      <c r="U518" s="34"/>
      <c r="V518" s="5"/>
      <c r="W518" s="81"/>
      <c r="X518" s="84"/>
      <c r="Y518" s="18"/>
      <c r="AA518" s="18"/>
      <c r="AB518" s="86"/>
      <c r="AC518" s="18"/>
      <c r="AE518" s="18"/>
      <c r="AF518" s="88"/>
      <c r="AG518" s="90"/>
      <c r="AK518" s="37"/>
      <c r="AM518" s="37"/>
      <c r="AP518" s="94"/>
      <c r="AQ518" s="18"/>
      <c r="AR518" s="95"/>
      <c r="AS518" s="96"/>
      <c r="AU518" s="18"/>
      <c r="AW518" s="18"/>
    </row>
    <row r="519" spans="17:49" x14ac:dyDescent="0.2">
      <c r="Q519"/>
      <c r="R519" s="5"/>
      <c r="S519" s="34"/>
      <c r="T519" s="5"/>
      <c r="U519" s="34"/>
      <c r="V519" s="5"/>
      <c r="W519" s="81"/>
      <c r="X519" s="84"/>
      <c r="Y519" s="18"/>
      <c r="AA519" s="18"/>
      <c r="AB519" s="86"/>
      <c r="AC519" s="18"/>
      <c r="AE519" s="18"/>
      <c r="AF519" s="88"/>
      <c r="AG519" s="90"/>
      <c r="AK519" s="37"/>
      <c r="AM519" s="37"/>
      <c r="AP519" s="94"/>
      <c r="AQ519" s="18"/>
      <c r="AR519" s="95"/>
      <c r="AS519" s="96"/>
      <c r="AU519" s="18"/>
      <c r="AW519" s="18"/>
    </row>
    <row r="520" spans="17:49" x14ac:dyDescent="0.2">
      <c r="Q520"/>
      <c r="R520" s="5"/>
      <c r="S520" s="34"/>
      <c r="T520" s="5"/>
      <c r="U520" s="34"/>
      <c r="V520" s="5"/>
      <c r="W520" s="81"/>
      <c r="X520" s="84"/>
      <c r="Y520" s="18"/>
      <c r="AA520" s="18"/>
      <c r="AB520" s="86"/>
      <c r="AC520" s="18"/>
      <c r="AE520" s="18"/>
      <c r="AF520" s="88"/>
      <c r="AG520" s="90"/>
      <c r="AK520" s="37"/>
      <c r="AM520" s="37"/>
      <c r="AP520" s="94"/>
      <c r="AQ520" s="18"/>
      <c r="AR520" s="95"/>
      <c r="AS520" s="96"/>
      <c r="AU520" s="18"/>
      <c r="AW520" s="18"/>
    </row>
    <row r="521" spans="17:49" x14ac:dyDescent="0.2">
      <c r="Q521"/>
      <c r="R521" s="5"/>
      <c r="S521" s="34"/>
      <c r="T521" s="5"/>
      <c r="U521" s="34"/>
      <c r="V521" s="5"/>
      <c r="W521" s="81"/>
      <c r="X521" s="84"/>
      <c r="Y521" s="18"/>
      <c r="AA521" s="18"/>
      <c r="AB521" s="86"/>
      <c r="AC521" s="18"/>
      <c r="AE521" s="18"/>
      <c r="AF521" s="88"/>
      <c r="AG521" s="90"/>
      <c r="AK521" s="37"/>
      <c r="AM521" s="37"/>
      <c r="AP521" s="94"/>
      <c r="AQ521" s="18"/>
      <c r="AR521" s="95"/>
      <c r="AS521" s="96"/>
      <c r="AU521" s="18"/>
      <c r="AW521" s="18"/>
    </row>
    <row r="522" spans="17:49" x14ac:dyDescent="0.2">
      <c r="Q522"/>
      <c r="R522" s="5"/>
      <c r="S522" s="34"/>
      <c r="T522" s="5"/>
      <c r="U522" s="34"/>
      <c r="V522" s="5"/>
      <c r="W522" s="81"/>
      <c r="X522" s="84"/>
      <c r="Y522" s="18"/>
      <c r="AA522" s="18"/>
      <c r="AB522" s="86"/>
      <c r="AC522" s="18"/>
      <c r="AE522" s="18"/>
      <c r="AF522" s="88"/>
      <c r="AG522" s="90"/>
      <c r="AK522" s="37"/>
      <c r="AM522" s="37"/>
      <c r="AP522" s="94"/>
      <c r="AQ522" s="18"/>
      <c r="AR522" s="95"/>
      <c r="AS522" s="96"/>
      <c r="AU522" s="18"/>
      <c r="AW522" s="18"/>
    </row>
    <row r="523" spans="17:49" x14ac:dyDescent="0.2">
      <c r="Q523"/>
      <c r="R523" s="5"/>
      <c r="S523" s="34"/>
      <c r="T523" s="5"/>
      <c r="U523" s="34"/>
      <c r="V523" s="5"/>
      <c r="W523" s="81"/>
      <c r="X523" s="84"/>
      <c r="Y523" s="18"/>
      <c r="AA523" s="18"/>
      <c r="AB523" s="86"/>
      <c r="AC523" s="18"/>
      <c r="AE523" s="18"/>
      <c r="AF523" s="88"/>
      <c r="AG523" s="90"/>
      <c r="AK523" s="37"/>
      <c r="AM523" s="37"/>
      <c r="AP523" s="94"/>
      <c r="AQ523" s="18"/>
      <c r="AR523" s="95"/>
      <c r="AS523" s="96"/>
      <c r="AU523" s="18"/>
      <c r="AW523" s="18"/>
    </row>
    <row r="524" spans="17:49" x14ac:dyDescent="0.2">
      <c r="Q524"/>
      <c r="R524" s="5"/>
      <c r="S524" s="34"/>
      <c r="T524" s="5"/>
      <c r="U524" s="34"/>
      <c r="V524" s="5"/>
      <c r="W524" s="81"/>
      <c r="X524" s="84"/>
      <c r="Y524" s="18"/>
      <c r="AA524" s="18"/>
      <c r="AB524" s="86"/>
      <c r="AC524" s="18"/>
      <c r="AE524" s="18"/>
      <c r="AF524" s="88"/>
      <c r="AG524" s="90"/>
      <c r="AK524" s="37"/>
      <c r="AM524" s="37"/>
      <c r="AP524" s="94"/>
      <c r="AQ524" s="18"/>
      <c r="AR524" s="95"/>
      <c r="AS524" s="96"/>
      <c r="AU524" s="18"/>
      <c r="AW524" s="18"/>
    </row>
    <row r="525" spans="17:49" x14ac:dyDescent="0.2">
      <c r="Q525"/>
      <c r="R525" s="5"/>
      <c r="S525" s="34"/>
      <c r="T525" s="5"/>
      <c r="U525" s="34"/>
      <c r="V525" s="5"/>
      <c r="W525" s="81"/>
      <c r="X525" s="84"/>
      <c r="Y525" s="18"/>
      <c r="AA525" s="18"/>
      <c r="AB525" s="86"/>
      <c r="AC525" s="18"/>
      <c r="AE525" s="18"/>
      <c r="AF525" s="88"/>
      <c r="AG525" s="90"/>
      <c r="AK525" s="37"/>
      <c r="AM525" s="37"/>
      <c r="AP525" s="94"/>
      <c r="AQ525" s="18"/>
      <c r="AR525" s="95"/>
      <c r="AS525" s="96"/>
      <c r="AU525" s="18"/>
      <c r="AW525" s="18"/>
    </row>
    <row r="526" spans="17:49" x14ac:dyDescent="0.2">
      <c r="Q526"/>
      <c r="R526" s="5"/>
      <c r="S526" s="34"/>
      <c r="T526" s="5"/>
      <c r="U526" s="34"/>
      <c r="V526" s="5"/>
      <c r="W526" s="81"/>
      <c r="X526" s="84"/>
      <c r="Y526" s="18"/>
      <c r="AA526" s="18"/>
      <c r="AB526" s="86"/>
      <c r="AC526" s="18"/>
      <c r="AE526" s="18"/>
      <c r="AF526" s="88"/>
      <c r="AG526" s="90"/>
      <c r="AK526" s="37"/>
      <c r="AM526" s="37"/>
      <c r="AP526" s="94"/>
      <c r="AQ526" s="18"/>
      <c r="AR526" s="95"/>
      <c r="AS526" s="96"/>
      <c r="AU526" s="18"/>
      <c r="AW526" s="18"/>
    </row>
    <row r="527" spans="17:49" x14ac:dyDescent="0.2">
      <c r="Q527"/>
      <c r="R527" s="5"/>
      <c r="S527" s="34"/>
      <c r="T527" s="5"/>
      <c r="U527" s="34"/>
      <c r="V527" s="5"/>
      <c r="W527" s="81"/>
      <c r="X527" s="84"/>
      <c r="Y527" s="18"/>
      <c r="AA527" s="18"/>
      <c r="AB527" s="86"/>
      <c r="AC527" s="18"/>
      <c r="AE527" s="18"/>
      <c r="AF527" s="88"/>
      <c r="AG527" s="90"/>
      <c r="AK527" s="37"/>
      <c r="AM527" s="37"/>
      <c r="AP527" s="94"/>
      <c r="AQ527" s="18"/>
      <c r="AR527" s="95"/>
      <c r="AS527" s="96"/>
      <c r="AU527" s="18"/>
      <c r="AW527" s="18"/>
    </row>
    <row r="528" spans="17:49" x14ac:dyDescent="0.2">
      <c r="Q528"/>
      <c r="R528" s="5"/>
      <c r="S528" s="34"/>
      <c r="T528" s="5"/>
      <c r="U528" s="34"/>
      <c r="V528" s="5"/>
      <c r="W528" s="81"/>
      <c r="X528" s="84"/>
      <c r="Y528" s="18"/>
      <c r="AA528" s="18"/>
      <c r="AB528" s="86"/>
      <c r="AC528" s="18"/>
      <c r="AE528" s="18"/>
      <c r="AF528" s="88"/>
      <c r="AG528" s="90"/>
      <c r="AK528" s="37"/>
      <c r="AM528" s="37"/>
      <c r="AP528" s="94"/>
      <c r="AQ528" s="18"/>
      <c r="AR528" s="95"/>
      <c r="AS528" s="96"/>
      <c r="AU528" s="18"/>
      <c r="AW528" s="18"/>
    </row>
    <row r="529" spans="17:49" x14ac:dyDescent="0.2">
      <c r="Q529"/>
      <c r="R529" s="5"/>
      <c r="S529" s="34"/>
      <c r="T529" s="5"/>
      <c r="U529" s="34"/>
      <c r="V529" s="5"/>
      <c r="W529" s="81"/>
      <c r="X529" s="84"/>
      <c r="Y529" s="18"/>
      <c r="AA529" s="18"/>
      <c r="AB529" s="86"/>
      <c r="AC529" s="18"/>
      <c r="AE529" s="18"/>
      <c r="AF529" s="88"/>
      <c r="AG529" s="90"/>
      <c r="AK529" s="37"/>
      <c r="AM529" s="37"/>
      <c r="AP529" s="94"/>
      <c r="AQ529" s="18"/>
      <c r="AR529" s="95"/>
      <c r="AS529" s="96"/>
      <c r="AU529" s="18"/>
      <c r="AW529" s="18"/>
    </row>
    <row r="530" spans="17:49" x14ac:dyDescent="0.2">
      <c r="Q530"/>
      <c r="R530" s="5"/>
      <c r="S530" s="34"/>
      <c r="T530" s="5"/>
      <c r="U530" s="34"/>
      <c r="V530" s="5"/>
      <c r="W530" s="81"/>
      <c r="X530" s="84"/>
      <c r="Y530" s="18"/>
      <c r="AA530" s="18"/>
      <c r="AB530" s="86"/>
      <c r="AC530" s="18"/>
      <c r="AE530" s="18"/>
      <c r="AF530" s="88"/>
      <c r="AG530" s="90"/>
      <c r="AK530" s="37"/>
      <c r="AM530" s="37"/>
      <c r="AP530" s="94"/>
      <c r="AQ530" s="18"/>
      <c r="AR530" s="95"/>
      <c r="AS530" s="96"/>
      <c r="AU530" s="18"/>
      <c r="AW530" s="18"/>
    </row>
    <row r="531" spans="17:49" x14ac:dyDescent="0.2">
      <c r="Q531"/>
      <c r="R531" s="5"/>
      <c r="S531" s="34"/>
      <c r="T531" s="5"/>
      <c r="U531" s="34"/>
      <c r="V531" s="5"/>
      <c r="W531" s="81"/>
      <c r="X531" s="84"/>
      <c r="Y531" s="18"/>
      <c r="AA531" s="18"/>
      <c r="AB531" s="86"/>
      <c r="AC531" s="18"/>
      <c r="AE531" s="18"/>
      <c r="AF531" s="88"/>
      <c r="AG531" s="90"/>
      <c r="AK531" s="37"/>
      <c r="AM531" s="37"/>
      <c r="AP531" s="94"/>
      <c r="AQ531" s="18"/>
      <c r="AR531" s="95"/>
      <c r="AS531" s="96"/>
      <c r="AU531" s="18"/>
      <c r="AW531" s="18"/>
    </row>
    <row r="532" spans="17:49" x14ac:dyDescent="0.2">
      <c r="Q532"/>
      <c r="R532" s="5"/>
      <c r="S532" s="34"/>
      <c r="T532" s="5"/>
      <c r="U532" s="34"/>
      <c r="V532" s="5"/>
      <c r="W532" s="81"/>
      <c r="X532" s="84"/>
      <c r="Y532" s="18"/>
      <c r="AA532" s="18"/>
      <c r="AB532" s="86"/>
      <c r="AC532" s="18"/>
      <c r="AE532" s="18"/>
      <c r="AF532" s="88"/>
      <c r="AG532" s="90"/>
      <c r="AK532" s="37"/>
      <c r="AM532" s="37"/>
      <c r="AP532" s="94"/>
      <c r="AQ532" s="18"/>
      <c r="AR532" s="95"/>
      <c r="AS532" s="96"/>
      <c r="AU532" s="18"/>
      <c r="AW532" s="18"/>
    </row>
    <row r="533" spans="17:49" x14ac:dyDescent="0.2">
      <c r="Q533"/>
      <c r="R533" s="5"/>
      <c r="S533" s="34"/>
      <c r="T533" s="5"/>
      <c r="U533" s="34"/>
      <c r="V533" s="5"/>
      <c r="W533" s="81"/>
      <c r="X533" s="84"/>
      <c r="Y533" s="18"/>
      <c r="AA533" s="18"/>
      <c r="AB533" s="86"/>
      <c r="AC533" s="18"/>
      <c r="AE533" s="18"/>
      <c r="AF533" s="88"/>
      <c r="AG533" s="90"/>
      <c r="AK533" s="37"/>
      <c r="AM533" s="37"/>
      <c r="AP533" s="94"/>
      <c r="AQ533" s="18"/>
      <c r="AR533" s="95"/>
      <c r="AS533" s="96"/>
      <c r="AU533" s="18"/>
      <c r="AW533" s="18"/>
    </row>
    <row r="534" spans="17:49" x14ac:dyDescent="0.2">
      <c r="Q534"/>
      <c r="R534" s="5"/>
      <c r="S534" s="34"/>
      <c r="T534" s="5"/>
      <c r="U534" s="34"/>
      <c r="V534" s="5"/>
      <c r="W534" s="81"/>
      <c r="X534" s="84"/>
      <c r="Y534" s="18"/>
      <c r="AA534" s="18"/>
      <c r="AB534" s="86"/>
      <c r="AC534" s="18"/>
      <c r="AE534" s="18"/>
      <c r="AF534" s="88"/>
      <c r="AG534" s="90"/>
      <c r="AK534" s="37"/>
      <c r="AM534" s="37"/>
      <c r="AP534" s="94"/>
      <c r="AQ534" s="18"/>
      <c r="AR534" s="95"/>
      <c r="AS534" s="96"/>
      <c r="AU534" s="18"/>
      <c r="AW534" s="18"/>
    </row>
    <row r="535" spans="17:49" x14ac:dyDescent="0.2">
      <c r="Q535"/>
      <c r="R535" s="5"/>
      <c r="S535" s="34"/>
      <c r="T535" s="5"/>
      <c r="U535" s="34"/>
      <c r="V535" s="5"/>
      <c r="W535" s="81"/>
      <c r="X535" s="84"/>
      <c r="Y535" s="18"/>
      <c r="AA535" s="18"/>
      <c r="AB535" s="86"/>
      <c r="AC535" s="18"/>
      <c r="AE535" s="18"/>
      <c r="AF535" s="88"/>
      <c r="AG535" s="90"/>
      <c r="AK535" s="37"/>
      <c r="AM535" s="37"/>
      <c r="AP535" s="94"/>
      <c r="AQ535" s="18"/>
      <c r="AR535" s="95"/>
      <c r="AS535" s="96"/>
      <c r="AU535" s="18"/>
      <c r="AW535" s="18"/>
    </row>
    <row r="536" spans="17:49" x14ac:dyDescent="0.2">
      <c r="Q536"/>
      <c r="R536" s="5"/>
      <c r="S536" s="34"/>
      <c r="T536" s="5"/>
      <c r="U536" s="34"/>
      <c r="V536" s="5"/>
      <c r="W536" s="81"/>
      <c r="X536" s="84"/>
      <c r="Y536" s="18"/>
      <c r="AA536" s="18"/>
      <c r="AB536" s="86"/>
      <c r="AC536" s="18"/>
      <c r="AE536" s="18"/>
      <c r="AF536" s="88"/>
      <c r="AG536" s="90"/>
      <c r="AK536" s="37"/>
      <c r="AM536" s="37"/>
      <c r="AP536" s="94"/>
      <c r="AQ536" s="18"/>
      <c r="AR536" s="95"/>
      <c r="AS536" s="96"/>
      <c r="AU536" s="18"/>
      <c r="AW536" s="18"/>
    </row>
    <row r="537" spans="17:49" x14ac:dyDescent="0.2">
      <c r="Q537"/>
      <c r="R537" s="5"/>
      <c r="S537" s="34"/>
      <c r="T537" s="5"/>
      <c r="U537" s="34"/>
      <c r="V537" s="5"/>
      <c r="W537" s="81"/>
      <c r="X537" s="84"/>
      <c r="Y537" s="18"/>
      <c r="AA537" s="18"/>
      <c r="AB537" s="86"/>
      <c r="AC537" s="18"/>
      <c r="AE537" s="18"/>
      <c r="AF537" s="88"/>
      <c r="AG537" s="90"/>
      <c r="AK537" s="37"/>
      <c r="AM537" s="37"/>
      <c r="AP537" s="94"/>
      <c r="AQ537" s="18"/>
      <c r="AR537" s="95"/>
      <c r="AS537" s="96"/>
      <c r="AU537" s="18"/>
      <c r="AW537" s="18"/>
    </row>
    <row r="538" spans="17:49" x14ac:dyDescent="0.2">
      <c r="Q538"/>
      <c r="R538" s="5"/>
      <c r="S538" s="34"/>
      <c r="T538" s="5"/>
      <c r="U538" s="34"/>
      <c r="V538" s="5"/>
      <c r="W538" s="81"/>
      <c r="X538" s="84"/>
      <c r="Y538" s="18"/>
      <c r="AA538" s="18"/>
      <c r="AB538" s="86"/>
      <c r="AC538" s="18"/>
      <c r="AE538" s="18"/>
      <c r="AF538" s="88"/>
      <c r="AG538" s="90"/>
      <c r="AK538" s="37"/>
      <c r="AM538" s="37"/>
      <c r="AP538" s="94"/>
      <c r="AQ538" s="18"/>
      <c r="AR538" s="95"/>
      <c r="AS538" s="96"/>
      <c r="AU538" s="18"/>
      <c r="AW538" s="18"/>
    </row>
    <row r="539" spans="17:49" x14ac:dyDescent="0.2">
      <c r="Q539"/>
      <c r="R539" s="5"/>
      <c r="S539" s="34"/>
      <c r="T539" s="5"/>
      <c r="U539" s="34"/>
      <c r="V539" s="5"/>
      <c r="W539" s="81"/>
      <c r="X539" s="84"/>
      <c r="Y539" s="18"/>
      <c r="AA539" s="18"/>
      <c r="AB539" s="86"/>
      <c r="AC539" s="18"/>
      <c r="AE539" s="18"/>
      <c r="AF539" s="88"/>
      <c r="AG539" s="90"/>
      <c r="AK539" s="37"/>
      <c r="AM539" s="37"/>
      <c r="AP539" s="94"/>
      <c r="AQ539" s="18"/>
      <c r="AR539" s="95"/>
      <c r="AS539" s="96"/>
      <c r="AU539" s="18"/>
      <c r="AW539" s="18"/>
    </row>
    <row r="540" spans="17:49" x14ac:dyDescent="0.2">
      <c r="Q540"/>
      <c r="R540" s="5"/>
      <c r="S540" s="34"/>
      <c r="T540" s="5"/>
      <c r="U540" s="34"/>
      <c r="V540" s="5"/>
      <c r="W540" s="81"/>
      <c r="X540" s="84"/>
      <c r="Y540" s="18"/>
      <c r="AA540" s="18"/>
      <c r="AB540" s="86"/>
      <c r="AC540" s="18"/>
      <c r="AE540" s="18"/>
      <c r="AF540" s="88"/>
      <c r="AG540" s="90"/>
      <c r="AK540" s="37"/>
      <c r="AM540" s="37"/>
      <c r="AP540" s="94"/>
      <c r="AQ540" s="18"/>
      <c r="AR540" s="95"/>
      <c r="AS540" s="96"/>
      <c r="AU540" s="18"/>
      <c r="AW540" s="18"/>
    </row>
    <row r="541" spans="17:49" x14ac:dyDescent="0.2">
      <c r="Q541"/>
      <c r="R541" s="5"/>
      <c r="S541" s="34"/>
      <c r="T541" s="5"/>
      <c r="U541" s="34"/>
      <c r="V541" s="5"/>
      <c r="W541" s="81"/>
      <c r="X541" s="84"/>
      <c r="Y541" s="18"/>
      <c r="AA541" s="18"/>
      <c r="AB541" s="86"/>
      <c r="AC541" s="18"/>
      <c r="AE541" s="18"/>
      <c r="AF541" s="88"/>
      <c r="AG541" s="90"/>
      <c r="AK541" s="37"/>
      <c r="AM541" s="37"/>
      <c r="AP541" s="94"/>
      <c r="AQ541" s="18"/>
      <c r="AR541" s="95"/>
      <c r="AS541" s="96"/>
      <c r="AU541" s="18"/>
      <c r="AW541" s="18"/>
    </row>
    <row r="542" spans="17:49" x14ac:dyDescent="0.2">
      <c r="Q542"/>
      <c r="R542" s="5"/>
      <c r="S542" s="34"/>
      <c r="T542" s="5"/>
      <c r="U542" s="34"/>
      <c r="V542" s="5"/>
      <c r="W542" s="81"/>
      <c r="X542" s="84"/>
      <c r="Y542" s="18"/>
      <c r="AA542" s="18"/>
      <c r="AB542" s="86"/>
      <c r="AC542" s="18"/>
      <c r="AE542" s="18"/>
      <c r="AF542" s="88"/>
      <c r="AG542" s="90"/>
      <c r="AK542" s="37"/>
      <c r="AM542" s="37"/>
      <c r="AP542" s="94"/>
      <c r="AQ542" s="18"/>
      <c r="AR542" s="95"/>
      <c r="AS542" s="96"/>
      <c r="AU542" s="18"/>
      <c r="AW542" s="18"/>
    </row>
    <row r="543" spans="17:49" x14ac:dyDescent="0.2">
      <c r="Q543"/>
      <c r="R543" s="5"/>
      <c r="S543" s="34"/>
      <c r="T543" s="5"/>
      <c r="U543" s="34"/>
      <c r="V543" s="5"/>
      <c r="W543" s="81"/>
      <c r="X543" s="84"/>
      <c r="Y543" s="18"/>
      <c r="AA543" s="18"/>
      <c r="AB543" s="86"/>
      <c r="AC543" s="18"/>
      <c r="AE543" s="18"/>
      <c r="AF543" s="88"/>
      <c r="AG543" s="90"/>
      <c r="AK543" s="37"/>
      <c r="AM543" s="37"/>
      <c r="AP543" s="94"/>
      <c r="AQ543" s="18"/>
      <c r="AR543" s="95"/>
      <c r="AS543" s="96"/>
      <c r="AU543" s="18"/>
      <c r="AW543" s="18"/>
    </row>
    <row r="544" spans="17:49" x14ac:dyDescent="0.2">
      <c r="Q544"/>
      <c r="R544" s="5"/>
      <c r="S544" s="34"/>
      <c r="T544" s="5"/>
      <c r="U544" s="34"/>
      <c r="V544" s="5"/>
      <c r="W544" s="81"/>
      <c r="X544" s="84"/>
      <c r="Y544" s="18"/>
      <c r="AA544" s="18"/>
      <c r="AB544" s="86"/>
      <c r="AC544" s="18"/>
      <c r="AE544" s="18"/>
      <c r="AF544" s="88"/>
      <c r="AG544" s="90"/>
      <c r="AK544" s="37"/>
      <c r="AM544" s="37"/>
      <c r="AP544" s="94"/>
      <c r="AQ544" s="18"/>
      <c r="AR544" s="95"/>
      <c r="AS544" s="96"/>
      <c r="AU544" s="18"/>
      <c r="AW544" s="18"/>
    </row>
    <row r="545" spans="17:49" x14ac:dyDescent="0.2">
      <c r="Q545"/>
      <c r="R545" s="5"/>
      <c r="S545" s="34"/>
      <c r="T545" s="5"/>
      <c r="U545" s="34"/>
      <c r="V545" s="5"/>
      <c r="W545" s="81"/>
      <c r="X545" s="84"/>
      <c r="Y545" s="18"/>
      <c r="AA545" s="18"/>
      <c r="AB545" s="86"/>
      <c r="AC545" s="18"/>
      <c r="AE545" s="18"/>
      <c r="AF545" s="88"/>
      <c r="AG545" s="90"/>
      <c r="AK545" s="37"/>
      <c r="AM545" s="37"/>
      <c r="AP545" s="94"/>
      <c r="AQ545" s="18"/>
      <c r="AR545" s="95"/>
      <c r="AS545" s="96"/>
      <c r="AU545" s="18"/>
      <c r="AW545" s="18"/>
    </row>
    <row r="546" spans="17:49" x14ac:dyDescent="0.2">
      <c r="Q546"/>
      <c r="R546" s="5"/>
      <c r="S546" s="34"/>
      <c r="T546" s="5"/>
      <c r="U546" s="34"/>
      <c r="V546" s="5"/>
      <c r="W546" s="81"/>
      <c r="X546" s="84"/>
      <c r="Y546" s="18"/>
      <c r="AA546" s="18"/>
      <c r="AB546" s="86"/>
      <c r="AC546" s="18"/>
      <c r="AE546" s="18"/>
      <c r="AF546" s="88"/>
      <c r="AG546" s="90"/>
      <c r="AK546" s="37"/>
      <c r="AM546" s="37"/>
      <c r="AP546" s="94"/>
      <c r="AQ546" s="18"/>
      <c r="AR546" s="95"/>
      <c r="AS546" s="96"/>
      <c r="AU546" s="18"/>
      <c r="AW546" s="18"/>
    </row>
    <row r="547" spans="17:49" x14ac:dyDescent="0.2">
      <c r="Q547"/>
      <c r="R547" s="5"/>
      <c r="S547" s="34"/>
      <c r="T547" s="5"/>
      <c r="U547" s="34"/>
      <c r="V547" s="5"/>
      <c r="W547" s="81"/>
      <c r="X547" s="84"/>
      <c r="Y547" s="18"/>
      <c r="AA547" s="18"/>
      <c r="AB547" s="86"/>
      <c r="AC547" s="18"/>
      <c r="AE547" s="18"/>
      <c r="AF547" s="88"/>
      <c r="AG547" s="90"/>
      <c r="AK547" s="37"/>
      <c r="AM547" s="37"/>
      <c r="AP547" s="94"/>
      <c r="AQ547" s="18"/>
      <c r="AR547" s="95"/>
      <c r="AS547" s="96"/>
      <c r="AU547" s="18"/>
      <c r="AW547" s="18"/>
    </row>
    <row r="548" spans="17:49" x14ac:dyDescent="0.2">
      <c r="Q548"/>
      <c r="R548" s="5"/>
      <c r="S548" s="34"/>
      <c r="T548" s="5"/>
      <c r="U548" s="34"/>
      <c r="V548" s="5"/>
      <c r="W548" s="81"/>
      <c r="X548" s="84"/>
      <c r="Y548" s="18"/>
      <c r="AA548" s="18"/>
      <c r="AB548" s="86"/>
      <c r="AC548" s="18"/>
      <c r="AE548" s="18"/>
      <c r="AF548" s="88"/>
      <c r="AG548" s="90"/>
      <c r="AK548" s="37"/>
      <c r="AM548" s="37"/>
      <c r="AP548" s="94"/>
      <c r="AQ548" s="18"/>
      <c r="AR548" s="95"/>
      <c r="AS548" s="96"/>
      <c r="AU548" s="18"/>
      <c r="AW548" s="18"/>
    </row>
    <row r="549" spans="17:49" x14ac:dyDescent="0.2">
      <c r="Q549"/>
      <c r="R549" s="5"/>
      <c r="S549" s="34"/>
      <c r="T549" s="5"/>
      <c r="U549" s="34"/>
      <c r="V549" s="5"/>
      <c r="W549" s="81"/>
      <c r="X549" s="84"/>
      <c r="Y549" s="18"/>
      <c r="AA549" s="18"/>
      <c r="AB549" s="86"/>
      <c r="AC549" s="18"/>
      <c r="AE549" s="18"/>
      <c r="AF549" s="88"/>
      <c r="AG549" s="90"/>
      <c r="AK549" s="37"/>
      <c r="AM549" s="37"/>
      <c r="AP549" s="94"/>
      <c r="AQ549" s="18"/>
      <c r="AR549" s="95"/>
      <c r="AS549" s="96"/>
      <c r="AU549" s="18"/>
      <c r="AW549" s="18"/>
    </row>
    <row r="550" spans="17:49" x14ac:dyDescent="0.2">
      <c r="Q550"/>
      <c r="R550" s="5"/>
      <c r="S550" s="34"/>
      <c r="T550" s="5"/>
      <c r="U550" s="34"/>
      <c r="V550" s="5"/>
      <c r="W550" s="81"/>
      <c r="X550" s="84"/>
      <c r="Y550" s="18"/>
      <c r="AA550" s="18"/>
      <c r="AB550" s="86"/>
      <c r="AC550" s="18"/>
      <c r="AE550" s="18"/>
      <c r="AF550" s="88"/>
      <c r="AG550" s="90"/>
      <c r="AK550" s="37"/>
      <c r="AM550" s="37"/>
      <c r="AP550" s="94"/>
      <c r="AQ550" s="18"/>
      <c r="AR550" s="95"/>
      <c r="AS550" s="96"/>
      <c r="AU550" s="18"/>
      <c r="AW550" s="18"/>
    </row>
    <row r="551" spans="17:49" x14ac:dyDescent="0.2">
      <c r="Q551"/>
      <c r="R551" s="5"/>
      <c r="S551" s="34"/>
      <c r="T551" s="5"/>
      <c r="U551" s="34"/>
      <c r="V551" s="5"/>
      <c r="W551" s="81"/>
      <c r="X551" s="84"/>
      <c r="Y551" s="18"/>
      <c r="AA551" s="18"/>
      <c r="AB551" s="86"/>
      <c r="AC551" s="18"/>
      <c r="AE551" s="18"/>
      <c r="AF551" s="88"/>
      <c r="AG551" s="90"/>
      <c r="AK551" s="37"/>
      <c r="AM551" s="37"/>
      <c r="AP551" s="94"/>
      <c r="AQ551" s="18"/>
      <c r="AR551" s="95"/>
      <c r="AS551" s="96"/>
      <c r="AU551" s="18"/>
      <c r="AW551" s="18"/>
    </row>
    <row r="552" spans="17:49" x14ac:dyDescent="0.2">
      <c r="Q552"/>
      <c r="R552" s="5"/>
      <c r="S552" s="34"/>
      <c r="T552" s="5"/>
      <c r="U552" s="34"/>
      <c r="V552" s="5"/>
      <c r="W552" s="81"/>
      <c r="X552" s="84"/>
      <c r="Y552" s="18"/>
      <c r="AA552" s="18"/>
      <c r="AB552" s="86"/>
      <c r="AC552" s="18"/>
      <c r="AE552" s="18"/>
      <c r="AF552" s="88"/>
      <c r="AG552" s="90"/>
      <c r="AK552" s="37"/>
      <c r="AM552" s="37"/>
      <c r="AP552" s="94"/>
      <c r="AQ552" s="18"/>
      <c r="AR552" s="95"/>
      <c r="AS552" s="96"/>
      <c r="AU552" s="18"/>
      <c r="AW552" s="18"/>
    </row>
    <row r="553" spans="17:49" x14ac:dyDescent="0.2">
      <c r="Q553"/>
      <c r="R553" s="5"/>
      <c r="S553" s="34"/>
      <c r="T553" s="5"/>
      <c r="U553" s="34"/>
      <c r="V553" s="5"/>
      <c r="W553" s="81"/>
      <c r="X553" s="84"/>
      <c r="Y553" s="18"/>
      <c r="AA553" s="18"/>
      <c r="AB553" s="86"/>
      <c r="AC553" s="18"/>
      <c r="AE553" s="18"/>
      <c r="AF553" s="88"/>
      <c r="AG553" s="90"/>
      <c r="AK553" s="37"/>
      <c r="AM553" s="37"/>
      <c r="AP553" s="94"/>
      <c r="AQ553" s="18"/>
      <c r="AR553" s="95"/>
      <c r="AS553" s="96"/>
      <c r="AU553" s="18"/>
      <c r="AW553" s="18"/>
    </row>
    <row r="554" spans="17:49" x14ac:dyDescent="0.2">
      <c r="Q554"/>
      <c r="R554" s="5"/>
      <c r="S554" s="34"/>
      <c r="T554" s="5"/>
      <c r="U554" s="34"/>
      <c r="V554" s="5"/>
      <c r="W554" s="81"/>
      <c r="X554" s="84"/>
      <c r="Y554" s="18"/>
      <c r="AA554" s="18"/>
      <c r="AB554" s="86"/>
      <c r="AC554" s="18"/>
      <c r="AE554" s="18"/>
      <c r="AF554" s="88"/>
      <c r="AG554" s="90"/>
      <c r="AK554" s="37"/>
      <c r="AM554" s="37"/>
      <c r="AP554" s="94"/>
      <c r="AQ554" s="18"/>
      <c r="AR554" s="95"/>
      <c r="AS554" s="96"/>
      <c r="AU554" s="18"/>
      <c r="AW554" s="18"/>
    </row>
    <row r="555" spans="17:49" x14ac:dyDescent="0.2">
      <c r="Q555"/>
      <c r="R555" s="5"/>
      <c r="S555" s="34"/>
      <c r="T555" s="5"/>
      <c r="U555" s="34"/>
      <c r="V555" s="5"/>
      <c r="W555" s="81"/>
      <c r="X555" s="84"/>
      <c r="Y555" s="18"/>
      <c r="AA555" s="18"/>
      <c r="AB555" s="86"/>
      <c r="AC555" s="18"/>
      <c r="AE555" s="18"/>
      <c r="AF555" s="88"/>
      <c r="AG555" s="90"/>
      <c r="AK555" s="37"/>
      <c r="AM555" s="37"/>
      <c r="AP555" s="94"/>
      <c r="AQ555" s="18"/>
      <c r="AR555" s="95"/>
      <c r="AS555" s="96"/>
      <c r="AU555" s="18"/>
      <c r="AW555" s="18"/>
    </row>
    <row r="556" spans="17:49" x14ac:dyDescent="0.2">
      <c r="Q556"/>
      <c r="R556" s="5"/>
      <c r="S556" s="34"/>
      <c r="T556" s="5"/>
      <c r="U556" s="34"/>
      <c r="V556" s="5"/>
      <c r="W556" s="81"/>
      <c r="X556" s="84"/>
      <c r="Y556" s="18"/>
      <c r="AA556" s="18"/>
      <c r="AB556" s="86"/>
      <c r="AC556" s="18"/>
      <c r="AE556" s="18"/>
      <c r="AF556" s="88"/>
      <c r="AG556" s="90"/>
      <c r="AK556" s="37"/>
      <c r="AM556" s="37"/>
      <c r="AP556" s="94"/>
      <c r="AQ556" s="18"/>
      <c r="AR556" s="95"/>
      <c r="AS556" s="96"/>
      <c r="AU556" s="18"/>
      <c r="AW556" s="18"/>
    </row>
    <row r="557" spans="17:49" x14ac:dyDescent="0.2">
      <c r="Q557"/>
      <c r="R557" s="5"/>
      <c r="S557" s="34"/>
      <c r="T557" s="5"/>
      <c r="U557" s="34"/>
      <c r="V557" s="5"/>
      <c r="W557" s="81"/>
      <c r="X557" s="84"/>
      <c r="Y557" s="18"/>
      <c r="AA557" s="18"/>
      <c r="AB557" s="86"/>
      <c r="AC557" s="18"/>
      <c r="AE557" s="18"/>
      <c r="AF557" s="88"/>
      <c r="AG557" s="90"/>
      <c r="AK557" s="37"/>
      <c r="AM557" s="37"/>
      <c r="AP557" s="94"/>
      <c r="AQ557" s="18"/>
      <c r="AR557" s="95"/>
      <c r="AS557" s="96"/>
      <c r="AU557" s="18"/>
      <c r="AW557" s="18"/>
    </row>
    <row r="558" spans="17:49" x14ac:dyDescent="0.2">
      <c r="Q558"/>
      <c r="R558" s="5"/>
      <c r="S558" s="34"/>
      <c r="T558" s="5"/>
      <c r="U558" s="34"/>
      <c r="V558" s="5"/>
      <c r="W558" s="81"/>
      <c r="X558" s="84"/>
      <c r="Y558" s="18"/>
      <c r="AA558" s="18"/>
      <c r="AB558" s="86"/>
      <c r="AC558" s="18"/>
      <c r="AE558" s="18"/>
      <c r="AF558" s="88"/>
      <c r="AG558" s="90"/>
      <c r="AK558" s="37"/>
      <c r="AM558" s="37"/>
      <c r="AP558" s="94"/>
      <c r="AQ558" s="18"/>
      <c r="AR558" s="95"/>
      <c r="AS558" s="96"/>
      <c r="AU558" s="18"/>
      <c r="AW558" s="18"/>
    </row>
    <row r="559" spans="17:49" x14ac:dyDescent="0.2">
      <c r="Q559"/>
      <c r="R559" s="5"/>
      <c r="S559" s="34"/>
      <c r="T559" s="5"/>
      <c r="U559" s="34"/>
      <c r="V559" s="5"/>
      <c r="W559" s="81"/>
      <c r="X559" s="84"/>
      <c r="Y559" s="18"/>
      <c r="AA559" s="18"/>
      <c r="AB559" s="86"/>
      <c r="AC559" s="18"/>
      <c r="AE559" s="18"/>
      <c r="AF559" s="88"/>
      <c r="AG559" s="90"/>
      <c r="AK559" s="37"/>
      <c r="AM559" s="37"/>
      <c r="AP559" s="94"/>
      <c r="AQ559" s="18"/>
      <c r="AR559" s="95"/>
      <c r="AS559" s="96"/>
      <c r="AU559" s="18"/>
      <c r="AW559" s="18"/>
    </row>
    <row r="560" spans="17:49" x14ac:dyDescent="0.2">
      <c r="Q560"/>
      <c r="R560" s="5"/>
      <c r="S560" s="34"/>
      <c r="T560" s="5"/>
      <c r="U560" s="34"/>
      <c r="V560" s="5"/>
      <c r="W560" s="81"/>
      <c r="X560" s="84"/>
      <c r="Y560" s="18"/>
      <c r="AA560" s="18"/>
      <c r="AB560" s="86"/>
      <c r="AC560" s="18"/>
      <c r="AE560" s="18"/>
      <c r="AF560" s="88"/>
      <c r="AG560" s="90"/>
      <c r="AK560" s="37"/>
      <c r="AM560" s="37"/>
      <c r="AP560" s="94"/>
      <c r="AQ560" s="18"/>
      <c r="AR560" s="95"/>
      <c r="AS560" s="96"/>
      <c r="AU560" s="18"/>
      <c r="AW560" s="18"/>
    </row>
    <row r="561" spans="17:49" x14ac:dyDescent="0.2">
      <c r="Q561"/>
      <c r="R561" s="5"/>
      <c r="S561" s="34"/>
      <c r="T561" s="5"/>
      <c r="U561" s="34"/>
      <c r="V561" s="5"/>
      <c r="W561" s="81"/>
      <c r="X561" s="84"/>
      <c r="Y561" s="18"/>
      <c r="AA561" s="18"/>
      <c r="AB561" s="86"/>
      <c r="AC561" s="18"/>
      <c r="AE561" s="18"/>
      <c r="AF561" s="88"/>
      <c r="AG561" s="90"/>
      <c r="AK561" s="37"/>
      <c r="AM561" s="37"/>
      <c r="AP561" s="94"/>
      <c r="AQ561" s="18"/>
      <c r="AR561" s="95"/>
      <c r="AS561" s="96"/>
      <c r="AU561" s="18"/>
      <c r="AW561" s="18"/>
    </row>
    <row r="562" spans="17:49" x14ac:dyDescent="0.2">
      <c r="Q562"/>
      <c r="R562" s="5"/>
      <c r="S562" s="34"/>
      <c r="T562" s="5"/>
      <c r="U562" s="34"/>
      <c r="V562" s="5"/>
      <c r="W562" s="81"/>
      <c r="X562" s="84"/>
      <c r="Y562" s="18"/>
      <c r="AA562" s="18"/>
      <c r="AB562" s="86"/>
      <c r="AC562" s="18"/>
      <c r="AE562" s="18"/>
      <c r="AF562" s="88"/>
      <c r="AG562" s="90"/>
      <c r="AK562" s="37"/>
      <c r="AM562" s="37"/>
      <c r="AP562" s="94"/>
      <c r="AQ562" s="18"/>
      <c r="AR562" s="95"/>
      <c r="AS562" s="96"/>
      <c r="AU562" s="18"/>
      <c r="AW562" s="18"/>
    </row>
    <row r="563" spans="17:49" x14ac:dyDescent="0.2">
      <c r="Q563"/>
      <c r="R563" s="5"/>
      <c r="S563" s="34"/>
      <c r="T563" s="5"/>
      <c r="U563" s="34"/>
      <c r="V563" s="5"/>
      <c r="W563" s="81"/>
      <c r="X563" s="84"/>
      <c r="Y563" s="18"/>
      <c r="AA563" s="18"/>
      <c r="AB563" s="86"/>
      <c r="AC563" s="18"/>
      <c r="AE563" s="18"/>
      <c r="AF563" s="88"/>
      <c r="AG563" s="90"/>
      <c r="AK563" s="37"/>
      <c r="AM563" s="37"/>
      <c r="AP563" s="94"/>
      <c r="AQ563" s="18"/>
      <c r="AR563" s="95"/>
      <c r="AS563" s="96"/>
      <c r="AU563" s="18"/>
      <c r="AW563" s="18"/>
    </row>
    <row r="564" spans="17:49" x14ac:dyDescent="0.2">
      <c r="Q564"/>
      <c r="R564" s="5"/>
      <c r="S564" s="34"/>
      <c r="T564" s="5"/>
      <c r="U564" s="34"/>
      <c r="V564" s="5"/>
      <c r="W564" s="81"/>
      <c r="X564" s="84"/>
      <c r="Y564" s="18"/>
      <c r="AA564" s="18"/>
      <c r="AB564" s="86"/>
      <c r="AC564" s="18"/>
      <c r="AE564" s="18"/>
      <c r="AF564" s="88"/>
      <c r="AG564" s="90"/>
      <c r="AK564" s="37"/>
      <c r="AM564" s="37"/>
      <c r="AP564" s="94"/>
      <c r="AQ564" s="18"/>
      <c r="AR564" s="95"/>
      <c r="AS564" s="96"/>
      <c r="AU564" s="18"/>
      <c r="AW564" s="18"/>
    </row>
    <row r="565" spans="17:49" x14ac:dyDescent="0.2">
      <c r="Q565"/>
      <c r="R565" s="5"/>
      <c r="S565" s="34"/>
      <c r="T565" s="5"/>
      <c r="U565" s="34"/>
      <c r="V565" s="5"/>
      <c r="W565" s="81"/>
      <c r="X565" s="84"/>
      <c r="Y565" s="18"/>
      <c r="AA565" s="18"/>
      <c r="AB565" s="86"/>
      <c r="AC565" s="18"/>
      <c r="AE565" s="18"/>
      <c r="AF565" s="88"/>
      <c r="AG565" s="90"/>
      <c r="AK565" s="37"/>
      <c r="AM565" s="37"/>
      <c r="AP565" s="94"/>
      <c r="AQ565" s="18"/>
      <c r="AR565" s="95"/>
      <c r="AS565" s="96"/>
      <c r="AU565" s="18"/>
      <c r="AW565" s="18"/>
    </row>
    <row r="566" spans="17:49" x14ac:dyDescent="0.2">
      <c r="Q566"/>
      <c r="R566" s="5"/>
      <c r="S566" s="34"/>
      <c r="T566" s="5"/>
      <c r="U566" s="34"/>
      <c r="V566" s="5"/>
      <c r="W566" s="81"/>
      <c r="X566" s="84"/>
      <c r="Y566" s="18"/>
      <c r="AA566" s="18"/>
      <c r="AB566" s="86"/>
      <c r="AC566" s="18"/>
      <c r="AE566" s="18"/>
      <c r="AF566" s="88"/>
      <c r="AG566" s="90"/>
      <c r="AK566" s="37"/>
      <c r="AM566" s="37"/>
      <c r="AP566" s="94"/>
      <c r="AQ566" s="18"/>
      <c r="AR566" s="95"/>
      <c r="AS566" s="96"/>
      <c r="AU566" s="18"/>
      <c r="AW566" s="18"/>
    </row>
    <row r="567" spans="17:49" x14ac:dyDescent="0.2">
      <c r="Q567"/>
      <c r="R567" s="5"/>
      <c r="S567" s="34"/>
      <c r="T567" s="5"/>
      <c r="U567" s="34"/>
      <c r="V567" s="5"/>
      <c r="W567" s="81"/>
      <c r="X567" s="84"/>
      <c r="Y567" s="18"/>
      <c r="AA567" s="18"/>
      <c r="AB567" s="86"/>
      <c r="AC567" s="18"/>
      <c r="AE567" s="18"/>
      <c r="AF567" s="88"/>
      <c r="AG567" s="90"/>
      <c r="AK567" s="37"/>
      <c r="AM567" s="37"/>
      <c r="AP567" s="94"/>
      <c r="AQ567" s="18"/>
      <c r="AR567" s="95"/>
      <c r="AS567" s="96"/>
      <c r="AU567" s="18"/>
      <c r="AW567" s="18"/>
    </row>
    <row r="568" spans="17:49" x14ac:dyDescent="0.2">
      <c r="Q568"/>
      <c r="R568" s="5"/>
      <c r="S568" s="34"/>
      <c r="T568" s="5"/>
      <c r="U568" s="34"/>
      <c r="V568" s="5"/>
      <c r="W568" s="81"/>
      <c r="X568" s="84"/>
      <c r="Y568" s="18"/>
      <c r="AA568" s="18"/>
      <c r="AB568" s="86"/>
      <c r="AC568" s="18"/>
      <c r="AE568" s="18"/>
      <c r="AF568" s="88"/>
      <c r="AG568" s="90"/>
      <c r="AK568" s="37"/>
      <c r="AM568" s="37"/>
      <c r="AP568" s="94"/>
      <c r="AQ568" s="18"/>
      <c r="AR568" s="95"/>
      <c r="AS568" s="96"/>
      <c r="AU568" s="18"/>
      <c r="AW568" s="18"/>
    </row>
    <row r="569" spans="17:49" x14ac:dyDescent="0.2">
      <c r="Q569"/>
      <c r="R569" s="5"/>
      <c r="S569" s="34"/>
      <c r="T569" s="5"/>
      <c r="U569" s="34"/>
      <c r="V569" s="5"/>
      <c r="W569" s="81"/>
      <c r="X569" s="84"/>
      <c r="Y569" s="18"/>
      <c r="AA569" s="18"/>
      <c r="AB569" s="86"/>
      <c r="AC569" s="18"/>
      <c r="AE569" s="18"/>
      <c r="AF569" s="88"/>
      <c r="AG569" s="90"/>
      <c r="AK569" s="37"/>
      <c r="AM569" s="37"/>
      <c r="AP569" s="94"/>
      <c r="AQ569" s="18"/>
      <c r="AR569" s="95"/>
      <c r="AS569" s="96"/>
      <c r="AU569" s="18"/>
      <c r="AW569" s="18"/>
    </row>
    <row r="570" spans="17:49" x14ac:dyDescent="0.2">
      <c r="Q570"/>
      <c r="R570" s="5"/>
      <c r="S570" s="34"/>
      <c r="T570" s="5"/>
      <c r="U570" s="34"/>
      <c r="V570" s="5"/>
      <c r="W570" s="81"/>
      <c r="X570" s="84"/>
      <c r="Y570" s="18"/>
      <c r="AA570" s="18"/>
      <c r="AB570" s="86"/>
      <c r="AC570" s="18"/>
      <c r="AE570" s="18"/>
      <c r="AF570" s="88"/>
      <c r="AG570" s="90"/>
      <c r="AK570" s="37"/>
      <c r="AM570" s="37"/>
      <c r="AP570" s="94"/>
      <c r="AQ570" s="18"/>
      <c r="AR570" s="95"/>
      <c r="AS570" s="96"/>
      <c r="AU570" s="18"/>
      <c r="AW570" s="18"/>
    </row>
    <row r="571" spans="17:49" x14ac:dyDescent="0.2">
      <c r="Q571"/>
      <c r="R571" s="5"/>
      <c r="S571" s="34"/>
      <c r="T571" s="5"/>
      <c r="U571" s="34"/>
      <c r="V571" s="5"/>
      <c r="W571" s="81"/>
      <c r="X571" s="84"/>
      <c r="Y571" s="18"/>
      <c r="AA571" s="18"/>
      <c r="AB571" s="86"/>
      <c r="AC571" s="18"/>
      <c r="AE571" s="18"/>
      <c r="AF571" s="88"/>
      <c r="AG571" s="90"/>
      <c r="AK571" s="37"/>
      <c r="AM571" s="37"/>
      <c r="AP571" s="94"/>
      <c r="AQ571" s="18"/>
      <c r="AR571" s="95"/>
      <c r="AS571" s="96"/>
      <c r="AU571" s="18"/>
      <c r="AW571" s="18"/>
    </row>
    <row r="572" spans="17:49" x14ac:dyDescent="0.2">
      <c r="Q572"/>
      <c r="R572" s="5"/>
      <c r="S572" s="34"/>
      <c r="T572" s="5"/>
      <c r="U572" s="34"/>
      <c r="V572" s="5"/>
      <c r="W572" s="81"/>
      <c r="X572" s="84"/>
      <c r="Y572" s="18"/>
      <c r="AA572" s="18"/>
      <c r="AB572" s="86"/>
      <c r="AC572" s="18"/>
      <c r="AE572" s="18"/>
      <c r="AF572" s="88"/>
      <c r="AG572" s="90"/>
      <c r="AK572" s="37"/>
      <c r="AM572" s="37"/>
      <c r="AP572" s="94"/>
      <c r="AQ572" s="18"/>
      <c r="AR572" s="95"/>
      <c r="AS572" s="96"/>
      <c r="AU572" s="18"/>
      <c r="AW572" s="18"/>
    </row>
    <row r="573" spans="17:49" x14ac:dyDescent="0.2">
      <c r="Q573"/>
      <c r="R573" s="5"/>
      <c r="S573" s="34"/>
      <c r="T573" s="5"/>
      <c r="U573" s="34"/>
      <c r="V573" s="5"/>
      <c r="W573" s="81"/>
      <c r="X573" s="84"/>
      <c r="Y573" s="18"/>
      <c r="AA573" s="18"/>
      <c r="AB573" s="86"/>
      <c r="AC573" s="18"/>
      <c r="AE573" s="18"/>
      <c r="AF573" s="88"/>
      <c r="AG573" s="90"/>
      <c r="AK573" s="37"/>
      <c r="AM573" s="37"/>
      <c r="AP573" s="94"/>
      <c r="AQ573" s="18"/>
      <c r="AR573" s="95"/>
      <c r="AS573" s="96"/>
      <c r="AU573" s="18"/>
      <c r="AW573" s="18"/>
    </row>
    <row r="574" spans="17:49" x14ac:dyDescent="0.2">
      <c r="Q574"/>
      <c r="R574" s="5"/>
      <c r="S574" s="34"/>
      <c r="T574" s="5"/>
      <c r="U574" s="34"/>
      <c r="V574" s="5"/>
      <c r="W574" s="81"/>
      <c r="X574" s="84"/>
      <c r="Y574" s="18"/>
      <c r="AA574" s="18"/>
      <c r="AB574" s="86"/>
      <c r="AC574" s="18"/>
      <c r="AE574" s="18"/>
      <c r="AF574" s="88"/>
      <c r="AG574" s="90"/>
      <c r="AK574" s="37"/>
      <c r="AM574" s="37"/>
      <c r="AP574" s="94"/>
      <c r="AQ574" s="18"/>
      <c r="AR574" s="95"/>
      <c r="AS574" s="96"/>
      <c r="AU574" s="18"/>
      <c r="AW574" s="18"/>
    </row>
    <row r="575" spans="17:49" x14ac:dyDescent="0.2">
      <c r="Q575"/>
      <c r="R575" s="5"/>
      <c r="S575" s="34"/>
      <c r="T575" s="5"/>
      <c r="U575" s="34"/>
      <c r="V575" s="5"/>
      <c r="W575" s="81"/>
      <c r="X575" s="84"/>
      <c r="Y575" s="18"/>
      <c r="AA575" s="18"/>
      <c r="AB575" s="86"/>
      <c r="AC575" s="18"/>
      <c r="AE575" s="18"/>
      <c r="AF575" s="88"/>
      <c r="AG575" s="90"/>
      <c r="AK575" s="37"/>
      <c r="AM575" s="37"/>
      <c r="AP575" s="94"/>
      <c r="AQ575" s="18"/>
      <c r="AR575" s="95"/>
      <c r="AS575" s="96"/>
      <c r="AU575" s="18"/>
      <c r="AW575" s="18"/>
    </row>
    <row r="576" spans="17:49" x14ac:dyDescent="0.2">
      <c r="Q576"/>
      <c r="R576" s="5"/>
      <c r="S576" s="34"/>
      <c r="T576" s="5"/>
      <c r="U576" s="34"/>
      <c r="V576" s="5"/>
      <c r="W576" s="81"/>
      <c r="X576" s="84"/>
      <c r="Y576" s="18"/>
      <c r="AA576" s="18"/>
      <c r="AB576" s="86"/>
      <c r="AC576" s="18"/>
      <c r="AE576" s="18"/>
      <c r="AF576" s="88"/>
      <c r="AG576" s="90"/>
      <c r="AK576" s="37"/>
      <c r="AM576" s="37"/>
      <c r="AP576" s="94"/>
      <c r="AQ576" s="18"/>
      <c r="AR576" s="95"/>
      <c r="AS576" s="96"/>
      <c r="AU576" s="18"/>
      <c r="AW576" s="18"/>
    </row>
    <row r="577" spans="17:49" x14ac:dyDescent="0.2">
      <c r="Q577"/>
      <c r="R577" s="5"/>
      <c r="S577" s="34"/>
      <c r="T577" s="5"/>
      <c r="U577" s="34"/>
      <c r="V577" s="5"/>
      <c r="W577" s="81"/>
      <c r="X577" s="84"/>
      <c r="Y577" s="18"/>
      <c r="AA577" s="18"/>
      <c r="AB577" s="86"/>
      <c r="AC577" s="18"/>
      <c r="AE577" s="18"/>
      <c r="AF577" s="88"/>
      <c r="AG577" s="90"/>
      <c r="AK577" s="37"/>
      <c r="AM577" s="37"/>
      <c r="AP577" s="94"/>
      <c r="AQ577" s="18"/>
      <c r="AR577" s="95"/>
      <c r="AS577" s="96"/>
      <c r="AU577" s="18"/>
      <c r="AW577" s="18"/>
    </row>
    <row r="578" spans="17:49" x14ac:dyDescent="0.2">
      <c r="Q578"/>
      <c r="R578" s="5"/>
      <c r="S578" s="34"/>
      <c r="T578" s="5"/>
      <c r="U578" s="34"/>
      <c r="V578" s="5"/>
      <c r="W578" s="81"/>
      <c r="X578" s="84"/>
      <c r="Y578" s="18"/>
      <c r="AA578" s="18"/>
      <c r="AB578" s="86"/>
      <c r="AC578" s="18"/>
      <c r="AE578" s="18"/>
      <c r="AF578" s="88"/>
      <c r="AG578" s="90"/>
      <c r="AK578" s="37"/>
      <c r="AM578" s="37"/>
      <c r="AP578" s="94"/>
      <c r="AQ578" s="18"/>
      <c r="AR578" s="95"/>
      <c r="AS578" s="96"/>
      <c r="AU578" s="18"/>
      <c r="AW578" s="18"/>
    </row>
    <row r="579" spans="17:49" x14ac:dyDescent="0.2">
      <c r="Q579"/>
      <c r="R579" s="5"/>
      <c r="S579" s="34"/>
      <c r="T579" s="5"/>
      <c r="U579" s="34"/>
      <c r="V579" s="5"/>
      <c r="W579" s="81"/>
      <c r="X579" s="84"/>
      <c r="Y579" s="18"/>
      <c r="AA579" s="18"/>
      <c r="AB579" s="86"/>
      <c r="AC579" s="18"/>
      <c r="AE579" s="18"/>
      <c r="AF579" s="88"/>
      <c r="AG579" s="90"/>
      <c r="AK579" s="37"/>
      <c r="AM579" s="37"/>
      <c r="AP579" s="94"/>
      <c r="AQ579" s="18"/>
      <c r="AR579" s="95"/>
      <c r="AS579" s="96"/>
      <c r="AU579" s="18"/>
      <c r="AW579" s="18"/>
    </row>
    <row r="580" spans="17:49" x14ac:dyDescent="0.2">
      <c r="Q580"/>
      <c r="R580" s="5"/>
      <c r="S580" s="34"/>
      <c r="T580" s="5"/>
      <c r="U580" s="34"/>
      <c r="V580" s="5"/>
      <c r="W580" s="81"/>
      <c r="X580" s="84"/>
      <c r="Y580" s="18"/>
      <c r="AA580" s="18"/>
      <c r="AB580" s="86"/>
      <c r="AC580" s="18"/>
      <c r="AE580" s="18"/>
      <c r="AF580" s="88"/>
      <c r="AG580" s="90"/>
      <c r="AK580" s="37"/>
      <c r="AM580" s="37"/>
      <c r="AP580" s="94"/>
      <c r="AQ580" s="18"/>
      <c r="AR580" s="95"/>
      <c r="AS580" s="96"/>
      <c r="AU580" s="18"/>
      <c r="AW580" s="18"/>
    </row>
    <row r="581" spans="17:49" x14ac:dyDescent="0.2">
      <c r="Q581"/>
      <c r="R581" s="5"/>
      <c r="S581" s="34"/>
      <c r="T581" s="5"/>
      <c r="U581" s="34"/>
      <c r="V581" s="5"/>
      <c r="W581" s="81"/>
      <c r="X581" s="84"/>
      <c r="Y581" s="18"/>
      <c r="AA581" s="18"/>
      <c r="AB581" s="86"/>
      <c r="AC581" s="18"/>
      <c r="AE581" s="18"/>
      <c r="AF581" s="88"/>
      <c r="AG581" s="90"/>
      <c r="AK581" s="37"/>
      <c r="AM581" s="37"/>
      <c r="AP581" s="94"/>
      <c r="AQ581" s="18"/>
      <c r="AR581" s="95"/>
      <c r="AS581" s="96"/>
      <c r="AU581" s="18"/>
      <c r="AW581" s="18"/>
    </row>
    <row r="582" spans="17:49" x14ac:dyDescent="0.2">
      <c r="Q582"/>
      <c r="R582" s="5"/>
      <c r="S582" s="34"/>
      <c r="T582" s="5"/>
      <c r="U582" s="34"/>
      <c r="V582" s="5"/>
      <c r="W582" s="81"/>
      <c r="X582" s="84"/>
      <c r="Y582" s="18"/>
      <c r="AA582" s="18"/>
      <c r="AB582" s="86"/>
      <c r="AC582" s="18"/>
      <c r="AE582" s="18"/>
      <c r="AF582" s="88"/>
      <c r="AG582" s="90"/>
      <c r="AK582" s="37"/>
      <c r="AM582" s="37"/>
      <c r="AP582" s="94"/>
      <c r="AQ582" s="18"/>
      <c r="AR582" s="95"/>
      <c r="AS582" s="96"/>
      <c r="AU582" s="18"/>
      <c r="AW582" s="18"/>
    </row>
    <row r="583" spans="17:49" x14ac:dyDescent="0.2">
      <c r="Q583"/>
      <c r="R583" s="5"/>
      <c r="S583" s="34"/>
      <c r="T583" s="5"/>
      <c r="U583" s="34"/>
      <c r="V583" s="5"/>
      <c r="W583" s="81"/>
      <c r="X583" s="84"/>
      <c r="Y583" s="18"/>
      <c r="AA583" s="18"/>
      <c r="AB583" s="86"/>
      <c r="AC583" s="18"/>
      <c r="AE583" s="18"/>
      <c r="AF583" s="88"/>
      <c r="AG583" s="90"/>
      <c r="AK583" s="37"/>
      <c r="AM583" s="37"/>
      <c r="AP583" s="94"/>
      <c r="AQ583" s="18"/>
      <c r="AR583" s="95"/>
      <c r="AS583" s="96"/>
      <c r="AU583" s="18"/>
      <c r="AW583" s="18"/>
    </row>
    <row r="584" spans="17:49" x14ac:dyDescent="0.2">
      <c r="Q584"/>
      <c r="R584" s="5"/>
      <c r="S584" s="34"/>
      <c r="T584" s="5"/>
      <c r="U584" s="34"/>
      <c r="V584" s="5"/>
      <c r="W584" s="81"/>
      <c r="X584" s="84"/>
      <c r="Y584" s="18"/>
      <c r="AA584" s="18"/>
      <c r="AB584" s="86"/>
      <c r="AC584" s="18"/>
      <c r="AE584" s="18"/>
      <c r="AF584" s="88"/>
      <c r="AG584" s="90"/>
      <c r="AK584" s="37"/>
      <c r="AM584" s="37"/>
      <c r="AP584" s="94"/>
      <c r="AQ584" s="18"/>
      <c r="AR584" s="95"/>
      <c r="AS584" s="96"/>
      <c r="AU584" s="18"/>
      <c r="AW584" s="18"/>
    </row>
    <row r="585" spans="17:49" x14ac:dyDescent="0.2">
      <c r="Q585"/>
      <c r="R585" s="5"/>
      <c r="S585" s="34"/>
      <c r="T585" s="5"/>
      <c r="U585" s="34"/>
      <c r="V585" s="5"/>
      <c r="W585" s="81"/>
      <c r="X585" s="84"/>
      <c r="Y585" s="18"/>
      <c r="AA585" s="18"/>
      <c r="AB585" s="86"/>
      <c r="AC585" s="18"/>
      <c r="AE585" s="18"/>
      <c r="AF585" s="88"/>
      <c r="AG585" s="90"/>
      <c r="AK585" s="37"/>
      <c r="AM585" s="37"/>
      <c r="AP585" s="94"/>
      <c r="AQ585" s="18"/>
      <c r="AR585" s="95"/>
      <c r="AS585" s="96"/>
      <c r="AU585" s="18"/>
      <c r="AW585" s="18"/>
    </row>
    <row r="586" spans="17:49" x14ac:dyDescent="0.2">
      <c r="Q586"/>
      <c r="R586" s="5"/>
      <c r="S586" s="34"/>
      <c r="T586" s="5"/>
      <c r="U586" s="34"/>
      <c r="V586" s="5"/>
      <c r="W586" s="81"/>
      <c r="X586" s="84"/>
      <c r="Y586" s="18"/>
      <c r="AA586" s="18"/>
      <c r="AB586" s="86"/>
      <c r="AC586" s="18"/>
      <c r="AE586" s="18"/>
      <c r="AF586" s="88"/>
      <c r="AG586" s="90"/>
      <c r="AK586" s="37"/>
      <c r="AM586" s="37"/>
      <c r="AP586" s="94"/>
      <c r="AQ586" s="18"/>
      <c r="AR586" s="95"/>
      <c r="AS586" s="96"/>
      <c r="AU586" s="18"/>
      <c r="AW586" s="18"/>
    </row>
    <row r="587" spans="17:49" x14ac:dyDescent="0.2">
      <c r="Q587"/>
      <c r="R587" s="5"/>
      <c r="S587" s="34"/>
      <c r="T587" s="5"/>
      <c r="U587" s="34"/>
      <c r="V587" s="5"/>
      <c r="W587" s="81"/>
      <c r="X587" s="84"/>
      <c r="Y587" s="18"/>
      <c r="AA587" s="18"/>
      <c r="AB587" s="86"/>
      <c r="AC587" s="18"/>
      <c r="AE587" s="18"/>
      <c r="AF587" s="88"/>
      <c r="AG587" s="90"/>
      <c r="AK587" s="37"/>
      <c r="AM587" s="37"/>
      <c r="AP587" s="94"/>
      <c r="AQ587" s="18"/>
      <c r="AR587" s="95"/>
      <c r="AS587" s="96"/>
      <c r="AU587" s="18"/>
      <c r="AW587" s="18"/>
    </row>
    <row r="588" spans="17:49" x14ac:dyDescent="0.2">
      <c r="Q588"/>
      <c r="R588" s="5"/>
      <c r="S588" s="34"/>
      <c r="T588" s="5"/>
      <c r="U588" s="34"/>
      <c r="V588" s="5"/>
      <c r="W588" s="81"/>
      <c r="X588" s="84"/>
      <c r="Y588" s="18"/>
      <c r="AA588" s="18"/>
      <c r="AB588" s="86"/>
      <c r="AC588" s="18"/>
      <c r="AE588" s="18"/>
      <c r="AF588" s="88"/>
      <c r="AG588" s="90"/>
      <c r="AK588" s="37"/>
      <c r="AM588" s="37"/>
      <c r="AP588" s="94"/>
      <c r="AQ588" s="18"/>
      <c r="AR588" s="95"/>
      <c r="AS588" s="96"/>
      <c r="AU588" s="18"/>
      <c r="AW588" s="18"/>
    </row>
    <row r="589" spans="17:49" x14ac:dyDescent="0.2">
      <c r="Q589"/>
      <c r="R589" s="5"/>
      <c r="S589" s="34"/>
      <c r="T589" s="5"/>
      <c r="U589" s="34"/>
      <c r="V589" s="5"/>
      <c r="W589" s="81"/>
      <c r="X589" s="84"/>
      <c r="Y589" s="18"/>
      <c r="AA589" s="18"/>
      <c r="AB589" s="86"/>
      <c r="AC589" s="18"/>
      <c r="AE589" s="18"/>
      <c r="AF589" s="88"/>
      <c r="AG589" s="90"/>
      <c r="AK589" s="37"/>
      <c r="AM589" s="37"/>
      <c r="AP589" s="94"/>
      <c r="AQ589" s="18"/>
      <c r="AR589" s="95"/>
      <c r="AS589" s="96"/>
      <c r="AU589" s="18"/>
      <c r="AW589" s="18"/>
    </row>
    <row r="590" spans="17:49" x14ac:dyDescent="0.2">
      <c r="Q590"/>
      <c r="R590" s="5"/>
      <c r="S590" s="34"/>
      <c r="T590" s="5"/>
      <c r="U590" s="34"/>
      <c r="V590" s="5"/>
      <c r="W590" s="81"/>
      <c r="X590" s="84"/>
      <c r="Y590" s="18"/>
      <c r="AA590" s="18"/>
      <c r="AB590" s="86"/>
      <c r="AC590" s="18"/>
      <c r="AE590" s="18"/>
      <c r="AF590" s="88"/>
      <c r="AG590" s="90"/>
      <c r="AK590" s="37"/>
      <c r="AM590" s="37"/>
      <c r="AP590" s="94"/>
      <c r="AQ590" s="18"/>
      <c r="AR590" s="95"/>
      <c r="AS590" s="96"/>
      <c r="AU590" s="18"/>
      <c r="AW590" s="18"/>
    </row>
    <row r="591" spans="17:49" x14ac:dyDescent="0.2">
      <c r="Q591"/>
      <c r="R591" s="5"/>
      <c r="S591" s="34"/>
      <c r="T591" s="5"/>
      <c r="U591" s="34"/>
      <c r="V591" s="5"/>
      <c r="W591" s="81"/>
      <c r="X591" s="84"/>
      <c r="Y591" s="18"/>
      <c r="AA591" s="18"/>
      <c r="AB591" s="86"/>
      <c r="AC591" s="18"/>
      <c r="AE591" s="18"/>
      <c r="AF591" s="88"/>
      <c r="AG591" s="90"/>
      <c r="AK591" s="37"/>
      <c r="AM591" s="37"/>
      <c r="AP591" s="94"/>
      <c r="AQ591" s="18"/>
      <c r="AR591" s="95"/>
      <c r="AS591" s="96"/>
      <c r="AU591" s="18"/>
      <c r="AW591" s="18"/>
    </row>
    <row r="592" spans="17:49" x14ac:dyDescent="0.2">
      <c r="Q592"/>
      <c r="R592" s="5"/>
      <c r="S592" s="34"/>
      <c r="T592" s="5"/>
      <c r="U592" s="34"/>
      <c r="V592" s="5"/>
      <c r="W592" s="81"/>
      <c r="X592" s="84"/>
      <c r="Y592" s="18"/>
      <c r="AA592" s="18"/>
      <c r="AB592" s="86"/>
      <c r="AC592" s="18"/>
      <c r="AE592" s="18"/>
      <c r="AF592" s="88"/>
      <c r="AG592" s="90"/>
      <c r="AK592" s="37"/>
      <c r="AM592" s="37"/>
      <c r="AP592" s="94"/>
      <c r="AQ592" s="18"/>
      <c r="AR592" s="95"/>
      <c r="AS592" s="96"/>
      <c r="AU592" s="18"/>
      <c r="AW592" s="18"/>
    </row>
    <row r="593" spans="17:49" x14ac:dyDescent="0.2">
      <c r="Q593"/>
      <c r="R593" s="5"/>
      <c r="S593" s="34"/>
      <c r="T593" s="5"/>
      <c r="U593" s="34"/>
      <c r="V593" s="5"/>
      <c r="W593" s="81"/>
      <c r="X593" s="84"/>
      <c r="Y593" s="18"/>
      <c r="AA593" s="18"/>
      <c r="AB593" s="86"/>
      <c r="AC593" s="18"/>
      <c r="AE593" s="18"/>
      <c r="AF593" s="88"/>
      <c r="AG593" s="90"/>
      <c r="AK593" s="37"/>
      <c r="AM593" s="37"/>
      <c r="AP593" s="94"/>
      <c r="AQ593" s="18"/>
      <c r="AR593" s="95"/>
      <c r="AS593" s="96"/>
      <c r="AU593" s="18"/>
      <c r="AW593" s="18"/>
    </row>
    <row r="594" spans="17:49" x14ac:dyDescent="0.2">
      <c r="Q594"/>
      <c r="R594" s="5"/>
      <c r="S594" s="34"/>
      <c r="T594" s="5"/>
      <c r="U594" s="34"/>
      <c r="V594" s="5"/>
      <c r="W594" s="81"/>
      <c r="X594" s="84"/>
      <c r="Y594" s="18"/>
      <c r="AA594" s="18"/>
      <c r="AB594" s="86"/>
      <c r="AC594" s="18"/>
      <c r="AE594" s="18"/>
      <c r="AF594" s="88"/>
      <c r="AG594" s="90"/>
      <c r="AK594" s="37"/>
      <c r="AM594" s="37"/>
      <c r="AP594" s="94"/>
      <c r="AQ594" s="18"/>
      <c r="AR594" s="95"/>
      <c r="AS594" s="96"/>
      <c r="AU594" s="18"/>
      <c r="AW594" s="18"/>
    </row>
    <row r="595" spans="17:49" x14ac:dyDescent="0.2">
      <c r="Q595"/>
      <c r="R595" s="5"/>
      <c r="S595" s="34"/>
      <c r="T595" s="5"/>
      <c r="U595" s="34"/>
      <c r="V595" s="5"/>
      <c r="W595" s="81"/>
      <c r="X595" s="84"/>
      <c r="Y595" s="18"/>
      <c r="AA595" s="18"/>
      <c r="AB595" s="86"/>
      <c r="AC595" s="18"/>
      <c r="AE595" s="18"/>
      <c r="AF595" s="88"/>
      <c r="AG595" s="90"/>
      <c r="AK595" s="37"/>
      <c r="AM595" s="37"/>
      <c r="AP595" s="94"/>
      <c r="AQ595" s="18"/>
      <c r="AR595" s="95"/>
      <c r="AS595" s="96"/>
      <c r="AU595" s="18"/>
      <c r="AW595" s="18"/>
    </row>
    <row r="596" spans="17:49" x14ac:dyDescent="0.2">
      <c r="Q596"/>
      <c r="R596" s="5"/>
      <c r="S596" s="34"/>
      <c r="T596" s="5"/>
      <c r="U596" s="34"/>
      <c r="V596" s="5"/>
      <c r="W596" s="81"/>
      <c r="X596" s="84"/>
      <c r="Y596" s="18"/>
      <c r="AA596" s="18"/>
      <c r="AB596" s="86"/>
      <c r="AC596" s="18"/>
      <c r="AE596" s="18"/>
      <c r="AF596" s="88"/>
      <c r="AG596" s="90"/>
      <c r="AK596" s="37"/>
      <c r="AM596" s="37"/>
      <c r="AP596" s="94"/>
      <c r="AQ596" s="18"/>
      <c r="AR596" s="95"/>
      <c r="AS596" s="96"/>
      <c r="AU596" s="18"/>
      <c r="AW596" s="18"/>
    </row>
    <row r="597" spans="17:49" x14ac:dyDescent="0.2">
      <c r="Q597"/>
      <c r="R597" s="5"/>
      <c r="S597" s="34"/>
      <c r="T597" s="5"/>
      <c r="U597" s="34"/>
      <c r="V597" s="5"/>
      <c r="W597" s="81"/>
      <c r="X597" s="84"/>
      <c r="Y597" s="18"/>
      <c r="AA597" s="18"/>
      <c r="AB597" s="86"/>
      <c r="AC597" s="18"/>
      <c r="AE597" s="18"/>
      <c r="AF597" s="88"/>
      <c r="AG597" s="90"/>
      <c r="AK597" s="37"/>
      <c r="AM597" s="37"/>
      <c r="AP597" s="94"/>
      <c r="AQ597" s="18"/>
      <c r="AR597" s="95"/>
      <c r="AS597" s="96"/>
      <c r="AU597" s="18"/>
      <c r="AW597" s="18"/>
    </row>
    <row r="598" spans="17:49" x14ac:dyDescent="0.2">
      <c r="Q598"/>
      <c r="R598" s="5"/>
      <c r="S598" s="34"/>
      <c r="T598" s="5"/>
      <c r="U598" s="34"/>
      <c r="V598" s="5"/>
      <c r="W598" s="81"/>
      <c r="X598" s="84"/>
      <c r="Y598" s="18"/>
      <c r="AA598" s="18"/>
      <c r="AB598" s="86"/>
      <c r="AC598" s="18"/>
      <c r="AE598" s="18"/>
      <c r="AF598" s="88"/>
      <c r="AG598" s="90"/>
      <c r="AK598" s="37"/>
      <c r="AM598" s="37"/>
      <c r="AP598" s="94"/>
      <c r="AQ598" s="18"/>
      <c r="AR598" s="95"/>
      <c r="AS598" s="96"/>
      <c r="AU598" s="18"/>
      <c r="AW598" s="18"/>
    </row>
    <row r="599" spans="17:49" x14ac:dyDescent="0.2">
      <c r="Q599"/>
      <c r="R599" s="5"/>
      <c r="S599" s="34"/>
      <c r="T599" s="5"/>
      <c r="U599" s="34"/>
      <c r="V599" s="5"/>
      <c r="W599" s="81"/>
      <c r="X599" s="84"/>
      <c r="Y599" s="18"/>
      <c r="AA599" s="18"/>
      <c r="AB599" s="86"/>
      <c r="AC599" s="18"/>
      <c r="AE599" s="18"/>
      <c r="AF599" s="88"/>
      <c r="AG599" s="90"/>
      <c r="AK599" s="37"/>
      <c r="AM599" s="37"/>
      <c r="AP599" s="94"/>
      <c r="AQ599" s="18"/>
      <c r="AR599" s="95"/>
      <c r="AS599" s="96"/>
      <c r="AU599" s="18"/>
      <c r="AW599" s="18"/>
    </row>
    <row r="600" spans="17:49" x14ac:dyDescent="0.2">
      <c r="Q600"/>
      <c r="R600" s="5"/>
      <c r="S600" s="34"/>
      <c r="T600" s="5"/>
      <c r="U600" s="34"/>
      <c r="V600" s="5"/>
      <c r="W600" s="81"/>
      <c r="X600" s="84"/>
      <c r="Y600" s="18"/>
      <c r="AA600" s="18"/>
      <c r="AB600" s="86"/>
      <c r="AC600" s="18"/>
      <c r="AE600" s="18"/>
      <c r="AF600" s="88"/>
      <c r="AG600" s="90"/>
      <c r="AK600" s="37"/>
      <c r="AM600" s="37"/>
      <c r="AP600" s="94"/>
      <c r="AQ600" s="18"/>
      <c r="AR600" s="95"/>
      <c r="AS600" s="96"/>
      <c r="AU600" s="18"/>
      <c r="AW600" s="18"/>
    </row>
    <row r="601" spans="17:49" x14ac:dyDescent="0.2">
      <c r="Q601"/>
      <c r="R601" s="5"/>
      <c r="S601" s="34"/>
      <c r="T601" s="5"/>
      <c r="U601" s="34"/>
      <c r="V601" s="5"/>
      <c r="W601" s="81"/>
      <c r="X601" s="84"/>
      <c r="Y601" s="18"/>
      <c r="AA601" s="18"/>
      <c r="AB601" s="86"/>
      <c r="AC601" s="18"/>
      <c r="AE601" s="18"/>
      <c r="AF601" s="88"/>
      <c r="AG601" s="90"/>
      <c r="AK601" s="37"/>
      <c r="AM601" s="37"/>
      <c r="AP601" s="94"/>
      <c r="AQ601" s="18"/>
      <c r="AR601" s="95"/>
      <c r="AS601" s="96"/>
      <c r="AU601" s="18"/>
      <c r="AW601" s="18"/>
    </row>
    <row r="602" spans="17:49" x14ac:dyDescent="0.2">
      <c r="Q602"/>
      <c r="R602" s="5"/>
      <c r="S602" s="34"/>
      <c r="T602" s="5"/>
      <c r="U602" s="34"/>
      <c r="V602" s="5"/>
      <c r="W602" s="81"/>
      <c r="X602" s="84"/>
      <c r="Y602" s="18"/>
      <c r="AA602" s="18"/>
      <c r="AB602" s="86"/>
      <c r="AC602" s="18"/>
      <c r="AE602" s="18"/>
      <c r="AF602" s="88"/>
      <c r="AG602" s="90"/>
      <c r="AK602" s="37"/>
      <c r="AM602" s="37"/>
      <c r="AP602" s="94"/>
      <c r="AQ602" s="18"/>
      <c r="AR602" s="95"/>
      <c r="AS602" s="96"/>
      <c r="AU602" s="18"/>
      <c r="AW602" s="18"/>
    </row>
    <row r="603" spans="17:49" x14ac:dyDescent="0.2">
      <c r="Q603"/>
      <c r="R603" s="5"/>
      <c r="S603" s="34"/>
      <c r="T603" s="5"/>
      <c r="U603" s="34"/>
      <c r="V603" s="5"/>
      <c r="W603" s="81"/>
      <c r="X603" s="84"/>
      <c r="Y603" s="18"/>
      <c r="AA603" s="18"/>
      <c r="AB603" s="86"/>
      <c r="AC603" s="18"/>
      <c r="AE603" s="18"/>
      <c r="AF603" s="88"/>
      <c r="AG603" s="90"/>
      <c r="AK603" s="37"/>
      <c r="AM603" s="37"/>
      <c r="AP603" s="94"/>
      <c r="AQ603" s="18"/>
      <c r="AR603" s="95"/>
      <c r="AS603" s="96"/>
      <c r="AU603" s="18"/>
      <c r="AW603" s="18"/>
    </row>
    <row r="604" spans="17:49" x14ac:dyDescent="0.2">
      <c r="Q604"/>
      <c r="R604" s="5"/>
      <c r="S604" s="34"/>
      <c r="T604" s="5"/>
      <c r="U604" s="34"/>
      <c r="V604" s="5"/>
      <c r="W604" s="81"/>
      <c r="X604" s="84"/>
      <c r="Y604" s="18"/>
      <c r="AA604" s="18"/>
      <c r="AB604" s="86"/>
      <c r="AC604" s="18"/>
      <c r="AE604" s="18"/>
      <c r="AF604" s="88"/>
      <c r="AG604" s="90"/>
      <c r="AK604" s="37"/>
      <c r="AM604" s="37"/>
      <c r="AP604" s="94"/>
      <c r="AQ604" s="18"/>
      <c r="AR604" s="95"/>
      <c r="AS604" s="96"/>
      <c r="AU604" s="18"/>
      <c r="AW604" s="18"/>
    </row>
    <row r="605" spans="17:49" x14ac:dyDescent="0.2">
      <c r="Q605"/>
      <c r="R605" s="5"/>
      <c r="S605" s="34"/>
      <c r="T605" s="5"/>
      <c r="U605" s="34"/>
      <c r="V605" s="5"/>
      <c r="W605" s="81"/>
      <c r="X605" s="84"/>
      <c r="Y605" s="18"/>
      <c r="AA605" s="18"/>
      <c r="AB605" s="86"/>
      <c r="AC605" s="18"/>
      <c r="AE605" s="18"/>
      <c r="AF605" s="88"/>
      <c r="AG605" s="90"/>
      <c r="AK605" s="37"/>
      <c r="AM605" s="37"/>
      <c r="AP605" s="94"/>
      <c r="AQ605" s="18"/>
      <c r="AR605" s="95"/>
      <c r="AS605" s="96"/>
      <c r="AU605" s="18"/>
      <c r="AW605" s="18"/>
    </row>
    <row r="606" spans="17:49" x14ac:dyDescent="0.2">
      <c r="Q606"/>
      <c r="R606" s="5"/>
      <c r="S606" s="34"/>
      <c r="T606" s="5"/>
      <c r="U606" s="34"/>
      <c r="V606" s="5"/>
      <c r="W606" s="81"/>
      <c r="X606" s="84"/>
      <c r="Y606" s="18"/>
      <c r="AA606" s="18"/>
      <c r="AB606" s="86"/>
      <c r="AC606" s="18"/>
      <c r="AE606" s="18"/>
      <c r="AF606" s="88"/>
      <c r="AG606" s="90"/>
      <c r="AK606" s="37"/>
      <c r="AM606" s="37"/>
      <c r="AP606" s="94"/>
      <c r="AQ606" s="18"/>
      <c r="AR606" s="95"/>
      <c r="AS606" s="96"/>
      <c r="AU606" s="18"/>
      <c r="AW606" s="18"/>
    </row>
    <row r="607" spans="17:49" x14ac:dyDescent="0.2">
      <c r="Q607"/>
      <c r="R607" s="5"/>
      <c r="S607" s="34"/>
      <c r="T607" s="5"/>
      <c r="U607" s="34"/>
      <c r="V607" s="5"/>
      <c r="W607" s="81"/>
      <c r="X607" s="84"/>
      <c r="Y607" s="18"/>
      <c r="AA607" s="18"/>
      <c r="AB607" s="86"/>
      <c r="AC607" s="18"/>
      <c r="AE607" s="18"/>
      <c r="AF607" s="88"/>
      <c r="AG607" s="90"/>
      <c r="AK607" s="37"/>
      <c r="AM607" s="37"/>
      <c r="AP607" s="94"/>
      <c r="AQ607" s="18"/>
      <c r="AR607" s="95"/>
      <c r="AS607" s="96"/>
      <c r="AU607" s="18"/>
      <c r="AW607" s="18"/>
    </row>
    <row r="608" spans="17:49" x14ac:dyDescent="0.2">
      <c r="Q608"/>
      <c r="R608" s="5"/>
      <c r="S608" s="34"/>
      <c r="T608" s="5"/>
      <c r="U608" s="34"/>
      <c r="V608" s="5"/>
      <c r="W608" s="81"/>
      <c r="X608" s="84"/>
      <c r="Y608" s="18"/>
      <c r="AA608" s="18"/>
      <c r="AB608" s="86"/>
      <c r="AC608" s="18"/>
      <c r="AE608" s="18"/>
      <c r="AF608" s="88"/>
      <c r="AG608" s="90"/>
      <c r="AK608" s="37"/>
      <c r="AM608" s="37"/>
      <c r="AP608" s="94"/>
      <c r="AQ608" s="18"/>
      <c r="AR608" s="95"/>
      <c r="AS608" s="96"/>
      <c r="AU608" s="18"/>
      <c r="AW608" s="18"/>
    </row>
    <row r="609" spans="17:49" x14ac:dyDescent="0.2">
      <c r="Q609"/>
      <c r="R609" s="5"/>
      <c r="S609" s="34"/>
      <c r="T609" s="5"/>
      <c r="U609" s="34"/>
      <c r="V609" s="5"/>
      <c r="W609" s="81"/>
      <c r="X609" s="84"/>
      <c r="Y609" s="18"/>
      <c r="AA609" s="18"/>
      <c r="AB609" s="86"/>
      <c r="AC609" s="18"/>
      <c r="AE609" s="18"/>
      <c r="AF609" s="88"/>
      <c r="AG609" s="90"/>
      <c r="AK609" s="37"/>
      <c r="AM609" s="37"/>
      <c r="AP609" s="94"/>
      <c r="AQ609" s="18"/>
      <c r="AR609" s="95"/>
      <c r="AS609" s="96"/>
      <c r="AU609" s="18"/>
      <c r="AW609" s="18"/>
    </row>
    <row r="610" spans="17:49" x14ac:dyDescent="0.2">
      <c r="Q610"/>
      <c r="R610" s="5"/>
      <c r="S610" s="34"/>
      <c r="T610" s="5"/>
      <c r="U610" s="34"/>
      <c r="V610" s="5"/>
      <c r="W610" s="81"/>
      <c r="X610" s="84"/>
      <c r="Y610" s="18"/>
      <c r="AA610" s="18"/>
      <c r="AB610" s="86"/>
      <c r="AC610" s="18"/>
      <c r="AE610" s="18"/>
      <c r="AF610" s="88"/>
      <c r="AG610" s="90"/>
      <c r="AK610" s="37"/>
      <c r="AM610" s="37"/>
      <c r="AP610" s="94"/>
      <c r="AQ610" s="18"/>
      <c r="AR610" s="95"/>
      <c r="AS610" s="96"/>
      <c r="AU610" s="18"/>
      <c r="AW610" s="18"/>
    </row>
    <row r="611" spans="17:49" x14ac:dyDescent="0.2">
      <c r="Q611"/>
      <c r="R611" s="5"/>
      <c r="S611" s="34"/>
      <c r="T611" s="5"/>
      <c r="U611" s="34"/>
      <c r="V611" s="5"/>
      <c r="W611" s="81"/>
      <c r="X611" s="84"/>
      <c r="Y611" s="18"/>
      <c r="AA611" s="18"/>
      <c r="AB611" s="86"/>
      <c r="AC611" s="18"/>
      <c r="AE611" s="18"/>
      <c r="AF611" s="88"/>
      <c r="AG611" s="90"/>
      <c r="AK611" s="37"/>
      <c r="AM611" s="37"/>
      <c r="AP611" s="94"/>
      <c r="AQ611" s="18"/>
      <c r="AR611" s="95"/>
      <c r="AS611" s="96"/>
      <c r="AU611" s="18"/>
      <c r="AW611" s="18"/>
    </row>
    <row r="612" spans="17:49" x14ac:dyDescent="0.2">
      <c r="Q612"/>
      <c r="R612" s="5"/>
      <c r="S612" s="34"/>
      <c r="T612" s="5"/>
      <c r="U612" s="34"/>
      <c r="V612" s="5"/>
      <c r="W612" s="81"/>
      <c r="X612" s="84"/>
      <c r="Y612" s="18"/>
      <c r="AA612" s="18"/>
      <c r="AB612" s="86"/>
      <c r="AC612" s="18"/>
      <c r="AE612" s="18"/>
      <c r="AF612" s="88"/>
      <c r="AG612" s="90"/>
      <c r="AK612" s="37"/>
      <c r="AM612" s="37"/>
      <c r="AP612" s="94"/>
      <c r="AQ612" s="18"/>
      <c r="AR612" s="95"/>
      <c r="AS612" s="96"/>
      <c r="AU612" s="18"/>
      <c r="AW612" s="18"/>
    </row>
    <row r="613" spans="17:49" x14ac:dyDescent="0.2">
      <c r="Q613"/>
      <c r="R613" s="5"/>
      <c r="S613" s="34"/>
      <c r="T613" s="5"/>
      <c r="U613" s="34"/>
      <c r="V613" s="5"/>
      <c r="W613" s="81"/>
      <c r="X613" s="84"/>
      <c r="Y613" s="18"/>
      <c r="AA613" s="18"/>
      <c r="AB613" s="86"/>
      <c r="AC613" s="18"/>
      <c r="AE613" s="18"/>
      <c r="AF613" s="88"/>
      <c r="AG613" s="90"/>
      <c r="AK613" s="37"/>
      <c r="AM613" s="37"/>
      <c r="AP613" s="94"/>
      <c r="AQ613" s="18"/>
      <c r="AR613" s="95"/>
      <c r="AS613" s="96"/>
      <c r="AU613" s="18"/>
      <c r="AW613" s="18"/>
    </row>
    <row r="614" spans="17:49" x14ac:dyDescent="0.2">
      <c r="Q614"/>
      <c r="R614" s="5"/>
      <c r="S614" s="34"/>
      <c r="T614" s="5"/>
      <c r="U614" s="34"/>
      <c r="V614" s="5"/>
      <c r="W614" s="81"/>
      <c r="X614" s="84"/>
      <c r="Y614" s="18"/>
      <c r="AA614" s="18"/>
      <c r="AB614" s="86"/>
      <c r="AC614" s="18"/>
      <c r="AE614" s="18"/>
      <c r="AF614" s="88"/>
      <c r="AG614" s="90"/>
      <c r="AK614" s="37"/>
      <c r="AM614" s="37"/>
      <c r="AP614" s="94"/>
      <c r="AQ614" s="18"/>
      <c r="AR614" s="95"/>
      <c r="AS614" s="96"/>
      <c r="AU614" s="18"/>
      <c r="AW614" s="18"/>
    </row>
    <row r="615" spans="17:49" x14ac:dyDescent="0.2">
      <c r="Q615"/>
      <c r="R615" s="5"/>
      <c r="S615" s="34"/>
      <c r="T615" s="5"/>
      <c r="U615" s="34"/>
      <c r="V615" s="5"/>
      <c r="W615" s="81"/>
      <c r="X615" s="84"/>
      <c r="Y615" s="18"/>
      <c r="AA615" s="18"/>
      <c r="AB615" s="86"/>
      <c r="AC615" s="18"/>
      <c r="AE615" s="18"/>
      <c r="AF615" s="88"/>
      <c r="AG615" s="90"/>
      <c r="AK615" s="37"/>
      <c r="AM615" s="37"/>
      <c r="AP615" s="94"/>
      <c r="AQ615" s="18"/>
      <c r="AR615" s="95"/>
      <c r="AS615" s="96"/>
      <c r="AU615" s="18"/>
      <c r="AW615" s="18"/>
    </row>
    <row r="616" spans="17:49" x14ac:dyDescent="0.2">
      <c r="Q616"/>
      <c r="R616" s="5"/>
      <c r="S616" s="34"/>
      <c r="T616" s="5"/>
      <c r="U616" s="34"/>
      <c r="V616" s="5"/>
      <c r="W616" s="81"/>
      <c r="X616" s="84"/>
      <c r="Y616" s="18"/>
      <c r="AA616" s="18"/>
      <c r="AB616" s="86"/>
      <c r="AC616" s="18"/>
      <c r="AE616" s="18"/>
      <c r="AF616" s="88"/>
      <c r="AG616" s="90"/>
      <c r="AK616" s="37"/>
      <c r="AM616" s="37"/>
      <c r="AP616" s="94"/>
      <c r="AQ616" s="18"/>
      <c r="AR616" s="95"/>
      <c r="AS616" s="96"/>
      <c r="AU616" s="18"/>
      <c r="AW616" s="18"/>
    </row>
    <row r="617" spans="17:49" x14ac:dyDescent="0.2">
      <c r="Q617"/>
      <c r="R617" s="5"/>
      <c r="S617" s="34"/>
      <c r="T617" s="5"/>
      <c r="U617" s="34"/>
      <c r="V617" s="5"/>
      <c r="W617" s="81"/>
      <c r="X617" s="84"/>
      <c r="Y617" s="18"/>
      <c r="AA617" s="18"/>
      <c r="AB617" s="86"/>
      <c r="AC617" s="18"/>
      <c r="AE617" s="18"/>
      <c r="AF617" s="88"/>
      <c r="AG617" s="90"/>
      <c r="AK617" s="37"/>
      <c r="AM617" s="37"/>
      <c r="AP617" s="94"/>
      <c r="AQ617" s="18"/>
      <c r="AR617" s="95"/>
      <c r="AS617" s="96"/>
      <c r="AU617" s="18"/>
      <c r="AW617" s="18"/>
    </row>
    <row r="618" spans="17:49" x14ac:dyDescent="0.2">
      <c r="Q618"/>
      <c r="R618" s="5"/>
      <c r="S618" s="34"/>
      <c r="T618" s="5"/>
      <c r="U618" s="34"/>
      <c r="V618" s="5"/>
      <c r="W618" s="81"/>
      <c r="X618" s="84"/>
      <c r="Y618" s="18"/>
      <c r="AA618" s="18"/>
      <c r="AB618" s="86"/>
      <c r="AC618" s="18"/>
      <c r="AE618" s="18"/>
      <c r="AF618" s="88"/>
      <c r="AG618" s="90"/>
      <c r="AK618" s="37"/>
      <c r="AM618" s="37"/>
      <c r="AP618" s="94"/>
      <c r="AQ618" s="18"/>
      <c r="AR618" s="95"/>
      <c r="AS618" s="96"/>
      <c r="AU618" s="18"/>
      <c r="AW618" s="18"/>
    </row>
    <row r="619" spans="17:49" x14ac:dyDescent="0.2">
      <c r="Q619"/>
      <c r="R619" s="5"/>
      <c r="S619" s="34"/>
      <c r="T619" s="5"/>
      <c r="U619" s="34"/>
      <c r="V619" s="5"/>
      <c r="W619" s="81"/>
      <c r="X619" s="84"/>
      <c r="Y619" s="18"/>
      <c r="AA619" s="18"/>
      <c r="AB619" s="86"/>
      <c r="AC619" s="18"/>
      <c r="AE619" s="18"/>
      <c r="AF619" s="88"/>
      <c r="AG619" s="90"/>
      <c r="AK619" s="37"/>
      <c r="AM619" s="37"/>
      <c r="AP619" s="94"/>
      <c r="AQ619" s="18"/>
      <c r="AR619" s="95"/>
      <c r="AS619" s="96"/>
      <c r="AU619" s="18"/>
      <c r="AW619" s="18"/>
    </row>
    <row r="620" spans="17:49" x14ac:dyDescent="0.2">
      <c r="Q620"/>
      <c r="R620" s="5"/>
      <c r="S620" s="34"/>
      <c r="T620" s="5"/>
      <c r="U620" s="34"/>
      <c r="V620" s="5"/>
      <c r="W620" s="81"/>
      <c r="X620" s="84"/>
      <c r="Y620" s="18"/>
      <c r="AA620" s="18"/>
      <c r="AB620" s="86"/>
      <c r="AC620" s="18"/>
      <c r="AE620" s="18"/>
      <c r="AF620" s="88"/>
      <c r="AG620" s="90"/>
      <c r="AK620" s="37"/>
      <c r="AM620" s="37"/>
      <c r="AP620" s="94"/>
      <c r="AQ620" s="18"/>
      <c r="AR620" s="95"/>
      <c r="AS620" s="96"/>
      <c r="AU620" s="18"/>
      <c r="AW620" s="18"/>
    </row>
    <row r="621" spans="17:49" x14ac:dyDescent="0.2">
      <c r="Q621"/>
      <c r="R621" s="5"/>
      <c r="S621" s="34"/>
      <c r="T621" s="5"/>
      <c r="U621" s="34"/>
      <c r="V621" s="5"/>
      <c r="W621" s="81"/>
      <c r="X621" s="84"/>
      <c r="Y621" s="18"/>
      <c r="AA621" s="18"/>
      <c r="AB621" s="86"/>
      <c r="AC621" s="18"/>
      <c r="AE621" s="18"/>
      <c r="AF621" s="88"/>
      <c r="AG621" s="90"/>
      <c r="AK621" s="37"/>
      <c r="AM621" s="37"/>
      <c r="AP621" s="94"/>
      <c r="AQ621" s="18"/>
      <c r="AR621" s="95"/>
      <c r="AS621" s="96"/>
      <c r="AU621" s="18"/>
      <c r="AW621" s="18"/>
    </row>
    <row r="622" spans="17:49" x14ac:dyDescent="0.2">
      <c r="Q622"/>
      <c r="R622" s="5"/>
      <c r="S622" s="34"/>
      <c r="T622" s="5"/>
      <c r="U622" s="34"/>
      <c r="V622" s="5"/>
      <c r="W622" s="81"/>
      <c r="X622" s="84"/>
      <c r="Y622" s="18"/>
      <c r="AA622" s="18"/>
      <c r="AB622" s="86"/>
      <c r="AC622" s="18"/>
      <c r="AE622" s="18"/>
      <c r="AF622" s="88"/>
      <c r="AG622" s="90"/>
      <c r="AK622" s="37"/>
      <c r="AM622" s="37"/>
      <c r="AP622" s="94"/>
      <c r="AQ622" s="18"/>
      <c r="AR622" s="95"/>
      <c r="AS622" s="96"/>
      <c r="AU622" s="18"/>
      <c r="AW622" s="18"/>
    </row>
    <row r="623" spans="17:49" x14ac:dyDescent="0.2">
      <c r="Q623"/>
      <c r="R623" s="5"/>
      <c r="S623" s="34"/>
      <c r="T623" s="5"/>
      <c r="U623" s="34"/>
      <c r="V623" s="5"/>
      <c r="W623" s="81"/>
      <c r="X623" s="84"/>
      <c r="Y623" s="18"/>
      <c r="AA623" s="18"/>
      <c r="AB623" s="86"/>
      <c r="AC623" s="18"/>
      <c r="AE623" s="18"/>
      <c r="AF623" s="88"/>
      <c r="AG623" s="90"/>
      <c r="AK623" s="37"/>
      <c r="AM623" s="37"/>
      <c r="AP623" s="94"/>
      <c r="AQ623" s="18"/>
      <c r="AR623" s="95"/>
      <c r="AS623" s="96"/>
      <c r="AU623" s="18"/>
      <c r="AW623" s="18"/>
    </row>
    <row r="624" spans="17:49" x14ac:dyDescent="0.2">
      <c r="Q624"/>
      <c r="R624" s="5"/>
      <c r="S624" s="34"/>
      <c r="T624" s="5"/>
      <c r="U624" s="34"/>
      <c r="V624" s="5"/>
      <c r="W624" s="81"/>
      <c r="X624" s="84"/>
      <c r="Y624" s="18"/>
      <c r="AA624" s="18"/>
      <c r="AB624" s="86"/>
      <c r="AC624" s="18"/>
      <c r="AE624" s="18"/>
      <c r="AF624" s="88"/>
      <c r="AG624" s="90"/>
      <c r="AK624" s="37"/>
      <c r="AM624" s="37"/>
      <c r="AP624" s="94"/>
      <c r="AQ624" s="18"/>
      <c r="AR624" s="95"/>
      <c r="AS624" s="96"/>
      <c r="AU624" s="18"/>
      <c r="AW624" s="18"/>
    </row>
    <row r="625" spans="17:49" x14ac:dyDescent="0.2">
      <c r="Q625"/>
      <c r="R625" s="5"/>
      <c r="S625" s="34"/>
      <c r="T625" s="5"/>
      <c r="U625" s="34"/>
      <c r="V625" s="5"/>
      <c r="W625" s="81"/>
      <c r="X625" s="84"/>
      <c r="Y625" s="18"/>
      <c r="AA625" s="18"/>
      <c r="AB625" s="86"/>
      <c r="AC625" s="18"/>
      <c r="AE625" s="18"/>
      <c r="AF625" s="88"/>
      <c r="AG625" s="90"/>
      <c r="AK625" s="37"/>
      <c r="AM625" s="37"/>
      <c r="AP625" s="94"/>
      <c r="AQ625" s="18"/>
      <c r="AR625" s="95"/>
      <c r="AS625" s="96"/>
      <c r="AU625" s="18"/>
      <c r="AW625" s="18"/>
    </row>
    <row r="626" spans="17:49" x14ac:dyDescent="0.2">
      <c r="Q626"/>
      <c r="R626" s="5"/>
      <c r="S626" s="34"/>
      <c r="T626" s="5"/>
      <c r="U626" s="34"/>
      <c r="V626" s="5"/>
      <c r="W626" s="81"/>
      <c r="X626" s="84"/>
      <c r="Y626" s="18"/>
      <c r="AA626" s="18"/>
      <c r="AB626" s="86"/>
      <c r="AC626" s="18"/>
      <c r="AE626" s="18"/>
      <c r="AF626" s="88"/>
      <c r="AG626" s="90"/>
      <c r="AK626" s="37"/>
      <c r="AM626" s="37"/>
      <c r="AP626" s="94"/>
      <c r="AQ626" s="18"/>
      <c r="AR626" s="95"/>
      <c r="AS626" s="96"/>
      <c r="AU626" s="18"/>
      <c r="AW626" s="18"/>
    </row>
    <row r="627" spans="17:49" x14ac:dyDescent="0.2">
      <c r="Q627"/>
      <c r="R627" s="5"/>
      <c r="S627" s="34"/>
      <c r="T627" s="5"/>
      <c r="U627" s="34"/>
      <c r="V627" s="5"/>
      <c r="W627" s="81"/>
      <c r="X627" s="84"/>
      <c r="Y627" s="18"/>
      <c r="AA627" s="18"/>
      <c r="AB627" s="86"/>
      <c r="AC627" s="18"/>
      <c r="AE627" s="18"/>
      <c r="AF627" s="88"/>
      <c r="AG627" s="90"/>
      <c r="AK627" s="37"/>
      <c r="AM627" s="37"/>
      <c r="AP627" s="94"/>
      <c r="AQ627" s="18"/>
      <c r="AR627" s="95"/>
      <c r="AS627" s="96"/>
      <c r="AU627" s="18"/>
      <c r="AW627" s="18"/>
    </row>
    <row r="628" spans="17:49" x14ac:dyDescent="0.2">
      <c r="Q628"/>
      <c r="R628" s="5"/>
      <c r="S628" s="34"/>
      <c r="T628" s="5"/>
      <c r="U628" s="34"/>
      <c r="V628" s="5"/>
      <c r="W628" s="81"/>
      <c r="X628" s="84"/>
      <c r="Y628" s="18"/>
      <c r="AA628" s="18"/>
      <c r="AB628" s="86"/>
      <c r="AC628" s="18"/>
      <c r="AE628" s="18"/>
      <c r="AF628" s="88"/>
      <c r="AG628" s="90"/>
      <c r="AK628" s="37"/>
      <c r="AM628" s="37"/>
      <c r="AP628" s="94"/>
      <c r="AQ628" s="18"/>
      <c r="AR628" s="95"/>
      <c r="AS628" s="96"/>
      <c r="AU628" s="18"/>
      <c r="AW628" s="18"/>
    </row>
    <row r="629" spans="17:49" x14ac:dyDescent="0.2">
      <c r="Q629"/>
      <c r="R629" s="5"/>
      <c r="S629" s="34"/>
      <c r="T629" s="5"/>
      <c r="U629" s="34"/>
      <c r="V629" s="5"/>
      <c r="W629" s="81"/>
      <c r="X629" s="84"/>
      <c r="Y629" s="18"/>
      <c r="AA629" s="18"/>
      <c r="AB629" s="86"/>
      <c r="AC629" s="18"/>
      <c r="AE629" s="18"/>
      <c r="AF629" s="88"/>
      <c r="AG629" s="90"/>
      <c r="AK629" s="37"/>
      <c r="AM629" s="37"/>
      <c r="AP629" s="94"/>
      <c r="AQ629" s="18"/>
      <c r="AR629" s="95"/>
      <c r="AS629" s="96"/>
      <c r="AU629" s="18"/>
      <c r="AW629" s="18"/>
    </row>
    <row r="630" spans="17:49" x14ac:dyDescent="0.2">
      <c r="Q630"/>
      <c r="R630" s="5"/>
      <c r="S630" s="34"/>
      <c r="T630" s="5"/>
      <c r="U630" s="34"/>
      <c r="V630" s="5"/>
      <c r="W630" s="81"/>
      <c r="X630" s="84"/>
      <c r="Y630" s="18"/>
      <c r="AA630" s="18"/>
      <c r="AB630" s="86"/>
      <c r="AC630" s="18"/>
      <c r="AE630" s="18"/>
      <c r="AF630" s="88"/>
      <c r="AG630" s="90"/>
      <c r="AK630" s="37"/>
      <c r="AM630" s="37"/>
      <c r="AP630" s="94"/>
      <c r="AQ630" s="18"/>
      <c r="AR630" s="95"/>
      <c r="AS630" s="96"/>
      <c r="AU630" s="18"/>
      <c r="AW630" s="18"/>
    </row>
    <row r="631" spans="17:49" x14ac:dyDescent="0.2">
      <c r="Q631"/>
      <c r="R631" s="5"/>
      <c r="S631" s="34"/>
      <c r="T631" s="5"/>
      <c r="U631" s="34"/>
      <c r="V631" s="5"/>
      <c r="W631" s="81"/>
      <c r="X631" s="84"/>
      <c r="Y631" s="18"/>
      <c r="AA631" s="18"/>
      <c r="AB631" s="86"/>
      <c r="AC631" s="18"/>
      <c r="AE631" s="18"/>
      <c r="AF631" s="88"/>
      <c r="AG631" s="90"/>
      <c r="AK631" s="37"/>
      <c r="AM631" s="37"/>
      <c r="AP631" s="94"/>
      <c r="AQ631" s="18"/>
      <c r="AR631" s="95"/>
      <c r="AS631" s="96"/>
      <c r="AU631" s="18"/>
      <c r="AW631" s="18"/>
    </row>
    <row r="632" spans="17:49" x14ac:dyDescent="0.2">
      <c r="Q632"/>
      <c r="R632" s="5"/>
      <c r="S632" s="34"/>
      <c r="T632" s="5"/>
      <c r="U632" s="34"/>
      <c r="V632" s="5"/>
      <c r="W632" s="81"/>
      <c r="X632" s="84"/>
      <c r="Y632" s="18"/>
      <c r="AA632" s="18"/>
      <c r="AB632" s="86"/>
      <c r="AC632" s="18"/>
      <c r="AE632" s="18"/>
      <c r="AF632" s="88"/>
      <c r="AG632" s="90"/>
      <c r="AK632" s="37"/>
      <c r="AM632" s="37"/>
      <c r="AP632" s="94"/>
      <c r="AQ632" s="18"/>
      <c r="AR632" s="95"/>
      <c r="AS632" s="96"/>
      <c r="AU632" s="18"/>
      <c r="AW632" s="18"/>
    </row>
    <row r="633" spans="17:49" x14ac:dyDescent="0.2">
      <c r="Q633"/>
      <c r="R633" s="5"/>
      <c r="S633" s="34"/>
      <c r="T633" s="5"/>
      <c r="U633" s="34"/>
      <c r="V633" s="5"/>
      <c r="W633" s="81"/>
      <c r="X633" s="84"/>
      <c r="Y633" s="18"/>
      <c r="AA633" s="18"/>
      <c r="AB633" s="86"/>
      <c r="AC633" s="18"/>
      <c r="AE633" s="18"/>
      <c r="AF633" s="88"/>
      <c r="AG633" s="90"/>
      <c r="AK633" s="37"/>
      <c r="AM633" s="37"/>
      <c r="AP633" s="94"/>
      <c r="AQ633" s="18"/>
      <c r="AR633" s="95"/>
      <c r="AS633" s="96"/>
      <c r="AU633" s="18"/>
      <c r="AW633" s="18"/>
    </row>
    <row r="634" spans="17:49" x14ac:dyDescent="0.2">
      <c r="Q634"/>
      <c r="R634" s="5"/>
      <c r="S634" s="34"/>
      <c r="T634" s="5"/>
      <c r="U634" s="34"/>
      <c r="V634" s="5"/>
      <c r="W634" s="81"/>
      <c r="X634" s="84"/>
      <c r="Y634" s="18"/>
      <c r="AA634" s="18"/>
      <c r="AB634" s="86"/>
      <c r="AC634" s="18"/>
      <c r="AE634" s="18"/>
      <c r="AF634" s="88"/>
      <c r="AG634" s="90"/>
      <c r="AK634" s="37"/>
      <c r="AM634" s="37"/>
      <c r="AP634" s="94"/>
      <c r="AQ634" s="18"/>
      <c r="AR634" s="95"/>
      <c r="AS634" s="96"/>
      <c r="AU634" s="18"/>
      <c r="AW634" s="18"/>
    </row>
    <row r="635" spans="17:49" x14ac:dyDescent="0.2">
      <c r="Q635"/>
      <c r="R635" s="5"/>
      <c r="S635" s="34"/>
      <c r="T635" s="5"/>
      <c r="U635" s="34"/>
      <c r="V635" s="5"/>
      <c r="W635" s="81"/>
      <c r="X635" s="84"/>
      <c r="Y635" s="18"/>
      <c r="AA635" s="18"/>
      <c r="AB635" s="86"/>
      <c r="AC635" s="18"/>
      <c r="AE635" s="18"/>
      <c r="AF635" s="88"/>
      <c r="AG635" s="90"/>
      <c r="AK635" s="37"/>
      <c r="AM635" s="37"/>
      <c r="AP635" s="94"/>
      <c r="AQ635" s="18"/>
      <c r="AR635" s="95"/>
      <c r="AS635" s="96"/>
      <c r="AU635" s="18"/>
      <c r="AW635" s="18"/>
    </row>
    <row r="636" spans="17:49" x14ac:dyDescent="0.2">
      <c r="Q636"/>
      <c r="R636" s="5"/>
      <c r="S636" s="34"/>
      <c r="T636" s="5"/>
      <c r="U636" s="34"/>
      <c r="V636" s="5"/>
      <c r="W636" s="81"/>
      <c r="X636" s="84"/>
      <c r="Y636" s="18"/>
      <c r="AA636" s="18"/>
      <c r="AB636" s="86"/>
      <c r="AC636" s="18"/>
      <c r="AE636" s="18"/>
      <c r="AF636" s="88"/>
      <c r="AG636" s="90"/>
      <c r="AK636" s="37"/>
      <c r="AM636" s="37"/>
      <c r="AP636" s="94"/>
      <c r="AQ636" s="18"/>
      <c r="AR636" s="95"/>
      <c r="AS636" s="96"/>
      <c r="AU636" s="18"/>
      <c r="AW636" s="18"/>
    </row>
    <row r="637" spans="17:49" x14ac:dyDescent="0.2">
      <c r="Q637"/>
      <c r="R637" s="5"/>
      <c r="S637" s="34"/>
      <c r="T637" s="5"/>
      <c r="U637" s="34"/>
      <c r="V637" s="5"/>
      <c r="W637" s="81"/>
      <c r="X637" s="84"/>
      <c r="Y637" s="18"/>
      <c r="AA637" s="18"/>
      <c r="AB637" s="86"/>
      <c r="AC637" s="18"/>
      <c r="AE637" s="18"/>
      <c r="AF637" s="88"/>
      <c r="AG637" s="90"/>
      <c r="AK637" s="37"/>
      <c r="AM637" s="37"/>
      <c r="AP637" s="94"/>
      <c r="AQ637" s="18"/>
      <c r="AR637" s="95"/>
      <c r="AS637" s="96"/>
      <c r="AU637" s="18"/>
      <c r="AW637" s="18"/>
    </row>
    <row r="638" spans="17:49" x14ac:dyDescent="0.2">
      <c r="Q638"/>
      <c r="R638" s="5"/>
      <c r="S638" s="34"/>
      <c r="T638" s="5"/>
      <c r="U638" s="34"/>
      <c r="V638" s="5"/>
      <c r="W638" s="81"/>
      <c r="X638" s="84"/>
      <c r="Y638" s="18"/>
      <c r="AA638" s="18"/>
      <c r="AB638" s="86"/>
      <c r="AC638" s="18"/>
      <c r="AE638" s="18"/>
      <c r="AF638" s="88"/>
      <c r="AG638" s="90"/>
      <c r="AK638" s="37"/>
      <c r="AM638" s="37"/>
      <c r="AP638" s="94"/>
      <c r="AQ638" s="18"/>
      <c r="AR638" s="95"/>
      <c r="AS638" s="96"/>
      <c r="AU638" s="18"/>
      <c r="AW638" s="18"/>
    </row>
    <row r="639" spans="17:49" x14ac:dyDescent="0.2">
      <c r="Q639"/>
      <c r="R639" s="5"/>
      <c r="S639" s="34"/>
      <c r="T639" s="5"/>
      <c r="U639" s="34"/>
      <c r="V639" s="5"/>
      <c r="W639" s="81"/>
      <c r="X639" s="84"/>
      <c r="Y639" s="18"/>
      <c r="AA639" s="18"/>
      <c r="AB639" s="86"/>
      <c r="AC639" s="18"/>
      <c r="AE639" s="18"/>
      <c r="AF639" s="88"/>
      <c r="AG639" s="90"/>
      <c r="AK639" s="37"/>
      <c r="AM639" s="37"/>
      <c r="AP639" s="94"/>
      <c r="AQ639" s="18"/>
      <c r="AR639" s="95"/>
      <c r="AS639" s="96"/>
      <c r="AU639" s="18"/>
      <c r="AW639" s="18"/>
    </row>
    <row r="640" spans="17:49" x14ac:dyDescent="0.2">
      <c r="Q640"/>
      <c r="R640" s="5"/>
      <c r="S640" s="34"/>
      <c r="T640" s="5"/>
      <c r="U640" s="34"/>
      <c r="V640" s="5"/>
      <c r="W640" s="81"/>
      <c r="X640" s="84"/>
      <c r="Y640" s="18"/>
      <c r="AA640" s="18"/>
      <c r="AB640" s="86"/>
      <c r="AC640" s="18"/>
      <c r="AE640" s="18"/>
      <c r="AF640" s="88"/>
      <c r="AG640" s="90"/>
      <c r="AK640" s="37"/>
      <c r="AM640" s="37"/>
      <c r="AP640" s="94"/>
      <c r="AQ640" s="18"/>
      <c r="AR640" s="95"/>
      <c r="AS640" s="96"/>
      <c r="AU640" s="18"/>
      <c r="AW640" s="18"/>
    </row>
    <row r="641" spans="17:49" x14ac:dyDescent="0.2">
      <c r="Q641"/>
      <c r="R641" s="5"/>
      <c r="S641" s="34"/>
      <c r="T641" s="5"/>
      <c r="U641" s="34"/>
      <c r="V641" s="5"/>
      <c r="W641" s="81"/>
      <c r="X641" s="84"/>
      <c r="Y641" s="18"/>
      <c r="AA641" s="18"/>
      <c r="AB641" s="86"/>
      <c r="AC641" s="18"/>
      <c r="AE641" s="18"/>
      <c r="AF641" s="88"/>
      <c r="AG641" s="90"/>
      <c r="AK641" s="37"/>
      <c r="AM641" s="37"/>
      <c r="AP641" s="94"/>
      <c r="AQ641" s="18"/>
      <c r="AR641" s="95"/>
      <c r="AS641" s="96"/>
      <c r="AU641" s="18"/>
      <c r="AW641" s="18"/>
    </row>
    <row r="642" spans="17:49" x14ac:dyDescent="0.2">
      <c r="Q642"/>
      <c r="R642" s="5"/>
      <c r="S642" s="34"/>
      <c r="T642" s="5"/>
      <c r="U642" s="34"/>
      <c r="V642" s="5"/>
      <c r="W642" s="81"/>
      <c r="X642" s="84"/>
      <c r="Y642" s="18"/>
      <c r="AA642" s="18"/>
      <c r="AB642" s="86"/>
      <c r="AC642" s="18"/>
      <c r="AE642" s="18"/>
      <c r="AF642" s="88"/>
      <c r="AG642" s="90"/>
      <c r="AK642" s="37"/>
      <c r="AM642" s="37"/>
      <c r="AP642" s="94"/>
      <c r="AQ642" s="18"/>
      <c r="AR642" s="95"/>
      <c r="AS642" s="96"/>
      <c r="AU642" s="18"/>
      <c r="AW642" s="18"/>
    </row>
    <row r="643" spans="17:49" x14ac:dyDescent="0.2">
      <c r="Q643"/>
      <c r="R643" s="5"/>
      <c r="S643" s="34"/>
      <c r="T643" s="5"/>
      <c r="U643" s="34"/>
      <c r="V643" s="5"/>
      <c r="W643" s="81"/>
      <c r="X643" s="84"/>
      <c r="Y643" s="18"/>
      <c r="AA643" s="18"/>
      <c r="AB643" s="86"/>
      <c r="AC643" s="18"/>
      <c r="AE643" s="18"/>
      <c r="AF643" s="88"/>
      <c r="AG643" s="90"/>
      <c r="AK643" s="37"/>
      <c r="AM643" s="37"/>
      <c r="AP643" s="94"/>
      <c r="AQ643" s="18"/>
      <c r="AR643" s="95"/>
      <c r="AS643" s="96"/>
      <c r="AU643" s="18"/>
      <c r="AW643" s="18"/>
    </row>
    <row r="644" spans="17:49" x14ac:dyDescent="0.2">
      <c r="Q644"/>
      <c r="R644" s="5"/>
      <c r="S644" s="34"/>
      <c r="T644" s="5"/>
      <c r="U644" s="34"/>
      <c r="V644" s="5"/>
      <c r="W644" s="81"/>
      <c r="X644" s="84"/>
      <c r="Y644" s="18"/>
      <c r="AA644" s="18"/>
      <c r="AB644" s="86"/>
      <c r="AC644" s="18"/>
      <c r="AE644" s="18"/>
      <c r="AF644" s="88"/>
      <c r="AG644" s="90"/>
      <c r="AK644" s="37"/>
      <c r="AM644" s="37"/>
      <c r="AP644" s="94"/>
      <c r="AQ644" s="18"/>
      <c r="AR644" s="95"/>
      <c r="AS644" s="96"/>
      <c r="AU644" s="18"/>
      <c r="AW644" s="18"/>
    </row>
    <row r="645" spans="17:49" x14ac:dyDescent="0.2">
      <c r="Q645"/>
      <c r="R645" s="5"/>
      <c r="S645" s="34"/>
      <c r="T645" s="5"/>
      <c r="U645" s="34"/>
      <c r="V645" s="5"/>
      <c r="W645" s="81"/>
      <c r="X645" s="84"/>
      <c r="Y645" s="18"/>
      <c r="AA645" s="18"/>
      <c r="AB645" s="86"/>
      <c r="AC645" s="18"/>
      <c r="AE645" s="18"/>
      <c r="AF645" s="88"/>
      <c r="AG645" s="90"/>
      <c r="AK645" s="37"/>
      <c r="AM645" s="37"/>
      <c r="AP645" s="94"/>
      <c r="AQ645" s="18"/>
      <c r="AR645" s="95"/>
      <c r="AS645" s="96"/>
      <c r="AU645" s="18"/>
      <c r="AW645" s="18"/>
    </row>
    <row r="646" spans="17:49" x14ac:dyDescent="0.2">
      <c r="Q646"/>
      <c r="R646" s="5"/>
      <c r="S646" s="34"/>
      <c r="T646" s="5"/>
      <c r="U646" s="34"/>
      <c r="V646" s="5"/>
      <c r="W646" s="81"/>
      <c r="X646" s="84"/>
      <c r="Y646" s="18"/>
      <c r="AA646" s="18"/>
      <c r="AB646" s="86"/>
      <c r="AC646" s="18"/>
      <c r="AE646" s="18"/>
      <c r="AF646" s="88"/>
      <c r="AG646" s="90"/>
      <c r="AK646" s="37"/>
      <c r="AM646" s="37"/>
      <c r="AP646" s="94"/>
      <c r="AQ646" s="18"/>
      <c r="AR646" s="95"/>
      <c r="AS646" s="96"/>
      <c r="AU646" s="18"/>
      <c r="AW646" s="18"/>
    </row>
    <row r="647" spans="17:49" x14ac:dyDescent="0.2">
      <c r="Q647"/>
      <c r="R647" s="5"/>
      <c r="S647" s="34"/>
      <c r="T647" s="5"/>
      <c r="U647" s="34"/>
      <c r="V647" s="5"/>
      <c r="W647" s="81"/>
      <c r="X647" s="84"/>
      <c r="Y647" s="18"/>
      <c r="AA647" s="18"/>
      <c r="AB647" s="86"/>
      <c r="AC647" s="18"/>
      <c r="AE647" s="18"/>
      <c r="AF647" s="88"/>
      <c r="AG647" s="90"/>
      <c r="AK647" s="37"/>
      <c r="AM647" s="37"/>
      <c r="AP647" s="94"/>
      <c r="AQ647" s="18"/>
      <c r="AR647" s="95"/>
      <c r="AS647" s="96"/>
      <c r="AU647" s="18"/>
      <c r="AW647" s="18"/>
    </row>
    <row r="648" spans="17:49" x14ac:dyDescent="0.2">
      <c r="Q648"/>
      <c r="R648" s="5"/>
      <c r="S648" s="34"/>
      <c r="T648" s="5"/>
      <c r="U648" s="34"/>
      <c r="V648" s="5"/>
      <c r="W648" s="81"/>
      <c r="X648" s="84"/>
      <c r="Y648" s="18"/>
      <c r="AA648" s="18"/>
      <c r="AB648" s="86"/>
      <c r="AC648" s="18"/>
      <c r="AE648" s="18"/>
      <c r="AF648" s="88"/>
      <c r="AG648" s="90"/>
      <c r="AK648" s="37"/>
      <c r="AM648" s="37"/>
      <c r="AP648" s="94"/>
      <c r="AQ648" s="18"/>
      <c r="AR648" s="95"/>
      <c r="AS648" s="96"/>
      <c r="AU648" s="18"/>
      <c r="AW648" s="18"/>
    </row>
    <row r="649" spans="17:49" x14ac:dyDescent="0.2">
      <c r="Q649"/>
      <c r="R649" s="5"/>
      <c r="S649" s="34"/>
      <c r="T649" s="5"/>
      <c r="U649" s="34"/>
      <c r="V649" s="5"/>
      <c r="W649" s="81"/>
      <c r="X649" s="84"/>
      <c r="Y649" s="18"/>
      <c r="AA649" s="18"/>
      <c r="AB649" s="86"/>
      <c r="AC649" s="18"/>
      <c r="AE649" s="18"/>
      <c r="AF649" s="88"/>
      <c r="AG649" s="90"/>
      <c r="AK649" s="37"/>
      <c r="AM649" s="37"/>
      <c r="AP649" s="94"/>
      <c r="AQ649" s="18"/>
      <c r="AR649" s="95"/>
      <c r="AS649" s="96"/>
      <c r="AU649" s="18"/>
      <c r="AW649" s="18"/>
    </row>
    <row r="650" spans="17:49" x14ac:dyDescent="0.2">
      <c r="Q650"/>
      <c r="R650" s="5"/>
      <c r="S650" s="34"/>
      <c r="T650" s="5"/>
      <c r="U650" s="34"/>
      <c r="V650" s="5"/>
      <c r="W650" s="81"/>
      <c r="X650" s="84"/>
      <c r="Y650" s="18"/>
      <c r="AA650" s="18"/>
      <c r="AB650" s="86"/>
      <c r="AC650" s="18"/>
      <c r="AE650" s="18"/>
      <c r="AF650" s="88"/>
      <c r="AG650" s="90"/>
      <c r="AK650" s="37"/>
      <c r="AM650" s="37"/>
      <c r="AP650" s="94"/>
      <c r="AQ650" s="18"/>
      <c r="AR650" s="95"/>
      <c r="AS650" s="96"/>
      <c r="AU650" s="18"/>
      <c r="AW650" s="18"/>
    </row>
    <row r="651" spans="17:49" x14ac:dyDescent="0.2">
      <c r="Q651"/>
      <c r="R651" s="5"/>
      <c r="S651" s="34"/>
      <c r="T651" s="5"/>
      <c r="U651" s="34"/>
      <c r="V651" s="5"/>
      <c r="W651" s="81"/>
      <c r="X651" s="84"/>
      <c r="Y651" s="18"/>
      <c r="AA651" s="18"/>
      <c r="AB651" s="86"/>
      <c r="AC651" s="18"/>
      <c r="AE651" s="18"/>
      <c r="AF651" s="88"/>
      <c r="AG651" s="90"/>
      <c r="AK651" s="37"/>
      <c r="AM651" s="37"/>
      <c r="AP651" s="94"/>
      <c r="AQ651" s="18"/>
      <c r="AR651" s="95"/>
      <c r="AS651" s="96"/>
      <c r="AU651" s="18"/>
      <c r="AW651" s="18"/>
    </row>
    <row r="652" spans="17:49" x14ac:dyDescent="0.2">
      <c r="Q652"/>
      <c r="R652" s="5"/>
      <c r="S652" s="34"/>
      <c r="T652" s="5"/>
      <c r="U652" s="34"/>
      <c r="V652" s="5"/>
      <c r="W652" s="81"/>
      <c r="X652" s="84"/>
      <c r="Y652" s="18"/>
      <c r="AA652" s="18"/>
      <c r="AB652" s="86"/>
      <c r="AC652" s="18"/>
      <c r="AE652" s="18"/>
      <c r="AF652" s="88"/>
      <c r="AG652" s="90"/>
      <c r="AK652" s="37"/>
      <c r="AM652" s="37"/>
      <c r="AP652" s="94"/>
      <c r="AQ652" s="18"/>
      <c r="AR652" s="95"/>
      <c r="AS652" s="96"/>
      <c r="AU652" s="18"/>
      <c r="AW652" s="18"/>
    </row>
    <row r="653" spans="17:49" x14ac:dyDescent="0.2">
      <c r="Q653"/>
      <c r="R653" s="5"/>
      <c r="S653" s="34"/>
      <c r="T653" s="5"/>
      <c r="U653" s="34"/>
      <c r="V653" s="5"/>
      <c r="W653" s="81"/>
      <c r="X653" s="84"/>
      <c r="Y653" s="18"/>
      <c r="AA653" s="18"/>
      <c r="AB653" s="86"/>
      <c r="AC653" s="18"/>
      <c r="AE653" s="18"/>
      <c r="AF653" s="88"/>
      <c r="AG653" s="90"/>
      <c r="AK653" s="37"/>
      <c r="AM653" s="37"/>
      <c r="AP653" s="94"/>
      <c r="AQ653" s="18"/>
      <c r="AR653" s="95"/>
      <c r="AS653" s="96"/>
      <c r="AU653" s="18"/>
      <c r="AW653" s="18"/>
    </row>
    <row r="654" spans="17:49" x14ac:dyDescent="0.2">
      <c r="Q654"/>
      <c r="R654" s="5"/>
      <c r="S654" s="34"/>
      <c r="T654" s="5"/>
      <c r="U654" s="34"/>
      <c r="V654" s="5"/>
      <c r="W654" s="81"/>
      <c r="X654" s="84"/>
      <c r="Y654" s="18"/>
      <c r="AA654" s="18"/>
      <c r="AB654" s="86"/>
      <c r="AC654" s="18"/>
      <c r="AE654" s="18"/>
      <c r="AF654" s="88"/>
      <c r="AG654" s="90"/>
      <c r="AK654" s="37"/>
      <c r="AM654" s="37"/>
      <c r="AP654" s="94"/>
      <c r="AQ654" s="18"/>
      <c r="AR654" s="95"/>
      <c r="AS654" s="96"/>
      <c r="AU654" s="18"/>
      <c r="AW654" s="18"/>
    </row>
    <row r="655" spans="17:49" x14ac:dyDescent="0.2">
      <c r="Q655"/>
      <c r="R655" s="5"/>
      <c r="S655" s="34"/>
      <c r="T655" s="5"/>
      <c r="U655" s="34"/>
      <c r="V655" s="5"/>
      <c r="W655" s="81"/>
      <c r="X655" s="84"/>
      <c r="Y655" s="18"/>
      <c r="AA655" s="18"/>
      <c r="AB655" s="86"/>
      <c r="AC655" s="18"/>
      <c r="AE655" s="18"/>
      <c r="AF655" s="88"/>
      <c r="AG655" s="90"/>
      <c r="AK655" s="37"/>
      <c r="AM655" s="37"/>
      <c r="AP655" s="94"/>
      <c r="AQ655" s="18"/>
      <c r="AR655" s="95"/>
      <c r="AS655" s="96"/>
      <c r="AU655" s="18"/>
      <c r="AW655" s="18"/>
    </row>
    <row r="656" spans="17:49" x14ac:dyDescent="0.2">
      <c r="Q656"/>
      <c r="R656" s="5"/>
      <c r="S656" s="34"/>
      <c r="T656" s="5"/>
      <c r="U656" s="34"/>
      <c r="V656" s="5"/>
      <c r="W656" s="81"/>
      <c r="X656" s="84"/>
      <c r="Y656" s="18"/>
      <c r="AA656" s="18"/>
      <c r="AB656" s="86"/>
      <c r="AC656" s="18"/>
      <c r="AE656" s="18"/>
      <c r="AF656" s="88"/>
      <c r="AG656" s="90"/>
      <c r="AK656" s="37"/>
      <c r="AM656" s="37"/>
      <c r="AP656" s="94"/>
      <c r="AQ656" s="18"/>
      <c r="AR656" s="95"/>
      <c r="AS656" s="96"/>
      <c r="AU656" s="18"/>
      <c r="AW656" s="18"/>
    </row>
    <row r="657" spans="17:49" x14ac:dyDescent="0.2">
      <c r="Q657"/>
      <c r="R657" s="5"/>
      <c r="S657" s="34"/>
      <c r="T657" s="5"/>
      <c r="U657" s="34"/>
      <c r="V657" s="5"/>
      <c r="W657" s="81"/>
      <c r="X657" s="84"/>
      <c r="Y657" s="18"/>
      <c r="AA657" s="18"/>
      <c r="AB657" s="86"/>
      <c r="AC657" s="18"/>
      <c r="AE657" s="18"/>
      <c r="AF657" s="88"/>
      <c r="AG657" s="90"/>
      <c r="AK657" s="37"/>
      <c r="AM657" s="37"/>
      <c r="AP657" s="94"/>
      <c r="AQ657" s="18"/>
      <c r="AR657" s="95"/>
      <c r="AS657" s="96"/>
      <c r="AU657" s="18"/>
      <c r="AW657" s="18"/>
    </row>
    <row r="658" spans="17:49" x14ac:dyDescent="0.2">
      <c r="Q658"/>
      <c r="R658" s="5"/>
      <c r="S658" s="34"/>
      <c r="T658" s="5"/>
      <c r="U658" s="34"/>
      <c r="V658" s="5"/>
      <c r="W658" s="81"/>
      <c r="X658" s="84"/>
      <c r="Y658" s="18"/>
      <c r="AA658" s="18"/>
      <c r="AB658" s="86"/>
      <c r="AC658" s="18"/>
      <c r="AE658" s="18"/>
      <c r="AF658" s="88"/>
      <c r="AG658" s="90"/>
      <c r="AK658" s="37"/>
      <c r="AM658" s="37"/>
      <c r="AP658" s="94"/>
      <c r="AQ658" s="18"/>
      <c r="AR658" s="95"/>
      <c r="AS658" s="96"/>
      <c r="AU658" s="18"/>
      <c r="AW658" s="18"/>
    </row>
    <row r="659" spans="17:49" x14ac:dyDescent="0.2">
      <c r="Q659"/>
      <c r="R659" s="5"/>
      <c r="S659" s="34"/>
      <c r="T659" s="5"/>
      <c r="U659" s="34"/>
      <c r="V659" s="5"/>
      <c r="W659" s="81"/>
      <c r="X659" s="84"/>
      <c r="Y659" s="18"/>
      <c r="AA659" s="18"/>
      <c r="AB659" s="86"/>
      <c r="AC659" s="18"/>
      <c r="AE659" s="18"/>
      <c r="AF659" s="88"/>
      <c r="AG659" s="90"/>
      <c r="AK659" s="37"/>
      <c r="AM659" s="37"/>
      <c r="AP659" s="94"/>
      <c r="AQ659" s="18"/>
      <c r="AR659" s="95"/>
      <c r="AS659" s="96"/>
      <c r="AU659" s="18"/>
      <c r="AW659" s="18"/>
    </row>
    <row r="660" spans="17:49" x14ac:dyDescent="0.2">
      <c r="Q660"/>
      <c r="R660" s="5"/>
      <c r="S660" s="34"/>
      <c r="T660" s="5"/>
      <c r="U660" s="34"/>
      <c r="V660" s="5"/>
      <c r="W660" s="81"/>
      <c r="X660" s="84"/>
      <c r="Y660" s="18"/>
      <c r="AA660" s="18"/>
      <c r="AB660" s="86"/>
      <c r="AC660" s="18"/>
      <c r="AE660" s="18"/>
      <c r="AF660" s="88"/>
      <c r="AG660" s="90"/>
      <c r="AK660" s="37"/>
      <c r="AM660" s="37"/>
      <c r="AP660" s="94"/>
      <c r="AQ660" s="18"/>
      <c r="AR660" s="95"/>
      <c r="AS660" s="96"/>
      <c r="AU660" s="18"/>
      <c r="AW660" s="18"/>
    </row>
    <row r="661" spans="17:49" x14ac:dyDescent="0.2">
      <c r="Q661"/>
      <c r="R661" s="5"/>
      <c r="S661" s="34"/>
      <c r="T661" s="5"/>
      <c r="U661" s="34"/>
      <c r="V661" s="5"/>
      <c r="W661" s="81"/>
      <c r="X661" s="84"/>
      <c r="Y661" s="18"/>
      <c r="AA661" s="18"/>
      <c r="AB661" s="86"/>
      <c r="AC661" s="18"/>
      <c r="AE661" s="18"/>
      <c r="AF661" s="88"/>
      <c r="AG661" s="90"/>
      <c r="AK661" s="37"/>
      <c r="AM661" s="37"/>
      <c r="AP661" s="94"/>
      <c r="AQ661" s="18"/>
      <c r="AR661" s="95"/>
      <c r="AS661" s="96"/>
      <c r="AU661" s="18"/>
      <c r="AW661" s="18"/>
    </row>
    <row r="662" spans="17:49" x14ac:dyDescent="0.2">
      <c r="Q662"/>
      <c r="R662" s="5"/>
      <c r="S662" s="34"/>
      <c r="T662" s="5"/>
      <c r="U662" s="34"/>
      <c r="V662" s="5"/>
      <c r="W662" s="81"/>
      <c r="X662" s="84"/>
      <c r="Y662" s="18"/>
      <c r="AA662" s="18"/>
      <c r="AB662" s="86"/>
      <c r="AC662" s="18"/>
      <c r="AE662" s="18"/>
      <c r="AF662" s="88"/>
      <c r="AG662" s="90"/>
      <c r="AK662" s="37"/>
      <c r="AM662" s="37"/>
      <c r="AP662" s="94"/>
      <c r="AQ662" s="18"/>
      <c r="AR662" s="95"/>
      <c r="AS662" s="96"/>
      <c r="AU662" s="18"/>
      <c r="AW662" s="18"/>
    </row>
    <row r="663" spans="17:49" x14ac:dyDescent="0.2">
      <c r="Q663"/>
      <c r="R663" s="5"/>
      <c r="S663" s="34"/>
      <c r="T663" s="5"/>
      <c r="U663" s="34"/>
      <c r="V663" s="5"/>
      <c r="W663" s="81"/>
      <c r="X663" s="84"/>
      <c r="Y663" s="18"/>
      <c r="AA663" s="18"/>
      <c r="AB663" s="86"/>
      <c r="AC663" s="18"/>
      <c r="AE663" s="18"/>
      <c r="AF663" s="88"/>
      <c r="AG663" s="90"/>
      <c r="AK663" s="37"/>
      <c r="AM663" s="37"/>
      <c r="AP663" s="94"/>
      <c r="AQ663" s="18"/>
      <c r="AR663" s="95"/>
      <c r="AS663" s="96"/>
      <c r="AU663" s="18"/>
      <c r="AW663" s="18"/>
    </row>
    <row r="664" spans="17:49" x14ac:dyDescent="0.2">
      <c r="Q664"/>
      <c r="R664" s="5"/>
      <c r="S664" s="34"/>
      <c r="T664" s="5"/>
      <c r="U664" s="34"/>
      <c r="V664" s="5"/>
      <c r="W664" s="81"/>
      <c r="X664" s="84"/>
      <c r="Y664" s="18"/>
      <c r="AA664" s="18"/>
      <c r="AB664" s="86"/>
      <c r="AC664" s="18"/>
      <c r="AE664" s="18"/>
      <c r="AF664" s="88"/>
      <c r="AG664" s="90"/>
      <c r="AK664" s="37"/>
      <c r="AM664" s="37"/>
      <c r="AP664" s="94"/>
      <c r="AQ664" s="18"/>
      <c r="AR664" s="95"/>
      <c r="AS664" s="96"/>
      <c r="AU664" s="18"/>
      <c r="AW664" s="18"/>
    </row>
    <row r="665" spans="17:49" x14ac:dyDescent="0.2">
      <c r="Q665"/>
      <c r="R665" s="5"/>
      <c r="S665" s="34"/>
      <c r="T665" s="5"/>
      <c r="U665" s="34"/>
      <c r="V665" s="5"/>
      <c r="W665" s="81"/>
      <c r="X665" s="84"/>
      <c r="Y665" s="18"/>
      <c r="AA665" s="18"/>
      <c r="AB665" s="86"/>
      <c r="AC665" s="18"/>
      <c r="AE665" s="18"/>
      <c r="AF665" s="88"/>
      <c r="AG665" s="90"/>
      <c r="AK665" s="37"/>
      <c r="AM665" s="37"/>
      <c r="AP665" s="94"/>
      <c r="AQ665" s="18"/>
      <c r="AR665" s="95"/>
      <c r="AS665" s="96"/>
      <c r="AU665" s="18"/>
      <c r="AW665" s="18"/>
    </row>
    <row r="666" spans="17:49" x14ac:dyDescent="0.2">
      <c r="Q666"/>
      <c r="R666" s="5"/>
      <c r="S666" s="34"/>
      <c r="T666" s="5"/>
      <c r="U666" s="34"/>
      <c r="V666" s="5"/>
      <c r="W666" s="81"/>
      <c r="X666" s="84"/>
      <c r="Y666" s="18"/>
      <c r="AA666" s="18"/>
      <c r="AB666" s="86"/>
      <c r="AC666" s="18"/>
      <c r="AE666" s="18"/>
      <c r="AF666" s="88"/>
      <c r="AG666" s="90"/>
      <c r="AK666" s="37"/>
      <c r="AM666" s="37"/>
      <c r="AP666" s="94"/>
      <c r="AQ666" s="18"/>
      <c r="AR666" s="95"/>
      <c r="AS666" s="96"/>
      <c r="AU666" s="18"/>
      <c r="AW666" s="18"/>
    </row>
    <row r="667" spans="17:49" x14ac:dyDescent="0.2">
      <c r="Q667"/>
      <c r="R667" s="5"/>
      <c r="S667" s="34"/>
      <c r="T667" s="5"/>
      <c r="U667" s="34"/>
      <c r="V667" s="5"/>
      <c r="W667" s="81"/>
      <c r="X667" s="84"/>
      <c r="Y667" s="18"/>
      <c r="AA667" s="18"/>
      <c r="AB667" s="86"/>
      <c r="AC667" s="18"/>
      <c r="AE667" s="18"/>
      <c r="AF667" s="88"/>
      <c r="AG667" s="90"/>
      <c r="AK667" s="37"/>
      <c r="AM667" s="37"/>
      <c r="AP667" s="94"/>
      <c r="AQ667" s="18"/>
      <c r="AR667" s="95"/>
      <c r="AS667" s="96"/>
      <c r="AU667" s="18"/>
      <c r="AW667" s="18"/>
    </row>
    <row r="668" spans="17:49" x14ac:dyDescent="0.2">
      <c r="Q668"/>
      <c r="R668" s="5"/>
      <c r="S668" s="34"/>
      <c r="T668" s="5"/>
      <c r="U668" s="34"/>
      <c r="V668" s="5"/>
      <c r="W668" s="81"/>
      <c r="X668" s="84"/>
      <c r="Y668" s="18"/>
      <c r="AA668" s="18"/>
      <c r="AB668" s="86"/>
      <c r="AC668" s="18"/>
      <c r="AE668" s="18"/>
      <c r="AF668" s="88"/>
      <c r="AG668" s="90"/>
      <c r="AK668" s="37"/>
      <c r="AM668" s="37"/>
      <c r="AP668" s="94"/>
      <c r="AQ668" s="18"/>
      <c r="AR668" s="95"/>
      <c r="AS668" s="96"/>
      <c r="AU668" s="18"/>
      <c r="AW668" s="18"/>
    </row>
    <row r="669" spans="17:49" x14ac:dyDescent="0.2">
      <c r="Q669"/>
      <c r="R669" s="5"/>
      <c r="S669" s="34"/>
      <c r="T669" s="5"/>
      <c r="U669" s="34"/>
      <c r="V669" s="5"/>
      <c r="W669" s="81"/>
      <c r="X669" s="84"/>
      <c r="Y669" s="18"/>
      <c r="AA669" s="18"/>
      <c r="AB669" s="86"/>
      <c r="AC669" s="18"/>
      <c r="AE669" s="18"/>
      <c r="AF669" s="88"/>
      <c r="AG669" s="90"/>
      <c r="AK669" s="37"/>
      <c r="AM669" s="37"/>
      <c r="AP669" s="94"/>
      <c r="AQ669" s="18"/>
      <c r="AR669" s="95"/>
      <c r="AS669" s="96"/>
      <c r="AU669" s="18"/>
      <c r="AW669" s="18"/>
    </row>
    <row r="670" spans="17:49" x14ac:dyDescent="0.2">
      <c r="Q670"/>
      <c r="R670" s="5"/>
      <c r="S670" s="34"/>
      <c r="T670" s="5"/>
      <c r="U670" s="34"/>
      <c r="V670" s="5"/>
      <c r="W670" s="81"/>
      <c r="X670" s="84"/>
      <c r="Y670" s="18"/>
      <c r="AA670" s="18"/>
      <c r="AB670" s="86"/>
      <c r="AC670" s="18"/>
      <c r="AE670" s="18"/>
      <c r="AF670" s="88"/>
      <c r="AG670" s="90"/>
      <c r="AK670" s="37"/>
      <c r="AM670" s="37"/>
      <c r="AP670" s="94"/>
      <c r="AQ670" s="18"/>
      <c r="AR670" s="95"/>
      <c r="AS670" s="96"/>
      <c r="AU670" s="18"/>
      <c r="AW670" s="18"/>
    </row>
    <row r="671" spans="17:49" x14ac:dyDescent="0.2">
      <c r="Q671"/>
      <c r="R671" s="5"/>
      <c r="S671" s="34"/>
      <c r="T671" s="5"/>
      <c r="U671" s="34"/>
      <c r="V671" s="5"/>
      <c r="W671" s="81"/>
      <c r="X671" s="84"/>
      <c r="Y671" s="18"/>
      <c r="AA671" s="18"/>
      <c r="AB671" s="86"/>
      <c r="AC671" s="18"/>
      <c r="AE671" s="18"/>
      <c r="AF671" s="88"/>
      <c r="AG671" s="90"/>
      <c r="AK671" s="37"/>
      <c r="AM671" s="37"/>
      <c r="AP671" s="94"/>
      <c r="AQ671" s="18"/>
      <c r="AR671" s="95"/>
      <c r="AS671" s="96"/>
      <c r="AU671" s="18"/>
      <c r="AW671" s="18"/>
    </row>
    <row r="672" spans="17:49" x14ac:dyDescent="0.2">
      <c r="Q672"/>
      <c r="R672" s="5"/>
      <c r="S672" s="34"/>
      <c r="T672" s="5"/>
      <c r="U672" s="34"/>
      <c r="V672" s="5"/>
      <c r="W672" s="81"/>
      <c r="X672" s="84"/>
      <c r="Y672" s="18"/>
      <c r="AA672" s="18"/>
      <c r="AB672" s="86"/>
      <c r="AC672" s="18"/>
      <c r="AE672" s="18"/>
      <c r="AF672" s="88"/>
      <c r="AG672" s="90"/>
      <c r="AK672" s="37"/>
      <c r="AM672" s="37"/>
      <c r="AP672" s="94"/>
      <c r="AQ672" s="18"/>
      <c r="AR672" s="95"/>
      <c r="AS672" s="96"/>
      <c r="AU672" s="18"/>
      <c r="AW672" s="18"/>
    </row>
    <row r="673" spans="17:49" x14ac:dyDescent="0.2">
      <c r="Q673"/>
      <c r="R673" s="5"/>
      <c r="S673" s="34"/>
      <c r="T673" s="5"/>
      <c r="U673" s="34"/>
      <c r="V673" s="5"/>
      <c r="W673" s="81"/>
      <c r="X673" s="84"/>
      <c r="Y673" s="18"/>
      <c r="AA673" s="18"/>
      <c r="AB673" s="86"/>
      <c r="AC673" s="18"/>
      <c r="AE673" s="18"/>
      <c r="AF673" s="88"/>
      <c r="AG673" s="90"/>
      <c r="AK673" s="37"/>
      <c r="AM673" s="37"/>
      <c r="AP673" s="94"/>
      <c r="AQ673" s="18"/>
      <c r="AR673" s="95"/>
      <c r="AS673" s="96"/>
      <c r="AU673" s="18"/>
      <c r="AW673" s="18"/>
    </row>
    <row r="674" spans="17:49" x14ac:dyDescent="0.2">
      <c r="Q674"/>
      <c r="R674" s="5"/>
      <c r="S674" s="34"/>
      <c r="T674" s="5"/>
      <c r="U674" s="34"/>
      <c r="V674" s="5"/>
      <c r="W674" s="81"/>
      <c r="X674" s="84"/>
      <c r="Y674" s="18"/>
      <c r="AA674" s="18"/>
      <c r="AB674" s="86"/>
      <c r="AC674" s="18"/>
      <c r="AE674" s="18"/>
      <c r="AF674" s="88"/>
      <c r="AG674" s="90"/>
      <c r="AK674" s="37"/>
      <c r="AM674" s="37"/>
      <c r="AP674" s="94"/>
      <c r="AQ674" s="18"/>
      <c r="AR674" s="95"/>
      <c r="AS674" s="96"/>
      <c r="AU674" s="18"/>
      <c r="AW674" s="18"/>
    </row>
    <row r="675" spans="17:49" x14ac:dyDescent="0.2">
      <c r="Q675"/>
      <c r="R675" s="5"/>
      <c r="S675" s="34"/>
      <c r="T675" s="5"/>
      <c r="U675" s="34"/>
      <c r="V675" s="5"/>
      <c r="W675" s="81"/>
      <c r="X675" s="84"/>
      <c r="Y675" s="18"/>
      <c r="AA675" s="18"/>
      <c r="AB675" s="86"/>
      <c r="AC675" s="18"/>
      <c r="AE675" s="18"/>
      <c r="AF675" s="88"/>
      <c r="AG675" s="90"/>
      <c r="AK675" s="37"/>
      <c r="AM675" s="37"/>
      <c r="AP675" s="94"/>
      <c r="AQ675" s="18"/>
      <c r="AR675" s="95"/>
      <c r="AS675" s="96"/>
      <c r="AU675" s="18"/>
      <c r="AW675" s="18"/>
    </row>
    <row r="676" spans="17:49" x14ac:dyDescent="0.2">
      <c r="Q676"/>
      <c r="R676" s="5"/>
      <c r="S676" s="34"/>
      <c r="T676" s="5"/>
      <c r="U676" s="34"/>
      <c r="V676" s="5"/>
      <c r="W676" s="81"/>
      <c r="X676" s="84"/>
      <c r="Y676" s="18"/>
      <c r="AA676" s="18"/>
      <c r="AB676" s="86"/>
      <c r="AC676" s="18"/>
      <c r="AE676" s="18"/>
      <c r="AF676" s="88"/>
      <c r="AG676" s="90"/>
      <c r="AK676" s="37"/>
      <c r="AM676" s="37"/>
      <c r="AP676" s="94"/>
      <c r="AQ676" s="18"/>
      <c r="AR676" s="95"/>
      <c r="AS676" s="96"/>
      <c r="AU676" s="18"/>
      <c r="AW676" s="18"/>
    </row>
    <row r="677" spans="17:49" x14ac:dyDescent="0.2">
      <c r="Q677"/>
      <c r="R677" s="5"/>
      <c r="S677" s="34"/>
      <c r="T677" s="5"/>
      <c r="U677" s="34"/>
      <c r="V677" s="5"/>
      <c r="W677" s="81"/>
      <c r="X677" s="84"/>
      <c r="Y677" s="18"/>
      <c r="AA677" s="18"/>
      <c r="AB677" s="86"/>
      <c r="AC677" s="18"/>
      <c r="AE677" s="18"/>
      <c r="AF677" s="88"/>
      <c r="AG677" s="90"/>
      <c r="AK677" s="37"/>
      <c r="AM677" s="37"/>
      <c r="AP677" s="94"/>
      <c r="AQ677" s="18"/>
      <c r="AR677" s="95"/>
      <c r="AS677" s="96"/>
      <c r="AU677" s="18"/>
      <c r="AW677" s="18"/>
    </row>
    <row r="678" spans="17:49" x14ac:dyDescent="0.2">
      <c r="Q678"/>
      <c r="R678" s="5"/>
      <c r="S678" s="34"/>
      <c r="T678" s="5"/>
      <c r="U678" s="34"/>
      <c r="V678" s="5"/>
      <c r="W678" s="81"/>
      <c r="X678" s="84"/>
      <c r="Y678" s="18"/>
      <c r="AA678" s="18"/>
      <c r="AB678" s="86"/>
      <c r="AC678" s="18"/>
      <c r="AE678" s="18"/>
      <c r="AF678" s="88"/>
      <c r="AG678" s="90"/>
      <c r="AK678" s="37"/>
      <c r="AM678" s="37"/>
      <c r="AP678" s="94"/>
      <c r="AQ678" s="18"/>
      <c r="AR678" s="95"/>
      <c r="AS678" s="96"/>
      <c r="AU678" s="18"/>
      <c r="AW678" s="18"/>
    </row>
    <row r="679" spans="17:49" x14ac:dyDescent="0.2">
      <c r="Q679"/>
      <c r="R679" s="5"/>
      <c r="S679" s="34"/>
      <c r="T679" s="5"/>
      <c r="U679" s="34"/>
      <c r="V679" s="5"/>
      <c r="W679" s="81"/>
      <c r="X679" s="84"/>
      <c r="Y679" s="18"/>
      <c r="AA679" s="18"/>
      <c r="AB679" s="86"/>
      <c r="AC679" s="18"/>
      <c r="AE679" s="18"/>
      <c r="AF679" s="88"/>
      <c r="AG679" s="90"/>
      <c r="AK679" s="37"/>
      <c r="AM679" s="37"/>
      <c r="AP679" s="94"/>
      <c r="AQ679" s="18"/>
      <c r="AR679" s="95"/>
      <c r="AS679" s="96"/>
      <c r="AU679" s="18"/>
      <c r="AW679" s="18"/>
    </row>
    <row r="680" spans="17:49" x14ac:dyDescent="0.2">
      <c r="Q680"/>
      <c r="R680" s="5"/>
      <c r="S680" s="34"/>
      <c r="T680" s="5"/>
      <c r="U680" s="34"/>
      <c r="V680" s="5"/>
      <c r="W680" s="81"/>
      <c r="X680" s="84"/>
      <c r="Y680" s="18"/>
      <c r="AA680" s="18"/>
      <c r="AB680" s="86"/>
      <c r="AC680" s="18"/>
      <c r="AE680" s="18"/>
      <c r="AF680" s="88"/>
      <c r="AG680" s="90"/>
      <c r="AK680" s="37"/>
      <c r="AM680" s="37"/>
      <c r="AP680" s="94"/>
      <c r="AQ680" s="18"/>
      <c r="AR680" s="95"/>
      <c r="AS680" s="96"/>
      <c r="AU680" s="18"/>
      <c r="AW680" s="18"/>
    </row>
    <row r="681" spans="17:49" x14ac:dyDescent="0.2">
      <c r="Q681"/>
      <c r="R681" s="5"/>
      <c r="S681" s="34"/>
      <c r="T681" s="5"/>
      <c r="U681" s="34"/>
      <c r="V681" s="5"/>
      <c r="W681" s="81"/>
      <c r="X681" s="84"/>
      <c r="Y681" s="18"/>
      <c r="AA681" s="18"/>
      <c r="AB681" s="86"/>
      <c r="AC681" s="18"/>
      <c r="AE681" s="18"/>
      <c r="AF681" s="88"/>
      <c r="AG681" s="90"/>
      <c r="AK681" s="37"/>
      <c r="AM681" s="37"/>
      <c r="AP681" s="94"/>
      <c r="AQ681" s="18"/>
      <c r="AR681" s="95"/>
      <c r="AS681" s="96"/>
      <c r="AU681" s="18"/>
      <c r="AW681" s="18"/>
    </row>
    <row r="682" spans="17:49" x14ac:dyDescent="0.2">
      <c r="Q682"/>
      <c r="R682" s="5"/>
      <c r="S682" s="34"/>
      <c r="T682" s="5"/>
      <c r="U682" s="34"/>
      <c r="V682" s="5"/>
      <c r="W682" s="81"/>
      <c r="X682" s="84"/>
      <c r="Y682" s="18"/>
      <c r="AA682" s="18"/>
      <c r="AB682" s="86"/>
      <c r="AC682" s="18"/>
      <c r="AE682" s="18"/>
      <c r="AF682" s="88"/>
      <c r="AG682" s="90"/>
      <c r="AK682" s="37"/>
      <c r="AM682" s="37"/>
      <c r="AP682" s="94"/>
      <c r="AQ682" s="18"/>
      <c r="AR682" s="95"/>
      <c r="AS682" s="96"/>
      <c r="AU682" s="18"/>
      <c r="AW682" s="18"/>
    </row>
    <row r="683" spans="17:49" x14ac:dyDescent="0.2">
      <c r="Q683"/>
      <c r="R683" s="5"/>
      <c r="S683" s="34"/>
      <c r="T683" s="5"/>
      <c r="U683" s="34"/>
      <c r="V683" s="5"/>
      <c r="W683" s="81"/>
      <c r="X683" s="84"/>
      <c r="Y683" s="18"/>
      <c r="AA683" s="18"/>
      <c r="AB683" s="86"/>
      <c r="AC683" s="18"/>
      <c r="AE683" s="18"/>
      <c r="AF683" s="88"/>
      <c r="AG683" s="90"/>
      <c r="AK683" s="37"/>
      <c r="AM683" s="37"/>
      <c r="AP683" s="94"/>
      <c r="AQ683" s="18"/>
      <c r="AR683" s="95"/>
      <c r="AS683" s="96"/>
      <c r="AU683" s="18"/>
      <c r="AW683" s="18"/>
    </row>
    <row r="684" spans="17:49" x14ac:dyDescent="0.2">
      <c r="Q684"/>
      <c r="R684" s="5"/>
      <c r="S684" s="34"/>
      <c r="T684" s="5"/>
      <c r="U684" s="34"/>
      <c r="V684" s="5"/>
      <c r="W684" s="81"/>
      <c r="X684" s="84"/>
      <c r="Y684" s="18"/>
      <c r="AA684" s="18"/>
      <c r="AB684" s="86"/>
      <c r="AC684" s="18"/>
      <c r="AE684" s="18"/>
      <c r="AF684" s="88"/>
      <c r="AG684" s="90"/>
      <c r="AK684" s="37"/>
      <c r="AM684" s="37"/>
      <c r="AP684" s="94"/>
      <c r="AQ684" s="18"/>
      <c r="AR684" s="95"/>
      <c r="AS684" s="96"/>
      <c r="AU684" s="18"/>
      <c r="AW684" s="18"/>
    </row>
    <row r="685" spans="17:49" x14ac:dyDescent="0.2">
      <c r="Q685"/>
      <c r="R685" s="5"/>
      <c r="S685" s="34"/>
      <c r="T685" s="5"/>
      <c r="U685" s="34"/>
      <c r="V685" s="5"/>
      <c r="W685" s="81"/>
      <c r="X685" s="84"/>
      <c r="Y685" s="18"/>
      <c r="AA685" s="18"/>
      <c r="AB685" s="86"/>
      <c r="AC685" s="18"/>
      <c r="AE685" s="18"/>
      <c r="AF685" s="88"/>
      <c r="AG685" s="90"/>
      <c r="AK685" s="37"/>
      <c r="AM685" s="37"/>
      <c r="AP685" s="94"/>
      <c r="AQ685" s="18"/>
      <c r="AR685" s="95"/>
      <c r="AS685" s="96"/>
      <c r="AU685" s="18"/>
      <c r="AW685" s="18"/>
    </row>
    <row r="686" spans="17:49" x14ac:dyDescent="0.2">
      <c r="Q686"/>
      <c r="R686" s="5"/>
      <c r="S686" s="34"/>
      <c r="T686" s="5"/>
      <c r="U686" s="34"/>
      <c r="V686" s="5"/>
      <c r="W686" s="81"/>
      <c r="X686" s="84"/>
      <c r="Y686" s="18"/>
      <c r="AA686" s="18"/>
      <c r="AB686" s="86"/>
      <c r="AC686" s="18"/>
      <c r="AE686" s="18"/>
      <c r="AF686" s="88"/>
      <c r="AG686" s="90"/>
      <c r="AK686" s="37"/>
      <c r="AM686" s="37"/>
      <c r="AP686" s="94"/>
      <c r="AQ686" s="18"/>
      <c r="AR686" s="95"/>
      <c r="AS686" s="96"/>
      <c r="AU686" s="18"/>
      <c r="AW686" s="18"/>
    </row>
    <row r="687" spans="17:49" x14ac:dyDescent="0.2">
      <c r="Q687"/>
      <c r="R687" s="5"/>
      <c r="S687" s="34"/>
      <c r="T687" s="5"/>
      <c r="U687" s="34"/>
      <c r="V687" s="5"/>
      <c r="W687" s="81"/>
      <c r="X687" s="84"/>
      <c r="Y687" s="18"/>
      <c r="AA687" s="18"/>
      <c r="AB687" s="86"/>
      <c r="AC687" s="18"/>
      <c r="AE687" s="18"/>
      <c r="AF687" s="88"/>
      <c r="AG687" s="90"/>
      <c r="AK687" s="37"/>
      <c r="AM687" s="37"/>
      <c r="AP687" s="94"/>
      <c r="AQ687" s="18"/>
      <c r="AR687" s="95"/>
      <c r="AS687" s="96"/>
      <c r="AU687" s="18"/>
      <c r="AW687" s="18"/>
    </row>
    <row r="688" spans="17:49" x14ac:dyDescent="0.2">
      <c r="Q688"/>
      <c r="R688" s="5"/>
      <c r="S688" s="34"/>
      <c r="T688" s="5"/>
      <c r="U688" s="34"/>
      <c r="V688" s="5"/>
      <c r="W688" s="81"/>
      <c r="X688" s="84"/>
      <c r="Y688" s="18"/>
      <c r="AA688" s="18"/>
      <c r="AB688" s="86"/>
      <c r="AC688" s="18"/>
      <c r="AE688" s="18"/>
      <c r="AF688" s="88"/>
      <c r="AG688" s="90"/>
      <c r="AK688" s="37"/>
      <c r="AM688" s="37"/>
      <c r="AP688" s="94"/>
      <c r="AQ688" s="18"/>
      <c r="AR688" s="95"/>
      <c r="AS688" s="96"/>
      <c r="AU688" s="18"/>
      <c r="AW688" s="18"/>
    </row>
    <row r="689" spans="17:49" x14ac:dyDescent="0.2">
      <c r="Q689"/>
      <c r="R689" s="5"/>
      <c r="S689" s="34"/>
      <c r="T689" s="5"/>
      <c r="U689" s="34"/>
      <c r="V689" s="5"/>
      <c r="W689" s="81"/>
      <c r="X689" s="84"/>
      <c r="Y689" s="18"/>
      <c r="AA689" s="18"/>
      <c r="AB689" s="86"/>
      <c r="AC689" s="18"/>
      <c r="AE689" s="18"/>
      <c r="AF689" s="88"/>
      <c r="AG689" s="90"/>
      <c r="AK689" s="37"/>
      <c r="AM689" s="37"/>
      <c r="AP689" s="94"/>
      <c r="AQ689" s="18"/>
      <c r="AR689" s="95"/>
      <c r="AS689" s="96"/>
      <c r="AU689" s="18"/>
      <c r="AW689" s="18"/>
    </row>
    <row r="690" spans="17:49" x14ac:dyDescent="0.2">
      <c r="Q690"/>
      <c r="R690" s="5"/>
      <c r="S690" s="34"/>
      <c r="T690" s="5"/>
      <c r="U690" s="34"/>
      <c r="V690" s="5"/>
      <c r="W690" s="81"/>
      <c r="X690" s="84"/>
      <c r="Y690" s="18"/>
      <c r="AA690" s="18"/>
      <c r="AB690" s="86"/>
      <c r="AC690" s="18"/>
      <c r="AE690" s="18"/>
      <c r="AF690" s="88"/>
      <c r="AG690" s="90"/>
      <c r="AK690" s="37"/>
      <c r="AM690" s="37"/>
      <c r="AP690" s="94"/>
      <c r="AQ690" s="18"/>
      <c r="AR690" s="95"/>
      <c r="AS690" s="96"/>
      <c r="AU690" s="18"/>
      <c r="AW690" s="18"/>
    </row>
    <row r="691" spans="17:49" x14ac:dyDescent="0.2">
      <c r="Q691"/>
      <c r="R691" s="5"/>
      <c r="S691" s="34"/>
      <c r="T691" s="5"/>
      <c r="U691" s="34"/>
      <c r="V691" s="5"/>
      <c r="W691" s="81"/>
      <c r="X691" s="84"/>
      <c r="Y691" s="18"/>
      <c r="AA691" s="18"/>
      <c r="AB691" s="86"/>
      <c r="AC691" s="18"/>
      <c r="AE691" s="18"/>
      <c r="AF691" s="88"/>
      <c r="AG691" s="90"/>
      <c r="AK691" s="37"/>
      <c r="AM691" s="37"/>
      <c r="AP691" s="94"/>
      <c r="AQ691" s="18"/>
      <c r="AR691" s="95"/>
      <c r="AS691" s="96"/>
      <c r="AU691" s="18"/>
      <c r="AW691" s="18"/>
    </row>
    <row r="692" spans="17:49" x14ac:dyDescent="0.2">
      <c r="Q692"/>
      <c r="R692" s="5"/>
      <c r="S692" s="34"/>
      <c r="T692" s="5"/>
      <c r="U692" s="34"/>
      <c r="V692" s="5"/>
      <c r="W692" s="81"/>
      <c r="X692" s="84"/>
      <c r="Y692" s="18"/>
      <c r="AA692" s="18"/>
      <c r="AB692" s="86"/>
      <c r="AC692" s="18"/>
      <c r="AE692" s="18"/>
      <c r="AF692" s="88"/>
      <c r="AG692" s="90"/>
      <c r="AK692" s="37"/>
      <c r="AM692" s="37"/>
      <c r="AP692" s="94"/>
      <c r="AQ692" s="18"/>
      <c r="AR692" s="95"/>
      <c r="AS692" s="96"/>
      <c r="AU692" s="18"/>
      <c r="AW692" s="18"/>
    </row>
    <row r="693" spans="17:49" x14ac:dyDescent="0.2">
      <c r="Q693"/>
      <c r="R693" s="5"/>
      <c r="S693" s="34"/>
      <c r="T693" s="5"/>
      <c r="U693" s="34"/>
      <c r="V693" s="5"/>
      <c r="W693" s="81"/>
      <c r="X693" s="84"/>
      <c r="Y693" s="18"/>
      <c r="AA693" s="18"/>
      <c r="AB693" s="86"/>
      <c r="AC693" s="18"/>
      <c r="AE693" s="18"/>
      <c r="AF693" s="88"/>
      <c r="AG693" s="90"/>
      <c r="AK693" s="37"/>
      <c r="AM693" s="37"/>
      <c r="AP693" s="94"/>
      <c r="AQ693" s="18"/>
      <c r="AR693" s="95"/>
      <c r="AS693" s="96"/>
      <c r="AU693" s="18"/>
      <c r="AW693" s="18"/>
    </row>
    <row r="694" spans="17:49" x14ac:dyDescent="0.2">
      <c r="Q694"/>
      <c r="R694" s="5"/>
      <c r="S694" s="34"/>
      <c r="T694" s="5"/>
      <c r="U694" s="34"/>
      <c r="V694" s="5"/>
      <c r="W694" s="81"/>
      <c r="X694" s="84"/>
      <c r="Y694" s="18"/>
      <c r="AA694" s="18"/>
      <c r="AB694" s="86"/>
      <c r="AC694" s="18"/>
      <c r="AE694" s="18"/>
      <c r="AF694" s="88"/>
      <c r="AG694" s="90"/>
      <c r="AK694" s="37"/>
      <c r="AM694" s="37"/>
      <c r="AP694" s="94"/>
      <c r="AQ694" s="18"/>
      <c r="AR694" s="95"/>
      <c r="AS694" s="96"/>
      <c r="AU694" s="18"/>
      <c r="AW694" s="18"/>
    </row>
    <row r="695" spans="17:49" x14ac:dyDescent="0.2">
      <c r="Q695"/>
      <c r="R695" s="5"/>
      <c r="S695" s="34"/>
      <c r="T695" s="5"/>
      <c r="U695" s="34"/>
      <c r="V695" s="5"/>
      <c r="W695" s="81"/>
      <c r="X695" s="84"/>
      <c r="Y695" s="18"/>
      <c r="AA695" s="18"/>
      <c r="AB695" s="86"/>
      <c r="AC695" s="18"/>
      <c r="AE695" s="18"/>
      <c r="AF695" s="88"/>
      <c r="AG695" s="90"/>
      <c r="AK695" s="37"/>
      <c r="AM695" s="37"/>
      <c r="AP695" s="94"/>
      <c r="AQ695" s="18"/>
      <c r="AR695" s="95"/>
      <c r="AS695" s="96"/>
      <c r="AU695" s="18"/>
      <c r="AW695" s="18"/>
    </row>
    <row r="696" spans="17:49" x14ac:dyDescent="0.2">
      <c r="Q696"/>
      <c r="R696" s="5"/>
      <c r="S696" s="34"/>
      <c r="T696" s="5"/>
      <c r="U696" s="34"/>
      <c r="V696" s="5"/>
      <c r="W696" s="81"/>
      <c r="X696" s="84"/>
      <c r="Y696" s="18"/>
      <c r="AA696" s="18"/>
      <c r="AB696" s="86"/>
      <c r="AC696" s="18"/>
      <c r="AE696" s="18"/>
      <c r="AF696" s="88"/>
      <c r="AG696" s="90"/>
      <c r="AK696" s="37"/>
      <c r="AM696" s="37"/>
      <c r="AP696" s="94"/>
      <c r="AQ696" s="18"/>
      <c r="AR696" s="95"/>
      <c r="AS696" s="96"/>
      <c r="AU696" s="18"/>
      <c r="AW696" s="18"/>
    </row>
    <row r="697" spans="17:49" x14ac:dyDescent="0.2">
      <c r="Q697"/>
      <c r="R697" s="5"/>
      <c r="S697" s="34"/>
      <c r="T697" s="5"/>
      <c r="U697" s="34"/>
      <c r="V697" s="5"/>
      <c r="W697" s="81"/>
      <c r="X697" s="84"/>
      <c r="Y697" s="18"/>
      <c r="AA697" s="18"/>
      <c r="AB697" s="86"/>
      <c r="AC697" s="18"/>
      <c r="AE697" s="18"/>
      <c r="AF697" s="88"/>
      <c r="AG697" s="90"/>
      <c r="AK697" s="37"/>
      <c r="AM697" s="37"/>
      <c r="AP697" s="94"/>
      <c r="AQ697" s="18"/>
      <c r="AR697" s="95"/>
      <c r="AS697" s="96"/>
      <c r="AU697" s="18"/>
      <c r="AW697" s="18"/>
    </row>
    <row r="698" spans="17:49" x14ac:dyDescent="0.2">
      <c r="Q698"/>
      <c r="R698" s="5"/>
      <c r="S698" s="34"/>
      <c r="T698" s="5"/>
      <c r="U698" s="34"/>
      <c r="V698" s="5"/>
      <c r="W698" s="81"/>
      <c r="X698" s="84"/>
      <c r="Y698" s="18"/>
      <c r="AA698" s="18"/>
      <c r="AB698" s="86"/>
      <c r="AC698" s="18"/>
      <c r="AE698" s="18"/>
      <c r="AF698" s="88"/>
      <c r="AG698" s="90"/>
      <c r="AK698" s="37"/>
      <c r="AM698" s="37"/>
      <c r="AP698" s="94"/>
      <c r="AQ698" s="18"/>
      <c r="AR698" s="95"/>
      <c r="AS698" s="96"/>
      <c r="AU698" s="18"/>
      <c r="AW698" s="18"/>
    </row>
    <row r="699" spans="17:49" x14ac:dyDescent="0.2">
      <c r="Q699"/>
      <c r="R699" s="5"/>
      <c r="S699" s="34"/>
      <c r="T699" s="5"/>
      <c r="U699" s="34"/>
      <c r="V699" s="5"/>
      <c r="W699" s="81"/>
      <c r="X699" s="84"/>
      <c r="Y699" s="18"/>
      <c r="AA699" s="18"/>
      <c r="AB699" s="86"/>
      <c r="AC699" s="18"/>
      <c r="AE699" s="18"/>
      <c r="AF699" s="88"/>
      <c r="AG699" s="90"/>
      <c r="AK699" s="37"/>
      <c r="AM699" s="37"/>
      <c r="AP699" s="94"/>
      <c r="AQ699" s="18"/>
      <c r="AR699" s="95"/>
      <c r="AS699" s="96"/>
      <c r="AU699" s="18"/>
      <c r="AW699" s="18"/>
    </row>
    <row r="700" spans="17:49" x14ac:dyDescent="0.2">
      <c r="Q700"/>
      <c r="R700" s="5"/>
      <c r="S700" s="34"/>
      <c r="T700" s="5"/>
      <c r="U700" s="34"/>
      <c r="V700" s="5"/>
      <c r="W700" s="81"/>
      <c r="X700" s="84"/>
      <c r="Y700" s="18"/>
      <c r="AA700" s="18"/>
      <c r="AB700" s="86"/>
      <c r="AC700" s="18"/>
      <c r="AE700" s="18"/>
      <c r="AF700" s="88"/>
      <c r="AG700" s="90"/>
      <c r="AK700" s="37"/>
      <c r="AM700" s="37"/>
      <c r="AP700" s="94"/>
      <c r="AQ700" s="18"/>
      <c r="AR700" s="95"/>
      <c r="AS700" s="96"/>
      <c r="AU700" s="18"/>
      <c r="AW700" s="18"/>
    </row>
    <row r="701" spans="17:49" x14ac:dyDescent="0.2">
      <c r="Q701"/>
      <c r="R701" s="5"/>
      <c r="S701" s="34"/>
      <c r="T701" s="5"/>
      <c r="U701" s="34"/>
      <c r="V701" s="5"/>
      <c r="W701" s="81"/>
      <c r="X701" s="84"/>
      <c r="Y701" s="18"/>
      <c r="AA701" s="18"/>
      <c r="AB701" s="86"/>
      <c r="AC701" s="18"/>
      <c r="AE701" s="18"/>
      <c r="AF701" s="88"/>
      <c r="AG701" s="90"/>
      <c r="AK701" s="37"/>
      <c r="AM701" s="37"/>
      <c r="AP701" s="94"/>
      <c r="AQ701" s="18"/>
      <c r="AR701" s="95"/>
      <c r="AS701" s="96"/>
      <c r="AU701" s="18"/>
      <c r="AW701" s="18"/>
    </row>
    <row r="702" spans="17:49" x14ac:dyDescent="0.2">
      <c r="Q702"/>
      <c r="R702" s="5"/>
      <c r="S702" s="34"/>
      <c r="T702" s="5"/>
      <c r="U702" s="34"/>
      <c r="V702" s="5"/>
      <c r="W702" s="81"/>
      <c r="X702" s="84"/>
      <c r="Y702" s="18"/>
      <c r="AA702" s="18"/>
      <c r="AB702" s="86"/>
      <c r="AC702" s="18"/>
      <c r="AE702" s="18"/>
      <c r="AF702" s="88"/>
      <c r="AG702" s="90"/>
      <c r="AK702" s="37"/>
      <c r="AM702" s="37"/>
      <c r="AP702" s="94"/>
      <c r="AQ702" s="18"/>
      <c r="AR702" s="95"/>
      <c r="AS702" s="96"/>
      <c r="AU702" s="18"/>
      <c r="AW702" s="18"/>
    </row>
    <row r="703" spans="17:49" x14ac:dyDescent="0.2">
      <c r="Q703"/>
      <c r="R703" s="5"/>
      <c r="S703" s="34"/>
      <c r="T703" s="5"/>
      <c r="U703" s="34"/>
      <c r="V703" s="5"/>
      <c r="W703" s="81"/>
      <c r="X703" s="84"/>
      <c r="Y703" s="18"/>
      <c r="AA703" s="18"/>
      <c r="AB703" s="86"/>
      <c r="AC703" s="18"/>
      <c r="AE703" s="18"/>
      <c r="AF703" s="88"/>
      <c r="AG703" s="90"/>
      <c r="AK703" s="37"/>
      <c r="AM703" s="37"/>
      <c r="AP703" s="94"/>
      <c r="AQ703" s="18"/>
      <c r="AR703" s="95"/>
      <c r="AS703" s="96"/>
      <c r="AU703" s="18"/>
      <c r="AW703" s="18"/>
    </row>
    <row r="704" spans="17:49" x14ac:dyDescent="0.2">
      <c r="Q704"/>
      <c r="R704" s="5"/>
      <c r="S704" s="34"/>
      <c r="T704" s="5"/>
      <c r="U704" s="34"/>
      <c r="V704" s="5"/>
      <c r="W704" s="81"/>
      <c r="X704" s="84"/>
      <c r="Y704" s="18"/>
      <c r="AA704" s="18"/>
      <c r="AB704" s="86"/>
      <c r="AC704" s="18"/>
      <c r="AE704" s="18"/>
      <c r="AF704" s="88"/>
      <c r="AG704" s="90"/>
      <c r="AK704" s="37"/>
      <c r="AM704" s="37"/>
      <c r="AP704" s="94"/>
      <c r="AQ704" s="18"/>
      <c r="AR704" s="95"/>
      <c r="AS704" s="96"/>
      <c r="AU704" s="18"/>
      <c r="AW704" s="18"/>
    </row>
    <row r="705" spans="17:49" x14ac:dyDescent="0.2">
      <c r="Q705"/>
      <c r="R705" s="5"/>
      <c r="S705" s="34"/>
      <c r="T705" s="5"/>
      <c r="U705" s="34"/>
      <c r="V705" s="5"/>
      <c r="W705" s="81"/>
      <c r="X705" s="84"/>
      <c r="Y705" s="18"/>
      <c r="AA705" s="18"/>
      <c r="AB705" s="86"/>
      <c r="AC705" s="18"/>
      <c r="AE705" s="18"/>
      <c r="AF705" s="88"/>
      <c r="AG705" s="90"/>
      <c r="AK705" s="37"/>
      <c r="AM705" s="37"/>
      <c r="AP705" s="94"/>
      <c r="AQ705" s="18"/>
      <c r="AR705" s="95"/>
      <c r="AS705" s="96"/>
      <c r="AU705" s="18"/>
      <c r="AW705" s="18"/>
    </row>
    <row r="706" spans="17:49" x14ac:dyDescent="0.2">
      <c r="Q706"/>
      <c r="R706" s="5"/>
      <c r="S706" s="34"/>
      <c r="T706" s="5"/>
      <c r="U706" s="34"/>
      <c r="V706" s="5"/>
      <c r="W706" s="81"/>
      <c r="X706" s="84"/>
      <c r="Y706" s="18"/>
      <c r="AA706" s="18"/>
      <c r="AB706" s="86"/>
      <c r="AC706" s="18"/>
      <c r="AE706" s="18"/>
      <c r="AF706" s="88"/>
      <c r="AG706" s="90"/>
      <c r="AK706" s="37"/>
      <c r="AM706" s="37"/>
      <c r="AP706" s="94"/>
      <c r="AQ706" s="18"/>
      <c r="AR706" s="95"/>
      <c r="AS706" s="96"/>
      <c r="AU706" s="18"/>
      <c r="AW706" s="18"/>
    </row>
    <row r="707" spans="17:49" x14ac:dyDescent="0.2">
      <c r="Q707"/>
      <c r="R707" s="5"/>
      <c r="S707" s="34"/>
      <c r="T707" s="5"/>
      <c r="U707" s="34"/>
      <c r="V707" s="5"/>
      <c r="W707" s="81"/>
      <c r="X707" s="84"/>
      <c r="Y707" s="18"/>
      <c r="AA707" s="18"/>
      <c r="AB707" s="86"/>
      <c r="AC707" s="18"/>
      <c r="AE707" s="18"/>
      <c r="AF707" s="88"/>
      <c r="AG707" s="90"/>
      <c r="AK707" s="37"/>
      <c r="AM707" s="37"/>
      <c r="AP707" s="94"/>
      <c r="AQ707" s="18"/>
      <c r="AR707" s="95"/>
      <c r="AS707" s="96"/>
      <c r="AU707" s="18"/>
      <c r="AW707" s="18"/>
    </row>
    <row r="708" spans="17:49" x14ac:dyDescent="0.2">
      <c r="Q708"/>
      <c r="R708" s="5"/>
      <c r="S708" s="34"/>
      <c r="T708" s="5"/>
      <c r="U708" s="34"/>
      <c r="V708" s="5"/>
      <c r="W708" s="81"/>
      <c r="X708" s="84"/>
      <c r="Y708" s="18"/>
      <c r="AA708" s="18"/>
      <c r="AB708" s="86"/>
      <c r="AC708" s="18"/>
      <c r="AE708" s="18"/>
      <c r="AF708" s="88"/>
      <c r="AG708" s="90"/>
      <c r="AK708" s="37"/>
      <c r="AM708" s="37"/>
      <c r="AP708" s="94"/>
      <c r="AQ708" s="18"/>
      <c r="AR708" s="95"/>
      <c r="AS708" s="96"/>
      <c r="AU708" s="18"/>
      <c r="AW708" s="18"/>
    </row>
    <row r="709" spans="17:49" x14ac:dyDescent="0.2">
      <c r="Q709"/>
      <c r="R709" s="5"/>
      <c r="S709" s="34"/>
      <c r="T709" s="5"/>
      <c r="U709" s="34"/>
      <c r="V709" s="5"/>
      <c r="W709" s="81"/>
      <c r="X709" s="84"/>
      <c r="Y709" s="18"/>
      <c r="AA709" s="18"/>
      <c r="AB709" s="86"/>
      <c r="AC709" s="18"/>
      <c r="AE709" s="18"/>
      <c r="AF709" s="88"/>
      <c r="AG709" s="90"/>
      <c r="AK709" s="37"/>
      <c r="AM709" s="37"/>
      <c r="AP709" s="94"/>
      <c r="AQ709" s="18"/>
      <c r="AR709" s="95"/>
      <c r="AS709" s="96"/>
      <c r="AU709" s="18"/>
      <c r="AW709" s="18"/>
    </row>
    <row r="710" spans="17:49" x14ac:dyDescent="0.2">
      <c r="Q710"/>
      <c r="R710" s="5"/>
      <c r="S710" s="34"/>
      <c r="T710" s="5"/>
      <c r="U710" s="34"/>
      <c r="V710" s="5"/>
      <c r="W710" s="81"/>
      <c r="X710" s="84"/>
      <c r="Y710" s="18"/>
      <c r="AA710" s="18"/>
      <c r="AB710" s="86"/>
      <c r="AC710" s="18"/>
      <c r="AE710" s="18"/>
      <c r="AF710" s="88"/>
      <c r="AG710" s="90"/>
      <c r="AK710" s="37"/>
      <c r="AM710" s="37"/>
      <c r="AP710" s="94"/>
      <c r="AQ710" s="18"/>
      <c r="AR710" s="95"/>
      <c r="AS710" s="96"/>
      <c r="AU710" s="18"/>
      <c r="AW710" s="18"/>
    </row>
    <row r="711" spans="17:49" x14ac:dyDescent="0.2">
      <c r="Q711"/>
      <c r="R711" s="5"/>
      <c r="S711" s="34"/>
      <c r="T711" s="5"/>
      <c r="U711" s="34"/>
      <c r="V711" s="5"/>
      <c r="W711" s="81"/>
      <c r="X711" s="84"/>
      <c r="Y711" s="18"/>
      <c r="AA711" s="18"/>
      <c r="AB711" s="86"/>
      <c r="AC711" s="18"/>
      <c r="AE711" s="18"/>
      <c r="AF711" s="88"/>
      <c r="AG711" s="90"/>
      <c r="AK711" s="37"/>
      <c r="AM711" s="37"/>
      <c r="AP711" s="94"/>
      <c r="AQ711" s="18"/>
      <c r="AR711" s="95"/>
      <c r="AS711" s="96"/>
      <c r="AU711" s="18"/>
      <c r="AW711" s="18"/>
    </row>
    <row r="712" spans="17:49" x14ac:dyDescent="0.2">
      <c r="Q712"/>
      <c r="R712" s="5"/>
      <c r="S712" s="34"/>
      <c r="T712" s="5"/>
      <c r="U712" s="34"/>
      <c r="V712" s="5"/>
      <c r="W712" s="81"/>
      <c r="X712" s="84"/>
      <c r="Y712" s="18"/>
      <c r="AA712" s="18"/>
      <c r="AB712" s="86"/>
      <c r="AC712" s="18"/>
      <c r="AE712" s="18"/>
      <c r="AF712" s="88"/>
      <c r="AG712" s="90"/>
      <c r="AK712" s="37"/>
      <c r="AM712" s="37"/>
      <c r="AP712" s="94"/>
      <c r="AQ712" s="18"/>
      <c r="AR712" s="95"/>
      <c r="AS712" s="96"/>
      <c r="AU712" s="18"/>
      <c r="AW712" s="18"/>
    </row>
    <row r="713" spans="17:49" x14ac:dyDescent="0.2">
      <c r="Q713"/>
      <c r="R713" s="5"/>
      <c r="S713" s="34"/>
      <c r="T713" s="5"/>
      <c r="U713" s="34"/>
      <c r="V713" s="5"/>
      <c r="W713" s="81"/>
      <c r="X713" s="84"/>
      <c r="Y713" s="18"/>
      <c r="AA713" s="18"/>
      <c r="AB713" s="86"/>
      <c r="AC713" s="18"/>
      <c r="AE713" s="18"/>
      <c r="AF713" s="88"/>
      <c r="AG713" s="90"/>
      <c r="AK713" s="37"/>
      <c r="AM713" s="37"/>
      <c r="AP713" s="94"/>
      <c r="AQ713" s="18"/>
      <c r="AR713" s="95"/>
      <c r="AS713" s="96"/>
      <c r="AU713" s="18"/>
      <c r="AW713" s="18"/>
    </row>
    <row r="714" spans="17:49" x14ac:dyDescent="0.2">
      <c r="Q714"/>
      <c r="R714" s="5"/>
      <c r="S714" s="34"/>
      <c r="T714" s="5"/>
      <c r="U714" s="34"/>
      <c r="V714" s="5"/>
      <c r="W714" s="81"/>
      <c r="X714" s="84"/>
      <c r="Y714" s="18"/>
      <c r="AA714" s="18"/>
      <c r="AB714" s="86"/>
      <c r="AC714" s="18"/>
      <c r="AE714" s="18"/>
      <c r="AF714" s="88"/>
      <c r="AG714" s="90"/>
      <c r="AK714" s="37"/>
      <c r="AM714" s="37"/>
      <c r="AP714" s="94"/>
      <c r="AQ714" s="18"/>
      <c r="AR714" s="95"/>
      <c r="AS714" s="96"/>
      <c r="AU714" s="18"/>
      <c r="AW714" s="18"/>
    </row>
    <row r="715" spans="17:49" x14ac:dyDescent="0.2">
      <c r="Q715"/>
      <c r="R715" s="5"/>
      <c r="S715" s="34"/>
      <c r="T715" s="5"/>
      <c r="U715" s="34"/>
      <c r="V715" s="5"/>
      <c r="W715" s="81"/>
      <c r="X715" s="84"/>
      <c r="Y715" s="18"/>
      <c r="AA715" s="18"/>
      <c r="AB715" s="86"/>
      <c r="AC715" s="18"/>
      <c r="AE715" s="18"/>
      <c r="AF715" s="88"/>
      <c r="AG715" s="90"/>
      <c r="AK715" s="37"/>
      <c r="AM715" s="37"/>
      <c r="AP715" s="94"/>
      <c r="AQ715" s="18"/>
      <c r="AR715" s="95"/>
      <c r="AS715" s="96"/>
      <c r="AU715" s="18"/>
      <c r="AW715" s="18"/>
    </row>
    <row r="716" spans="17:49" x14ac:dyDescent="0.2">
      <c r="Q716"/>
      <c r="R716" s="5"/>
      <c r="S716" s="34"/>
      <c r="T716" s="5"/>
      <c r="U716" s="34"/>
      <c r="V716" s="5"/>
      <c r="W716" s="81"/>
      <c r="X716" s="84"/>
      <c r="Y716" s="18"/>
      <c r="AA716" s="18"/>
      <c r="AB716" s="86"/>
      <c r="AC716" s="18"/>
      <c r="AE716" s="18"/>
      <c r="AF716" s="88"/>
      <c r="AG716" s="90"/>
      <c r="AK716" s="37"/>
      <c r="AM716" s="37"/>
      <c r="AP716" s="94"/>
      <c r="AQ716" s="18"/>
      <c r="AR716" s="95"/>
      <c r="AS716" s="96"/>
      <c r="AU716" s="18"/>
      <c r="AW716" s="18"/>
    </row>
    <row r="717" spans="17:49" x14ac:dyDescent="0.2">
      <c r="Q717"/>
      <c r="R717" s="5"/>
      <c r="S717" s="34"/>
      <c r="T717" s="5"/>
      <c r="U717" s="34"/>
      <c r="V717" s="5"/>
      <c r="W717" s="81"/>
      <c r="X717" s="84"/>
      <c r="Y717" s="18"/>
      <c r="AA717" s="18"/>
      <c r="AB717" s="86"/>
      <c r="AC717" s="18"/>
      <c r="AE717" s="18"/>
      <c r="AF717" s="88"/>
      <c r="AG717" s="90"/>
      <c r="AK717" s="37"/>
      <c r="AM717" s="37"/>
      <c r="AP717" s="94"/>
      <c r="AQ717" s="18"/>
      <c r="AR717" s="95"/>
      <c r="AS717" s="96"/>
      <c r="AU717" s="18"/>
      <c r="AW717" s="18"/>
    </row>
    <row r="718" spans="17:49" x14ac:dyDescent="0.2">
      <c r="Q718"/>
      <c r="R718" s="5"/>
      <c r="S718" s="34"/>
      <c r="T718" s="5"/>
      <c r="U718" s="34"/>
      <c r="V718" s="5"/>
      <c r="W718" s="81"/>
      <c r="X718" s="84"/>
      <c r="Y718" s="18"/>
      <c r="AA718" s="18"/>
      <c r="AB718" s="86"/>
      <c r="AC718" s="18"/>
      <c r="AE718" s="18"/>
      <c r="AF718" s="88"/>
      <c r="AG718" s="90"/>
      <c r="AK718" s="37"/>
      <c r="AM718" s="37"/>
      <c r="AP718" s="94"/>
      <c r="AQ718" s="18"/>
      <c r="AR718" s="95"/>
      <c r="AS718" s="96"/>
      <c r="AU718" s="18"/>
      <c r="AW718" s="18"/>
    </row>
    <row r="719" spans="17:49" x14ac:dyDescent="0.2">
      <c r="Q719"/>
      <c r="R719" s="5"/>
      <c r="S719" s="34"/>
      <c r="T719" s="5"/>
      <c r="U719" s="34"/>
      <c r="V719" s="5"/>
      <c r="W719" s="81"/>
      <c r="X719" s="84"/>
      <c r="Y719" s="18"/>
      <c r="AA719" s="18"/>
      <c r="AB719" s="86"/>
      <c r="AC719" s="18"/>
      <c r="AE719" s="18"/>
      <c r="AF719" s="88"/>
      <c r="AG719" s="90"/>
      <c r="AK719" s="37"/>
      <c r="AM719" s="37"/>
      <c r="AP719" s="94"/>
      <c r="AQ719" s="18"/>
      <c r="AR719" s="95"/>
      <c r="AS719" s="96"/>
      <c r="AU719" s="18"/>
      <c r="AW719" s="18"/>
    </row>
    <row r="720" spans="17:49" x14ac:dyDescent="0.2">
      <c r="Q720"/>
      <c r="R720" s="5"/>
      <c r="S720" s="34"/>
      <c r="T720" s="5"/>
      <c r="U720" s="34"/>
      <c r="V720" s="5"/>
      <c r="W720" s="81"/>
      <c r="X720" s="84"/>
      <c r="Y720" s="18"/>
      <c r="AA720" s="18"/>
      <c r="AB720" s="86"/>
      <c r="AC720" s="18"/>
      <c r="AE720" s="18"/>
      <c r="AF720" s="88"/>
      <c r="AG720" s="90"/>
      <c r="AK720" s="37"/>
      <c r="AM720" s="37"/>
      <c r="AP720" s="94"/>
      <c r="AQ720" s="18"/>
      <c r="AR720" s="95"/>
      <c r="AS720" s="96"/>
      <c r="AU720" s="18"/>
      <c r="AW720" s="18"/>
    </row>
    <row r="721" spans="17:49" x14ac:dyDescent="0.2">
      <c r="Q721"/>
      <c r="R721" s="5"/>
      <c r="S721" s="34"/>
      <c r="T721" s="5"/>
      <c r="U721" s="34"/>
      <c r="V721" s="5"/>
      <c r="W721" s="81"/>
      <c r="X721" s="84"/>
      <c r="Y721" s="18"/>
      <c r="AA721" s="18"/>
      <c r="AB721" s="86"/>
      <c r="AC721" s="18"/>
      <c r="AE721" s="18"/>
      <c r="AF721" s="88"/>
      <c r="AG721" s="90"/>
      <c r="AK721" s="37"/>
      <c r="AM721" s="37"/>
      <c r="AP721" s="94"/>
      <c r="AQ721" s="18"/>
      <c r="AR721" s="95"/>
      <c r="AS721" s="96"/>
      <c r="AU721" s="18"/>
      <c r="AW721" s="18"/>
    </row>
    <row r="722" spans="17:49" x14ac:dyDescent="0.2">
      <c r="Q722"/>
      <c r="R722" s="5"/>
      <c r="S722" s="34"/>
      <c r="T722" s="5"/>
      <c r="U722" s="34"/>
      <c r="V722" s="5"/>
      <c r="W722" s="81"/>
      <c r="X722" s="84"/>
      <c r="Y722" s="18"/>
      <c r="AA722" s="18"/>
      <c r="AB722" s="86"/>
      <c r="AC722" s="18"/>
      <c r="AE722" s="18"/>
      <c r="AF722" s="88"/>
      <c r="AG722" s="90"/>
      <c r="AK722" s="37"/>
      <c r="AM722" s="37"/>
      <c r="AP722" s="94"/>
      <c r="AQ722" s="18"/>
      <c r="AR722" s="95"/>
      <c r="AS722" s="96"/>
      <c r="AU722" s="18"/>
      <c r="AW722" s="18"/>
    </row>
    <row r="723" spans="17:49" x14ac:dyDescent="0.2">
      <c r="Q723"/>
      <c r="R723" s="5"/>
      <c r="S723" s="34"/>
      <c r="T723" s="5"/>
      <c r="U723" s="34"/>
      <c r="V723" s="5"/>
      <c r="W723" s="81"/>
      <c r="X723" s="84"/>
      <c r="Y723" s="18"/>
      <c r="AA723" s="18"/>
      <c r="AB723" s="86"/>
      <c r="AC723" s="18"/>
      <c r="AE723" s="18"/>
      <c r="AF723" s="88"/>
      <c r="AG723" s="90"/>
      <c r="AK723" s="37"/>
      <c r="AM723" s="37"/>
      <c r="AP723" s="94"/>
      <c r="AQ723" s="18"/>
      <c r="AR723" s="95"/>
      <c r="AS723" s="96"/>
      <c r="AU723" s="18"/>
      <c r="AW723" s="18"/>
    </row>
    <row r="724" spans="17:49" x14ac:dyDescent="0.2">
      <c r="Q724"/>
      <c r="R724" s="5"/>
      <c r="S724" s="34"/>
      <c r="T724" s="5"/>
      <c r="U724" s="34"/>
      <c r="V724" s="5"/>
      <c r="W724" s="81"/>
      <c r="X724" s="84"/>
      <c r="Y724" s="18"/>
      <c r="AA724" s="18"/>
      <c r="AB724" s="86"/>
      <c r="AC724" s="18"/>
      <c r="AE724" s="18"/>
      <c r="AF724" s="88"/>
      <c r="AG724" s="90"/>
      <c r="AK724" s="37"/>
      <c r="AM724" s="37"/>
      <c r="AP724" s="94"/>
      <c r="AQ724" s="18"/>
      <c r="AR724" s="95"/>
      <c r="AS724" s="96"/>
      <c r="AU724" s="18"/>
      <c r="AW724" s="18"/>
    </row>
    <row r="725" spans="17:49" x14ac:dyDescent="0.2">
      <c r="Q725"/>
      <c r="R725" s="5"/>
      <c r="S725" s="34"/>
      <c r="T725" s="5"/>
      <c r="U725" s="34"/>
      <c r="V725" s="5"/>
      <c r="W725" s="81"/>
      <c r="X725" s="84"/>
      <c r="Y725" s="18"/>
      <c r="AA725" s="18"/>
      <c r="AB725" s="86"/>
      <c r="AC725" s="18"/>
      <c r="AE725" s="18"/>
      <c r="AF725" s="88"/>
      <c r="AG725" s="90"/>
      <c r="AK725" s="37"/>
      <c r="AM725" s="37"/>
      <c r="AP725" s="94"/>
      <c r="AQ725" s="18"/>
      <c r="AR725" s="95"/>
      <c r="AS725" s="96"/>
      <c r="AU725" s="18"/>
      <c r="AW725" s="18"/>
    </row>
    <row r="726" spans="17:49" x14ac:dyDescent="0.2">
      <c r="Q726"/>
      <c r="R726" s="5"/>
      <c r="S726" s="34"/>
      <c r="T726" s="5"/>
      <c r="U726" s="34"/>
      <c r="V726" s="5"/>
      <c r="W726" s="81"/>
      <c r="X726" s="84"/>
      <c r="Y726" s="18"/>
      <c r="AA726" s="18"/>
      <c r="AB726" s="86"/>
      <c r="AC726" s="18"/>
      <c r="AE726" s="18"/>
      <c r="AF726" s="88"/>
      <c r="AG726" s="90"/>
      <c r="AK726" s="37"/>
      <c r="AM726" s="37"/>
      <c r="AP726" s="94"/>
      <c r="AQ726" s="18"/>
      <c r="AR726" s="95"/>
      <c r="AS726" s="96"/>
      <c r="AU726" s="18"/>
      <c r="AW726" s="18"/>
    </row>
    <row r="727" spans="17:49" x14ac:dyDescent="0.2">
      <c r="Q727"/>
      <c r="R727" s="5"/>
      <c r="S727" s="34"/>
      <c r="T727" s="5"/>
      <c r="U727" s="34"/>
      <c r="V727" s="5"/>
      <c r="W727" s="81"/>
      <c r="X727" s="84"/>
      <c r="Y727" s="18"/>
      <c r="AA727" s="18"/>
      <c r="AB727" s="86"/>
      <c r="AC727" s="18"/>
      <c r="AE727" s="18"/>
      <c r="AF727" s="88"/>
      <c r="AG727" s="90"/>
      <c r="AK727" s="37"/>
      <c r="AM727" s="37"/>
      <c r="AP727" s="94"/>
      <c r="AQ727" s="18"/>
      <c r="AR727" s="95"/>
      <c r="AS727" s="96"/>
      <c r="AU727" s="18"/>
      <c r="AW727" s="18"/>
    </row>
    <row r="728" spans="17:49" x14ac:dyDescent="0.2">
      <c r="Q728"/>
      <c r="R728" s="5"/>
      <c r="S728" s="34"/>
      <c r="T728" s="5"/>
      <c r="U728" s="34"/>
      <c r="V728" s="5"/>
      <c r="W728" s="81"/>
      <c r="X728" s="84"/>
      <c r="Y728" s="18"/>
      <c r="AA728" s="18"/>
      <c r="AB728" s="86"/>
      <c r="AC728" s="18"/>
      <c r="AE728" s="18"/>
      <c r="AF728" s="88"/>
      <c r="AG728" s="90"/>
      <c r="AK728" s="37"/>
      <c r="AM728" s="37"/>
      <c r="AP728" s="94"/>
      <c r="AQ728" s="18"/>
      <c r="AR728" s="95"/>
      <c r="AS728" s="96"/>
      <c r="AU728" s="18"/>
      <c r="AW728" s="18"/>
    </row>
    <row r="729" spans="17:49" x14ac:dyDescent="0.2">
      <c r="Q729"/>
      <c r="R729" s="5"/>
      <c r="S729" s="34"/>
      <c r="T729" s="5"/>
      <c r="U729" s="34"/>
      <c r="V729" s="5"/>
      <c r="W729" s="81"/>
      <c r="X729" s="84"/>
      <c r="Y729" s="18"/>
      <c r="AA729" s="18"/>
      <c r="AB729" s="86"/>
      <c r="AC729" s="18"/>
      <c r="AE729" s="18"/>
      <c r="AF729" s="88"/>
      <c r="AG729" s="90"/>
      <c r="AK729" s="37"/>
      <c r="AM729" s="37"/>
      <c r="AP729" s="94"/>
      <c r="AQ729" s="18"/>
      <c r="AR729" s="95"/>
      <c r="AS729" s="96"/>
      <c r="AU729" s="18"/>
      <c r="AW729" s="18"/>
    </row>
    <row r="730" spans="17:49" x14ac:dyDescent="0.2">
      <c r="Q730"/>
      <c r="R730" s="5"/>
      <c r="S730" s="34"/>
      <c r="T730" s="5"/>
      <c r="U730" s="34"/>
      <c r="V730" s="5"/>
      <c r="W730" s="81"/>
      <c r="X730" s="84"/>
      <c r="Y730" s="18"/>
      <c r="AA730" s="18"/>
      <c r="AB730" s="86"/>
      <c r="AC730" s="18"/>
      <c r="AE730" s="18"/>
      <c r="AF730" s="88"/>
      <c r="AG730" s="90"/>
      <c r="AK730" s="37"/>
      <c r="AM730" s="37"/>
      <c r="AP730" s="94"/>
      <c r="AQ730" s="18"/>
      <c r="AR730" s="95"/>
      <c r="AS730" s="96"/>
      <c r="AU730" s="18"/>
      <c r="AW730" s="18"/>
    </row>
    <row r="731" spans="17:49" x14ac:dyDescent="0.2">
      <c r="Q731"/>
      <c r="R731" s="5"/>
      <c r="S731" s="34"/>
      <c r="T731" s="5"/>
      <c r="U731" s="34"/>
      <c r="V731" s="5"/>
      <c r="W731" s="81"/>
      <c r="X731" s="84"/>
      <c r="Y731" s="18"/>
      <c r="AA731" s="18"/>
      <c r="AB731" s="86"/>
      <c r="AC731" s="18"/>
      <c r="AE731" s="18"/>
      <c r="AF731" s="88"/>
      <c r="AG731" s="90"/>
      <c r="AK731" s="37"/>
      <c r="AM731" s="37"/>
      <c r="AP731" s="94"/>
      <c r="AQ731" s="18"/>
      <c r="AR731" s="95"/>
      <c r="AS731" s="96"/>
      <c r="AU731" s="18"/>
      <c r="AW731" s="18"/>
    </row>
    <row r="732" spans="17:49" x14ac:dyDescent="0.2">
      <c r="Q732"/>
      <c r="R732" s="5"/>
      <c r="S732" s="34"/>
      <c r="T732" s="5"/>
      <c r="U732" s="34"/>
      <c r="V732" s="5"/>
      <c r="W732" s="81"/>
      <c r="X732" s="84"/>
      <c r="Y732" s="18"/>
      <c r="AA732" s="18"/>
      <c r="AB732" s="86"/>
      <c r="AC732" s="18"/>
      <c r="AE732" s="18"/>
      <c r="AF732" s="88"/>
      <c r="AG732" s="90"/>
      <c r="AK732" s="37"/>
      <c r="AM732" s="37"/>
      <c r="AP732" s="94"/>
      <c r="AQ732" s="18"/>
      <c r="AR732" s="95"/>
      <c r="AS732" s="96"/>
      <c r="AU732" s="18"/>
      <c r="AW732" s="18"/>
    </row>
    <row r="733" spans="17:49" x14ac:dyDescent="0.2">
      <c r="Q733"/>
      <c r="R733" s="5"/>
      <c r="S733" s="34"/>
      <c r="T733" s="5"/>
      <c r="U733" s="34"/>
      <c r="V733" s="5"/>
      <c r="W733" s="81"/>
      <c r="X733" s="84"/>
      <c r="Y733" s="18"/>
      <c r="AA733" s="18"/>
      <c r="AB733" s="86"/>
      <c r="AC733" s="18"/>
      <c r="AE733" s="18"/>
      <c r="AF733" s="88"/>
      <c r="AG733" s="90"/>
      <c r="AK733" s="37"/>
      <c r="AM733" s="37"/>
      <c r="AP733" s="94"/>
      <c r="AQ733" s="18"/>
      <c r="AR733" s="95"/>
      <c r="AS733" s="96"/>
      <c r="AU733" s="18"/>
      <c r="AW733" s="18"/>
    </row>
    <row r="734" spans="17:49" x14ac:dyDescent="0.2">
      <c r="Q734"/>
      <c r="R734" s="5"/>
      <c r="S734" s="34"/>
      <c r="T734" s="5"/>
      <c r="U734" s="34"/>
      <c r="V734" s="5"/>
      <c r="W734" s="81"/>
      <c r="X734" s="84"/>
      <c r="Y734" s="18"/>
      <c r="AA734" s="18"/>
      <c r="AB734" s="86"/>
      <c r="AC734" s="18"/>
      <c r="AE734" s="18"/>
      <c r="AF734" s="88"/>
      <c r="AG734" s="90"/>
      <c r="AK734" s="37"/>
      <c r="AM734" s="37"/>
      <c r="AP734" s="94"/>
      <c r="AQ734" s="18"/>
      <c r="AR734" s="95"/>
      <c r="AS734" s="96"/>
      <c r="AU734" s="18"/>
      <c r="AW734" s="18"/>
    </row>
    <row r="735" spans="17:49" x14ac:dyDescent="0.2">
      <c r="Q735"/>
      <c r="R735" s="5"/>
      <c r="S735" s="34"/>
      <c r="T735" s="5"/>
      <c r="U735" s="34"/>
      <c r="V735" s="5"/>
      <c r="W735" s="81"/>
      <c r="X735" s="84"/>
      <c r="Y735" s="18"/>
      <c r="AA735" s="18"/>
      <c r="AB735" s="86"/>
      <c r="AC735" s="18"/>
      <c r="AE735" s="18"/>
      <c r="AF735" s="88"/>
      <c r="AG735" s="90"/>
      <c r="AK735" s="37"/>
      <c r="AM735" s="37"/>
      <c r="AP735" s="94"/>
      <c r="AQ735" s="18"/>
      <c r="AR735" s="95"/>
      <c r="AS735" s="96"/>
      <c r="AU735" s="18"/>
      <c r="AW735" s="18"/>
    </row>
    <row r="736" spans="17:49" x14ac:dyDescent="0.2">
      <c r="Q736"/>
      <c r="R736" s="5"/>
      <c r="S736" s="34"/>
      <c r="T736" s="5"/>
      <c r="U736" s="34"/>
      <c r="V736" s="5"/>
      <c r="W736" s="81"/>
      <c r="X736" s="84"/>
      <c r="Y736" s="18"/>
      <c r="AA736" s="18"/>
      <c r="AB736" s="86"/>
      <c r="AC736" s="18"/>
      <c r="AE736" s="18"/>
      <c r="AF736" s="88"/>
      <c r="AG736" s="90"/>
      <c r="AK736" s="37"/>
      <c r="AM736" s="37"/>
      <c r="AP736" s="94"/>
      <c r="AQ736" s="18"/>
      <c r="AR736" s="95"/>
      <c r="AS736" s="96"/>
      <c r="AU736" s="18"/>
      <c r="AW736" s="18"/>
    </row>
    <row r="737" spans="17:49" x14ac:dyDescent="0.2">
      <c r="Q737"/>
      <c r="R737" s="5"/>
      <c r="S737" s="34"/>
      <c r="T737" s="5"/>
      <c r="U737" s="34"/>
      <c r="V737" s="5"/>
      <c r="W737" s="81"/>
      <c r="X737" s="84"/>
      <c r="Y737" s="18"/>
      <c r="AA737" s="18"/>
      <c r="AB737" s="86"/>
      <c r="AC737" s="18"/>
      <c r="AE737" s="18"/>
      <c r="AF737" s="88"/>
      <c r="AG737" s="90"/>
      <c r="AK737" s="37"/>
      <c r="AM737" s="37"/>
      <c r="AP737" s="94"/>
      <c r="AQ737" s="18"/>
      <c r="AR737" s="95"/>
      <c r="AS737" s="96"/>
      <c r="AU737" s="18"/>
      <c r="AW737" s="18"/>
    </row>
    <row r="738" spans="17:49" x14ac:dyDescent="0.2">
      <c r="Q738"/>
      <c r="R738" s="5"/>
      <c r="S738" s="34"/>
      <c r="T738" s="5"/>
      <c r="U738" s="34"/>
      <c r="V738" s="5"/>
      <c r="W738" s="81"/>
      <c r="X738" s="84"/>
      <c r="Y738" s="18"/>
      <c r="AA738" s="18"/>
      <c r="AB738" s="86"/>
      <c r="AC738" s="18"/>
      <c r="AE738" s="18"/>
      <c r="AF738" s="88"/>
      <c r="AG738" s="90"/>
      <c r="AK738" s="37"/>
      <c r="AM738" s="37"/>
      <c r="AP738" s="94"/>
      <c r="AQ738" s="18"/>
      <c r="AR738" s="95"/>
      <c r="AS738" s="96"/>
      <c r="AU738" s="18"/>
      <c r="AW738" s="18"/>
    </row>
    <row r="739" spans="17:49" x14ac:dyDescent="0.2">
      <c r="Q739"/>
      <c r="R739" s="5"/>
      <c r="S739" s="34"/>
      <c r="T739" s="5"/>
      <c r="U739" s="34"/>
      <c r="V739" s="5"/>
      <c r="W739" s="81"/>
      <c r="X739" s="84"/>
      <c r="Y739" s="18"/>
      <c r="AA739" s="18"/>
      <c r="AB739" s="86"/>
      <c r="AC739" s="18"/>
      <c r="AE739" s="18"/>
      <c r="AF739" s="88"/>
      <c r="AG739" s="90"/>
      <c r="AK739" s="37"/>
      <c r="AM739" s="37"/>
      <c r="AP739" s="94"/>
      <c r="AQ739" s="18"/>
      <c r="AR739" s="95"/>
      <c r="AS739" s="96"/>
      <c r="AU739" s="18"/>
      <c r="AW739" s="18"/>
    </row>
    <row r="740" spans="17:49" x14ac:dyDescent="0.2">
      <c r="Q740"/>
      <c r="R740" s="5"/>
      <c r="S740" s="34"/>
      <c r="T740" s="5"/>
      <c r="U740" s="34"/>
      <c r="V740" s="5"/>
      <c r="W740" s="81"/>
      <c r="X740" s="84"/>
      <c r="Y740" s="18"/>
      <c r="AA740" s="18"/>
      <c r="AB740" s="86"/>
      <c r="AC740" s="18"/>
      <c r="AE740" s="18"/>
      <c r="AF740" s="88"/>
      <c r="AG740" s="90"/>
      <c r="AK740" s="37"/>
      <c r="AM740" s="37"/>
      <c r="AP740" s="94"/>
      <c r="AQ740" s="18"/>
      <c r="AR740" s="95"/>
      <c r="AS740" s="96"/>
      <c r="AU740" s="18"/>
      <c r="AW740" s="18"/>
    </row>
    <row r="741" spans="17:49" x14ac:dyDescent="0.2">
      <c r="Q741"/>
      <c r="R741" s="5"/>
      <c r="S741" s="34"/>
      <c r="T741" s="5"/>
      <c r="U741" s="34"/>
      <c r="V741" s="5"/>
      <c r="W741" s="81"/>
      <c r="X741" s="84"/>
      <c r="Y741" s="18"/>
      <c r="AA741" s="18"/>
      <c r="AB741" s="86"/>
      <c r="AC741" s="18"/>
      <c r="AE741" s="18"/>
      <c r="AF741" s="88"/>
      <c r="AG741" s="90"/>
      <c r="AK741" s="37"/>
      <c r="AM741" s="37"/>
      <c r="AP741" s="94"/>
      <c r="AQ741" s="18"/>
      <c r="AR741" s="95"/>
      <c r="AS741" s="96"/>
      <c r="AU741" s="18"/>
      <c r="AW741" s="18"/>
    </row>
    <row r="742" spans="17:49" x14ac:dyDescent="0.2">
      <c r="Q742"/>
      <c r="R742" s="5"/>
      <c r="S742" s="34"/>
      <c r="T742" s="5"/>
      <c r="U742" s="34"/>
      <c r="V742" s="5"/>
      <c r="W742" s="81"/>
      <c r="X742" s="84"/>
      <c r="Y742" s="18"/>
      <c r="AA742" s="18"/>
      <c r="AB742" s="86"/>
      <c r="AC742" s="18"/>
      <c r="AE742" s="18"/>
      <c r="AF742" s="88"/>
      <c r="AG742" s="90"/>
      <c r="AK742" s="37"/>
      <c r="AM742" s="37"/>
      <c r="AP742" s="94"/>
      <c r="AQ742" s="18"/>
      <c r="AR742" s="95"/>
      <c r="AS742" s="96"/>
      <c r="AU742" s="18"/>
      <c r="AW742" s="18"/>
    </row>
    <row r="743" spans="17:49" x14ac:dyDescent="0.2">
      <c r="Q743"/>
      <c r="R743" s="5"/>
      <c r="S743" s="34"/>
      <c r="T743" s="5"/>
      <c r="U743" s="34"/>
      <c r="V743" s="5"/>
      <c r="W743" s="81"/>
      <c r="X743" s="84"/>
      <c r="Y743" s="18"/>
      <c r="AA743" s="18"/>
      <c r="AB743" s="86"/>
      <c r="AC743" s="18"/>
      <c r="AE743" s="18"/>
      <c r="AF743" s="88"/>
      <c r="AG743" s="90"/>
      <c r="AK743" s="37"/>
      <c r="AM743" s="37"/>
      <c r="AP743" s="94"/>
      <c r="AQ743" s="18"/>
      <c r="AR743" s="95"/>
      <c r="AS743" s="96"/>
      <c r="AU743" s="18"/>
      <c r="AW743" s="18"/>
    </row>
    <row r="744" spans="17:49" x14ac:dyDescent="0.2">
      <c r="Q744"/>
      <c r="R744" s="5"/>
      <c r="S744" s="34"/>
      <c r="T744" s="5"/>
      <c r="U744" s="34"/>
      <c r="V744" s="5"/>
      <c r="W744" s="81"/>
      <c r="X744" s="84"/>
      <c r="Y744" s="18"/>
      <c r="AA744" s="18"/>
      <c r="AB744" s="86"/>
      <c r="AC744" s="18"/>
      <c r="AE744" s="18"/>
      <c r="AF744" s="88"/>
      <c r="AG744" s="90"/>
      <c r="AK744" s="37"/>
      <c r="AM744" s="37"/>
      <c r="AP744" s="94"/>
      <c r="AQ744" s="18"/>
      <c r="AR744" s="95"/>
      <c r="AS744" s="96"/>
      <c r="AU744" s="18"/>
      <c r="AW744" s="18"/>
    </row>
    <row r="745" spans="17:49" x14ac:dyDescent="0.2">
      <c r="Q745"/>
      <c r="R745" s="5"/>
      <c r="S745" s="34"/>
      <c r="T745" s="5"/>
      <c r="U745" s="34"/>
      <c r="V745" s="5"/>
      <c r="W745" s="81"/>
      <c r="X745" s="84"/>
      <c r="Y745" s="18"/>
      <c r="AA745" s="18"/>
      <c r="AB745" s="86"/>
      <c r="AC745" s="18"/>
      <c r="AE745" s="18"/>
      <c r="AF745" s="88"/>
      <c r="AG745" s="90"/>
      <c r="AK745" s="37"/>
      <c r="AM745" s="37"/>
      <c r="AP745" s="94"/>
      <c r="AQ745" s="18"/>
      <c r="AR745" s="95"/>
      <c r="AS745" s="96"/>
      <c r="AU745" s="18"/>
      <c r="AW745" s="18"/>
    </row>
    <row r="746" spans="17:49" x14ac:dyDescent="0.2">
      <c r="Q746"/>
      <c r="R746" s="5"/>
      <c r="S746" s="34"/>
      <c r="T746" s="5"/>
      <c r="U746" s="34"/>
      <c r="V746" s="5"/>
      <c r="W746" s="81"/>
      <c r="X746" s="84"/>
      <c r="Y746" s="18"/>
      <c r="AA746" s="18"/>
      <c r="AB746" s="86"/>
      <c r="AC746" s="18"/>
      <c r="AE746" s="18"/>
      <c r="AF746" s="88"/>
      <c r="AG746" s="90"/>
      <c r="AK746" s="37"/>
      <c r="AM746" s="37"/>
      <c r="AP746" s="94"/>
      <c r="AQ746" s="18"/>
      <c r="AR746" s="95"/>
      <c r="AS746" s="96"/>
      <c r="AU746" s="18"/>
      <c r="AW746" s="18"/>
    </row>
    <row r="747" spans="17:49" x14ac:dyDescent="0.2">
      <c r="Q747"/>
      <c r="R747" s="5"/>
      <c r="S747" s="34"/>
      <c r="T747" s="5"/>
      <c r="U747" s="34"/>
      <c r="V747" s="5"/>
      <c r="W747" s="81"/>
      <c r="X747" s="84"/>
      <c r="Y747" s="18"/>
      <c r="AA747" s="18"/>
      <c r="AB747" s="86"/>
      <c r="AC747" s="18"/>
      <c r="AE747" s="18"/>
      <c r="AF747" s="88"/>
      <c r="AG747" s="90"/>
      <c r="AK747" s="37"/>
      <c r="AM747" s="37"/>
      <c r="AP747" s="94"/>
      <c r="AQ747" s="18"/>
      <c r="AR747" s="95"/>
      <c r="AS747" s="96"/>
      <c r="AU747" s="18"/>
      <c r="AW747" s="18"/>
    </row>
    <row r="748" spans="17:49" x14ac:dyDescent="0.2">
      <c r="Q748"/>
      <c r="R748" s="5"/>
      <c r="S748" s="34"/>
      <c r="T748" s="5"/>
      <c r="U748" s="34"/>
      <c r="V748" s="5"/>
      <c r="W748" s="81"/>
      <c r="X748" s="84"/>
      <c r="Y748" s="18"/>
      <c r="AA748" s="18"/>
      <c r="AB748" s="86"/>
      <c r="AC748" s="18"/>
      <c r="AE748" s="18"/>
      <c r="AF748" s="88"/>
      <c r="AG748" s="90"/>
      <c r="AK748" s="37"/>
      <c r="AM748" s="37"/>
      <c r="AP748" s="94"/>
      <c r="AQ748" s="18"/>
      <c r="AR748" s="95"/>
      <c r="AS748" s="96"/>
      <c r="AU748" s="18"/>
      <c r="AW748" s="18"/>
    </row>
    <row r="749" spans="17:49" x14ac:dyDescent="0.2">
      <c r="Q749"/>
      <c r="R749" s="5"/>
      <c r="S749" s="34"/>
      <c r="T749" s="5"/>
      <c r="U749" s="34"/>
      <c r="V749" s="5"/>
      <c r="W749" s="81"/>
      <c r="X749" s="84"/>
      <c r="Y749" s="18"/>
      <c r="AA749" s="18"/>
      <c r="AB749" s="86"/>
      <c r="AC749" s="18"/>
      <c r="AE749" s="18"/>
      <c r="AF749" s="88"/>
      <c r="AG749" s="90"/>
      <c r="AK749" s="37"/>
      <c r="AM749" s="37"/>
      <c r="AP749" s="94"/>
      <c r="AQ749" s="18"/>
      <c r="AR749" s="95"/>
      <c r="AS749" s="96"/>
      <c r="AU749" s="18"/>
      <c r="AW749" s="18"/>
    </row>
    <row r="750" spans="17:49" x14ac:dyDescent="0.2">
      <c r="Q750"/>
      <c r="R750" s="5"/>
      <c r="S750" s="34"/>
      <c r="T750" s="5"/>
      <c r="U750" s="34"/>
      <c r="V750" s="5"/>
      <c r="W750" s="81"/>
      <c r="X750" s="84"/>
      <c r="Y750" s="18"/>
      <c r="AA750" s="18"/>
      <c r="AB750" s="86"/>
      <c r="AC750" s="18"/>
      <c r="AE750" s="18"/>
      <c r="AF750" s="88"/>
      <c r="AG750" s="90"/>
      <c r="AK750" s="37"/>
      <c r="AM750" s="37"/>
      <c r="AP750" s="94"/>
      <c r="AQ750" s="18"/>
      <c r="AR750" s="95"/>
      <c r="AS750" s="96"/>
      <c r="AU750" s="18"/>
      <c r="AW750" s="18"/>
    </row>
    <row r="751" spans="17:49" x14ac:dyDescent="0.2">
      <c r="Q751"/>
      <c r="R751" s="5"/>
      <c r="S751" s="34"/>
      <c r="T751" s="5"/>
      <c r="U751" s="34"/>
      <c r="V751" s="5"/>
      <c r="W751" s="81"/>
      <c r="X751" s="84"/>
      <c r="Y751" s="18"/>
      <c r="AA751" s="18"/>
      <c r="AB751" s="86"/>
      <c r="AC751" s="18"/>
      <c r="AE751" s="18"/>
      <c r="AF751" s="88"/>
      <c r="AG751" s="90"/>
      <c r="AK751" s="37"/>
      <c r="AM751" s="37"/>
      <c r="AP751" s="94"/>
      <c r="AQ751" s="18"/>
      <c r="AR751" s="95"/>
      <c r="AS751" s="96"/>
      <c r="AU751" s="18"/>
      <c r="AW751" s="18"/>
    </row>
    <row r="752" spans="17:49" x14ac:dyDescent="0.2">
      <c r="Q752"/>
      <c r="R752" s="5"/>
      <c r="S752" s="34"/>
      <c r="T752" s="5"/>
      <c r="U752" s="34"/>
      <c r="V752" s="5"/>
      <c r="W752" s="81"/>
      <c r="X752" s="84"/>
      <c r="Y752" s="18"/>
      <c r="AA752" s="18"/>
      <c r="AB752" s="86"/>
      <c r="AC752" s="18"/>
      <c r="AE752" s="18"/>
      <c r="AF752" s="88"/>
      <c r="AG752" s="90"/>
      <c r="AK752" s="37"/>
      <c r="AM752" s="37"/>
      <c r="AP752" s="94"/>
      <c r="AQ752" s="18"/>
      <c r="AR752" s="95"/>
      <c r="AS752" s="96"/>
      <c r="AU752" s="18"/>
      <c r="AW752" s="18"/>
    </row>
    <row r="753" spans="17:49" x14ac:dyDescent="0.2">
      <c r="Q753"/>
      <c r="R753" s="5"/>
      <c r="S753" s="34"/>
      <c r="T753" s="5"/>
      <c r="U753" s="34"/>
      <c r="V753" s="5"/>
      <c r="W753" s="81"/>
      <c r="X753" s="84"/>
      <c r="Y753" s="18"/>
      <c r="AA753" s="18"/>
      <c r="AB753" s="86"/>
      <c r="AC753" s="18"/>
      <c r="AE753" s="18"/>
      <c r="AF753" s="88"/>
      <c r="AG753" s="90"/>
      <c r="AK753" s="37"/>
      <c r="AM753" s="37"/>
      <c r="AP753" s="94"/>
      <c r="AQ753" s="18"/>
      <c r="AR753" s="95"/>
      <c r="AS753" s="96"/>
      <c r="AU753" s="18"/>
      <c r="AW753" s="18"/>
    </row>
    <row r="754" spans="17:49" x14ac:dyDescent="0.2">
      <c r="Q754"/>
      <c r="R754" s="5"/>
      <c r="S754" s="34"/>
      <c r="T754" s="5"/>
      <c r="U754" s="34"/>
      <c r="V754" s="5"/>
      <c r="W754" s="81"/>
      <c r="X754" s="84"/>
      <c r="Y754" s="18"/>
      <c r="AA754" s="18"/>
      <c r="AB754" s="86"/>
      <c r="AC754" s="18"/>
      <c r="AE754" s="18"/>
      <c r="AF754" s="88"/>
      <c r="AG754" s="90"/>
      <c r="AK754" s="37"/>
      <c r="AM754" s="37"/>
      <c r="AP754" s="94"/>
      <c r="AQ754" s="18"/>
      <c r="AR754" s="95"/>
      <c r="AS754" s="96"/>
      <c r="AU754" s="18"/>
      <c r="AW754" s="18"/>
    </row>
    <row r="755" spans="17:49" x14ac:dyDescent="0.2">
      <c r="Q755"/>
      <c r="R755" s="5"/>
      <c r="S755" s="34"/>
      <c r="T755" s="5"/>
      <c r="U755" s="34"/>
      <c r="V755" s="5"/>
      <c r="W755" s="81"/>
      <c r="X755" s="84"/>
      <c r="Y755" s="18"/>
      <c r="AA755" s="18"/>
      <c r="AB755" s="86"/>
      <c r="AC755" s="18"/>
      <c r="AE755" s="18"/>
      <c r="AF755" s="88"/>
      <c r="AG755" s="90"/>
      <c r="AK755" s="37"/>
      <c r="AM755" s="37"/>
      <c r="AP755" s="94"/>
      <c r="AQ755" s="18"/>
      <c r="AR755" s="95"/>
      <c r="AS755" s="96"/>
      <c r="AU755" s="18"/>
      <c r="AW755" s="18"/>
    </row>
    <row r="756" spans="17:49" x14ac:dyDescent="0.2">
      <c r="Q756"/>
      <c r="R756" s="5"/>
      <c r="S756" s="34"/>
      <c r="T756" s="5"/>
      <c r="U756" s="34"/>
      <c r="V756" s="5"/>
      <c r="W756" s="81"/>
      <c r="X756" s="84"/>
      <c r="Y756" s="18"/>
      <c r="AA756" s="18"/>
      <c r="AB756" s="86"/>
      <c r="AC756" s="18"/>
      <c r="AE756" s="18"/>
      <c r="AF756" s="88"/>
      <c r="AG756" s="90"/>
      <c r="AK756" s="37"/>
      <c r="AM756" s="37"/>
      <c r="AP756" s="94"/>
      <c r="AQ756" s="18"/>
      <c r="AR756" s="95"/>
      <c r="AS756" s="96"/>
      <c r="AU756" s="18"/>
      <c r="AW756" s="18"/>
    </row>
    <row r="757" spans="17:49" x14ac:dyDescent="0.2">
      <c r="Q757"/>
      <c r="R757" s="5"/>
      <c r="S757" s="34"/>
      <c r="T757" s="5"/>
      <c r="U757" s="34"/>
      <c r="V757" s="5"/>
      <c r="W757" s="81"/>
      <c r="X757" s="84"/>
      <c r="Y757" s="18"/>
      <c r="AA757" s="18"/>
      <c r="AB757" s="86"/>
      <c r="AC757" s="18"/>
      <c r="AE757" s="18"/>
      <c r="AF757" s="88"/>
      <c r="AG757" s="90"/>
      <c r="AK757" s="37"/>
      <c r="AM757" s="37"/>
      <c r="AP757" s="94"/>
      <c r="AQ757" s="18"/>
      <c r="AR757" s="95"/>
      <c r="AS757" s="96"/>
      <c r="AU757" s="18"/>
      <c r="AW757" s="18"/>
    </row>
    <row r="758" spans="17:49" x14ac:dyDescent="0.2">
      <c r="Q758"/>
      <c r="R758" s="5"/>
      <c r="S758" s="34"/>
      <c r="T758" s="5"/>
      <c r="U758" s="34"/>
      <c r="V758" s="5"/>
      <c r="W758" s="81"/>
      <c r="X758" s="84"/>
      <c r="Y758" s="18"/>
      <c r="AA758" s="18"/>
      <c r="AB758" s="86"/>
      <c r="AC758" s="18"/>
      <c r="AE758" s="18"/>
      <c r="AF758" s="88"/>
      <c r="AG758" s="90"/>
      <c r="AK758" s="37"/>
      <c r="AM758" s="37"/>
      <c r="AP758" s="94"/>
      <c r="AQ758" s="18"/>
      <c r="AR758" s="95"/>
      <c r="AS758" s="96"/>
      <c r="AU758" s="18"/>
      <c r="AW758" s="18"/>
    </row>
    <row r="759" spans="17:49" x14ac:dyDescent="0.2">
      <c r="Q759"/>
      <c r="R759" s="5"/>
      <c r="S759" s="34"/>
      <c r="T759" s="5"/>
      <c r="U759" s="34"/>
      <c r="V759" s="5"/>
      <c r="W759" s="81"/>
      <c r="X759" s="84"/>
      <c r="Y759" s="18"/>
      <c r="AA759" s="18"/>
      <c r="AB759" s="86"/>
      <c r="AC759" s="18"/>
      <c r="AE759" s="18"/>
      <c r="AF759" s="88"/>
      <c r="AG759" s="90"/>
      <c r="AK759" s="37"/>
      <c r="AM759" s="37"/>
      <c r="AP759" s="94"/>
      <c r="AQ759" s="18"/>
      <c r="AR759" s="95"/>
      <c r="AS759" s="96"/>
      <c r="AU759" s="18"/>
      <c r="AW759" s="18"/>
    </row>
    <row r="760" spans="17:49" x14ac:dyDescent="0.2">
      <c r="Q760"/>
      <c r="R760" s="5"/>
      <c r="S760" s="34"/>
      <c r="T760" s="5"/>
      <c r="U760" s="34"/>
      <c r="V760" s="5"/>
      <c r="W760" s="81"/>
      <c r="X760" s="84"/>
      <c r="Y760" s="18"/>
      <c r="AA760" s="18"/>
      <c r="AB760" s="86"/>
      <c r="AC760" s="18"/>
      <c r="AE760" s="18"/>
      <c r="AF760" s="88"/>
      <c r="AG760" s="90"/>
      <c r="AK760" s="37"/>
      <c r="AM760" s="37"/>
      <c r="AP760" s="94"/>
      <c r="AQ760" s="18"/>
      <c r="AR760" s="95"/>
      <c r="AS760" s="96"/>
      <c r="AU760" s="18"/>
      <c r="AW760" s="18"/>
    </row>
    <row r="761" spans="17:49" x14ac:dyDescent="0.2">
      <c r="Q761"/>
      <c r="R761" s="5"/>
      <c r="S761" s="34"/>
      <c r="T761" s="5"/>
      <c r="U761" s="34"/>
      <c r="V761" s="5"/>
      <c r="W761" s="81"/>
      <c r="X761" s="84"/>
      <c r="Y761" s="18"/>
      <c r="AA761" s="18"/>
      <c r="AB761" s="86"/>
      <c r="AC761" s="18"/>
      <c r="AE761" s="18"/>
      <c r="AF761" s="88"/>
      <c r="AG761" s="90"/>
      <c r="AK761" s="37"/>
      <c r="AM761" s="37"/>
      <c r="AP761" s="94"/>
      <c r="AQ761" s="18"/>
      <c r="AR761" s="95"/>
      <c r="AS761" s="96"/>
      <c r="AU761" s="18"/>
      <c r="AW761" s="18"/>
    </row>
    <row r="762" spans="17:49" x14ac:dyDescent="0.2">
      <c r="Q762"/>
      <c r="R762" s="5"/>
      <c r="S762" s="34"/>
      <c r="T762" s="5"/>
      <c r="U762" s="34"/>
      <c r="V762" s="5"/>
      <c r="W762" s="81"/>
      <c r="X762" s="84"/>
      <c r="Y762" s="18"/>
      <c r="AA762" s="18"/>
      <c r="AB762" s="86"/>
      <c r="AC762" s="18"/>
      <c r="AE762" s="18"/>
      <c r="AF762" s="88"/>
      <c r="AG762" s="90"/>
      <c r="AK762" s="37"/>
      <c r="AM762" s="37"/>
      <c r="AP762" s="94"/>
      <c r="AQ762" s="18"/>
      <c r="AR762" s="95"/>
      <c r="AS762" s="96"/>
      <c r="AU762" s="18"/>
      <c r="AW762" s="18"/>
    </row>
    <row r="763" spans="17:49" x14ac:dyDescent="0.2">
      <c r="Q763"/>
      <c r="R763" s="5"/>
      <c r="S763" s="34"/>
      <c r="T763" s="5"/>
      <c r="U763" s="34"/>
      <c r="V763" s="5"/>
      <c r="W763" s="81"/>
      <c r="X763" s="84"/>
      <c r="Y763" s="18"/>
      <c r="AA763" s="18"/>
      <c r="AB763" s="86"/>
      <c r="AC763" s="18"/>
      <c r="AE763" s="18"/>
      <c r="AF763" s="88"/>
      <c r="AG763" s="90"/>
      <c r="AK763" s="37"/>
      <c r="AM763" s="37"/>
      <c r="AP763" s="94"/>
      <c r="AQ763" s="18"/>
      <c r="AR763" s="95"/>
      <c r="AS763" s="96"/>
      <c r="AU763" s="18"/>
      <c r="AW763" s="18"/>
    </row>
    <row r="764" spans="17:49" x14ac:dyDescent="0.2">
      <c r="Q764"/>
      <c r="R764" s="5"/>
      <c r="S764" s="34"/>
      <c r="T764" s="5"/>
      <c r="U764" s="34"/>
      <c r="V764" s="5"/>
      <c r="W764" s="81"/>
      <c r="X764" s="84"/>
      <c r="Y764" s="18"/>
      <c r="AA764" s="18"/>
      <c r="AB764" s="86"/>
      <c r="AC764" s="18"/>
      <c r="AE764" s="18"/>
      <c r="AF764" s="88"/>
      <c r="AG764" s="90"/>
      <c r="AK764" s="37"/>
      <c r="AM764" s="37"/>
      <c r="AP764" s="94"/>
      <c r="AQ764" s="18"/>
      <c r="AR764" s="95"/>
      <c r="AS764" s="96"/>
      <c r="AU764" s="18"/>
      <c r="AW764" s="18"/>
    </row>
    <row r="765" spans="17:49" x14ac:dyDescent="0.2">
      <c r="Q765"/>
      <c r="R765" s="5"/>
      <c r="S765" s="34"/>
      <c r="T765" s="5"/>
      <c r="U765" s="34"/>
      <c r="V765" s="5"/>
      <c r="W765" s="81"/>
      <c r="X765" s="84"/>
      <c r="Y765" s="18"/>
      <c r="AA765" s="18"/>
      <c r="AB765" s="86"/>
      <c r="AC765" s="18"/>
      <c r="AE765" s="18"/>
      <c r="AF765" s="88"/>
      <c r="AG765" s="90"/>
      <c r="AK765" s="37"/>
      <c r="AM765" s="37"/>
      <c r="AP765" s="94"/>
      <c r="AQ765" s="18"/>
      <c r="AR765" s="95"/>
      <c r="AS765" s="96"/>
      <c r="AU765" s="18"/>
      <c r="AW765" s="18"/>
    </row>
    <row r="766" spans="17:49" x14ac:dyDescent="0.2">
      <c r="Q766"/>
      <c r="R766" s="5"/>
      <c r="S766" s="34"/>
      <c r="T766" s="5"/>
      <c r="U766" s="34"/>
      <c r="V766" s="5"/>
      <c r="W766" s="81"/>
      <c r="X766" s="84"/>
      <c r="Y766" s="18"/>
      <c r="AA766" s="18"/>
      <c r="AB766" s="86"/>
      <c r="AC766" s="18"/>
      <c r="AE766" s="18"/>
      <c r="AF766" s="88"/>
      <c r="AG766" s="90"/>
      <c r="AK766" s="37"/>
      <c r="AM766" s="37"/>
      <c r="AP766" s="94"/>
      <c r="AQ766" s="18"/>
      <c r="AR766" s="95"/>
      <c r="AS766" s="96"/>
      <c r="AU766" s="18"/>
      <c r="AW766" s="18"/>
    </row>
    <row r="767" spans="17:49" x14ac:dyDescent="0.2">
      <c r="Q767"/>
      <c r="R767" s="5"/>
      <c r="S767" s="34"/>
      <c r="T767" s="5"/>
      <c r="U767" s="34"/>
      <c r="V767" s="5"/>
      <c r="W767" s="81"/>
      <c r="X767" s="84"/>
      <c r="Y767" s="18"/>
      <c r="AA767" s="18"/>
      <c r="AB767" s="86"/>
      <c r="AC767" s="18"/>
      <c r="AE767" s="18"/>
      <c r="AF767" s="88"/>
      <c r="AG767" s="90"/>
      <c r="AK767" s="37"/>
      <c r="AM767" s="37"/>
      <c r="AP767" s="94"/>
      <c r="AQ767" s="18"/>
      <c r="AR767" s="95"/>
      <c r="AS767" s="96"/>
      <c r="AU767" s="18"/>
      <c r="AW767" s="18"/>
    </row>
    <row r="768" spans="17:49" x14ac:dyDescent="0.2">
      <c r="Q768"/>
      <c r="R768" s="5"/>
      <c r="S768" s="34"/>
      <c r="T768" s="5"/>
      <c r="U768" s="34"/>
      <c r="V768" s="5"/>
      <c r="W768" s="81"/>
      <c r="X768" s="84"/>
      <c r="Y768" s="18"/>
      <c r="AA768" s="18"/>
      <c r="AB768" s="86"/>
      <c r="AC768" s="18"/>
      <c r="AE768" s="18"/>
      <c r="AF768" s="88"/>
      <c r="AG768" s="90"/>
      <c r="AK768" s="37"/>
      <c r="AM768" s="37"/>
      <c r="AP768" s="94"/>
      <c r="AQ768" s="18"/>
      <c r="AR768" s="95"/>
      <c r="AS768" s="96"/>
      <c r="AU768" s="18"/>
      <c r="AW768" s="18"/>
    </row>
    <row r="769" spans="17:49" x14ac:dyDescent="0.2">
      <c r="Q769"/>
      <c r="R769" s="5"/>
      <c r="S769" s="34"/>
      <c r="T769" s="5"/>
      <c r="U769" s="34"/>
      <c r="V769" s="5"/>
      <c r="W769" s="81"/>
      <c r="X769" s="84"/>
      <c r="Y769" s="18"/>
      <c r="AA769" s="18"/>
      <c r="AB769" s="86"/>
      <c r="AC769" s="18"/>
      <c r="AE769" s="18"/>
      <c r="AF769" s="88"/>
      <c r="AG769" s="90"/>
      <c r="AK769" s="37"/>
      <c r="AM769" s="37"/>
      <c r="AP769" s="94"/>
      <c r="AQ769" s="18"/>
      <c r="AR769" s="95"/>
      <c r="AS769" s="96"/>
      <c r="AU769" s="18"/>
      <c r="AW769" s="18"/>
    </row>
    <row r="770" spans="17:49" x14ac:dyDescent="0.2">
      <c r="Q770"/>
      <c r="R770" s="5"/>
      <c r="S770" s="34"/>
      <c r="T770" s="5"/>
      <c r="U770" s="34"/>
      <c r="V770" s="5"/>
      <c r="W770" s="81"/>
      <c r="X770" s="84"/>
      <c r="Y770" s="18"/>
      <c r="AA770" s="18"/>
      <c r="AB770" s="86"/>
      <c r="AC770" s="18"/>
      <c r="AE770" s="18"/>
      <c r="AF770" s="88"/>
      <c r="AG770" s="90"/>
      <c r="AK770" s="37"/>
      <c r="AM770" s="37"/>
      <c r="AP770" s="94"/>
      <c r="AQ770" s="18"/>
      <c r="AR770" s="95"/>
      <c r="AS770" s="96"/>
      <c r="AU770" s="18"/>
      <c r="AW770" s="18"/>
    </row>
    <row r="771" spans="17:49" x14ac:dyDescent="0.2">
      <c r="Q771"/>
      <c r="R771" s="5"/>
      <c r="S771" s="34"/>
      <c r="T771" s="5"/>
      <c r="U771" s="34"/>
      <c r="V771" s="5"/>
      <c r="W771" s="81"/>
      <c r="X771" s="84"/>
      <c r="Y771" s="18"/>
      <c r="AA771" s="18"/>
      <c r="AB771" s="86"/>
      <c r="AC771" s="18"/>
      <c r="AE771" s="18"/>
      <c r="AF771" s="88"/>
      <c r="AG771" s="90"/>
      <c r="AK771" s="37"/>
      <c r="AM771" s="37"/>
      <c r="AP771" s="94"/>
      <c r="AQ771" s="18"/>
      <c r="AR771" s="95"/>
      <c r="AS771" s="96"/>
      <c r="AU771" s="18"/>
      <c r="AW771" s="18"/>
    </row>
    <row r="772" spans="17:49" x14ac:dyDescent="0.2">
      <c r="Q772"/>
      <c r="R772" s="5"/>
      <c r="S772" s="34"/>
      <c r="T772" s="5"/>
      <c r="U772" s="34"/>
      <c r="V772" s="5"/>
      <c r="W772" s="81"/>
      <c r="X772" s="84"/>
      <c r="Y772" s="18"/>
      <c r="AA772" s="18"/>
      <c r="AB772" s="86"/>
      <c r="AC772" s="18"/>
      <c r="AE772" s="18"/>
      <c r="AF772" s="88"/>
      <c r="AG772" s="90"/>
      <c r="AK772" s="37"/>
      <c r="AM772" s="37"/>
      <c r="AP772" s="94"/>
      <c r="AQ772" s="18"/>
      <c r="AR772" s="95"/>
      <c r="AS772" s="96"/>
      <c r="AU772" s="18"/>
      <c r="AW772" s="18"/>
    </row>
    <row r="773" spans="17:49" x14ac:dyDescent="0.2">
      <c r="Q773"/>
      <c r="R773" s="5"/>
      <c r="S773" s="34"/>
      <c r="T773" s="5"/>
      <c r="U773" s="34"/>
      <c r="V773" s="5"/>
      <c r="W773" s="81"/>
      <c r="X773" s="84"/>
      <c r="Y773" s="18"/>
      <c r="AA773" s="18"/>
      <c r="AB773" s="86"/>
      <c r="AC773" s="18"/>
      <c r="AE773" s="18"/>
      <c r="AF773" s="88"/>
      <c r="AG773" s="90"/>
      <c r="AK773" s="37"/>
      <c r="AM773" s="37"/>
      <c r="AP773" s="94"/>
      <c r="AQ773" s="18"/>
      <c r="AR773" s="95"/>
      <c r="AS773" s="96"/>
      <c r="AU773" s="18"/>
      <c r="AW773" s="18"/>
    </row>
    <row r="774" spans="17:49" x14ac:dyDescent="0.2">
      <c r="Q774"/>
      <c r="R774" s="5"/>
      <c r="S774" s="34"/>
      <c r="T774" s="5"/>
      <c r="U774" s="34"/>
      <c r="V774" s="5"/>
      <c r="W774" s="81"/>
      <c r="X774" s="84"/>
      <c r="Y774" s="18"/>
      <c r="AA774" s="18"/>
      <c r="AB774" s="86"/>
      <c r="AC774" s="18"/>
      <c r="AE774" s="18"/>
      <c r="AF774" s="88"/>
      <c r="AG774" s="90"/>
      <c r="AK774" s="37"/>
      <c r="AM774" s="37"/>
      <c r="AP774" s="94"/>
      <c r="AQ774" s="18"/>
      <c r="AR774" s="95"/>
      <c r="AS774" s="96"/>
      <c r="AU774" s="18"/>
      <c r="AW774" s="18"/>
    </row>
    <row r="775" spans="17:49" x14ac:dyDescent="0.2">
      <c r="Q775"/>
      <c r="R775" s="5"/>
      <c r="S775" s="34"/>
      <c r="T775" s="5"/>
      <c r="U775" s="34"/>
      <c r="V775" s="5"/>
      <c r="W775" s="81"/>
      <c r="X775" s="84"/>
      <c r="Y775" s="18"/>
      <c r="AA775" s="18"/>
      <c r="AB775" s="86"/>
      <c r="AC775" s="18"/>
      <c r="AE775" s="18"/>
      <c r="AF775" s="88"/>
      <c r="AG775" s="90"/>
      <c r="AK775" s="37"/>
      <c r="AM775" s="37"/>
      <c r="AP775" s="94"/>
      <c r="AQ775" s="18"/>
      <c r="AR775" s="95"/>
      <c r="AS775" s="96"/>
      <c r="AU775" s="18"/>
      <c r="AW775" s="18"/>
    </row>
    <row r="776" spans="17:49" x14ac:dyDescent="0.2">
      <c r="Q776"/>
      <c r="R776" s="5"/>
      <c r="S776" s="34"/>
      <c r="T776" s="5"/>
      <c r="U776" s="34"/>
      <c r="V776" s="5"/>
      <c r="W776" s="81"/>
      <c r="X776" s="84"/>
      <c r="Y776" s="18"/>
      <c r="AA776" s="18"/>
      <c r="AB776" s="86"/>
      <c r="AC776" s="18"/>
      <c r="AE776" s="18"/>
      <c r="AF776" s="88"/>
      <c r="AG776" s="90"/>
      <c r="AK776" s="37"/>
      <c r="AM776" s="37"/>
      <c r="AP776" s="94"/>
      <c r="AQ776" s="18"/>
      <c r="AR776" s="95"/>
      <c r="AS776" s="96"/>
      <c r="AU776" s="18"/>
      <c r="AW776" s="18"/>
    </row>
    <row r="777" spans="17:49" x14ac:dyDescent="0.2">
      <c r="Q777"/>
      <c r="R777" s="5"/>
      <c r="S777" s="34"/>
      <c r="T777" s="5"/>
      <c r="U777" s="34"/>
      <c r="V777" s="5"/>
      <c r="W777" s="81"/>
      <c r="X777" s="84"/>
      <c r="Y777" s="18"/>
      <c r="AA777" s="18"/>
      <c r="AB777" s="86"/>
      <c r="AC777" s="18"/>
      <c r="AE777" s="18"/>
      <c r="AF777" s="88"/>
      <c r="AG777" s="90"/>
      <c r="AK777" s="37"/>
      <c r="AM777" s="37"/>
      <c r="AP777" s="94"/>
      <c r="AQ777" s="18"/>
      <c r="AR777" s="95"/>
      <c r="AS777" s="96"/>
      <c r="AU777" s="18"/>
      <c r="AW777" s="18"/>
    </row>
    <row r="778" spans="17:49" x14ac:dyDescent="0.2">
      <c r="Q778"/>
      <c r="R778" s="5"/>
      <c r="S778" s="34"/>
      <c r="T778" s="5"/>
      <c r="U778" s="34"/>
      <c r="V778" s="5"/>
      <c r="W778" s="81"/>
      <c r="X778" s="84"/>
      <c r="Y778" s="18"/>
      <c r="AA778" s="18"/>
      <c r="AB778" s="86"/>
      <c r="AC778" s="18"/>
      <c r="AE778" s="18"/>
      <c r="AF778" s="88"/>
      <c r="AG778" s="90"/>
      <c r="AK778" s="37"/>
      <c r="AM778" s="37"/>
      <c r="AP778" s="94"/>
      <c r="AQ778" s="18"/>
      <c r="AR778" s="95"/>
      <c r="AS778" s="96"/>
      <c r="AU778" s="18"/>
      <c r="AW778" s="18"/>
    </row>
    <row r="779" spans="17:49" x14ac:dyDescent="0.2">
      <c r="Q779"/>
      <c r="R779" s="5"/>
      <c r="S779" s="34"/>
      <c r="T779" s="5"/>
      <c r="U779" s="34"/>
      <c r="V779" s="5"/>
      <c r="W779" s="81"/>
      <c r="X779" s="84"/>
      <c r="Y779" s="18"/>
      <c r="AA779" s="18"/>
      <c r="AB779" s="86"/>
      <c r="AC779" s="18"/>
      <c r="AE779" s="18"/>
      <c r="AF779" s="88"/>
      <c r="AG779" s="90"/>
      <c r="AK779" s="37"/>
      <c r="AM779" s="37"/>
      <c r="AP779" s="94"/>
      <c r="AQ779" s="18"/>
      <c r="AR779" s="95"/>
      <c r="AS779" s="96"/>
      <c r="AU779" s="18"/>
      <c r="AW779" s="18"/>
    </row>
    <row r="780" spans="17:49" x14ac:dyDescent="0.2">
      <c r="Q780"/>
      <c r="R780" s="5"/>
      <c r="S780" s="34"/>
      <c r="T780" s="5"/>
      <c r="U780" s="34"/>
      <c r="V780" s="5"/>
      <c r="W780" s="81"/>
      <c r="X780" s="84"/>
      <c r="Y780" s="18"/>
      <c r="AA780" s="18"/>
      <c r="AB780" s="86"/>
      <c r="AC780" s="18"/>
      <c r="AE780" s="18"/>
      <c r="AF780" s="88"/>
      <c r="AG780" s="90"/>
      <c r="AK780" s="37"/>
      <c r="AM780" s="37"/>
      <c r="AP780" s="94"/>
      <c r="AQ780" s="18"/>
      <c r="AR780" s="95"/>
      <c r="AS780" s="96"/>
      <c r="AU780" s="18"/>
      <c r="AW780" s="18"/>
    </row>
    <row r="781" spans="17:49" x14ac:dyDescent="0.2">
      <c r="Q781"/>
      <c r="R781" s="5"/>
      <c r="S781" s="34"/>
      <c r="T781" s="5"/>
      <c r="U781" s="34"/>
      <c r="V781" s="5"/>
      <c r="W781" s="81"/>
      <c r="X781" s="84"/>
      <c r="Y781" s="18"/>
      <c r="AA781" s="18"/>
      <c r="AB781" s="86"/>
      <c r="AC781" s="18"/>
      <c r="AE781" s="18"/>
      <c r="AF781" s="88"/>
      <c r="AG781" s="90"/>
      <c r="AK781" s="37"/>
      <c r="AM781" s="37"/>
      <c r="AP781" s="94"/>
      <c r="AQ781" s="18"/>
      <c r="AR781" s="95"/>
      <c r="AS781" s="96"/>
      <c r="AU781" s="18"/>
      <c r="AW781" s="18"/>
    </row>
    <row r="782" spans="17:49" x14ac:dyDescent="0.2">
      <c r="Q782"/>
      <c r="R782" s="5"/>
      <c r="S782" s="34"/>
      <c r="T782" s="5"/>
      <c r="U782" s="34"/>
      <c r="V782" s="5"/>
      <c r="W782" s="81"/>
      <c r="X782" s="84"/>
      <c r="Y782" s="18"/>
      <c r="AA782" s="18"/>
      <c r="AB782" s="86"/>
      <c r="AC782" s="18"/>
      <c r="AE782" s="18"/>
      <c r="AF782" s="88"/>
      <c r="AG782" s="90"/>
      <c r="AK782" s="37"/>
      <c r="AM782" s="37"/>
      <c r="AP782" s="94"/>
      <c r="AQ782" s="18"/>
      <c r="AR782" s="95"/>
      <c r="AS782" s="96"/>
      <c r="AU782" s="18"/>
      <c r="AW782" s="18"/>
    </row>
    <row r="783" spans="17:49" x14ac:dyDescent="0.2">
      <c r="Q783"/>
      <c r="R783" s="5"/>
      <c r="S783" s="34"/>
      <c r="T783" s="5"/>
      <c r="U783" s="34"/>
      <c r="V783" s="5"/>
      <c r="W783" s="81"/>
      <c r="X783" s="84"/>
      <c r="Y783" s="18"/>
      <c r="AA783" s="18"/>
      <c r="AB783" s="86"/>
      <c r="AC783" s="18"/>
      <c r="AE783" s="18"/>
      <c r="AF783" s="88"/>
      <c r="AG783" s="90"/>
      <c r="AK783" s="37"/>
      <c r="AM783" s="37"/>
      <c r="AP783" s="94"/>
      <c r="AQ783" s="18"/>
      <c r="AR783" s="95"/>
      <c r="AS783" s="96"/>
      <c r="AU783" s="18"/>
      <c r="AW783" s="18"/>
    </row>
    <row r="784" spans="17:49" x14ac:dyDescent="0.2">
      <c r="Q784"/>
      <c r="R784" s="5"/>
      <c r="S784" s="34"/>
      <c r="T784" s="5"/>
      <c r="U784" s="34"/>
      <c r="V784" s="5"/>
      <c r="W784" s="81"/>
      <c r="X784" s="84"/>
      <c r="Y784" s="18"/>
      <c r="AA784" s="18"/>
      <c r="AB784" s="86"/>
      <c r="AC784" s="18"/>
      <c r="AE784" s="18"/>
      <c r="AF784" s="88"/>
      <c r="AG784" s="90"/>
      <c r="AK784" s="37"/>
      <c r="AM784" s="37"/>
      <c r="AP784" s="94"/>
      <c r="AQ784" s="18"/>
      <c r="AR784" s="95"/>
      <c r="AS784" s="96"/>
      <c r="AU784" s="18"/>
      <c r="AW784" s="18"/>
    </row>
    <row r="785" spans="17:49" x14ac:dyDescent="0.2">
      <c r="Q785"/>
      <c r="R785" s="5"/>
      <c r="S785" s="34"/>
      <c r="T785" s="5"/>
      <c r="U785" s="34"/>
      <c r="V785" s="5"/>
      <c r="W785" s="81"/>
      <c r="X785" s="84"/>
      <c r="Y785" s="18"/>
      <c r="AA785" s="18"/>
      <c r="AB785" s="86"/>
      <c r="AC785" s="18"/>
      <c r="AE785" s="18"/>
      <c r="AF785" s="88"/>
      <c r="AG785" s="90"/>
      <c r="AK785" s="37"/>
      <c r="AM785" s="37"/>
      <c r="AP785" s="94"/>
      <c r="AQ785" s="18"/>
      <c r="AR785" s="95"/>
      <c r="AS785" s="96"/>
      <c r="AU785" s="18"/>
      <c r="AW785" s="18"/>
    </row>
    <row r="786" spans="17:49" x14ac:dyDescent="0.2">
      <c r="Q786"/>
      <c r="R786" s="5"/>
      <c r="S786" s="34"/>
      <c r="T786" s="5"/>
      <c r="U786" s="34"/>
      <c r="V786" s="5"/>
      <c r="W786" s="81"/>
      <c r="X786" s="84"/>
      <c r="Y786" s="18"/>
      <c r="AA786" s="18"/>
      <c r="AB786" s="86"/>
      <c r="AC786" s="18"/>
      <c r="AE786" s="18"/>
      <c r="AF786" s="88"/>
      <c r="AG786" s="90"/>
      <c r="AK786" s="37"/>
      <c r="AM786" s="37"/>
      <c r="AP786" s="94"/>
      <c r="AQ786" s="18"/>
      <c r="AR786" s="95"/>
      <c r="AS786" s="96"/>
      <c r="AU786" s="18"/>
      <c r="AW786" s="18"/>
    </row>
    <row r="787" spans="17:49" x14ac:dyDescent="0.2">
      <c r="Q787"/>
      <c r="R787" s="5"/>
      <c r="S787" s="34"/>
      <c r="T787" s="5"/>
      <c r="U787" s="34"/>
      <c r="V787" s="5"/>
      <c r="W787" s="81"/>
      <c r="X787" s="84"/>
      <c r="Y787" s="18"/>
      <c r="AA787" s="18"/>
      <c r="AB787" s="86"/>
      <c r="AC787" s="18"/>
      <c r="AE787" s="18"/>
      <c r="AF787" s="88"/>
      <c r="AG787" s="90"/>
      <c r="AK787" s="37"/>
      <c r="AM787" s="37"/>
      <c r="AP787" s="94"/>
      <c r="AQ787" s="18"/>
      <c r="AR787" s="95"/>
      <c r="AS787" s="96"/>
      <c r="AU787" s="18"/>
      <c r="AW787" s="18"/>
    </row>
    <row r="788" spans="17:49" x14ac:dyDescent="0.2">
      <c r="Q788"/>
      <c r="R788" s="5"/>
      <c r="S788" s="34"/>
      <c r="T788" s="5"/>
      <c r="U788" s="34"/>
      <c r="V788" s="5"/>
      <c r="W788" s="81"/>
      <c r="X788" s="84"/>
      <c r="Y788" s="18"/>
      <c r="AA788" s="18"/>
      <c r="AB788" s="86"/>
      <c r="AC788" s="18"/>
      <c r="AE788" s="18"/>
      <c r="AF788" s="88"/>
      <c r="AG788" s="90"/>
      <c r="AK788" s="37"/>
      <c r="AM788" s="37"/>
      <c r="AP788" s="94"/>
      <c r="AQ788" s="18"/>
      <c r="AR788" s="95"/>
      <c r="AS788" s="96"/>
      <c r="AU788" s="18"/>
      <c r="AW788" s="18"/>
    </row>
    <row r="789" spans="17:49" x14ac:dyDescent="0.2">
      <c r="Q789"/>
      <c r="R789" s="5"/>
      <c r="S789" s="34"/>
      <c r="T789" s="5"/>
      <c r="U789" s="34"/>
      <c r="V789" s="5"/>
      <c r="W789" s="81"/>
      <c r="X789" s="84"/>
      <c r="Y789" s="18"/>
      <c r="AA789" s="18"/>
      <c r="AB789" s="86"/>
      <c r="AC789" s="18"/>
      <c r="AE789" s="18"/>
      <c r="AF789" s="88"/>
      <c r="AG789" s="90"/>
      <c r="AK789" s="37"/>
      <c r="AM789" s="37"/>
      <c r="AP789" s="94"/>
      <c r="AQ789" s="18"/>
      <c r="AR789" s="95"/>
      <c r="AS789" s="96"/>
      <c r="AU789" s="18"/>
      <c r="AW789" s="18"/>
    </row>
    <row r="790" spans="17:49" x14ac:dyDescent="0.2">
      <c r="Q790"/>
      <c r="R790" s="5"/>
      <c r="S790" s="34"/>
      <c r="T790" s="5"/>
      <c r="U790" s="34"/>
      <c r="V790" s="5"/>
      <c r="W790" s="81"/>
      <c r="X790" s="84"/>
      <c r="Y790" s="18"/>
      <c r="AA790" s="18"/>
      <c r="AB790" s="86"/>
      <c r="AC790" s="18"/>
      <c r="AE790" s="18"/>
      <c r="AF790" s="88"/>
      <c r="AG790" s="90"/>
      <c r="AK790" s="37"/>
      <c r="AM790" s="37"/>
      <c r="AP790" s="94"/>
      <c r="AQ790" s="18"/>
      <c r="AR790" s="95"/>
      <c r="AS790" s="96"/>
      <c r="AU790" s="18"/>
      <c r="AW790" s="18"/>
    </row>
    <row r="791" spans="17:49" x14ac:dyDescent="0.2">
      <c r="Q791"/>
      <c r="R791" s="5"/>
      <c r="S791" s="34"/>
      <c r="T791" s="5"/>
      <c r="U791" s="34"/>
      <c r="V791" s="5"/>
      <c r="W791" s="81"/>
      <c r="X791" s="84"/>
      <c r="Y791" s="18"/>
      <c r="AA791" s="18"/>
      <c r="AB791" s="86"/>
      <c r="AC791" s="18"/>
      <c r="AE791" s="18"/>
      <c r="AF791" s="88"/>
      <c r="AG791" s="90"/>
      <c r="AK791" s="37"/>
      <c r="AM791" s="37"/>
      <c r="AP791" s="94"/>
      <c r="AQ791" s="18"/>
      <c r="AR791" s="95"/>
      <c r="AS791" s="96"/>
      <c r="AU791" s="18"/>
      <c r="AW791" s="18"/>
    </row>
    <row r="792" spans="17:49" x14ac:dyDescent="0.2">
      <c r="Q792"/>
      <c r="R792" s="5"/>
      <c r="S792" s="34"/>
      <c r="T792" s="5"/>
      <c r="U792" s="34"/>
      <c r="V792" s="5"/>
      <c r="W792" s="81"/>
      <c r="X792" s="84"/>
      <c r="Y792" s="18"/>
      <c r="AA792" s="18"/>
      <c r="AB792" s="86"/>
      <c r="AC792" s="18"/>
      <c r="AE792" s="18"/>
      <c r="AF792" s="88"/>
      <c r="AG792" s="90"/>
      <c r="AK792" s="37"/>
      <c r="AM792" s="37"/>
      <c r="AP792" s="94"/>
      <c r="AQ792" s="18"/>
      <c r="AR792" s="95"/>
      <c r="AS792" s="96"/>
      <c r="AU792" s="18"/>
      <c r="AW792" s="18"/>
    </row>
    <row r="793" spans="17:49" x14ac:dyDescent="0.2">
      <c r="Q793"/>
      <c r="R793" s="5"/>
      <c r="S793" s="34"/>
      <c r="T793" s="5"/>
      <c r="U793" s="34"/>
      <c r="V793" s="5"/>
      <c r="W793" s="81"/>
      <c r="X793" s="84"/>
      <c r="Y793" s="18"/>
      <c r="AA793" s="18"/>
      <c r="AB793" s="86"/>
      <c r="AC793" s="18"/>
      <c r="AE793" s="18"/>
      <c r="AF793" s="88"/>
      <c r="AG793" s="90"/>
      <c r="AK793" s="37"/>
      <c r="AM793" s="37"/>
      <c r="AP793" s="94"/>
      <c r="AQ793" s="18"/>
      <c r="AR793" s="95"/>
      <c r="AS793" s="96"/>
      <c r="AU793" s="18"/>
      <c r="AW793" s="18"/>
    </row>
    <row r="794" spans="17:49" x14ac:dyDescent="0.2">
      <c r="Q794"/>
      <c r="R794" s="5"/>
      <c r="S794" s="34"/>
      <c r="T794" s="5"/>
      <c r="U794" s="34"/>
      <c r="V794" s="5"/>
      <c r="W794" s="81"/>
      <c r="X794" s="84"/>
      <c r="Y794" s="18"/>
      <c r="AA794" s="18"/>
      <c r="AB794" s="86"/>
      <c r="AC794" s="18"/>
      <c r="AE794" s="18"/>
      <c r="AF794" s="88"/>
      <c r="AG794" s="90"/>
      <c r="AK794" s="37"/>
      <c r="AM794" s="37"/>
      <c r="AP794" s="94"/>
      <c r="AQ794" s="18"/>
      <c r="AR794" s="95"/>
      <c r="AS794" s="96"/>
      <c r="AU794" s="18"/>
      <c r="AW794" s="18"/>
    </row>
    <row r="795" spans="17:49" x14ac:dyDescent="0.2">
      <c r="Q795"/>
      <c r="R795" s="5"/>
      <c r="S795" s="34"/>
      <c r="T795" s="5"/>
      <c r="U795" s="34"/>
      <c r="V795" s="5"/>
      <c r="W795" s="81"/>
      <c r="X795" s="84"/>
      <c r="Y795" s="18"/>
      <c r="AA795" s="18"/>
      <c r="AB795" s="86"/>
      <c r="AC795" s="18"/>
      <c r="AE795" s="18"/>
      <c r="AF795" s="88"/>
      <c r="AG795" s="90"/>
      <c r="AK795" s="37"/>
      <c r="AM795" s="37"/>
      <c r="AP795" s="94"/>
      <c r="AQ795" s="18"/>
      <c r="AR795" s="95"/>
      <c r="AS795" s="96"/>
      <c r="AU795" s="18"/>
      <c r="AW795" s="18"/>
    </row>
    <row r="796" spans="17:49" x14ac:dyDescent="0.2">
      <c r="Q796"/>
      <c r="R796" s="5"/>
      <c r="S796" s="34"/>
      <c r="T796" s="5"/>
      <c r="U796" s="34"/>
      <c r="V796" s="5"/>
      <c r="W796" s="81"/>
      <c r="X796" s="84"/>
      <c r="Y796" s="18"/>
      <c r="AA796" s="18"/>
      <c r="AB796" s="86"/>
      <c r="AC796" s="18"/>
      <c r="AE796" s="18"/>
      <c r="AF796" s="88"/>
      <c r="AG796" s="90"/>
      <c r="AK796" s="37"/>
      <c r="AM796" s="37"/>
      <c r="AP796" s="94"/>
      <c r="AQ796" s="18"/>
      <c r="AR796" s="95"/>
      <c r="AS796" s="96"/>
      <c r="AU796" s="18"/>
      <c r="AW796" s="18"/>
    </row>
    <row r="797" spans="17:49" x14ac:dyDescent="0.2">
      <c r="Q797"/>
      <c r="R797" s="5"/>
      <c r="S797" s="34"/>
      <c r="T797" s="5"/>
      <c r="U797" s="34"/>
      <c r="V797" s="5"/>
      <c r="W797" s="81"/>
      <c r="X797" s="84"/>
      <c r="Y797" s="18"/>
      <c r="AA797" s="18"/>
      <c r="AB797" s="86"/>
      <c r="AC797" s="18"/>
      <c r="AE797" s="18"/>
      <c r="AF797" s="88"/>
      <c r="AG797" s="90"/>
      <c r="AK797" s="37"/>
      <c r="AM797" s="37"/>
      <c r="AP797" s="94"/>
      <c r="AQ797" s="18"/>
      <c r="AR797" s="95"/>
      <c r="AS797" s="96"/>
      <c r="AU797" s="18"/>
      <c r="AW797" s="18"/>
    </row>
    <row r="798" spans="17:49" x14ac:dyDescent="0.2">
      <c r="Q798"/>
      <c r="R798" s="5"/>
      <c r="S798" s="34"/>
      <c r="T798" s="5"/>
      <c r="U798" s="34"/>
      <c r="V798" s="5"/>
      <c r="W798" s="81"/>
      <c r="X798" s="84"/>
      <c r="Y798" s="18"/>
      <c r="AA798" s="18"/>
      <c r="AB798" s="86"/>
      <c r="AC798" s="18"/>
      <c r="AE798" s="18"/>
      <c r="AF798" s="88"/>
      <c r="AG798" s="90"/>
      <c r="AK798" s="37"/>
      <c r="AM798" s="37"/>
      <c r="AP798" s="94"/>
      <c r="AQ798" s="18"/>
      <c r="AR798" s="95"/>
      <c r="AS798" s="96"/>
      <c r="AU798" s="18"/>
      <c r="AW798" s="18"/>
    </row>
    <row r="799" spans="17:49" x14ac:dyDescent="0.2">
      <c r="Q799"/>
      <c r="R799" s="5"/>
      <c r="S799" s="34"/>
      <c r="T799" s="5"/>
      <c r="U799" s="34"/>
      <c r="V799" s="5"/>
      <c r="W799" s="81"/>
      <c r="X799" s="84"/>
      <c r="Y799" s="18"/>
      <c r="AA799" s="18"/>
      <c r="AB799" s="86"/>
      <c r="AC799" s="18"/>
      <c r="AE799" s="18"/>
      <c r="AF799" s="88"/>
      <c r="AG799" s="90"/>
      <c r="AK799" s="37"/>
      <c r="AM799" s="37"/>
      <c r="AP799" s="94"/>
      <c r="AQ799" s="18"/>
      <c r="AR799" s="95"/>
      <c r="AS799" s="96"/>
      <c r="AU799" s="18"/>
      <c r="AW799" s="18"/>
    </row>
    <row r="800" spans="17:49" x14ac:dyDescent="0.2">
      <c r="Q800"/>
      <c r="R800" s="5"/>
      <c r="S800" s="34"/>
      <c r="T800" s="5"/>
      <c r="U800" s="34"/>
      <c r="V800" s="5"/>
      <c r="W800" s="81"/>
      <c r="X800" s="84"/>
      <c r="Y800" s="18"/>
      <c r="AA800" s="18"/>
      <c r="AB800" s="86"/>
      <c r="AC800" s="18"/>
      <c r="AE800" s="18"/>
      <c r="AF800" s="88"/>
      <c r="AG800" s="90"/>
      <c r="AK800" s="37"/>
      <c r="AM800" s="37"/>
      <c r="AP800" s="94"/>
      <c r="AQ800" s="18"/>
      <c r="AR800" s="95"/>
      <c r="AS800" s="96"/>
      <c r="AU800" s="18"/>
      <c r="AW800" s="18"/>
    </row>
    <row r="801" spans="17:49" x14ac:dyDescent="0.2">
      <c r="Q801"/>
      <c r="R801" s="5"/>
      <c r="S801" s="34"/>
      <c r="T801" s="5"/>
      <c r="U801" s="34"/>
      <c r="V801" s="5"/>
      <c r="W801" s="81"/>
      <c r="X801" s="84"/>
      <c r="Y801" s="18"/>
      <c r="AA801" s="18"/>
      <c r="AB801" s="86"/>
      <c r="AC801" s="18"/>
      <c r="AE801" s="18"/>
      <c r="AF801" s="88"/>
      <c r="AG801" s="90"/>
      <c r="AK801" s="37"/>
      <c r="AM801" s="37"/>
      <c r="AP801" s="94"/>
      <c r="AQ801" s="18"/>
      <c r="AR801" s="95"/>
      <c r="AS801" s="96"/>
      <c r="AU801" s="18"/>
      <c r="AW801" s="18"/>
    </row>
    <row r="802" spans="17:49" x14ac:dyDescent="0.2">
      <c r="Q802"/>
      <c r="R802" s="5"/>
      <c r="S802" s="34"/>
      <c r="T802" s="5"/>
      <c r="U802" s="34"/>
      <c r="V802" s="5"/>
      <c r="W802" s="81"/>
      <c r="X802" s="84"/>
      <c r="Y802" s="18"/>
      <c r="AA802" s="18"/>
      <c r="AB802" s="86"/>
      <c r="AC802" s="18"/>
      <c r="AE802" s="18"/>
      <c r="AF802" s="88"/>
      <c r="AG802" s="90"/>
      <c r="AK802" s="37"/>
      <c r="AM802" s="37"/>
      <c r="AP802" s="94"/>
      <c r="AQ802" s="18"/>
      <c r="AR802" s="95"/>
      <c r="AS802" s="96"/>
      <c r="AU802" s="18"/>
      <c r="AW802" s="18"/>
    </row>
    <row r="803" spans="17:49" x14ac:dyDescent="0.2">
      <c r="Q803"/>
      <c r="R803" s="5"/>
      <c r="S803" s="34"/>
      <c r="T803" s="5"/>
      <c r="U803" s="34"/>
      <c r="V803" s="5"/>
      <c r="W803" s="81"/>
      <c r="X803" s="84"/>
      <c r="Y803" s="18"/>
      <c r="AA803" s="18"/>
      <c r="AB803" s="86"/>
      <c r="AC803" s="18"/>
      <c r="AE803" s="18"/>
      <c r="AF803" s="88"/>
      <c r="AG803" s="90"/>
      <c r="AK803" s="37"/>
      <c r="AM803" s="37"/>
      <c r="AP803" s="94"/>
      <c r="AQ803" s="18"/>
      <c r="AR803" s="95"/>
      <c r="AS803" s="96"/>
      <c r="AU803" s="18"/>
      <c r="AW803" s="18"/>
    </row>
    <row r="804" spans="17:49" x14ac:dyDescent="0.2">
      <c r="Q804"/>
      <c r="R804" s="5"/>
      <c r="S804" s="34"/>
      <c r="T804" s="5"/>
      <c r="U804" s="34"/>
      <c r="V804" s="5"/>
      <c r="W804" s="81"/>
      <c r="X804" s="84"/>
      <c r="Y804" s="18"/>
      <c r="AA804" s="18"/>
      <c r="AB804" s="86"/>
      <c r="AC804" s="18"/>
      <c r="AE804" s="18"/>
      <c r="AF804" s="88"/>
      <c r="AG804" s="90"/>
      <c r="AK804" s="37"/>
      <c r="AM804" s="37"/>
      <c r="AP804" s="94"/>
      <c r="AQ804" s="18"/>
      <c r="AR804" s="95"/>
      <c r="AS804" s="96"/>
      <c r="AU804" s="18"/>
      <c r="AW804" s="18"/>
    </row>
    <row r="805" spans="17:49" x14ac:dyDescent="0.2">
      <c r="Q805"/>
      <c r="R805" s="5"/>
      <c r="S805" s="34"/>
      <c r="T805" s="5"/>
      <c r="U805" s="34"/>
      <c r="V805" s="5"/>
      <c r="W805" s="81"/>
      <c r="X805" s="84"/>
      <c r="Y805" s="18"/>
      <c r="AA805" s="18"/>
      <c r="AB805" s="86"/>
      <c r="AC805" s="18"/>
      <c r="AE805" s="18"/>
      <c r="AF805" s="88"/>
      <c r="AG805" s="90"/>
      <c r="AK805" s="37"/>
      <c r="AM805" s="37"/>
      <c r="AP805" s="94"/>
      <c r="AQ805" s="18"/>
      <c r="AR805" s="95"/>
      <c r="AS805" s="96"/>
      <c r="AU805" s="18"/>
      <c r="AW805" s="18"/>
    </row>
    <row r="806" spans="17:49" x14ac:dyDescent="0.2">
      <c r="Q806"/>
      <c r="R806" s="5"/>
      <c r="S806" s="34"/>
      <c r="T806" s="5"/>
      <c r="U806" s="34"/>
      <c r="V806" s="5"/>
      <c r="W806" s="81"/>
      <c r="X806" s="84"/>
      <c r="Y806" s="18"/>
      <c r="AA806" s="18"/>
      <c r="AB806" s="86"/>
      <c r="AC806" s="18"/>
      <c r="AE806" s="18"/>
      <c r="AF806" s="88"/>
      <c r="AG806" s="90"/>
      <c r="AK806" s="37"/>
      <c r="AM806" s="37"/>
      <c r="AP806" s="94"/>
      <c r="AQ806" s="18"/>
      <c r="AR806" s="95"/>
      <c r="AS806" s="96"/>
      <c r="AU806" s="18"/>
      <c r="AW806" s="18"/>
    </row>
    <row r="807" spans="17:49" x14ac:dyDescent="0.2">
      <c r="Q807"/>
      <c r="R807" s="5"/>
      <c r="S807" s="34"/>
      <c r="T807" s="5"/>
      <c r="U807" s="34"/>
      <c r="V807" s="5"/>
      <c r="W807" s="81"/>
      <c r="X807" s="84"/>
      <c r="Y807" s="18"/>
      <c r="AA807" s="18"/>
      <c r="AB807" s="86"/>
      <c r="AC807" s="18"/>
      <c r="AE807" s="18"/>
      <c r="AF807" s="88"/>
      <c r="AG807" s="90"/>
      <c r="AK807" s="37"/>
      <c r="AM807" s="37"/>
      <c r="AP807" s="94"/>
      <c r="AQ807" s="18"/>
      <c r="AR807" s="95"/>
      <c r="AS807" s="96"/>
      <c r="AU807" s="18"/>
      <c r="AW807" s="18"/>
    </row>
    <row r="808" spans="17:49" x14ac:dyDescent="0.2">
      <c r="Q808"/>
      <c r="R808" s="5"/>
      <c r="S808" s="34"/>
      <c r="T808" s="5"/>
      <c r="U808" s="34"/>
      <c r="V808" s="5"/>
      <c r="W808" s="81"/>
      <c r="X808" s="84"/>
      <c r="Y808" s="18"/>
      <c r="AA808" s="18"/>
      <c r="AB808" s="86"/>
      <c r="AC808" s="18"/>
      <c r="AE808" s="18"/>
      <c r="AF808" s="88"/>
      <c r="AG808" s="90"/>
      <c r="AK808" s="37"/>
      <c r="AM808" s="37"/>
      <c r="AP808" s="94"/>
      <c r="AQ808" s="18"/>
      <c r="AR808" s="95"/>
      <c r="AS808" s="96"/>
      <c r="AU808" s="18"/>
      <c r="AW808" s="18"/>
    </row>
    <row r="809" spans="17:49" x14ac:dyDescent="0.2">
      <c r="Q809"/>
      <c r="R809" s="5"/>
      <c r="S809" s="34"/>
      <c r="T809" s="5"/>
      <c r="U809" s="34"/>
      <c r="V809" s="5"/>
      <c r="W809" s="81"/>
      <c r="X809" s="84"/>
      <c r="Y809" s="18"/>
      <c r="AA809" s="18"/>
      <c r="AB809" s="86"/>
      <c r="AC809" s="18"/>
      <c r="AE809" s="18"/>
      <c r="AF809" s="88"/>
      <c r="AG809" s="90"/>
      <c r="AK809" s="37"/>
      <c r="AM809" s="37"/>
      <c r="AP809" s="94"/>
      <c r="AQ809" s="18"/>
      <c r="AR809" s="95"/>
      <c r="AS809" s="96"/>
      <c r="AU809" s="18"/>
      <c r="AW809" s="18"/>
    </row>
    <row r="810" spans="17:49" x14ac:dyDescent="0.2">
      <c r="Q810"/>
      <c r="R810" s="5"/>
      <c r="S810" s="34"/>
      <c r="T810" s="5"/>
      <c r="U810" s="34"/>
      <c r="V810" s="5"/>
      <c r="W810" s="81"/>
      <c r="X810" s="84"/>
      <c r="Y810" s="18"/>
      <c r="AA810" s="18"/>
      <c r="AB810" s="86"/>
      <c r="AC810" s="18"/>
      <c r="AE810" s="18"/>
      <c r="AF810" s="88"/>
      <c r="AG810" s="90"/>
      <c r="AK810" s="37"/>
      <c r="AM810" s="37"/>
      <c r="AP810" s="94"/>
      <c r="AQ810" s="18"/>
      <c r="AR810" s="95"/>
      <c r="AS810" s="96"/>
      <c r="AU810" s="18"/>
      <c r="AW810" s="18"/>
    </row>
    <row r="811" spans="17:49" x14ac:dyDescent="0.2">
      <c r="Q811"/>
      <c r="R811" s="5"/>
      <c r="S811" s="34"/>
      <c r="T811" s="5"/>
      <c r="U811" s="34"/>
      <c r="V811" s="5"/>
      <c r="W811" s="81"/>
      <c r="X811" s="84"/>
      <c r="Y811" s="18"/>
      <c r="AA811" s="18"/>
      <c r="AB811" s="86"/>
      <c r="AC811" s="18"/>
      <c r="AE811" s="18"/>
      <c r="AF811" s="88"/>
      <c r="AG811" s="90"/>
      <c r="AK811" s="37"/>
      <c r="AM811" s="37"/>
      <c r="AP811" s="94"/>
      <c r="AQ811" s="18"/>
      <c r="AR811" s="95"/>
      <c r="AS811" s="96"/>
      <c r="AU811" s="18"/>
      <c r="AW811" s="18"/>
    </row>
    <row r="812" spans="17:49" x14ac:dyDescent="0.2">
      <c r="Q812"/>
      <c r="R812" s="5"/>
      <c r="S812" s="34"/>
      <c r="T812" s="5"/>
      <c r="U812" s="34"/>
      <c r="V812" s="5"/>
      <c r="W812" s="81"/>
      <c r="X812" s="84"/>
      <c r="Y812" s="18"/>
      <c r="AA812" s="18"/>
      <c r="AB812" s="86"/>
      <c r="AC812" s="18"/>
      <c r="AE812" s="18"/>
      <c r="AF812" s="88"/>
      <c r="AG812" s="90"/>
      <c r="AK812" s="37"/>
      <c r="AM812" s="37"/>
      <c r="AP812" s="94"/>
      <c r="AQ812" s="18"/>
      <c r="AR812" s="95"/>
      <c r="AS812" s="96"/>
      <c r="AU812" s="18"/>
      <c r="AW812" s="18"/>
    </row>
    <row r="813" spans="17:49" x14ac:dyDescent="0.2">
      <c r="Q813"/>
      <c r="R813" s="5"/>
      <c r="S813" s="34"/>
      <c r="T813" s="5"/>
      <c r="U813" s="34"/>
      <c r="V813" s="5"/>
      <c r="W813" s="81"/>
      <c r="X813" s="84"/>
      <c r="Y813" s="18"/>
      <c r="AA813" s="18"/>
      <c r="AB813" s="86"/>
      <c r="AC813" s="18"/>
      <c r="AE813" s="18"/>
      <c r="AF813" s="88"/>
      <c r="AG813" s="90"/>
      <c r="AK813" s="37"/>
      <c r="AM813" s="37"/>
      <c r="AP813" s="94"/>
      <c r="AQ813" s="18"/>
      <c r="AR813" s="95"/>
      <c r="AS813" s="96"/>
      <c r="AU813" s="18"/>
      <c r="AW813" s="18"/>
    </row>
    <row r="814" spans="17:49" x14ac:dyDescent="0.2">
      <c r="Q814"/>
      <c r="R814" s="5"/>
      <c r="S814" s="34"/>
      <c r="T814" s="5"/>
      <c r="U814" s="34"/>
      <c r="V814" s="5"/>
      <c r="W814" s="81"/>
      <c r="X814" s="84"/>
      <c r="Y814" s="18"/>
      <c r="AA814" s="18"/>
      <c r="AB814" s="86"/>
      <c r="AC814" s="18"/>
      <c r="AE814" s="18"/>
      <c r="AF814" s="88"/>
      <c r="AG814" s="90"/>
      <c r="AK814" s="37"/>
      <c r="AM814" s="37"/>
      <c r="AP814" s="94"/>
      <c r="AQ814" s="18"/>
      <c r="AR814" s="95"/>
      <c r="AS814" s="96"/>
      <c r="AU814" s="18"/>
      <c r="AW814" s="18"/>
    </row>
    <row r="815" spans="17:49" x14ac:dyDescent="0.2">
      <c r="Q815"/>
      <c r="R815" s="5"/>
      <c r="S815" s="34"/>
      <c r="T815" s="5"/>
      <c r="U815" s="34"/>
      <c r="V815" s="5"/>
      <c r="W815" s="81"/>
      <c r="X815" s="84"/>
      <c r="Y815" s="18"/>
      <c r="AA815" s="18"/>
      <c r="AB815" s="86"/>
      <c r="AC815" s="18"/>
      <c r="AE815" s="18"/>
      <c r="AF815" s="88"/>
      <c r="AG815" s="90"/>
      <c r="AK815" s="37"/>
      <c r="AM815" s="37"/>
      <c r="AP815" s="94"/>
      <c r="AQ815" s="18"/>
      <c r="AR815" s="95"/>
      <c r="AS815" s="96"/>
      <c r="AU815" s="18"/>
      <c r="AW815" s="18"/>
    </row>
    <row r="816" spans="17:49" x14ac:dyDescent="0.2">
      <c r="Q816"/>
      <c r="R816" s="5"/>
      <c r="S816" s="34"/>
      <c r="T816" s="5"/>
      <c r="U816" s="34"/>
      <c r="V816" s="5"/>
      <c r="W816" s="81"/>
      <c r="X816" s="84"/>
      <c r="Y816" s="18"/>
      <c r="AA816" s="18"/>
      <c r="AB816" s="86"/>
      <c r="AC816" s="18"/>
      <c r="AE816" s="18"/>
      <c r="AF816" s="88"/>
      <c r="AG816" s="90"/>
      <c r="AK816" s="37"/>
      <c r="AM816" s="37"/>
      <c r="AP816" s="94"/>
      <c r="AQ816" s="18"/>
      <c r="AR816" s="95"/>
      <c r="AS816" s="96"/>
      <c r="AU816" s="18"/>
      <c r="AW816" s="18"/>
    </row>
    <row r="817" spans="17:49" x14ac:dyDescent="0.2">
      <c r="Q817"/>
      <c r="R817" s="5"/>
      <c r="S817" s="34"/>
      <c r="T817" s="5"/>
      <c r="U817" s="34"/>
      <c r="V817" s="5"/>
      <c r="W817" s="81"/>
      <c r="X817" s="84"/>
      <c r="Y817" s="18"/>
      <c r="AA817" s="18"/>
      <c r="AB817" s="86"/>
      <c r="AC817" s="18"/>
      <c r="AE817" s="18"/>
      <c r="AF817" s="88"/>
      <c r="AG817" s="90"/>
      <c r="AK817" s="37"/>
      <c r="AM817" s="37"/>
      <c r="AP817" s="94"/>
      <c r="AQ817" s="18"/>
      <c r="AR817" s="95"/>
      <c r="AS817" s="96"/>
      <c r="AU817" s="18"/>
      <c r="AW817" s="18"/>
    </row>
    <row r="818" spans="17:49" x14ac:dyDescent="0.2">
      <c r="Q818"/>
      <c r="R818" s="5"/>
      <c r="S818" s="34"/>
      <c r="T818" s="5"/>
      <c r="U818" s="34"/>
      <c r="V818" s="5"/>
      <c r="W818" s="81"/>
      <c r="X818" s="84"/>
      <c r="Y818" s="18"/>
      <c r="AA818" s="18"/>
      <c r="AB818" s="86"/>
      <c r="AC818" s="18"/>
      <c r="AE818" s="18"/>
      <c r="AF818" s="88"/>
      <c r="AG818" s="90"/>
      <c r="AK818" s="37"/>
      <c r="AM818" s="37"/>
      <c r="AP818" s="94"/>
      <c r="AQ818" s="18"/>
      <c r="AR818" s="95"/>
      <c r="AS818" s="96"/>
      <c r="AU818" s="18"/>
      <c r="AW818" s="18"/>
    </row>
    <row r="819" spans="17:49" x14ac:dyDescent="0.2">
      <c r="Q819"/>
      <c r="R819" s="5"/>
      <c r="S819" s="34"/>
      <c r="T819" s="5"/>
      <c r="U819" s="34"/>
      <c r="V819" s="5"/>
      <c r="W819" s="81"/>
      <c r="X819" s="84"/>
      <c r="Y819" s="18"/>
      <c r="AA819" s="18"/>
      <c r="AB819" s="86"/>
      <c r="AC819" s="18"/>
      <c r="AE819" s="18"/>
      <c r="AF819" s="88"/>
      <c r="AG819" s="90"/>
      <c r="AK819" s="37"/>
      <c r="AM819" s="37"/>
      <c r="AP819" s="94"/>
      <c r="AQ819" s="18"/>
      <c r="AR819" s="95"/>
      <c r="AS819" s="96"/>
      <c r="AU819" s="18"/>
      <c r="AW819" s="18"/>
    </row>
    <row r="820" spans="17:49" x14ac:dyDescent="0.2">
      <c r="Q820"/>
      <c r="R820" s="5"/>
      <c r="S820" s="34"/>
      <c r="T820" s="5"/>
      <c r="U820" s="34"/>
      <c r="V820" s="5"/>
      <c r="W820" s="81"/>
      <c r="X820" s="84"/>
      <c r="Y820" s="18"/>
      <c r="AA820" s="18"/>
      <c r="AB820" s="86"/>
      <c r="AC820" s="18"/>
      <c r="AE820" s="18"/>
      <c r="AF820" s="88"/>
      <c r="AG820" s="90"/>
      <c r="AK820" s="37"/>
      <c r="AM820" s="37"/>
      <c r="AP820" s="94"/>
      <c r="AQ820" s="18"/>
      <c r="AR820" s="95"/>
      <c r="AS820" s="96"/>
      <c r="AU820" s="18"/>
      <c r="AW820" s="18"/>
    </row>
    <row r="821" spans="17:49" x14ac:dyDescent="0.2">
      <c r="Q821"/>
      <c r="R821" s="5"/>
      <c r="S821" s="34"/>
      <c r="T821" s="5"/>
      <c r="U821" s="34"/>
      <c r="V821" s="5"/>
      <c r="W821" s="81"/>
      <c r="X821" s="84"/>
      <c r="Y821" s="18"/>
      <c r="AA821" s="18"/>
      <c r="AB821" s="86"/>
      <c r="AC821" s="18"/>
      <c r="AE821" s="18"/>
      <c r="AF821" s="88"/>
      <c r="AG821" s="90"/>
      <c r="AK821" s="37"/>
      <c r="AM821" s="37"/>
      <c r="AP821" s="94"/>
      <c r="AQ821" s="18"/>
      <c r="AR821" s="95"/>
      <c r="AS821" s="96"/>
      <c r="AU821" s="18"/>
      <c r="AW821" s="18"/>
    </row>
    <row r="822" spans="17:49" x14ac:dyDescent="0.2">
      <c r="Q822"/>
      <c r="R822" s="5"/>
      <c r="S822" s="34"/>
      <c r="T822" s="5"/>
      <c r="U822" s="34"/>
      <c r="V822" s="5"/>
      <c r="W822" s="81"/>
      <c r="X822" s="84"/>
      <c r="Y822" s="18"/>
      <c r="AA822" s="18"/>
      <c r="AB822" s="86"/>
      <c r="AC822" s="18"/>
      <c r="AE822" s="18"/>
      <c r="AF822" s="88"/>
      <c r="AG822" s="90"/>
      <c r="AK822" s="37"/>
      <c r="AM822" s="37"/>
      <c r="AP822" s="94"/>
      <c r="AQ822" s="18"/>
      <c r="AR822" s="95"/>
      <c r="AS822" s="96"/>
      <c r="AU822" s="18"/>
      <c r="AW822" s="18"/>
    </row>
    <row r="823" spans="17:49" x14ac:dyDescent="0.2">
      <c r="Q823"/>
      <c r="R823" s="5"/>
      <c r="S823" s="34"/>
      <c r="T823" s="5"/>
      <c r="U823" s="34"/>
      <c r="V823" s="5"/>
      <c r="W823" s="81"/>
      <c r="X823" s="84"/>
      <c r="Y823" s="18"/>
      <c r="AA823" s="18"/>
      <c r="AB823" s="86"/>
      <c r="AC823" s="18"/>
      <c r="AE823" s="18"/>
      <c r="AF823" s="88"/>
      <c r="AG823" s="90"/>
      <c r="AK823" s="37"/>
      <c r="AM823" s="37"/>
      <c r="AP823" s="94"/>
      <c r="AQ823" s="18"/>
      <c r="AR823" s="95"/>
      <c r="AS823" s="96"/>
      <c r="AU823" s="18"/>
      <c r="AW823" s="18"/>
    </row>
    <row r="824" spans="17:49" x14ac:dyDescent="0.2">
      <c r="Q824"/>
      <c r="R824" s="5"/>
      <c r="S824" s="34"/>
      <c r="T824" s="5"/>
      <c r="U824" s="34"/>
      <c r="V824" s="5"/>
      <c r="W824" s="81"/>
      <c r="X824" s="84"/>
      <c r="Y824" s="18"/>
      <c r="AA824" s="18"/>
      <c r="AB824" s="86"/>
      <c r="AC824" s="18"/>
      <c r="AE824" s="18"/>
      <c r="AF824" s="88"/>
      <c r="AG824" s="90"/>
      <c r="AK824" s="37"/>
      <c r="AM824" s="37"/>
      <c r="AP824" s="94"/>
      <c r="AQ824" s="18"/>
      <c r="AR824" s="95"/>
      <c r="AS824" s="96"/>
      <c r="AU824" s="18"/>
      <c r="AW824" s="18"/>
    </row>
    <row r="825" spans="17:49" x14ac:dyDescent="0.2">
      <c r="Q825"/>
      <c r="R825" s="5"/>
      <c r="S825" s="34"/>
      <c r="T825" s="5"/>
      <c r="U825" s="34"/>
      <c r="V825" s="5"/>
      <c r="W825" s="81"/>
      <c r="X825" s="84"/>
      <c r="Y825" s="18"/>
      <c r="AA825" s="18"/>
      <c r="AB825" s="86"/>
      <c r="AC825" s="18"/>
      <c r="AE825" s="18"/>
      <c r="AF825" s="88"/>
      <c r="AG825" s="90"/>
      <c r="AK825" s="37"/>
      <c r="AM825" s="37"/>
      <c r="AP825" s="94"/>
      <c r="AQ825" s="18"/>
      <c r="AR825" s="95"/>
      <c r="AS825" s="96"/>
      <c r="AU825" s="18"/>
      <c r="AW825" s="18"/>
    </row>
    <row r="826" spans="17:49" x14ac:dyDescent="0.2">
      <c r="Q826"/>
      <c r="R826" s="5"/>
      <c r="S826" s="34"/>
      <c r="T826" s="5"/>
      <c r="U826" s="34"/>
      <c r="V826" s="5"/>
      <c r="W826" s="81"/>
      <c r="X826" s="84"/>
      <c r="Y826" s="18"/>
      <c r="AA826" s="18"/>
      <c r="AB826" s="86"/>
      <c r="AC826" s="18"/>
      <c r="AE826" s="18"/>
      <c r="AF826" s="88"/>
      <c r="AG826" s="90"/>
      <c r="AK826" s="37"/>
      <c r="AM826" s="37"/>
      <c r="AP826" s="94"/>
      <c r="AQ826" s="18"/>
      <c r="AR826" s="95"/>
      <c r="AS826" s="96"/>
      <c r="AU826" s="18"/>
      <c r="AW826" s="18"/>
    </row>
    <row r="827" spans="17:49" x14ac:dyDescent="0.2">
      <c r="Q827"/>
      <c r="R827" s="5"/>
      <c r="S827" s="34"/>
      <c r="T827" s="5"/>
      <c r="U827" s="34"/>
      <c r="V827" s="5"/>
      <c r="W827" s="81"/>
      <c r="X827" s="84"/>
      <c r="Y827" s="18"/>
      <c r="AA827" s="18"/>
      <c r="AB827" s="86"/>
      <c r="AC827" s="18"/>
      <c r="AE827" s="18"/>
      <c r="AF827" s="88"/>
      <c r="AG827" s="90"/>
      <c r="AK827" s="37"/>
      <c r="AM827" s="37"/>
      <c r="AP827" s="94"/>
      <c r="AQ827" s="18"/>
      <c r="AR827" s="95"/>
      <c r="AS827" s="96"/>
      <c r="AU827" s="18"/>
      <c r="AW827" s="18"/>
    </row>
    <row r="828" spans="17:49" x14ac:dyDescent="0.2">
      <c r="Q828"/>
      <c r="R828" s="5"/>
      <c r="S828" s="34"/>
      <c r="T828" s="5"/>
      <c r="U828" s="34"/>
      <c r="V828" s="5"/>
      <c r="W828" s="81"/>
      <c r="X828" s="84"/>
      <c r="Y828" s="18"/>
      <c r="AA828" s="18"/>
      <c r="AB828" s="86"/>
      <c r="AC828" s="18"/>
      <c r="AE828" s="18"/>
      <c r="AF828" s="88"/>
      <c r="AG828" s="90"/>
      <c r="AK828" s="37"/>
      <c r="AM828" s="37"/>
      <c r="AP828" s="94"/>
      <c r="AQ828" s="18"/>
      <c r="AR828" s="95"/>
      <c r="AS828" s="96"/>
      <c r="AU828" s="18"/>
      <c r="AW828" s="18"/>
    </row>
    <row r="829" spans="17:49" x14ac:dyDescent="0.2">
      <c r="Q829"/>
      <c r="R829" s="5"/>
      <c r="S829" s="34"/>
      <c r="T829" s="5"/>
      <c r="U829" s="34"/>
      <c r="V829" s="5"/>
      <c r="W829" s="81"/>
      <c r="X829" s="84"/>
      <c r="Y829" s="18"/>
      <c r="AA829" s="18"/>
      <c r="AB829" s="86"/>
      <c r="AC829" s="18"/>
      <c r="AE829" s="18"/>
      <c r="AF829" s="88"/>
      <c r="AG829" s="90"/>
      <c r="AK829" s="37"/>
      <c r="AM829" s="37"/>
      <c r="AP829" s="94"/>
      <c r="AQ829" s="18"/>
      <c r="AR829" s="95"/>
      <c r="AS829" s="96"/>
      <c r="AU829" s="18"/>
      <c r="AW829" s="18"/>
    </row>
    <row r="830" spans="17:49" x14ac:dyDescent="0.2">
      <c r="Q830"/>
      <c r="R830" s="5"/>
      <c r="S830" s="34"/>
      <c r="T830" s="5"/>
      <c r="U830" s="34"/>
      <c r="V830" s="5"/>
      <c r="W830" s="81"/>
      <c r="X830" s="84"/>
      <c r="Y830" s="18"/>
      <c r="AA830" s="18"/>
      <c r="AB830" s="86"/>
      <c r="AC830" s="18"/>
      <c r="AE830" s="18"/>
      <c r="AF830" s="88"/>
      <c r="AG830" s="90"/>
      <c r="AK830" s="37"/>
      <c r="AM830" s="37"/>
      <c r="AP830" s="94"/>
      <c r="AQ830" s="18"/>
      <c r="AR830" s="95"/>
      <c r="AS830" s="96"/>
      <c r="AU830" s="18"/>
      <c r="AW830" s="18"/>
    </row>
    <row r="831" spans="17:49" x14ac:dyDescent="0.2">
      <c r="Q831"/>
      <c r="R831" s="5"/>
      <c r="S831" s="34"/>
      <c r="T831" s="5"/>
      <c r="U831" s="34"/>
      <c r="V831" s="5"/>
      <c r="W831" s="81"/>
      <c r="X831" s="84"/>
      <c r="Y831" s="18"/>
      <c r="AA831" s="18"/>
      <c r="AB831" s="86"/>
      <c r="AC831" s="18"/>
      <c r="AE831" s="18"/>
      <c r="AF831" s="88"/>
      <c r="AG831" s="90"/>
      <c r="AK831" s="37"/>
      <c r="AM831" s="37"/>
      <c r="AP831" s="94"/>
      <c r="AQ831" s="18"/>
      <c r="AR831" s="95"/>
      <c r="AS831" s="96"/>
      <c r="AU831" s="18"/>
      <c r="AW831" s="18"/>
    </row>
    <row r="832" spans="17:49" x14ac:dyDescent="0.2">
      <c r="Q832"/>
      <c r="R832" s="5"/>
      <c r="S832" s="34"/>
      <c r="T832" s="5"/>
      <c r="U832" s="34"/>
      <c r="V832" s="5"/>
      <c r="W832" s="81"/>
      <c r="X832" s="84"/>
      <c r="Y832" s="18"/>
      <c r="AA832" s="18"/>
      <c r="AB832" s="86"/>
      <c r="AC832" s="18"/>
      <c r="AE832" s="18"/>
      <c r="AF832" s="88"/>
      <c r="AG832" s="90"/>
      <c r="AK832" s="37"/>
      <c r="AM832" s="37"/>
      <c r="AP832" s="94"/>
      <c r="AQ832" s="18"/>
      <c r="AR832" s="95"/>
      <c r="AS832" s="96"/>
      <c r="AU832" s="18"/>
      <c r="AW832" s="18"/>
    </row>
    <row r="833" spans="17:49" x14ac:dyDescent="0.2">
      <c r="Q833"/>
      <c r="R833" s="5"/>
      <c r="S833" s="34"/>
      <c r="T833" s="5"/>
      <c r="U833" s="34"/>
      <c r="V833" s="5"/>
      <c r="W833" s="81"/>
      <c r="X833" s="84"/>
      <c r="Y833" s="18"/>
      <c r="AA833" s="18"/>
      <c r="AB833" s="86"/>
      <c r="AC833" s="18"/>
      <c r="AE833" s="18"/>
      <c r="AF833" s="88"/>
      <c r="AG833" s="90"/>
      <c r="AK833" s="37"/>
      <c r="AM833" s="37"/>
      <c r="AP833" s="94"/>
      <c r="AQ833" s="18"/>
      <c r="AR833" s="95"/>
      <c r="AS833" s="96"/>
      <c r="AU833" s="18"/>
      <c r="AW833" s="18"/>
    </row>
    <row r="834" spans="17:49" x14ac:dyDescent="0.2">
      <c r="Q834"/>
      <c r="R834" s="5"/>
      <c r="S834" s="34"/>
      <c r="T834" s="5"/>
      <c r="U834" s="34"/>
      <c r="V834" s="5"/>
      <c r="W834" s="81"/>
      <c r="X834" s="84"/>
      <c r="Y834" s="18"/>
      <c r="AA834" s="18"/>
      <c r="AB834" s="86"/>
      <c r="AC834" s="18"/>
      <c r="AE834" s="18"/>
      <c r="AF834" s="88"/>
      <c r="AG834" s="90"/>
      <c r="AK834" s="37"/>
      <c r="AM834" s="37"/>
      <c r="AP834" s="94"/>
      <c r="AQ834" s="18"/>
      <c r="AR834" s="95"/>
      <c r="AS834" s="96"/>
      <c r="AU834" s="18"/>
      <c r="AW834" s="18"/>
    </row>
    <row r="835" spans="17:49" x14ac:dyDescent="0.2">
      <c r="Q835"/>
      <c r="R835" s="5"/>
      <c r="S835" s="34"/>
      <c r="T835" s="5"/>
      <c r="U835" s="34"/>
      <c r="V835" s="5"/>
      <c r="W835" s="81"/>
      <c r="X835" s="84"/>
      <c r="Y835" s="18"/>
      <c r="AA835" s="18"/>
      <c r="AB835" s="86"/>
      <c r="AC835" s="18"/>
      <c r="AE835" s="18"/>
      <c r="AF835" s="88"/>
      <c r="AG835" s="90"/>
      <c r="AK835" s="37"/>
      <c r="AM835" s="37"/>
      <c r="AP835" s="94"/>
      <c r="AQ835" s="18"/>
      <c r="AR835" s="95"/>
      <c r="AS835" s="96"/>
      <c r="AU835" s="18"/>
      <c r="AW835" s="18"/>
    </row>
    <row r="836" spans="17:49" x14ac:dyDescent="0.2">
      <c r="Q836"/>
      <c r="R836" s="5"/>
      <c r="S836" s="34"/>
      <c r="T836" s="5"/>
      <c r="U836" s="34"/>
      <c r="V836" s="5"/>
      <c r="W836" s="81"/>
      <c r="X836" s="84"/>
      <c r="Y836" s="18"/>
      <c r="AA836" s="18"/>
      <c r="AB836" s="86"/>
      <c r="AC836" s="18"/>
      <c r="AE836" s="18"/>
      <c r="AF836" s="88"/>
      <c r="AG836" s="90"/>
      <c r="AK836" s="37"/>
      <c r="AM836" s="37"/>
      <c r="AP836" s="94"/>
      <c r="AQ836" s="18"/>
      <c r="AR836" s="95"/>
      <c r="AS836" s="96"/>
      <c r="AU836" s="18"/>
      <c r="AW836" s="18"/>
    </row>
    <row r="837" spans="17:49" x14ac:dyDescent="0.2">
      <c r="Q837"/>
      <c r="R837" s="5"/>
      <c r="S837" s="34"/>
      <c r="T837" s="5"/>
      <c r="U837" s="34"/>
      <c r="V837" s="5"/>
      <c r="W837" s="81"/>
      <c r="X837" s="84"/>
      <c r="Y837" s="18"/>
      <c r="AA837" s="18"/>
      <c r="AB837" s="86"/>
      <c r="AC837" s="18"/>
      <c r="AE837" s="18"/>
      <c r="AF837" s="88"/>
      <c r="AG837" s="90"/>
      <c r="AK837" s="37"/>
      <c r="AM837" s="37"/>
      <c r="AP837" s="94"/>
      <c r="AQ837" s="18"/>
      <c r="AR837" s="95"/>
      <c r="AS837" s="96"/>
      <c r="AU837" s="18"/>
      <c r="AW837" s="18"/>
    </row>
    <row r="838" spans="17:49" x14ac:dyDescent="0.2">
      <c r="Q838"/>
      <c r="R838" s="5"/>
      <c r="S838" s="34"/>
      <c r="T838" s="5"/>
      <c r="U838" s="34"/>
      <c r="V838" s="5"/>
      <c r="W838" s="81"/>
      <c r="X838" s="84"/>
      <c r="Y838" s="18"/>
      <c r="AA838" s="18"/>
      <c r="AB838" s="86"/>
      <c r="AC838" s="18"/>
      <c r="AE838" s="18"/>
      <c r="AF838" s="88"/>
      <c r="AG838" s="90"/>
      <c r="AK838" s="37"/>
      <c r="AM838" s="37"/>
      <c r="AP838" s="94"/>
      <c r="AQ838" s="18"/>
      <c r="AR838" s="95"/>
      <c r="AS838" s="96"/>
      <c r="AU838" s="18"/>
      <c r="AW838" s="18"/>
    </row>
    <row r="839" spans="17:49" x14ac:dyDescent="0.2">
      <c r="Q839"/>
      <c r="R839" s="5"/>
      <c r="S839" s="34"/>
      <c r="T839" s="5"/>
      <c r="U839" s="34"/>
      <c r="V839" s="5"/>
      <c r="W839" s="81"/>
      <c r="X839" s="84"/>
      <c r="Y839" s="18"/>
      <c r="AA839" s="18"/>
      <c r="AB839" s="86"/>
      <c r="AC839" s="18"/>
      <c r="AE839" s="18"/>
      <c r="AF839" s="88"/>
      <c r="AG839" s="90"/>
      <c r="AK839" s="37"/>
      <c r="AM839" s="37"/>
      <c r="AP839" s="94"/>
      <c r="AQ839" s="18"/>
      <c r="AR839" s="95"/>
      <c r="AS839" s="96"/>
      <c r="AU839" s="18"/>
      <c r="AW839" s="18"/>
    </row>
    <row r="840" spans="17:49" x14ac:dyDescent="0.2">
      <c r="Q840"/>
      <c r="R840" s="5"/>
      <c r="S840" s="34"/>
      <c r="T840" s="5"/>
      <c r="U840" s="34"/>
      <c r="V840" s="5"/>
      <c r="W840" s="81"/>
      <c r="X840" s="84"/>
      <c r="Y840" s="18"/>
      <c r="AA840" s="18"/>
      <c r="AB840" s="86"/>
      <c r="AC840" s="18"/>
      <c r="AE840" s="18"/>
      <c r="AF840" s="88"/>
      <c r="AG840" s="90"/>
      <c r="AK840" s="37"/>
      <c r="AM840" s="37"/>
      <c r="AP840" s="94"/>
      <c r="AQ840" s="18"/>
      <c r="AR840" s="95"/>
      <c r="AS840" s="96"/>
      <c r="AU840" s="18"/>
      <c r="AW840" s="18"/>
    </row>
    <row r="841" spans="17:49" x14ac:dyDescent="0.2">
      <c r="Q841"/>
      <c r="R841" s="5"/>
      <c r="S841" s="34"/>
      <c r="T841" s="5"/>
      <c r="U841" s="34"/>
      <c r="V841" s="5"/>
      <c r="W841" s="81"/>
      <c r="X841" s="84"/>
      <c r="Y841" s="18"/>
      <c r="AA841" s="18"/>
      <c r="AB841" s="86"/>
      <c r="AC841" s="18"/>
      <c r="AE841" s="18"/>
      <c r="AF841" s="88"/>
      <c r="AG841" s="90"/>
      <c r="AK841" s="37"/>
      <c r="AM841" s="37"/>
      <c r="AP841" s="94"/>
      <c r="AQ841" s="18"/>
      <c r="AR841" s="95"/>
      <c r="AS841" s="96"/>
      <c r="AU841" s="18"/>
      <c r="AW841" s="18"/>
    </row>
    <row r="842" spans="17:49" x14ac:dyDescent="0.2">
      <c r="Q842"/>
      <c r="R842" s="5"/>
      <c r="S842" s="34"/>
      <c r="T842" s="5"/>
      <c r="U842" s="34"/>
      <c r="V842" s="5"/>
      <c r="W842" s="81"/>
      <c r="X842" s="84"/>
      <c r="Y842" s="18"/>
      <c r="AA842" s="18"/>
      <c r="AB842" s="86"/>
      <c r="AC842" s="18"/>
      <c r="AE842" s="18"/>
      <c r="AF842" s="88"/>
      <c r="AG842" s="90"/>
      <c r="AK842" s="37"/>
      <c r="AM842" s="37"/>
      <c r="AP842" s="94"/>
      <c r="AQ842" s="18"/>
      <c r="AR842" s="95"/>
      <c r="AS842" s="96"/>
      <c r="AU842" s="18"/>
      <c r="AW842" s="18"/>
    </row>
    <row r="843" spans="17:49" x14ac:dyDescent="0.2">
      <c r="Q843"/>
      <c r="R843" s="5"/>
      <c r="S843" s="34"/>
      <c r="T843" s="5"/>
      <c r="U843" s="34"/>
      <c r="V843" s="5"/>
      <c r="W843" s="81"/>
      <c r="X843" s="84"/>
      <c r="Y843" s="18"/>
      <c r="AA843" s="18"/>
      <c r="AB843" s="86"/>
      <c r="AC843" s="18"/>
      <c r="AE843" s="18"/>
      <c r="AF843" s="88"/>
      <c r="AG843" s="90"/>
      <c r="AK843" s="37"/>
      <c r="AM843" s="37"/>
      <c r="AP843" s="94"/>
      <c r="AQ843" s="18"/>
      <c r="AR843" s="95"/>
      <c r="AS843" s="96"/>
      <c r="AU843" s="18"/>
      <c r="AW843" s="18"/>
    </row>
    <row r="844" spans="17:49" x14ac:dyDescent="0.2">
      <c r="Q844"/>
      <c r="R844" s="5"/>
      <c r="S844" s="34"/>
      <c r="T844" s="5"/>
      <c r="U844" s="34"/>
      <c r="V844" s="5"/>
      <c r="W844" s="81"/>
      <c r="X844" s="84"/>
      <c r="Y844" s="18"/>
      <c r="AA844" s="18"/>
      <c r="AB844" s="86"/>
      <c r="AC844" s="18"/>
      <c r="AE844" s="18"/>
      <c r="AF844" s="88"/>
      <c r="AG844" s="90"/>
      <c r="AK844" s="37"/>
      <c r="AM844" s="37"/>
      <c r="AP844" s="94"/>
      <c r="AQ844" s="18"/>
      <c r="AR844" s="95"/>
      <c r="AS844" s="96"/>
      <c r="AU844" s="18"/>
      <c r="AW844" s="18"/>
    </row>
    <row r="845" spans="17:49" x14ac:dyDescent="0.2">
      <c r="Q845"/>
      <c r="R845" s="5"/>
      <c r="S845" s="34"/>
      <c r="T845" s="5"/>
      <c r="U845" s="34"/>
      <c r="V845" s="5"/>
      <c r="W845" s="81"/>
      <c r="X845" s="84"/>
      <c r="Y845" s="18"/>
      <c r="AA845" s="18"/>
      <c r="AB845" s="86"/>
      <c r="AC845" s="18"/>
      <c r="AE845" s="18"/>
      <c r="AF845" s="88"/>
      <c r="AG845" s="90"/>
      <c r="AK845" s="37"/>
      <c r="AM845" s="37"/>
      <c r="AP845" s="94"/>
      <c r="AQ845" s="18"/>
      <c r="AR845" s="95"/>
      <c r="AS845" s="96"/>
      <c r="AU845" s="18"/>
      <c r="AW845" s="18"/>
    </row>
    <row r="846" spans="17:49" x14ac:dyDescent="0.2">
      <c r="Q846"/>
      <c r="R846" s="5"/>
      <c r="S846" s="34"/>
      <c r="T846" s="5"/>
      <c r="U846" s="34"/>
      <c r="V846" s="5"/>
      <c r="W846" s="81"/>
      <c r="X846" s="84"/>
      <c r="Y846" s="18"/>
      <c r="AA846" s="18"/>
      <c r="AB846" s="86"/>
      <c r="AC846" s="18"/>
      <c r="AE846" s="18"/>
      <c r="AF846" s="88"/>
      <c r="AG846" s="90"/>
      <c r="AK846" s="37"/>
      <c r="AM846" s="37"/>
      <c r="AP846" s="94"/>
      <c r="AQ846" s="18"/>
      <c r="AR846" s="95"/>
      <c r="AS846" s="96"/>
      <c r="AU846" s="18"/>
      <c r="AW846" s="18"/>
    </row>
    <row r="847" spans="17:49" x14ac:dyDescent="0.2">
      <c r="Q847"/>
      <c r="R847" s="5"/>
      <c r="S847" s="34"/>
      <c r="T847" s="5"/>
      <c r="U847" s="34"/>
      <c r="V847" s="5"/>
      <c r="W847" s="81"/>
      <c r="X847" s="84"/>
      <c r="Y847" s="18"/>
      <c r="AA847" s="18"/>
      <c r="AB847" s="86"/>
      <c r="AC847" s="18"/>
      <c r="AE847" s="18"/>
      <c r="AF847" s="88"/>
      <c r="AG847" s="90"/>
      <c r="AK847" s="37"/>
      <c r="AM847" s="37"/>
      <c r="AP847" s="94"/>
      <c r="AQ847" s="18"/>
      <c r="AR847" s="95"/>
      <c r="AS847" s="96"/>
      <c r="AU847" s="18"/>
      <c r="AW847" s="18"/>
    </row>
    <row r="848" spans="17:49" x14ac:dyDescent="0.2">
      <c r="Q848"/>
      <c r="R848" s="5"/>
      <c r="S848" s="34"/>
      <c r="T848" s="5"/>
      <c r="U848" s="34"/>
      <c r="V848" s="5"/>
      <c r="W848" s="81"/>
      <c r="X848" s="84"/>
      <c r="Y848" s="18"/>
      <c r="AA848" s="18"/>
      <c r="AB848" s="86"/>
      <c r="AC848" s="18"/>
      <c r="AE848" s="18"/>
      <c r="AF848" s="88"/>
      <c r="AG848" s="90"/>
      <c r="AK848" s="37"/>
      <c r="AM848" s="37"/>
      <c r="AP848" s="94"/>
      <c r="AQ848" s="18"/>
      <c r="AR848" s="95"/>
      <c r="AS848" s="96"/>
      <c r="AU848" s="18"/>
      <c r="AW848" s="18"/>
    </row>
    <row r="849" spans="17:49" x14ac:dyDescent="0.2">
      <c r="Q849"/>
      <c r="R849" s="5"/>
      <c r="S849" s="34"/>
      <c r="T849" s="5"/>
      <c r="U849" s="34"/>
      <c r="V849" s="5"/>
      <c r="W849" s="81"/>
      <c r="X849" s="84"/>
      <c r="Y849" s="18"/>
      <c r="AA849" s="18"/>
      <c r="AB849" s="86"/>
      <c r="AC849" s="18"/>
      <c r="AE849" s="18"/>
      <c r="AF849" s="88"/>
      <c r="AG849" s="90"/>
      <c r="AK849" s="37"/>
      <c r="AM849" s="37"/>
      <c r="AP849" s="94"/>
      <c r="AQ849" s="18"/>
      <c r="AR849" s="95"/>
      <c r="AS849" s="96"/>
      <c r="AU849" s="18"/>
      <c r="AW849" s="18"/>
    </row>
    <row r="850" spans="17:49" x14ac:dyDescent="0.2">
      <c r="Q850"/>
      <c r="R850" s="5"/>
      <c r="S850" s="34"/>
      <c r="T850" s="5"/>
      <c r="U850" s="34"/>
      <c r="V850" s="5"/>
      <c r="W850" s="81"/>
      <c r="X850" s="84"/>
      <c r="Y850" s="18"/>
      <c r="AA850" s="18"/>
      <c r="AB850" s="86"/>
      <c r="AC850" s="18"/>
      <c r="AE850" s="18"/>
      <c r="AF850" s="88"/>
      <c r="AG850" s="90"/>
      <c r="AK850" s="37"/>
      <c r="AM850" s="37"/>
      <c r="AP850" s="94"/>
      <c r="AQ850" s="18"/>
      <c r="AR850" s="95"/>
      <c r="AS850" s="96"/>
      <c r="AU850" s="18"/>
      <c r="AW850" s="18"/>
    </row>
    <row r="851" spans="17:49" x14ac:dyDescent="0.2">
      <c r="Q851"/>
      <c r="R851" s="5"/>
      <c r="S851" s="34"/>
      <c r="T851" s="5"/>
      <c r="U851" s="34"/>
      <c r="V851" s="5"/>
      <c r="W851" s="81"/>
      <c r="X851" s="84"/>
      <c r="Y851" s="18"/>
      <c r="AA851" s="18"/>
      <c r="AB851" s="86"/>
      <c r="AC851" s="18"/>
      <c r="AE851" s="18"/>
      <c r="AF851" s="88"/>
      <c r="AG851" s="90"/>
      <c r="AK851" s="37"/>
      <c r="AM851" s="37"/>
      <c r="AP851" s="94"/>
      <c r="AQ851" s="18"/>
      <c r="AR851" s="95"/>
      <c r="AS851" s="96"/>
      <c r="AU851" s="18"/>
      <c r="AW851" s="18"/>
    </row>
    <row r="852" spans="17:49" x14ac:dyDescent="0.2">
      <c r="Q852"/>
      <c r="R852" s="5"/>
      <c r="S852" s="34"/>
      <c r="T852" s="5"/>
      <c r="U852" s="34"/>
      <c r="V852" s="5"/>
      <c r="W852" s="81"/>
      <c r="X852" s="84"/>
      <c r="Y852" s="18"/>
      <c r="AA852" s="18"/>
      <c r="AB852" s="86"/>
      <c r="AC852" s="18"/>
      <c r="AE852" s="18"/>
      <c r="AF852" s="88"/>
      <c r="AG852" s="90"/>
      <c r="AK852" s="37"/>
      <c r="AM852" s="37"/>
      <c r="AP852" s="94"/>
      <c r="AQ852" s="18"/>
      <c r="AR852" s="95"/>
      <c r="AS852" s="96"/>
      <c r="AU852" s="18"/>
      <c r="AW852" s="18"/>
    </row>
    <row r="853" spans="17:49" x14ac:dyDescent="0.2">
      <c r="Q853"/>
      <c r="R853" s="5"/>
      <c r="S853" s="34"/>
      <c r="T853" s="5"/>
      <c r="U853" s="34"/>
      <c r="V853" s="5"/>
      <c r="W853" s="81"/>
      <c r="X853" s="84"/>
      <c r="Y853" s="18"/>
      <c r="AA853" s="18"/>
      <c r="AB853" s="86"/>
      <c r="AC853" s="18"/>
      <c r="AE853" s="18"/>
      <c r="AF853" s="88"/>
      <c r="AG853" s="90"/>
      <c r="AK853" s="37"/>
      <c r="AM853" s="37"/>
      <c r="AP853" s="94"/>
      <c r="AQ853" s="18"/>
      <c r="AR853" s="95"/>
      <c r="AS853" s="96"/>
      <c r="AU853" s="18"/>
      <c r="AW853" s="18"/>
    </row>
    <row r="854" spans="17:49" x14ac:dyDescent="0.2">
      <c r="Q854"/>
      <c r="R854" s="5"/>
      <c r="S854" s="34"/>
      <c r="T854" s="5"/>
      <c r="U854" s="34"/>
      <c r="V854" s="5"/>
      <c r="W854" s="81"/>
      <c r="X854" s="84"/>
      <c r="Y854" s="18"/>
      <c r="AA854" s="18"/>
      <c r="AB854" s="86"/>
      <c r="AC854" s="18"/>
      <c r="AE854" s="18"/>
      <c r="AF854" s="88"/>
      <c r="AG854" s="90"/>
      <c r="AK854" s="37"/>
      <c r="AM854" s="37"/>
      <c r="AP854" s="94"/>
      <c r="AQ854" s="18"/>
      <c r="AR854" s="95"/>
      <c r="AS854" s="96"/>
      <c r="AU854" s="18"/>
      <c r="AW854" s="18"/>
    </row>
    <row r="855" spans="17:49" x14ac:dyDescent="0.2">
      <c r="Q855"/>
      <c r="R855" s="5"/>
      <c r="S855" s="34"/>
      <c r="T855" s="5"/>
      <c r="U855" s="34"/>
      <c r="V855" s="5"/>
      <c r="W855" s="81"/>
      <c r="X855" s="84"/>
      <c r="Y855" s="18"/>
      <c r="AA855" s="18"/>
      <c r="AB855" s="86"/>
      <c r="AC855" s="18"/>
      <c r="AE855" s="18"/>
      <c r="AF855" s="88"/>
      <c r="AG855" s="90"/>
      <c r="AK855" s="37"/>
      <c r="AM855" s="37"/>
      <c r="AP855" s="94"/>
      <c r="AQ855" s="18"/>
      <c r="AR855" s="95"/>
      <c r="AS855" s="96"/>
      <c r="AU855" s="18"/>
      <c r="AW855" s="18"/>
    </row>
    <row r="856" spans="17:49" x14ac:dyDescent="0.2">
      <c r="Q856"/>
      <c r="R856" s="5"/>
      <c r="S856" s="34"/>
      <c r="T856" s="5"/>
      <c r="U856" s="34"/>
      <c r="V856" s="5"/>
      <c r="W856" s="81"/>
      <c r="X856" s="84"/>
      <c r="Y856" s="18"/>
      <c r="AA856" s="18"/>
      <c r="AB856" s="86"/>
      <c r="AC856" s="18"/>
      <c r="AE856" s="18"/>
      <c r="AF856" s="88"/>
      <c r="AG856" s="90"/>
      <c r="AK856" s="37"/>
      <c r="AM856" s="37"/>
      <c r="AP856" s="94"/>
      <c r="AQ856" s="18"/>
      <c r="AR856" s="95"/>
      <c r="AS856" s="96"/>
      <c r="AU856" s="18"/>
      <c r="AW856" s="18"/>
    </row>
    <row r="857" spans="17:49" x14ac:dyDescent="0.2">
      <c r="Q857"/>
      <c r="R857" s="5"/>
      <c r="S857" s="34"/>
      <c r="T857" s="5"/>
      <c r="U857" s="34"/>
      <c r="V857" s="5"/>
      <c r="W857" s="81"/>
      <c r="X857" s="84"/>
      <c r="Y857" s="18"/>
      <c r="AA857" s="18"/>
      <c r="AB857" s="86"/>
      <c r="AC857" s="18"/>
      <c r="AE857" s="18"/>
      <c r="AF857" s="88"/>
      <c r="AG857" s="90"/>
      <c r="AK857" s="37"/>
      <c r="AM857" s="37"/>
      <c r="AP857" s="94"/>
      <c r="AQ857" s="18"/>
      <c r="AR857" s="95"/>
      <c r="AS857" s="96"/>
      <c r="AU857" s="18"/>
      <c r="AW857" s="18"/>
    </row>
    <row r="858" spans="17:49" x14ac:dyDescent="0.2">
      <c r="Q858"/>
      <c r="R858" s="5"/>
      <c r="S858" s="34"/>
      <c r="T858" s="5"/>
      <c r="U858" s="34"/>
      <c r="V858" s="5"/>
      <c r="W858" s="81"/>
      <c r="X858" s="84"/>
      <c r="Y858" s="18"/>
      <c r="AA858" s="18"/>
      <c r="AB858" s="86"/>
      <c r="AC858" s="18"/>
      <c r="AE858" s="18"/>
      <c r="AF858" s="88"/>
      <c r="AG858" s="90"/>
      <c r="AK858" s="37"/>
      <c r="AM858" s="37"/>
      <c r="AP858" s="94"/>
      <c r="AQ858" s="18"/>
      <c r="AR858" s="95"/>
      <c r="AS858" s="96"/>
      <c r="AU858" s="18"/>
      <c r="AW858" s="18"/>
    </row>
    <row r="859" spans="17:49" x14ac:dyDescent="0.2">
      <c r="Q859"/>
      <c r="R859" s="5"/>
      <c r="S859" s="34"/>
      <c r="T859" s="5"/>
      <c r="U859" s="34"/>
      <c r="V859" s="5"/>
      <c r="W859" s="81"/>
      <c r="X859" s="84"/>
      <c r="Y859" s="18"/>
      <c r="AA859" s="18"/>
      <c r="AB859" s="86"/>
      <c r="AC859" s="18"/>
      <c r="AE859" s="18"/>
      <c r="AF859" s="88"/>
      <c r="AG859" s="90"/>
      <c r="AK859" s="37"/>
      <c r="AM859" s="37"/>
      <c r="AP859" s="94"/>
      <c r="AQ859" s="18"/>
      <c r="AR859" s="95"/>
      <c r="AS859" s="96"/>
      <c r="AU859" s="18"/>
      <c r="AW859" s="18"/>
    </row>
    <row r="860" spans="17:49" x14ac:dyDescent="0.2">
      <c r="Q860"/>
      <c r="R860" s="5"/>
      <c r="S860" s="34"/>
      <c r="T860" s="5"/>
      <c r="U860" s="34"/>
      <c r="V860" s="5"/>
      <c r="W860" s="81"/>
      <c r="X860" s="84"/>
      <c r="Y860" s="18"/>
      <c r="AA860" s="18"/>
      <c r="AB860" s="86"/>
      <c r="AC860" s="18"/>
      <c r="AE860" s="18"/>
      <c r="AF860" s="88"/>
      <c r="AG860" s="90"/>
      <c r="AK860" s="37"/>
      <c r="AM860" s="37"/>
      <c r="AP860" s="94"/>
      <c r="AQ860" s="18"/>
      <c r="AR860" s="95"/>
      <c r="AS860" s="96"/>
      <c r="AU860" s="18"/>
      <c r="AW860" s="18"/>
    </row>
    <row r="861" spans="17:49" x14ac:dyDescent="0.2">
      <c r="Q861"/>
      <c r="R861" s="5"/>
      <c r="S861" s="34"/>
      <c r="T861" s="5"/>
      <c r="U861" s="34"/>
      <c r="V861" s="5"/>
      <c r="W861" s="81"/>
      <c r="X861" s="84"/>
      <c r="Y861" s="18"/>
      <c r="AA861" s="18"/>
      <c r="AB861" s="86"/>
      <c r="AC861" s="18"/>
      <c r="AE861" s="18"/>
      <c r="AF861" s="88"/>
      <c r="AG861" s="90"/>
      <c r="AK861" s="37"/>
      <c r="AM861" s="37"/>
      <c r="AP861" s="94"/>
      <c r="AQ861" s="18"/>
      <c r="AR861" s="95"/>
      <c r="AS861" s="96"/>
      <c r="AU861" s="18"/>
      <c r="AW861" s="18"/>
    </row>
    <row r="862" spans="17:49" x14ac:dyDescent="0.2">
      <c r="Q862"/>
      <c r="R862" s="5"/>
      <c r="S862" s="34"/>
      <c r="T862" s="5"/>
      <c r="U862" s="34"/>
      <c r="V862" s="5"/>
      <c r="W862" s="81"/>
      <c r="X862" s="84"/>
      <c r="Y862" s="18"/>
      <c r="AA862" s="18"/>
      <c r="AB862" s="86"/>
      <c r="AC862" s="18"/>
      <c r="AE862" s="18"/>
      <c r="AF862" s="88"/>
      <c r="AG862" s="90"/>
      <c r="AK862" s="37"/>
      <c r="AM862" s="37"/>
      <c r="AP862" s="94"/>
      <c r="AQ862" s="18"/>
      <c r="AR862" s="95"/>
      <c r="AS862" s="96"/>
      <c r="AU862" s="18"/>
      <c r="AW862" s="18"/>
    </row>
    <row r="863" spans="17:49" x14ac:dyDescent="0.2">
      <c r="Q863"/>
      <c r="R863" s="5"/>
      <c r="S863" s="34"/>
      <c r="T863" s="5"/>
      <c r="U863" s="34"/>
      <c r="V863" s="5"/>
      <c r="W863" s="81"/>
      <c r="X863" s="84"/>
      <c r="Y863" s="18"/>
      <c r="AA863" s="18"/>
      <c r="AB863" s="86"/>
      <c r="AC863" s="18"/>
      <c r="AE863" s="18"/>
      <c r="AF863" s="88"/>
      <c r="AG863" s="90"/>
      <c r="AK863" s="37"/>
      <c r="AM863" s="37"/>
      <c r="AP863" s="94"/>
      <c r="AQ863" s="18"/>
      <c r="AR863" s="95"/>
      <c r="AS863" s="96"/>
      <c r="AU863" s="18"/>
      <c r="AW863" s="18"/>
    </row>
    <row r="864" spans="17:49" x14ac:dyDescent="0.2">
      <c r="Q864"/>
      <c r="R864" s="5"/>
      <c r="S864" s="34"/>
      <c r="T864" s="5"/>
      <c r="U864" s="34"/>
      <c r="V864" s="5"/>
      <c r="W864" s="81"/>
      <c r="X864" s="84"/>
      <c r="Y864" s="18"/>
      <c r="AA864" s="18"/>
      <c r="AB864" s="86"/>
      <c r="AC864" s="18"/>
      <c r="AE864" s="18"/>
      <c r="AF864" s="88"/>
      <c r="AG864" s="90"/>
      <c r="AK864" s="37"/>
      <c r="AM864" s="37"/>
      <c r="AP864" s="94"/>
      <c r="AQ864" s="18"/>
      <c r="AR864" s="95"/>
      <c r="AS864" s="96"/>
      <c r="AU864" s="18"/>
      <c r="AW864" s="18"/>
    </row>
    <row r="865" spans="17:49" x14ac:dyDescent="0.2">
      <c r="Q865"/>
      <c r="R865" s="5"/>
      <c r="S865" s="34"/>
      <c r="T865" s="5"/>
      <c r="U865" s="34"/>
      <c r="V865" s="5"/>
      <c r="W865" s="81"/>
      <c r="X865" s="84"/>
      <c r="Y865" s="18"/>
      <c r="AA865" s="18"/>
      <c r="AB865" s="86"/>
      <c r="AC865" s="18"/>
      <c r="AE865" s="18"/>
      <c r="AF865" s="88"/>
      <c r="AG865" s="90"/>
      <c r="AK865" s="37"/>
      <c r="AM865" s="37"/>
      <c r="AP865" s="94"/>
      <c r="AQ865" s="18"/>
      <c r="AR865" s="95"/>
      <c r="AS865" s="96"/>
      <c r="AU865" s="18"/>
      <c r="AW865" s="18"/>
    </row>
    <row r="866" spans="17:49" x14ac:dyDescent="0.2">
      <c r="Q866"/>
      <c r="R866" s="5"/>
      <c r="S866" s="34"/>
      <c r="T866" s="5"/>
      <c r="U866" s="34"/>
      <c r="V866" s="5"/>
      <c r="W866" s="81"/>
      <c r="X866" s="84"/>
      <c r="Y866" s="18"/>
      <c r="AA866" s="18"/>
      <c r="AB866" s="86"/>
      <c r="AC866" s="18"/>
      <c r="AE866" s="18"/>
      <c r="AF866" s="88"/>
      <c r="AG866" s="90"/>
      <c r="AK866" s="37"/>
      <c r="AM866" s="37"/>
      <c r="AP866" s="94"/>
      <c r="AQ866" s="18"/>
      <c r="AR866" s="95"/>
      <c r="AS866" s="96"/>
      <c r="AU866" s="18"/>
      <c r="AW866" s="18"/>
    </row>
    <row r="867" spans="17:49" x14ac:dyDescent="0.2">
      <c r="Q867"/>
      <c r="R867" s="5"/>
      <c r="S867" s="34"/>
      <c r="T867" s="5"/>
      <c r="U867" s="34"/>
      <c r="V867" s="5"/>
      <c r="W867" s="81"/>
      <c r="X867" s="84"/>
      <c r="Y867" s="18"/>
      <c r="AA867" s="18"/>
      <c r="AB867" s="86"/>
      <c r="AC867" s="18"/>
      <c r="AE867" s="18"/>
      <c r="AF867" s="88"/>
      <c r="AG867" s="90"/>
      <c r="AK867" s="37"/>
      <c r="AM867" s="37"/>
      <c r="AP867" s="94"/>
      <c r="AQ867" s="18"/>
      <c r="AR867" s="95"/>
      <c r="AS867" s="96"/>
      <c r="AU867" s="18"/>
      <c r="AW867" s="18"/>
    </row>
    <row r="868" spans="17:49" x14ac:dyDescent="0.2">
      <c r="Q868"/>
      <c r="R868" s="5"/>
      <c r="S868" s="34"/>
      <c r="T868" s="5"/>
      <c r="U868" s="34"/>
      <c r="V868" s="5"/>
      <c r="W868" s="81"/>
      <c r="X868" s="84"/>
      <c r="Y868" s="18"/>
      <c r="AA868" s="18"/>
      <c r="AB868" s="86"/>
      <c r="AC868" s="18"/>
      <c r="AE868" s="18"/>
      <c r="AF868" s="88"/>
      <c r="AG868" s="90"/>
      <c r="AK868" s="37"/>
      <c r="AM868" s="37"/>
      <c r="AP868" s="94"/>
      <c r="AQ868" s="18"/>
      <c r="AR868" s="95"/>
      <c r="AS868" s="96"/>
      <c r="AU868" s="18"/>
      <c r="AW868" s="18"/>
    </row>
    <row r="869" spans="17:49" x14ac:dyDescent="0.2">
      <c r="Q869"/>
      <c r="R869" s="5"/>
      <c r="S869" s="34"/>
      <c r="T869" s="5"/>
      <c r="U869" s="34"/>
      <c r="V869" s="5"/>
      <c r="W869" s="81"/>
      <c r="X869" s="84"/>
      <c r="Y869" s="18"/>
      <c r="AA869" s="18"/>
      <c r="AB869" s="86"/>
      <c r="AC869" s="18"/>
      <c r="AE869" s="18"/>
      <c r="AF869" s="88"/>
      <c r="AG869" s="90"/>
      <c r="AK869" s="37"/>
      <c r="AM869" s="37"/>
      <c r="AP869" s="94"/>
      <c r="AQ869" s="18"/>
      <c r="AR869" s="95"/>
      <c r="AS869" s="96"/>
      <c r="AU869" s="18"/>
      <c r="AW869" s="18"/>
    </row>
    <row r="870" spans="17:49" x14ac:dyDescent="0.2">
      <c r="Q870"/>
      <c r="R870" s="5"/>
      <c r="S870" s="34"/>
      <c r="T870" s="5"/>
      <c r="U870" s="34"/>
      <c r="V870" s="5"/>
      <c r="W870" s="81"/>
      <c r="X870" s="84"/>
      <c r="Y870" s="18"/>
      <c r="AA870" s="18"/>
      <c r="AB870" s="86"/>
      <c r="AC870" s="18"/>
      <c r="AE870" s="18"/>
      <c r="AF870" s="88"/>
      <c r="AG870" s="90"/>
      <c r="AK870" s="37"/>
      <c r="AM870" s="37"/>
      <c r="AP870" s="94"/>
      <c r="AQ870" s="18"/>
      <c r="AR870" s="95"/>
      <c r="AS870" s="96"/>
      <c r="AU870" s="18"/>
      <c r="AW870" s="18"/>
    </row>
    <row r="871" spans="17:49" x14ac:dyDescent="0.2">
      <c r="Q871"/>
      <c r="R871" s="5"/>
      <c r="S871" s="34"/>
      <c r="T871" s="5"/>
      <c r="U871" s="34"/>
      <c r="V871" s="5"/>
      <c r="W871" s="81"/>
      <c r="X871" s="84"/>
      <c r="Y871" s="18"/>
      <c r="AA871" s="18"/>
      <c r="AB871" s="86"/>
      <c r="AC871" s="18"/>
      <c r="AE871" s="18"/>
      <c r="AF871" s="88"/>
      <c r="AG871" s="90"/>
      <c r="AK871" s="37"/>
      <c r="AM871" s="37"/>
      <c r="AP871" s="94"/>
      <c r="AQ871" s="18"/>
      <c r="AR871" s="95"/>
      <c r="AS871" s="96"/>
      <c r="AU871" s="18"/>
      <c r="AW871" s="18"/>
    </row>
    <row r="872" spans="17:49" x14ac:dyDescent="0.2">
      <c r="Q872"/>
      <c r="R872" s="5"/>
      <c r="S872" s="34"/>
      <c r="T872" s="5"/>
      <c r="U872" s="34"/>
      <c r="V872" s="5"/>
      <c r="W872" s="81"/>
      <c r="X872" s="84"/>
      <c r="Y872" s="18"/>
      <c r="AA872" s="18"/>
      <c r="AB872" s="86"/>
      <c r="AC872" s="18"/>
      <c r="AE872" s="18"/>
      <c r="AF872" s="88"/>
      <c r="AG872" s="90"/>
      <c r="AK872" s="37"/>
      <c r="AM872" s="37"/>
      <c r="AP872" s="94"/>
      <c r="AQ872" s="18"/>
      <c r="AR872" s="95"/>
      <c r="AS872" s="96"/>
      <c r="AU872" s="18"/>
      <c r="AW872" s="18"/>
    </row>
    <row r="873" spans="17:49" x14ac:dyDescent="0.2">
      <c r="Q873"/>
      <c r="R873" s="5"/>
      <c r="S873" s="34"/>
      <c r="T873" s="5"/>
      <c r="U873" s="34"/>
      <c r="V873" s="5"/>
      <c r="W873" s="81"/>
      <c r="X873" s="84"/>
      <c r="Y873" s="18"/>
      <c r="AA873" s="18"/>
      <c r="AB873" s="86"/>
      <c r="AC873" s="18"/>
      <c r="AE873" s="18"/>
      <c r="AF873" s="88"/>
      <c r="AG873" s="90"/>
      <c r="AK873" s="37"/>
      <c r="AM873" s="37"/>
      <c r="AP873" s="94"/>
      <c r="AQ873" s="18"/>
      <c r="AR873" s="95"/>
      <c r="AS873" s="96"/>
      <c r="AU873" s="18"/>
      <c r="AW873" s="18"/>
    </row>
    <row r="874" spans="17:49" x14ac:dyDescent="0.2">
      <c r="Q874"/>
      <c r="R874" s="5"/>
      <c r="S874" s="34"/>
      <c r="T874" s="5"/>
      <c r="U874" s="34"/>
      <c r="V874" s="5"/>
      <c r="W874" s="81"/>
      <c r="X874" s="84"/>
      <c r="Y874" s="18"/>
      <c r="AA874" s="18"/>
      <c r="AB874" s="86"/>
      <c r="AC874" s="18"/>
      <c r="AE874" s="18"/>
      <c r="AF874" s="88"/>
      <c r="AG874" s="90"/>
      <c r="AK874" s="37"/>
      <c r="AM874" s="37"/>
      <c r="AP874" s="94"/>
      <c r="AQ874" s="18"/>
      <c r="AR874" s="95"/>
      <c r="AS874" s="96"/>
      <c r="AU874" s="18"/>
      <c r="AW874" s="18"/>
    </row>
    <row r="875" spans="17:49" x14ac:dyDescent="0.2">
      <c r="Q875"/>
      <c r="R875" s="5"/>
      <c r="S875" s="34"/>
      <c r="T875" s="5"/>
      <c r="U875" s="34"/>
      <c r="V875" s="5"/>
      <c r="W875" s="81"/>
      <c r="X875" s="84"/>
      <c r="Y875" s="18"/>
      <c r="AA875" s="18"/>
      <c r="AB875" s="86"/>
      <c r="AC875" s="18"/>
      <c r="AE875" s="18"/>
      <c r="AF875" s="88"/>
      <c r="AG875" s="90"/>
      <c r="AK875" s="37"/>
      <c r="AM875" s="37"/>
      <c r="AP875" s="94"/>
      <c r="AQ875" s="18"/>
      <c r="AR875" s="95"/>
      <c r="AS875" s="96"/>
      <c r="AU875" s="18"/>
      <c r="AW875" s="18"/>
    </row>
    <row r="876" spans="17:49" x14ac:dyDescent="0.2">
      <c r="Q876"/>
      <c r="R876" s="5"/>
      <c r="S876" s="34"/>
      <c r="T876" s="5"/>
      <c r="U876" s="34"/>
      <c r="V876" s="5"/>
      <c r="W876" s="81"/>
      <c r="X876" s="84"/>
      <c r="Y876" s="18"/>
      <c r="AA876" s="18"/>
      <c r="AB876" s="86"/>
      <c r="AC876" s="18"/>
      <c r="AE876" s="18"/>
      <c r="AF876" s="88"/>
      <c r="AG876" s="90"/>
      <c r="AK876" s="37"/>
      <c r="AM876" s="37"/>
      <c r="AP876" s="94"/>
      <c r="AQ876" s="18"/>
      <c r="AR876" s="95"/>
      <c r="AS876" s="96"/>
      <c r="AU876" s="18"/>
      <c r="AW876" s="18"/>
    </row>
    <row r="877" spans="17:49" x14ac:dyDescent="0.2">
      <c r="Q877"/>
      <c r="R877" s="5"/>
      <c r="S877" s="34"/>
      <c r="T877" s="5"/>
      <c r="U877" s="34"/>
      <c r="V877" s="5"/>
      <c r="W877" s="81"/>
      <c r="X877" s="84"/>
      <c r="Y877" s="18"/>
      <c r="AA877" s="18"/>
      <c r="AB877" s="86"/>
      <c r="AC877" s="18"/>
      <c r="AE877" s="18"/>
      <c r="AF877" s="88"/>
      <c r="AG877" s="90"/>
      <c r="AK877" s="37"/>
      <c r="AM877" s="37"/>
      <c r="AP877" s="94"/>
      <c r="AQ877" s="18"/>
      <c r="AR877" s="95"/>
      <c r="AS877" s="96"/>
      <c r="AU877" s="18"/>
      <c r="AW877" s="18"/>
    </row>
    <row r="878" spans="17:49" x14ac:dyDescent="0.2">
      <c r="Q878"/>
      <c r="R878" s="5"/>
      <c r="S878" s="34"/>
      <c r="T878" s="5"/>
      <c r="U878" s="34"/>
      <c r="V878" s="5"/>
      <c r="W878" s="81"/>
      <c r="X878" s="84"/>
      <c r="Y878" s="18"/>
      <c r="AA878" s="18"/>
      <c r="AB878" s="86"/>
      <c r="AC878" s="18"/>
      <c r="AE878" s="18"/>
      <c r="AF878" s="88"/>
      <c r="AG878" s="90"/>
      <c r="AK878" s="37"/>
      <c r="AM878" s="37"/>
      <c r="AP878" s="94"/>
      <c r="AQ878" s="18"/>
      <c r="AR878" s="95"/>
      <c r="AS878" s="96"/>
      <c r="AU878" s="18"/>
      <c r="AW878" s="18"/>
    </row>
    <row r="879" spans="17:49" x14ac:dyDescent="0.2">
      <c r="Q879"/>
      <c r="R879" s="5"/>
      <c r="S879" s="34"/>
      <c r="T879" s="5"/>
      <c r="U879" s="34"/>
      <c r="V879" s="5"/>
      <c r="W879" s="81"/>
      <c r="X879" s="84"/>
      <c r="Y879" s="18"/>
      <c r="AA879" s="18"/>
      <c r="AB879" s="86"/>
      <c r="AC879" s="18"/>
      <c r="AE879" s="18"/>
      <c r="AF879" s="88"/>
      <c r="AG879" s="90"/>
      <c r="AK879" s="37"/>
      <c r="AM879" s="37"/>
      <c r="AP879" s="94"/>
      <c r="AQ879" s="18"/>
      <c r="AR879" s="95"/>
      <c r="AS879" s="96"/>
      <c r="AU879" s="18"/>
      <c r="AW879" s="18"/>
    </row>
    <row r="880" spans="17:49" x14ac:dyDescent="0.2">
      <c r="Q880"/>
      <c r="R880" s="5"/>
      <c r="S880" s="34"/>
      <c r="T880" s="5"/>
      <c r="U880" s="34"/>
      <c r="V880" s="5"/>
      <c r="W880" s="81"/>
      <c r="X880" s="84"/>
      <c r="Y880" s="18"/>
      <c r="AA880" s="18"/>
      <c r="AB880" s="86"/>
      <c r="AC880" s="18"/>
      <c r="AE880" s="18"/>
      <c r="AF880" s="88"/>
      <c r="AG880" s="90"/>
      <c r="AK880" s="37"/>
      <c r="AM880" s="37"/>
      <c r="AP880" s="94"/>
      <c r="AQ880" s="18"/>
      <c r="AR880" s="95"/>
      <c r="AS880" s="96"/>
      <c r="AU880" s="18"/>
      <c r="AW880" s="18"/>
    </row>
    <row r="881" spans="17:49" x14ac:dyDescent="0.2">
      <c r="Q881"/>
      <c r="R881" s="5"/>
      <c r="S881" s="34"/>
      <c r="T881" s="5"/>
      <c r="U881" s="34"/>
      <c r="V881" s="5"/>
      <c r="W881" s="81"/>
      <c r="X881" s="84"/>
      <c r="Y881" s="18"/>
      <c r="AA881" s="18"/>
      <c r="AB881" s="86"/>
      <c r="AC881" s="18"/>
      <c r="AE881" s="18"/>
      <c r="AF881" s="88"/>
      <c r="AG881" s="90"/>
      <c r="AK881" s="37"/>
      <c r="AM881" s="37"/>
      <c r="AP881" s="94"/>
      <c r="AQ881" s="18"/>
      <c r="AR881" s="95"/>
      <c r="AS881" s="96"/>
      <c r="AU881" s="18"/>
      <c r="AW881" s="18"/>
    </row>
    <row r="882" spans="17:49" x14ac:dyDescent="0.2">
      <c r="Q882"/>
      <c r="R882" s="5"/>
      <c r="S882" s="34"/>
      <c r="T882" s="5"/>
      <c r="U882" s="34"/>
      <c r="V882" s="5"/>
      <c r="W882" s="81"/>
      <c r="X882" s="84"/>
      <c r="Y882" s="18"/>
      <c r="AA882" s="18"/>
      <c r="AB882" s="86"/>
      <c r="AC882" s="18"/>
      <c r="AE882" s="18"/>
      <c r="AF882" s="88"/>
      <c r="AG882" s="90"/>
      <c r="AK882" s="37"/>
      <c r="AM882" s="37"/>
      <c r="AP882" s="94"/>
      <c r="AQ882" s="18"/>
      <c r="AR882" s="95"/>
      <c r="AS882" s="96"/>
      <c r="AU882" s="18"/>
      <c r="AW882" s="18"/>
    </row>
    <row r="883" spans="17:49" x14ac:dyDescent="0.2">
      <c r="Q883"/>
      <c r="R883" s="5"/>
      <c r="S883" s="34"/>
      <c r="T883" s="5"/>
      <c r="U883" s="34"/>
      <c r="V883" s="5"/>
      <c r="W883" s="81"/>
      <c r="X883" s="84"/>
      <c r="Y883" s="18"/>
      <c r="AA883" s="18"/>
      <c r="AB883" s="86"/>
      <c r="AC883" s="18"/>
      <c r="AE883" s="18"/>
      <c r="AF883" s="88"/>
      <c r="AG883" s="90"/>
      <c r="AK883" s="37"/>
      <c r="AM883" s="37"/>
      <c r="AP883" s="94"/>
      <c r="AQ883" s="18"/>
      <c r="AR883" s="95"/>
      <c r="AS883" s="96"/>
      <c r="AU883" s="18"/>
      <c r="AW883" s="18"/>
    </row>
    <row r="884" spans="17:49" x14ac:dyDescent="0.2">
      <c r="Q884"/>
      <c r="R884" s="5"/>
      <c r="S884" s="34"/>
      <c r="T884" s="5"/>
      <c r="U884" s="34"/>
      <c r="V884" s="5"/>
      <c r="W884" s="81"/>
      <c r="X884" s="84"/>
      <c r="Y884" s="18"/>
      <c r="AA884" s="18"/>
      <c r="AB884" s="86"/>
      <c r="AC884" s="18"/>
      <c r="AE884" s="18"/>
      <c r="AF884" s="88"/>
      <c r="AG884" s="90"/>
      <c r="AK884" s="37"/>
      <c r="AM884" s="37"/>
      <c r="AP884" s="94"/>
      <c r="AQ884" s="18"/>
      <c r="AR884" s="95"/>
      <c r="AS884" s="96"/>
      <c r="AU884" s="18"/>
      <c r="AW884" s="18"/>
    </row>
    <row r="885" spans="17:49" x14ac:dyDescent="0.2">
      <c r="Q885"/>
      <c r="R885" s="5"/>
      <c r="S885" s="34"/>
      <c r="T885" s="5"/>
      <c r="U885" s="34"/>
      <c r="V885" s="5"/>
      <c r="W885" s="81"/>
      <c r="X885" s="84"/>
      <c r="Y885" s="18"/>
      <c r="AA885" s="18"/>
      <c r="AB885" s="86"/>
      <c r="AC885" s="18"/>
      <c r="AE885" s="18"/>
      <c r="AF885" s="88"/>
      <c r="AG885" s="90"/>
      <c r="AK885" s="37"/>
      <c r="AM885" s="37"/>
      <c r="AP885" s="94"/>
      <c r="AQ885" s="18"/>
      <c r="AR885" s="95"/>
      <c r="AS885" s="96"/>
      <c r="AU885" s="18"/>
      <c r="AW885" s="18"/>
    </row>
    <row r="886" spans="17:49" x14ac:dyDescent="0.2">
      <c r="Q886"/>
      <c r="R886" s="5"/>
      <c r="S886" s="34"/>
      <c r="T886" s="5"/>
      <c r="U886" s="34"/>
      <c r="V886" s="5"/>
      <c r="W886" s="81"/>
      <c r="X886" s="84"/>
      <c r="Y886" s="18"/>
      <c r="AA886" s="18"/>
      <c r="AB886" s="86"/>
      <c r="AC886" s="18"/>
      <c r="AE886" s="18"/>
      <c r="AF886" s="88"/>
      <c r="AG886" s="90"/>
      <c r="AK886" s="37"/>
      <c r="AM886" s="37"/>
      <c r="AP886" s="94"/>
      <c r="AQ886" s="18"/>
      <c r="AR886" s="95"/>
      <c r="AS886" s="96"/>
      <c r="AU886" s="18"/>
      <c r="AW886" s="18"/>
    </row>
    <row r="887" spans="17:49" x14ac:dyDescent="0.2">
      <c r="Q887"/>
      <c r="R887" s="5"/>
      <c r="S887" s="34"/>
      <c r="T887" s="5"/>
      <c r="U887" s="34"/>
      <c r="V887" s="5"/>
      <c r="W887" s="81"/>
      <c r="X887" s="84"/>
      <c r="Y887" s="18"/>
      <c r="AA887" s="18"/>
      <c r="AB887" s="86"/>
      <c r="AC887" s="18"/>
      <c r="AE887" s="18"/>
      <c r="AF887" s="88"/>
      <c r="AG887" s="90"/>
      <c r="AK887" s="37"/>
      <c r="AM887" s="37"/>
      <c r="AP887" s="94"/>
      <c r="AQ887" s="18"/>
      <c r="AR887" s="95"/>
      <c r="AS887" s="96"/>
      <c r="AU887" s="18"/>
      <c r="AW887" s="18"/>
    </row>
    <row r="888" spans="17:49" x14ac:dyDescent="0.2">
      <c r="Q888"/>
      <c r="R888" s="5"/>
      <c r="S888" s="34"/>
      <c r="T888" s="5"/>
      <c r="U888" s="34"/>
      <c r="V888" s="5"/>
      <c r="W888" s="81"/>
      <c r="X888" s="84"/>
      <c r="Y888" s="18"/>
      <c r="AA888" s="18"/>
      <c r="AB888" s="86"/>
      <c r="AC888" s="18"/>
      <c r="AE888" s="18"/>
      <c r="AF888" s="88"/>
      <c r="AG888" s="90"/>
      <c r="AK888" s="37"/>
      <c r="AM888" s="37"/>
      <c r="AP888" s="94"/>
      <c r="AQ888" s="18"/>
      <c r="AR888" s="95"/>
      <c r="AS888" s="96"/>
      <c r="AU888" s="18"/>
      <c r="AW888" s="18"/>
    </row>
    <row r="889" spans="17:49" x14ac:dyDescent="0.2">
      <c r="Q889"/>
      <c r="R889" s="5"/>
      <c r="S889" s="34"/>
      <c r="T889" s="5"/>
      <c r="U889" s="34"/>
      <c r="V889" s="5"/>
      <c r="W889" s="81"/>
      <c r="X889" s="84"/>
      <c r="Y889" s="18"/>
      <c r="AA889" s="18"/>
      <c r="AB889" s="86"/>
      <c r="AC889" s="18"/>
      <c r="AE889" s="18"/>
      <c r="AF889" s="88"/>
      <c r="AG889" s="90"/>
      <c r="AK889" s="37"/>
      <c r="AM889" s="37"/>
      <c r="AP889" s="94"/>
      <c r="AQ889" s="18"/>
      <c r="AR889" s="95"/>
      <c r="AS889" s="96"/>
      <c r="AU889" s="18"/>
      <c r="AW889" s="18"/>
    </row>
    <row r="890" spans="17:49" x14ac:dyDescent="0.2">
      <c r="Q890"/>
      <c r="R890" s="5"/>
      <c r="S890" s="34"/>
      <c r="T890" s="5"/>
      <c r="U890" s="34"/>
      <c r="V890" s="5"/>
      <c r="W890" s="81"/>
      <c r="X890" s="84"/>
      <c r="Y890" s="18"/>
      <c r="AA890" s="18"/>
      <c r="AB890" s="86"/>
      <c r="AC890" s="18"/>
      <c r="AE890" s="18"/>
      <c r="AF890" s="88"/>
      <c r="AG890" s="90"/>
      <c r="AK890" s="37"/>
      <c r="AM890" s="37"/>
      <c r="AP890" s="94"/>
      <c r="AQ890" s="18"/>
      <c r="AR890" s="95"/>
      <c r="AS890" s="96"/>
      <c r="AU890" s="18"/>
      <c r="AW890" s="18"/>
    </row>
    <row r="891" spans="17:49" x14ac:dyDescent="0.2">
      <c r="Q891"/>
      <c r="R891" s="5"/>
      <c r="S891" s="34"/>
      <c r="T891" s="5"/>
      <c r="U891" s="34"/>
      <c r="V891" s="5"/>
      <c r="W891" s="81"/>
      <c r="X891" s="84"/>
      <c r="Y891" s="18"/>
      <c r="AA891" s="18"/>
      <c r="AB891" s="86"/>
      <c r="AC891" s="18"/>
      <c r="AE891" s="18"/>
      <c r="AF891" s="88"/>
      <c r="AG891" s="90"/>
      <c r="AK891" s="37"/>
      <c r="AM891" s="37"/>
      <c r="AP891" s="94"/>
      <c r="AQ891" s="18"/>
      <c r="AR891" s="95"/>
      <c r="AS891" s="96"/>
      <c r="AU891" s="18"/>
      <c r="AW891" s="18"/>
    </row>
    <row r="892" spans="17:49" x14ac:dyDescent="0.2">
      <c r="Q892"/>
      <c r="R892" s="5"/>
      <c r="S892" s="34"/>
      <c r="T892" s="5"/>
      <c r="U892" s="34"/>
      <c r="V892" s="5"/>
      <c r="W892" s="81"/>
      <c r="X892" s="84"/>
      <c r="Y892" s="18"/>
      <c r="AA892" s="18"/>
      <c r="AB892" s="86"/>
      <c r="AC892" s="18"/>
      <c r="AE892" s="18"/>
      <c r="AF892" s="88"/>
      <c r="AG892" s="90"/>
      <c r="AK892" s="37"/>
      <c r="AM892" s="37"/>
      <c r="AP892" s="94"/>
      <c r="AQ892" s="18"/>
      <c r="AR892" s="95"/>
      <c r="AS892" s="96"/>
      <c r="AU892" s="18"/>
      <c r="AW892" s="18"/>
    </row>
    <row r="893" spans="17:49" x14ac:dyDescent="0.2">
      <c r="Q893"/>
      <c r="R893" s="5"/>
      <c r="S893" s="34"/>
      <c r="T893" s="5"/>
      <c r="U893" s="34"/>
      <c r="V893" s="5"/>
      <c r="W893" s="81"/>
      <c r="X893" s="84"/>
      <c r="Y893" s="18"/>
      <c r="AA893" s="18"/>
      <c r="AB893" s="86"/>
      <c r="AC893" s="18"/>
      <c r="AE893" s="18"/>
      <c r="AF893" s="88"/>
      <c r="AG893" s="90"/>
      <c r="AK893" s="37"/>
      <c r="AM893" s="37"/>
      <c r="AP893" s="94"/>
      <c r="AQ893" s="18"/>
      <c r="AR893" s="95"/>
      <c r="AS893" s="96"/>
      <c r="AU893" s="18"/>
      <c r="AW893" s="18"/>
    </row>
    <row r="894" spans="17:49" x14ac:dyDescent="0.2">
      <c r="Q894"/>
      <c r="R894" s="5"/>
      <c r="S894" s="34"/>
      <c r="T894" s="5"/>
      <c r="U894" s="34"/>
      <c r="V894" s="5"/>
      <c r="W894" s="81"/>
      <c r="X894" s="84"/>
      <c r="Y894" s="18"/>
      <c r="AA894" s="18"/>
      <c r="AB894" s="86"/>
      <c r="AC894" s="18"/>
      <c r="AE894" s="18"/>
      <c r="AF894" s="88"/>
      <c r="AG894" s="90"/>
      <c r="AK894" s="37"/>
      <c r="AM894" s="37"/>
      <c r="AP894" s="94"/>
      <c r="AQ894" s="18"/>
      <c r="AR894" s="95"/>
      <c r="AS894" s="96"/>
      <c r="AU894" s="18"/>
      <c r="AW894" s="18"/>
    </row>
    <row r="895" spans="17:49" x14ac:dyDescent="0.2">
      <c r="Q895"/>
      <c r="R895" s="5"/>
      <c r="S895" s="34"/>
      <c r="T895" s="5"/>
      <c r="U895" s="34"/>
      <c r="V895" s="5"/>
      <c r="W895" s="81"/>
      <c r="X895" s="84"/>
      <c r="Y895" s="18"/>
      <c r="AA895" s="18"/>
      <c r="AB895" s="86"/>
      <c r="AC895" s="18"/>
      <c r="AE895" s="18"/>
      <c r="AF895" s="88"/>
      <c r="AG895" s="90"/>
      <c r="AK895" s="37"/>
      <c r="AM895" s="37"/>
      <c r="AP895" s="94"/>
      <c r="AQ895" s="18"/>
      <c r="AR895" s="95"/>
      <c r="AS895" s="96"/>
      <c r="AU895" s="18"/>
      <c r="AW895" s="18"/>
    </row>
    <row r="896" spans="17:49" x14ac:dyDescent="0.2">
      <c r="Q896"/>
      <c r="R896" s="5"/>
      <c r="S896" s="34"/>
      <c r="T896" s="5"/>
      <c r="U896" s="34"/>
      <c r="V896" s="5"/>
      <c r="W896" s="81"/>
      <c r="X896" s="84"/>
      <c r="Y896" s="18"/>
      <c r="AA896" s="18"/>
      <c r="AB896" s="86"/>
      <c r="AC896" s="18"/>
      <c r="AE896" s="18"/>
      <c r="AF896" s="88"/>
      <c r="AG896" s="90"/>
      <c r="AK896" s="37"/>
      <c r="AM896" s="37"/>
      <c r="AP896" s="94"/>
      <c r="AQ896" s="18"/>
      <c r="AR896" s="95"/>
      <c r="AS896" s="96"/>
      <c r="AU896" s="18"/>
      <c r="AW896" s="18"/>
    </row>
    <row r="897" spans="17:49" x14ac:dyDescent="0.2">
      <c r="Q897"/>
      <c r="R897" s="5"/>
      <c r="S897" s="34"/>
      <c r="T897" s="5"/>
      <c r="U897" s="34"/>
      <c r="V897" s="5"/>
      <c r="W897" s="81"/>
      <c r="X897" s="84"/>
      <c r="Y897" s="18"/>
      <c r="AA897" s="18"/>
      <c r="AB897" s="86"/>
      <c r="AC897" s="18"/>
      <c r="AE897" s="18"/>
      <c r="AF897" s="88"/>
      <c r="AG897" s="90"/>
      <c r="AK897" s="37"/>
      <c r="AM897" s="37"/>
      <c r="AP897" s="94"/>
      <c r="AQ897" s="18"/>
      <c r="AR897" s="95"/>
      <c r="AS897" s="96"/>
      <c r="AU897" s="18"/>
      <c r="AW897" s="18"/>
    </row>
    <row r="898" spans="17:49" x14ac:dyDescent="0.2">
      <c r="Q898"/>
      <c r="R898" s="5"/>
      <c r="S898" s="34"/>
      <c r="T898" s="5"/>
      <c r="U898" s="34"/>
      <c r="V898" s="5"/>
      <c r="W898" s="81"/>
      <c r="X898" s="84"/>
      <c r="Y898" s="18"/>
      <c r="AA898" s="18"/>
      <c r="AB898" s="86"/>
      <c r="AC898" s="18"/>
      <c r="AE898" s="18"/>
      <c r="AF898" s="88"/>
      <c r="AG898" s="90"/>
      <c r="AK898" s="37"/>
      <c r="AM898" s="37"/>
      <c r="AP898" s="94"/>
      <c r="AQ898" s="18"/>
      <c r="AR898" s="95"/>
      <c r="AS898" s="96"/>
      <c r="AU898" s="18"/>
      <c r="AW898" s="18"/>
    </row>
    <row r="899" spans="17:49" x14ac:dyDescent="0.2">
      <c r="Q899"/>
      <c r="R899" s="5"/>
      <c r="S899" s="34"/>
      <c r="T899" s="5"/>
      <c r="U899" s="34"/>
      <c r="V899" s="5"/>
      <c r="W899" s="81"/>
      <c r="X899" s="84"/>
      <c r="Y899" s="18"/>
      <c r="AA899" s="18"/>
      <c r="AB899" s="86"/>
      <c r="AC899" s="18"/>
      <c r="AE899" s="18"/>
      <c r="AF899" s="88"/>
      <c r="AG899" s="90"/>
      <c r="AK899" s="37"/>
      <c r="AM899" s="37"/>
      <c r="AP899" s="94"/>
      <c r="AQ899" s="18"/>
      <c r="AR899" s="95"/>
      <c r="AS899" s="96"/>
      <c r="AU899" s="18"/>
      <c r="AW899" s="18"/>
    </row>
    <row r="900" spans="17:49" x14ac:dyDescent="0.2">
      <c r="Q900"/>
      <c r="R900" s="5"/>
      <c r="S900" s="34"/>
      <c r="T900" s="5"/>
      <c r="U900" s="34"/>
      <c r="V900" s="5"/>
      <c r="W900" s="81"/>
      <c r="X900" s="84"/>
      <c r="Y900" s="18"/>
      <c r="AA900" s="18"/>
      <c r="AB900" s="86"/>
      <c r="AC900" s="18"/>
      <c r="AE900" s="18"/>
      <c r="AF900" s="88"/>
      <c r="AG900" s="90"/>
      <c r="AK900" s="37"/>
      <c r="AM900" s="37"/>
      <c r="AP900" s="94"/>
      <c r="AQ900" s="18"/>
      <c r="AR900" s="95"/>
      <c r="AS900" s="96"/>
      <c r="AU900" s="18"/>
      <c r="AW900" s="18"/>
    </row>
    <row r="901" spans="17:49" x14ac:dyDescent="0.2">
      <c r="Q901"/>
      <c r="R901" s="5"/>
      <c r="S901" s="34"/>
      <c r="T901" s="5"/>
      <c r="U901" s="34"/>
      <c r="V901" s="5"/>
      <c r="W901" s="81"/>
      <c r="X901" s="84"/>
      <c r="Y901" s="18"/>
      <c r="AA901" s="18"/>
      <c r="AB901" s="86"/>
      <c r="AC901" s="18"/>
      <c r="AE901" s="18"/>
      <c r="AF901" s="88"/>
      <c r="AG901" s="90"/>
      <c r="AK901" s="37"/>
      <c r="AM901" s="37"/>
      <c r="AP901" s="94"/>
      <c r="AQ901" s="18"/>
      <c r="AR901" s="95"/>
      <c r="AS901" s="96"/>
      <c r="AU901" s="18"/>
      <c r="AW901" s="18"/>
    </row>
    <row r="902" spans="17:49" x14ac:dyDescent="0.2">
      <c r="Q902"/>
      <c r="R902" s="5"/>
      <c r="S902" s="34"/>
      <c r="T902" s="5"/>
      <c r="U902" s="34"/>
      <c r="V902" s="5"/>
      <c r="W902" s="81"/>
      <c r="X902" s="84"/>
      <c r="Y902" s="18"/>
      <c r="AA902" s="18"/>
      <c r="AB902" s="86"/>
      <c r="AC902" s="18"/>
      <c r="AE902" s="18"/>
      <c r="AF902" s="88"/>
      <c r="AG902" s="90"/>
      <c r="AK902" s="37"/>
      <c r="AM902" s="37"/>
      <c r="AP902" s="94"/>
      <c r="AQ902" s="18"/>
      <c r="AR902" s="95"/>
      <c r="AS902" s="96"/>
      <c r="AU902" s="18"/>
      <c r="AW902" s="18"/>
    </row>
    <row r="903" spans="17:49" x14ac:dyDescent="0.2">
      <c r="Q903"/>
      <c r="R903" s="5"/>
      <c r="S903" s="34"/>
      <c r="T903" s="5"/>
      <c r="U903" s="34"/>
      <c r="V903" s="5"/>
      <c r="W903" s="81"/>
      <c r="X903" s="84"/>
      <c r="Y903" s="18"/>
      <c r="AA903" s="18"/>
      <c r="AB903" s="86"/>
      <c r="AC903" s="18"/>
      <c r="AE903" s="18"/>
      <c r="AF903" s="88"/>
      <c r="AG903" s="90"/>
      <c r="AK903" s="37"/>
      <c r="AM903" s="37"/>
      <c r="AP903" s="94"/>
      <c r="AQ903" s="18"/>
      <c r="AR903" s="95"/>
      <c r="AS903" s="96"/>
      <c r="AU903" s="18"/>
      <c r="AW903" s="18"/>
    </row>
    <row r="904" spans="17:49" x14ac:dyDescent="0.2">
      <c r="Q904"/>
      <c r="R904" s="5"/>
      <c r="S904" s="34"/>
      <c r="T904" s="5"/>
      <c r="U904" s="34"/>
      <c r="V904" s="5"/>
      <c r="W904" s="81"/>
      <c r="X904" s="84"/>
      <c r="Y904" s="18"/>
      <c r="AA904" s="18"/>
      <c r="AB904" s="86"/>
      <c r="AC904" s="18"/>
      <c r="AE904" s="18"/>
      <c r="AF904" s="88"/>
      <c r="AG904" s="90"/>
      <c r="AK904" s="37"/>
      <c r="AM904" s="37"/>
      <c r="AP904" s="94"/>
      <c r="AQ904" s="18"/>
      <c r="AR904" s="95"/>
      <c r="AS904" s="96"/>
      <c r="AU904" s="18"/>
      <c r="AW904" s="18"/>
    </row>
    <row r="905" spans="17:49" x14ac:dyDescent="0.2">
      <c r="Q905"/>
      <c r="R905" s="5"/>
      <c r="S905" s="34"/>
      <c r="T905" s="5"/>
      <c r="U905" s="34"/>
      <c r="V905" s="5"/>
      <c r="W905" s="81"/>
      <c r="X905" s="84"/>
      <c r="Y905" s="18"/>
      <c r="AA905" s="18"/>
      <c r="AB905" s="86"/>
      <c r="AC905" s="18"/>
      <c r="AE905" s="18"/>
      <c r="AF905" s="88"/>
      <c r="AG905" s="90"/>
      <c r="AK905" s="37"/>
      <c r="AM905" s="37"/>
      <c r="AP905" s="94"/>
      <c r="AQ905" s="18"/>
      <c r="AR905" s="95"/>
      <c r="AS905" s="96"/>
      <c r="AU905" s="18"/>
      <c r="AW905" s="18"/>
    </row>
    <row r="906" spans="17:49" x14ac:dyDescent="0.2">
      <c r="Q906"/>
      <c r="R906" s="5"/>
      <c r="S906" s="34"/>
      <c r="T906" s="5"/>
      <c r="U906" s="34"/>
      <c r="V906" s="5"/>
      <c r="W906" s="81"/>
      <c r="X906" s="84"/>
      <c r="Y906" s="18"/>
      <c r="AA906" s="18"/>
      <c r="AB906" s="86"/>
      <c r="AC906" s="18"/>
      <c r="AE906" s="18"/>
      <c r="AF906" s="88"/>
      <c r="AG906" s="90"/>
      <c r="AK906" s="37"/>
      <c r="AM906" s="37"/>
      <c r="AP906" s="94"/>
      <c r="AQ906" s="18"/>
      <c r="AR906" s="95"/>
      <c r="AS906" s="96"/>
      <c r="AU906" s="18"/>
      <c r="AW906" s="18"/>
    </row>
    <row r="907" spans="17:49" x14ac:dyDescent="0.2">
      <c r="Q907"/>
      <c r="R907" s="5"/>
      <c r="S907" s="34"/>
      <c r="T907" s="5"/>
      <c r="U907" s="34"/>
      <c r="V907" s="5"/>
      <c r="W907" s="81"/>
      <c r="X907" s="84"/>
      <c r="Y907" s="18"/>
      <c r="AA907" s="18"/>
      <c r="AB907" s="86"/>
      <c r="AC907" s="18"/>
      <c r="AE907" s="18"/>
      <c r="AF907" s="88"/>
      <c r="AG907" s="90"/>
      <c r="AK907" s="37"/>
      <c r="AM907" s="37"/>
      <c r="AP907" s="94"/>
      <c r="AQ907" s="18"/>
      <c r="AR907" s="95"/>
      <c r="AS907" s="96"/>
      <c r="AU907" s="18"/>
      <c r="AW907" s="18"/>
    </row>
    <row r="908" spans="17:49" x14ac:dyDescent="0.2">
      <c r="Q908"/>
      <c r="R908" s="5"/>
      <c r="S908" s="34"/>
      <c r="T908" s="5"/>
      <c r="U908" s="34"/>
      <c r="V908" s="5"/>
      <c r="W908" s="81"/>
      <c r="X908" s="84"/>
      <c r="Y908" s="18"/>
      <c r="AA908" s="18"/>
      <c r="AB908" s="86"/>
      <c r="AC908" s="18"/>
      <c r="AE908" s="18"/>
      <c r="AF908" s="88"/>
      <c r="AG908" s="90"/>
      <c r="AK908" s="37"/>
      <c r="AM908" s="37"/>
      <c r="AP908" s="94"/>
      <c r="AQ908" s="18"/>
      <c r="AR908" s="95"/>
      <c r="AS908" s="96"/>
      <c r="AU908" s="18"/>
      <c r="AW908" s="18"/>
    </row>
    <row r="909" spans="17:49" x14ac:dyDescent="0.2">
      <c r="Q909"/>
      <c r="R909" s="5"/>
      <c r="S909" s="34"/>
      <c r="T909" s="5"/>
      <c r="U909" s="34"/>
      <c r="V909" s="5"/>
      <c r="W909" s="81"/>
      <c r="X909" s="84"/>
      <c r="Y909" s="18"/>
      <c r="AA909" s="18"/>
      <c r="AB909" s="86"/>
      <c r="AC909" s="18"/>
      <c r="AE909" s="18"/>
      <c r="AF909" s="88"/>
      <c r="AG909" s="90"/>
      <c r="AK909" s="37"/>
      <c r="AM909" s="37"/>
      <c r="AP909" s="94"/>
      <c r="AQ909" s="18"/>
      <c r="AR909" s="95"/>
      <c r="AS909" s="96"/>
      <c r="AU909" s="18"/>
      <c r="AW909" s="18"/>
    </row>
    <row r="910" spans="17:49" x14ac:dyDescent="0.2">
      <c r="Q910"/>
      <c r="R910" s="5"/>
      <c r="S910" s="34"/>
      <c r="T910" s="5"/>
      <c r="U910" s="34"/>
      <c r="V910" s="5"/>
      <c r="W910" s="81"/>
      <c r="X910" s="84"/>
      <c r="Y910" s="18"/>
      <c r="AA910" s="18"/>
      <c r="AB910" s="86"/>
      <c r="AC910" s="18"/>
      <c r="AE910" s="18"/>
      <c r="AF910" s="88"/>
      <c r="AG910" s="90"/>
      <c r="AK910" s="37"/>
      <c r="AM910" s="37"/>
      <c r="AP910" s="94"/>
      <c r="AQ910" s="18"/>
      <c r="AR910" s="95"/>
      <c r="AS910" s="96"/>
      <c r="AU910" s="18"/>
      <c r="AW910" s="18"/>
    </row>
    <row r="911" spans="17:49" x14ac:dyDescent="0.2">
      <c r="Q911"/>
      <c r="R911" s="5"/>
      <c r="S911" s="34"/>
      <c r="T911" s="5"/>
      <c r="U911" s="34"/>
      <c r="V911" s="5"/>
      <c r="W911" s="81"/>
      <c r="X911" s="84"/>
      <c r="Y911" s="18"/>
      <c r="AA911" s="18"/>
      <c r="AB911" s="86"/>
      <c r="AC911" s="18"/>
      <c r="AE911" s="18"/>
      <c r="AF911" s="88"/>
      <c r="AG911" s="90"/>
      <c r="AK911" s="37"/>
      <c r="AM911" s="37"/>
      <c r="AP911" s="94"/>
      <c r="AQ911" s="18"/>
      <c r="AR911" s="95"/>
      <c r="AS911" s="96"/>
      <c r="AU911" s="18"/>
      <c r="AW911" s="18"/>
    </row>
    <row r="912" spans="17:49" x14ac:dyDescent="0.2">
      <c r="Q912"/>
      <c r="R912" s="5"/>
      <c r="S912" s="34"/>
      <c r="T912" s="5"/>
      <c r="U912" s="34"/>
      <c r="V912" s="5"/>
      <c r="W912" s="81"/>
      <c r="X912" s="84"/>
      <c r="Y912" s="18"/>
      <c r="AA912" s="18"/>
      <c r="AB912" s="86"/>
      <c r="AC912" s="18"/>
      <c r="AE912" s="18"/>
      <c r="AF912" s="88"/>
      <c r="AG912" s="90"/>
      <c r="AK912" s="37"/>
      <c r="AM912" s="37"/>
      <c r="AP912" s="94"/>
      <c r="AQ912" s="18"/>
      <c r="AR912" s="95"/>
      <c r="AS912" s="96"/>
      <c r="AU912" s="18"/>
      <c r="AW912" s="18"/>
    </row>
    <row r="913" spans="17:49" x14ac:dyDescent="0.2">
      <c r="Q913"/>
      <c r="R913" s="5"/>
      <c r="S913" s="34"/>
      <c r="T913" s="5"/>
      <c r="U913" s="34"/>
      <c r="V913" s="5"/>
      <c r="W913" s="81"/>
      <c r="X913" s="84"/>
      <c r="Y913" s="18"/>
      <c r="AA913" s="18"/>
      <c r="AB913" s="86"/>
      <c r="AC913" s="18"/>
      <c r="AE913" s="18"/>
      <c r="AF913" s="88"/>
      <c r="AG913" s="90"/>
      <c r="AK913" s="37"/>
      <c r="AM913" s="37"/>
      <c r="AP913" s="94"/>
      <c r="AQ913" s="18"/>
      <c r="AR913" s="95"/>
      <c r="AS913" s="96"/>
      <c r="AU913" s="18"/>
      <c r="AW913" s="18"/>
    </row>
    <row r="914" spans="17:49" x14ac:dyDescent="0.2">
      <c r="Q914"/>
      <c r="R914" s="5"/>
      <c r="S914" s="34"/>
      <c r="T914" s="5"/>
      <c r="U914" s="34"/>
      <c r="V914" s="5"/>
      <c r="W914" s="81"/>
      <c r="X914" s="84"/>
      <c r="Y914" s="18"/>
      <c r="AA914" s="18"/>
      <c r="AB914" s="86"/>
      <c r="AC914" s="18"/>
      <c r="AE914" s="18"/>
      <c r="AF914" s="88"/>
      <c r="AG914" s="90"/>
      <c r="AK914" s="37"/>
      <c r="AM914" s="37"/>
      <c r="AP914" s="94"/>
      <c r="AQ914" s="18"/>
      <c r="AR914" s="95"/>
      <c r="AS914" s="96"/>
      <c r="AU914" s="18"/>
      <c r="AW914" s="18"/>
    </row>
    <row r="915" spans="17:49" x14ac:dyDescent="0.2">
      <c r="Q915"/>
      <c r="R915" s="5"/>
      <c r="S915" s="34"/>
      <c r="T915" s="5"/>
      <c r="U915" s="34"/>
      <c r="V915" s="5"/>
      <c r="W915" s="81"/>
      <c r="X915" s="84"/>
      <c r="Y915" s="18"/>
      <c r="AA915" s="18"/>
      <c r="AB915" s="86"/>
      <c r="AC915" s="18"/>
      <c r="AE915" s="18"/>
      <c r="AF915" s="88"/>
      <c r="AG915" s="90"/>
      <c r="AK915" s="37"/>
      <c r="AM915" s="37"/>
      <c r="AP915" s="94"/>
      <c r="AQ915" s="18"/>
      <c r="AR915" s="95"/>
      <c r="AS915" s="96"/>
      <c r="AU915" s="18"/>
      <c r="AW915" s="18"/>
    </row>
    <row r="916" spans="17:49" x14ac:dyDescent="0.2">
      <c r="Q916"/>
      <c r="R916" s="5"/>
      <c r="S916" s="34"/>
      <c r="T916" s="5"/>
      <c r="U916" s="34"/>
      <c r="V916" s="5"/>
      <c r="W916" s="81"/>
      <c r="X916" s="84"/>
      <c r="Y916" s="18"/>
      <c r="AA916" s="18"/>
      <c r="AB916" s="86"/>
      <c r="AC916" s="18"/>
      <c r="AE916" s="18"/>
      <c r="AF916" s="88"/>
      <c r="AG916" s="90"/>
      <c r="AK916" s="37"/>
      <c r="AM916" s="37"/>
      <c r="AP916" s="94"/>
      <c r="AQ916" s="18"/>
      <c r="AR916" s="95"/>
      <c r="AS916" s="96"/>
      <c r="AU916" s="18"/>
      <c r="AW916" s="18"/>
    </row>
    <row r="917" spans="17:49" x14ac:dyDescent="0.2">
      <c r="Q917"/>
      <c r="R917" s="5"/>
      <c r="S917" s="34"/>
      <c r="T917" s="5"/>
      <c r="U917" s="34"/>
      <c r="V917" s="5"/>
      <c r="W917" s="81"/>
      <c r="X917" s="84"/>
      <c r="Y917" s="18"/>
      <c r="AA917" s="18"/>
      <c r="AB917" s="86"/>
      <c r="AC917" s="18"/>
      <c r="AE917" s="18"/>
      <c r="AF917" s="88"/>
      <c r="AG917" s="90"/>
      <c r="AK917" s="37"/>
      <c r="AM917" s="37"/>
      <c r="AP917" s="94"/>
      <c r="AQ917" s="18"/>
      <c r="AR917" s="95"/>
      <c r="AS917" s="96"/>
      <c r="AU917" s="18"/>
      <c r="AW917" s="18"/>
    </row>
    <row r="918" spans="17:49" x14ac:dyDescent="0.2">
      <c r="Q918"/>
      <c r="R918" s="5"/>
      <c r="S918" s="34"/>
      <c r="T918" s="5"/>
      <c r="U918" s="34"/>
      <c r="V918" s="5"/>
      <c r="W918" s="81"/>
      <c r="X918" s="84"/>
      <c r="Y918" s="18"/>
      <c r="AA918" s="18"/>
      <c r="AB918" s="86"/>
      <c r="AC918" s="18"/>
      <c r="AE918" s="18"/>
      <c r="AF918" s="88"/>
      <c r="AG918" s="90"/>
      <c r="AK918" s="37"/>
      <c r="AM918" s="37"/>
      <c r="AP918" s="94"/>
      <c r="AQ918" s="18"/>
      <c r="AR918" s="95"/>
      <c r="AS918" s="96"/>
      <c r="AU918" s="18"/>
      <c r="AW918" s="18"/>
    </row>
    <row r="919" spans="17:49" x14ac:dyDescent="0.2">
      <c r="Q919"/>
      <c r="R919" s="5"/>
      <c r="S919" s="34"/>
      <c r="T919" s="5"/>
      <c r="U919" s="34"/>
      <c r="V919" s="5"/>
      <c r="W919" s="81"/>
      <c r="X919" s="84"/>
      <c r="Y919" s="18"/>
      <c r="AA919" s="18"/>
      <c r="AB919" s="86"/>
      <c r="AC919" s="18"/>
      <c r="AE919" s="18"/>
      <c r="AF919" s="88"/>
      <c r="AG919" s="90"/>
      <c r="AK919" s="37"/>
      <c r="AM919" s="37"/>
      <c r="AP919" s="94"/>
      <c r="AQ919" s="18"/>
      <c r="AR919" s="95"/>
      <c r="AS919" s="96"/>
      <c r="AU919" s="18"/>
      <c r="AW919" s="18"/>
    </row>
    <row r="920" spans="17:49" x14ac:dyDescent="0.2">
      <c r="Q920"/>
      <c r="R920" s="5"/>
      <c r="S920" s="34"/>
      <c r="T920" s="5"/>
      <c r="U920" s="34"/>
      <c r="V920" s="5"/>
      <c r="W920" s="81"/>
      <c r="X920" s="84"/>
      <c r="Y920" s="18"/>
      <c r="AA920" s="18"/>
      <c r="AB920" s="86"/>
      <c r="AC920" s="18"/>
      <c r="AE920" s="18"/>
      <c r="AF920" s="88"/>
      <c r="AG920" s="90"/>
      <c r="AK920" s="37"/>
      <c r="AM920" s="37"/>
      <c r="AP920" s="94"/>
      <c r="AQ920" s="18"/>
      <c r="AR920" s="95"/>
      <c r="AS920" s="96"/>
      <c r="AU920" s="18"/>
      <c r="AW920" s="18"/>
    </row>
    <row r="921" spans="17:49" x14ac:dyDescent="0.2">
      <c r="Q921"/>
      <c r="R921" s="5"/>
      <c r="S921" s="34"/>
      <c r="T921" s="5"/>
      <c r="U921" s="34"/>
      <c r="V921" s="5"/>
      <c r="W921" s="81"/>
      <c r="X921" s="84"/>
      <c r="Y921" s="18"/>
      <c r="AA921" s="18"/>
      <c r="AB921" s="86"/>
      <c r="AC921" s="18"/>
      <c r="AE921" s="18"/>
      <c r="AF921" s="88"/>
      <c r="AG921" s="90"/>
      <c r="AK921" s="37"/>
      <c r="AM921" s="37"/>
      <c r="AP921" s="94"/>
      <c r="AQ921" s="18"/>
      <c r="AR921" s="95"/>
      <c r="AS921" s="96"/>
      <c r="AU921" s="18"/>
      <c r="AW921" s="18"/>
    </row>
    <row r="922" spans="17:49" x14ac:dyDescent="0.2">
      <c r="Q922"/>
      <c r="R922" s="5"/>
      <c r="S922" s="34"/>
      <c r="T922" s="5"/>
      <c r="U922" s="34"/>
      <c r="V922" s="5"/>
      <c r="W922" s="81"/>
      <c r="X922" s="84"/>
      <c r="Y922" s="18"/>
      <c r="AA922" s="18"/>
      <c r="AB922" s="86"/>
      <c r="AC922" s="18"/>
      <c r="AE922" s="18"/>
      <c r="AF922" s="88"/>
      <c r="AG922" s="90"/>
      <c r="AK922" s="37"/>
      <c r="AM922" s="37"/>
      <c r="AP922" s="94"/>
      <c r="AQ922" s="18"/>
      <c r="AR922" s="95"/>
      <c r="AS922" s="96"/>
      <c r="AU922" s="18"/>
      <c r="AW922" s="18"/>
    </row>
    <row r="923" spans="17:49" x14ac:dyDescent="0.2">
      <c r="Q923"/>
      <c r="R923" s="5"/>
      <c r="S923" s="34"/>
      <c r="T923" s="5"/>
      <c r="U923" s="34"/>
      <c r="V923" s="5"/>
      <c r="W923" s="81"/>
      <c r="X923" s="84"/>
      <c r="Y923" s="18"/>
      <c r="AA923" s="18"/>
      <c r="AB923" s="86"/>
      <c r="AC923" s="18"/>
      <c r="AE923" s="18"/>
      <c r="AF923" s="88"/>
      <c r="AG923" s="90"/>
      <c r="AK923" s="37"/>
      <c r="AM923" s="37"/>
      <c r="AP923" s="94"/>
      <c r="AQ923" s="18"/>
      <c r="AR923" s="95"/>
      <c r="AS923" s="96"/>
      <c r="AU923" s="18"/>
      <c r="AW923" s="18"/>
    </row>
    <row r="924" spans="17:49" x14ac:dyDescent="0.2">
      <c r="Q924"/>
      <c r="R924" s="5"/>
      <c r="S924" s="34"/>
      <c r="T924" s="5"/>
      <c r="U924" s="34"/>
      <c r="V924" s="5"/>
      <c r="W924" s="81"/>
      <c r="X924" s="84"/>
      <c r="Y924" s="18"/>
      <c r="AA924" s="18"/>
      <c r="AB924" s="86"/>
      <c r="AC924" s="18"/>
      <c r="AE924" s="18"/>
      <c r="AF924" s="88"/>
      <c r="AG924" s="90"/>
      <c r="AK924" s="37"/>
      <c r="AM924" s="37"/>
      <c r="AP924" s="94"/>
      <c r="AQ924" s="18"/>
      <c r="AR924" s="95"/>
      <c r="AS924" s="96"/>
      <c r="AU924" s="18"/>
      <c r="AW924" s="18"/>
    </row>
    <row r="925" spans="17:49" x14ac:dyDescent="0.2">
      <c r="Q925"/>
      <c r="R925" s="5"/>
      <c r="S925" s="34"/>
      <c r="T925" s="5"/>
      <c r="U925" s="34"/>
      <c r="V925" s="5"/>
      <c r="W925" s="81"/>
      <c r="X925" s="84"/>
      <c r="Y925" s="18"/>
      <c r="AA925" s="18"/>
      <c r="AB925" s="86"/>
      <c r="AC925" s="18"/>
      <c r="AE925" s="18"/>
      <c r="AF925" s="88"/>
      <c r="AG925" s="90"/>
      <c r="AK925" s="37"/>
      <c r="AM925" s="37"/>
      <c r="AP925" s="94"/>
      <c r="AQ925" s="18"/>
      <c r="AR925" s="95"/>
      <c r="AS925" s="96"/>
      <c r="AU925" s="18"/>
      <c r="AW925" s="18"/>
    </row>
    <row r="926" spans="17:49" x14ac:dyDescent="0.2">
      <c r="Q926"/>
      <c r="R926" s="5"/>
      <c r="S926" s="34"/>
      <c r="T926" s="5"/>
      <c r="U926" s="34"/>
      <c r="V926" s="5"/>
      <c r="W926" s="81"/>
      <c r="X926" s="84"/>
      <c r="Y926" s="18"/>
      <c r="AA926" s="18"/>
      <c r="AB926" s="86"/>
      <c r="AC926" s="18"/>
      <c r="AE926" s="18"/>
      <c r="AF926" s="88"/>
      <c r="AG926" s="90"/>
      <c r="AK926" s="37"/>
      <c r="AM926" s="37"/>
      <c r="AP926" s="94"/>
      <c r="AQ926" s="18"/>
      <c r="AR926" s="95"/>
      <c r="AS926" s="96"/>
      <c r="AU926" s="18"/>
      <c r="AW926" s="18"/>
    </row>
    <row r="927" spans="17:49" x14ac:dyDescent="0.2">
      <c r="Q927"/>
      <c r="R927" s="5"/>
      <c r="S927" s="34"/>
      <c r="T927" s="5"/>
      <c r="U927" s="34"/>
      <c r="V927" s="5"/>
      <c r="W927" s="81"/>
      <c r="X927" s="84"/>
      <c r="Y927" s="18"/>
      <c r="AA927" s="18"/>
      <c r="AB927" s="86"/>
      <c r="AC927" s="18"/>
      <c r="AE927" s="18"/>
      <c r="AF927" s="88"/>
      <c r="AG927" s="90"/>
      <c r="AK927" s="37"/>
      <c r="AM927" s="37"/>
      <c r="AP927" s="94"/>
      <c r="AQ927" s="18"/>
      <c r="AR927" s="95"/>
      <c r="AS927" s="96"/>
      <c r="AU927" s="18"/>
      <c r="AW927" s="18"/>
    </row>
    <row r="928" spans="17:49" x14ac:dyDescent="0.2">
      <c r="Q928"/>
      <c r="R928" s="5"/>
      <c r="S928" s="34"/>
      <c r="T928" s="5"/>
      <c r="U928" s="34"/>
      <c r="V928" s="5"/>
      <c r="W928" s="81"/>
      <c r="X928" s="84"/>
      <c r="Y928" s="18"/>
      <c r="AA928" s="18"/>
      <c r="AB928" s="86"/>
      <c r="AC928" s="18"/>
      <c r="AE928" s="18"/>
      <c r="AF928" s="88"/>
      <c r="AG928" s="90"/>
      <c r="AK928" s="37"/>
      <c r="AM928" s="37"/>
      <c r="AP928" s="94"/>
      <c r="AQ928" s="18"/>
      <c r="AR928" s="95"/>
      <c r="AS928" s="96"/>
      <c r="AU928" s="18"/>
      <c r="AW928" s="18"/>
    </row>
    <row r="929" spans="17:49" x14ac:dyDescent="0.2">
      <c r="Q929"/>
      <c r="R929" s="5"/>
      <c r="S929" s="34"/>
      <c r="T929" s="5"/>
      <c r="U929" s="34"/>
      <c r="V929" s="5"/>
      <c r="W929" s="81"/>
      <c r="X929" s="84"/>
      <c r="Y929" s="18"/>
      <c r="AA929" s="18"/>
      <c r="AB929" s="86"/>
      <c r="AC929" s="18"/>
      <c r="AE929" s="18"/>
      <c r="AF929" s="88"/>
      <c r="AG929" s="90"/>
      <c r="AK929" s="37"/>
      <c r="AM929" s="37"/>
      <c r="AP929" s="94"/>
      <c r="AQ929" s="18"/>
      <c r="AR929" s="95"/>
      <c r="AS929" s="96"/>
      <c r="AU929" s="18"/>
      <c r="AW929" s="18"/>
    </row>
    <row r="930" spans="17:49" x14ac:dyDescent="0.2">
      <c r="Q930"/>
      <c r="R930" s="5"/>
      <c r="S930" s="34"/>
      <c r="T930" s="5"/>
      <c r="U930" s="34"/>
      <c r="V930" s="5"/>
      <c r="W930" s="81"/>
      <c r="X930" s="84"/>
      <c r="Y930" s="18"/>
      <c r="AA930" s="18"/>
      <c r="AB930" s="86"/>
      <c r="AC930" s="18"/>
      <c r="AE930" s="18"/>
      <c r="AF930" s="88"/>
      <c r="AG930" s="90"/>
      <c r="AK930" s="37"/>
      <c r="AM930" s="37"/>
      <c r="AP930" s="94"/>
      <c r="AQ930" s="18"/>
      <c r="AR930" s="95"/>
      <c r="AS930" s="96"/>
      <c r="AU930" s="18"/>
      <c r="AW930" s="18"/>
    </row>
    <row r="931" spans="17:49" x14ac:dyDescent="0.2">
      <c r="Q931"/>
      <c r="R931" s="5"/>
      <c r="S931" s="34"/>
      <c r="T931" s="5"/>
      <c r="U931" s="34"/>
      <c r="V931" s="5"/>
      <c r="W931" s="81"/>
      <c r="X931" s="84"/>
      <c r="Y931" s="18"/>
      <c r="AA931" s="18"/>
      <c r="AB931" s="86"/>
      <c r="AC931" s="18"/>
      <c r="AE931" s="18"/>
      <c r="AF931" s="88"/>
      <c r="AG931" s="90"/>
      <c r="AK931" s="37"/>
      <c r="AM931" s="37"/>
      <c r="AP931" s="94"/>
      <c r="AQ931" s="18"/>
      <c r="AR931" s="95"/>
      <c r="AS931" s="96"/>
      <c r="AU931" s="18"/>
      <c r="AW931" s="18"/>
    </row>
    <row r="932" spans="17:49" x14ac:dyDescent="0.2">
      <c r="Q932"/>
      <c r="R932" s="5"/>
      <c r="S932" s="34"/>
      <c r="T932" s="5"/>
      <c r="U932" s="34"/>
      <c r="V932" s="5"/>
      <c r="W932" s="81"/>
      <c r="X932" s="84"/>
      <c r="Y932" s="18"/>
      <c r="AA932" s="18"/>
      <c r="AB932" s="86"/>
      <c r="AC932" s="18"/>
      <c r="AE932" s="18"/>
      <c r="AF932" s="88"/>
      <c r="AG932" s="90"/>
      <c r="AK932" s="37"/>
      <c r="AM932" s="37"/>
      <c r="AP932" s="94"/>
      <c r="AQ932" s="18"/>
      <c r="AR932" s="95"/>
      <c r="AS932" s="96"/>
      <c r="AU932" s="18"/>
      <c r="AW932" s="18"/>
    </row>
    <row r="933" spans="17:49" x14ac:dyDescent="0.2">
      <c r="Q933"/>
      <c r="R933" s="5"/>
      <c r="S933" s="34"/>
      <c r="T933" s="5"/>
      <c r="U933" s="34"/>
      <c r="V933" s="5"/>
      <c r="W933" s="81"/>
      <c r="X933" s="84"/>
      <c r="Y933" s="18"/>
      <c r="AA933" s="18"/>
      <c r="AB933" s="86"/>
      <c r="AC933" s="18"/>
      <c r="AE933" s="18"/>
      <c r="AF933" s="88"/>
      <c r="AG933" s="90"/>
      <c r="AK933" s="37"/>
      <c r="AM933" s="37"/>
      <c r="AP933" s="94"/>
      <c r="AQ933" s="18"/>
      <c r="AR933" s="95"/>
      <c r="AS933" s="96"/>
      <c r="AU933" s="18"/>
      <c r="AW933" s="18"/>
    </row>
    <row r="934" spans="17:49" x14ac:dyDescent="0.2">
      <c r="Q934"/>
      <c r="R934" s="5"/>
      <c r="S934" s="34"/>
      <c r="T934" s="5"/>
      <c r="U934" s="34"/>
      <c r="V934" s="5"/>
      <c r="W934" s="81"/>
      <c r="X934" s="84"/>
      <c r="Y934" s="18"/>
      <c r="AA934" s="18"/>
      <c r="AB934" s="86"/>
      <c r="AC934" s="18"/>
      <c r="AE934" s="18"/>
      <c r="AF934" s="88"/>
      <c r="AG934" s="90"/>
      <c r="AK934" s="37"/>
      <c r="AM934" s="37"/>
      <c r="AP934" s="94"/>
      <c r="AQ934" s="18"/>
      <c r="AR934" s="95"/>
      <c r="AS934" s="96"/>
      <c r="AU934" s="18"/>
      <c r="AW934" s="18"/>
    </row>
    <row r="935" spans="17:49" x14ac:dyDescent="0.2">
      <c r="Q935"/>
      <c r="R935" s="5"/>
      <c r="S935" s="34"/>
      <c r="T935" s="5"/>
      <c r="U935" s="34"/>
      <c r="V935" s="5"/>
      <c r="W935" s="81"/>
      <c r="X935" s="84"/>
      <c r="Y935" s="18"/>
      <c r="AA935" s="18"/>
      <c r="AB935" s="86"/>
      <c r="AC935" s="18"/>
      <c r="AE935" s="18"/>
      <c r="AF935" s="88"/>
      <c r="AG935" s="90"/>
      <c r="AK935" s="37"/>
      <c r="AM935" s="37"/>
      <c r="AP935" s="94"/>
      <c r="AQ935" s="18"/>
      <c r="AR935" s="95"/>
      <c r="AS935" s="96"/>
      <c r="AU935" s="18"/>
      <c r="AW935" s="18"/>
    </row>
    <row r="936" spans="17:49" x14ac:dyDescent="0.2">
      <c r="Q936"/>
      <c r="R936" s="5"/>
      <c r="S936" s="34"/>
      <c r="T936" s="5"/>
      <c r="U936" s="34"/>
      <c r="V936" s="5"/>
      <c r="W936" s="81"/>
      <c r="X936" s="84"/>
      <c r="Y936" s="18"/>
      <c r="AA936" s="18"/>
      <c r="AB936" s="86"/>
      <c r="AC936" s="18"/>
      <c r="AE936" s="18"/>
      <c r="AF936" s="88"/>
      <c r="AG936" s="90"/>
      <c r="AK936" s="37"/>
      <c r="AM936" s="37"/>
      <c r="AP936" s="94"/>
      <c r="AQ936" s="18"/>
      <c r="AR936" s="95"/>
      <c r="AS936" s="96"/>
      <c r="AU936" s="18"/>
      <c r="AW936" s="18"/>
    </row>
    <row r="937" spans="17:49" x14ac:dyDescent="0.2">
      <c r="Q937"/>
      <c r="R937" s="5"/>
      <c r="S937" s="34"/>
      <c r="T937" s="5"/>
      <c r="U937" s="34"/>
      <c r="V937" s="5"/>
      <c r="W937" s="81"/>
      <c r="X937" s="84"/>
      <c r="Y937" s="18"/>
      <c r="AA937" s="18"/>
      <c r="AB937" s="86"/>
      <c r="AC937" s="18"/>
      <c r="AE937" s="18"/>
      <c r="AF937" s="88"/>
      <c r="AG937" s="90"/>
      <c r="AK937" s="37"/>
      <c r="AM937" s="37"/>
      <c r="AP937" s="94"/>
      <c r="AQ937" s="18"/>
      <c r="AR937" s="95"/>
      <c r="AS937" s="96"/>
      <c r="AU937" s="18"/>
      <c r="AW937" s="18"/>
    </row>
    <row r="938" spans="17:49" x14ac:dyDescent="0.2">
      <c r="Q938"/>
      <c r="R938" s="5"/>
      <c r="S938" s="34"/>
      <c r="T938" s="5"/>
      <c r="U938" s="34"/>
      <c r="V938" s="5"/>
      <c r="W938" s="81"/>
      <c r="X938" s="84"/>
      <c r="Y938" s="18"/>
      <c r="AA938" s="18"/>
      <c r="AB938" s="86"/>
      <c r="AC938" s="18"/>
      <c r="AE938" s="18"/>
      <c r="AF938" s="88"/>
      <c r="AG938" s="90"/>
      <c r="AK938" s="37"/>
      <c r="AM938" s="37"/>
      <c r="AP938" s="94"/>
      <c r="AQ938" s="18"/>
      <c r="AR938" s="95"/>
      <c r="AS938" s="96"/>
      <c r="AU938" s="18"/>
      <c r="AW938" s="18"/>
    </row>
    <row r="939" spans="17:49" x14ac:dyDescent="0.2">
      <c r="Q939"/>
      <c r="R939" s="5"/>
      <c r="S939" s="34"/>
      <c r="T939" s="5"/>
      <c r="U939" s="34"/>
      <c r="V939" s="5"/>
      <c r="W939" s="81"/>
      <c r="X939" s="84"/>
      <c r="Y939" s="18"/>
      <c r="AA939" s="18"/>
      <c r="AB939" s="86"/>
      <c r="AC939" s="18"/>
      <c r="AE939" s="18"/>
      <c r="AF939" s="88"/>
      <c r="AG939" s="90"/>
      <c r="AK939" s="37"/>
      <c r="AM939" s="37"/>
      <c r="AP939" s="94"/>
      <c r="AQ939" s="18"/>
      <c r="AR939" s="95"/>
      <c r="AS939" s="96"/>
      <c r="AU939" s="18"/>
      <c r="AW939" s="18"/>
    </row>
    <row r="940" spans="17:49" x14ac:dyDescent="0.2">
      <c r="Q940"/>
      <c r="R940" s="5"/>
      <c r="S940" s="34"/>
      <c r="T940" s="5"/>
      <c r="U940" s="34"/>
      <c r="V940" s="5"/>
      <c r="W940" s="81"/>
      <c r="X940" s="84"/>
      <c r="Y940" s="18"/>
      <c r="AA940" s="18"/>
      <c r="AB940" s="86"/>
      <c r="AC940" s="18"/>
      <c r="AE940" s="18"/>
      <c r="AF940" s="88"/>
      <c r="AG940" s="90"/>
      <c r="AK940" s="37"/>
      <c r="AM940" s="37"/>
      <c r="AP940" s="94"/>
      <c r="AQ940" s="18"/>
      <c r="AR940" s="95"/>
      <c r="AS940" s="96"/>
      <c r="AU940" s="18"/>
      <c r="AW940" s="18"/>
    </row>
    <row r="941" spans="17:49" x14ac:dyDescent="0.2">
      <c r="Q941"/>
      <c r="R941" s="5"/>
      <c r="S941" s="34"/>
      <c r="T941" s="5"/>
      <c r="U941" s="34"/>
      <c r="V941" s="5"/>
      <c r="W941" s="81"/>
      <c r="X941" s="84"/>
      <c r="Y941" s="18"/>
      <c r="AA941" s="18"/>
      <c r="AB941" s="86"/>
      <c r="AC941" s="18"/>
      <c r="AE941" s="18"/>
      <c r="AF941" s="88"/>
      <c r="AG941" s="90"/>
      <c r="AK941" s="37"/>
      <c r="AM941" s="37"/>
      <c r="AP941" s="94"/>
      <c r="AQ941" s="18"/>
      <c r="AR941" s="95"/>
      <c r="AS941" s="96"/>
      <c r="AU941" s="18"/>
      <c r="AW941" s="18"/>
    </row>
    <row r="942" spans="17:49" x14ac:dyDescent="0.2">
      <c r="Q942"/>
      <c r="R942" s="5"/>
      <c r="S942" s="34"/>
      <c r="T942" s="5"/>
      <c r="U942" s="34"/>
      <c r="V942" s="5"/>
      <c r="W942" s="81"/>
      <c r="X942" s="84"/>
      <c r="Y942" s="18"/>
      <c r="AA942" s="18"/>
      <c r="AB942" s="86"/>
      <c r="AC942" s="18"/>
      <c r="AE942" s="18"/>
      <c r="AF942" s="88"/>
      <c r="AG942" s="90"/>
      <c r="AK942" s="37"/>
      <c r="AM942" s="37"/>
      <c r="AP942" s="94"/>
      <c r="AQ942" s="18"/>
      <c r="AR942" s="95"/>
      <c r="AS942" s="96"/>
      <c r="AU942" s="18"/>
      <c r="AW942" s="18"/>
    </row>
    <row r="943" spans="17:49" x14ac:dyDescent="0.2">
      <c r="Q943"/>
      <c r="R943" s="5"/>
      <c r="S943" s="34"/>
      <c r="T943" s="5"/>
      <c r="U943" s="34"/>
      <c r="V943" s="5"/>
      <c r="W943" s="81"/>
      <c r="X943" s="84"/>
      <c r="Y943" s="18"/>
      <c r="AA943" s="18"/>
      <c r="AB943" s="86"/>
      <c r="AC943" s="18"/>
      <c r="AE943" s="18"/>
      <c r="AF943" s="88"/>
      <c r="AG943" s="90"/>
      <c r="AK943" s="37"/>
      <c r="AM943" s="37"/>
      <c r="AP943" s="94"/>
      <c r="AQ943" s="18"/>
      <c r="AR943" s="95"/>
      <c r="AS943" s="96"/>
      <c r="AU943" s="18"/>
      <c r="AW943" s="18"/>
    </row>
    <row r="944" spans="17:49" x14ac:dyDescent="0.2">
      <c r="Q944"/>
      <c r="R944" s="5"/>
      <c r="S944" s="34"/>
      <c r="T944" s="5"/>
      <c r="U944" s="34"/>
      <c r="V944" s="5"/>
      <c r="W944" s="81"/>
      <c r="X944" s="84"/>
      <c r="Y944" s="18"/>
      <c r="AA944" s="18"/>
      <c r="AB944" s="86"/>
      <c r="AC944" s="18"/>
      <c r="AE944" s="18"/>
      <c r="AF944" s="88"/>
      <c r="AG944" s="90"/>
      <c r="AK944" s="37"/>
      <c r="AM944" s="37"/>
      <c r="AP944" s="94"/>
      <c r="AQ944" s="18"/>
      <c r="AR944" s="95"/>
      <c r="AS944" s="96"/>
      <c r="AU944" s="18"/>
      <c r="AW944" s="18"/>
    </row>
    <row r="945" spans="17:49" x14ac:dyDescent="0.2">
      <c r="Q945"/>
      <c r="R945" s="5"/>
      <c r="S945" s="34"/>
      <c r="T945" s="5"/>
      <c r="U945" s="34"/>
      <c r="V945" s="5"/>
      <c r="W945" s="81"/>
      <c r="X945" s="84"/>
      <c r="Y945" s="18"/>
      <c r="AA945" s="18"/>
      <c r="AB945" s="86"/>
      <c r="AC945" s="18"/>
      <c r="AE945" s="18"/>
      <c r="AF945" s="88"/>
      <c r="AG945" s="90"/>
      <c r="AK945" s="37"/>
      <c r="AM945" s="37"/>
      <c r="AP945" s="94"/>
      <c r="AQ945" s="18"/>
      <c r="AR945" s="95"/>
      <c r="AS945" s="96"/>
      <c r="AU945" s="18"/>
      <c r="AW945" s="18"/>
    </row>
    <row r="946" spans="17:49" x14ac:dyDescent="0.2">
      <c r="Q946"/>
      <c r="R946" s="5"/>
      <c r="S946" s="34"/>
      <c r="T946" s="5"/>
      <c r="U946" s="34"/>
      <c r="V946" s="5"/>
      <c r="W946" s="81"/>
      <c r="X946" s="84"/>
      <c r="Y946" s="18"/>
      <c r="AA946" s="18"/>
      <c r="AB946" s="86"/>
      <c r="AC946" s="18"/>
      <c r="AE946" s="18"/>
      <c r="AF946" s="88"/>
      <c r="AG946" s="90"/>
      <c r="AK946" s="37"/>
      <c r="AM946" s="37"/>
      <c r="AP946" s="94"/>
      <c r="AQ946" s="18"/>
      <c r="AR946" s="95"/>
      <c r="AS946" s="96"/>
      <c r="AU946" s="18"/>
      <c r="AW946" s="18"/>
    </row>
    <row r="947" spans="17:49" x14ac:dyDescent="0.2">
      <c r="Q947"/>
      <c r="R947" s="5"/>
      <c r="S947" s="34"/>
      <c r="T947" s="5"/>
      <c r="U947" s="34"/>
      <c r="V947" s="5"/>
      <c r="W947" s="81"/>
      <c r="X947" s="84"/>
      <c r="Y947" s="18"/>
      <c r="AA947" s="18"/>
      <c r="AB947" s="86"/>
      <c r="AC947" s="18"/>
      <c r="AE947" s="18"/>
      <c r="AF947" s="88"/>
      <c r="AG947" s="90"/>
      <c r="AK947" s="37"/>
      <c r="AM947" s="37"/>
      <c r="AP947" s="94"/>
      <c r="AQ947" s="18"/>
      <c r="AR947" s="95"/>
      <c r="AS947" s="96"/>
      <c r="AU947" s="18"/>
      <c r="AW947" s="18"/>
    </row>
    <row r="948" spans="17:49" x14ac:dyDescent="0.2">
      <c r="Q948"/>
      <c r="R948" s="5"/>
      <c r="S948" s="34"/>
      <c r="T948" s="5"/>
      <c r="U948" s="34"/>
      <c r="V948" s="5"/>
      <c r="W948" s="81"/>
      <c r="X948" s="84"/>
      <c r="Y948" s="18"/>
      <c r="AA948" s="18"/>
      <c r="AB948" s="86"/>
      <c r="AC948" s="18"/>
      <c r="AE948" s="18"/>
      <c r="AF948" s="88"/>
      <c r="AG948" s="90"/>
      <c r="AK948" s="37"/>
      <c r="AM948" s="37"/>
      <c r="AP948" s="94"/>
      <c r="AQ948" s="18"/>
      <c r="AR948" s="95"/>
      <c r="AS948" s="96"/>
      <c r="AU948" s="18"/>
      <c r="AW948" s="18"/>
    </row>
    <row r="949" spans="17:49" x14ac:dyDescent="0.2">
      <c r="Q949"/>
      <c r="R949" s="5"/>
      <c r="S949" s="34"/>
      <c r="T949" s="5"/>
      <c r="U949" s="34"/>
      <c r="V949" s="5"/>
      <c r="W949" s="81"/>
      <c r="X949" s="84"/>
      <c r="Y949" s="18"/>
      <c r="AA949" s="18"/>
      <c r="AB949" s="86"/>
      <c r="AC949" s="18"/>
      <c r="AE949" s="18"/>
      <c r="AF949" s="88"/>
      <c r="AG949" s="90"/>
      <c r="AK949" s="37"/>
      <c r="AM949" s="37"/>
      <c r="AP949" s="94"/>
      <c r="AQ949" s="18"/>
      <c r="AR949" s="95"/>
      <c r="AS949" s="96"/>
      <c r="AU949" s="18"/>
      <c r="AW949" s="18"/>
    </row>
    <row r="950" spans="17:49" x14ac:dyDescent="0.2">
      <c r="Q950"/>
      <c r="R950" s="5"/>
      <c r="S950" s="34"/>
      <c r="T950" s="5"/>
      <c r="U950" s="34"/>
      <c r="V950" s="5"/>
      <c r="W950" s="81"/>
      <c r="X950" s="84"/>
      <c r="Y950" s="18"/>
      <c r="AA950" s="18"/>
      <c r="AB950" s="86"/>
      <c r="AC950" s="18"/>
      <c r="AE950" s="18"/>
      <c r="AF950" s="88"/>
      <c r="AG950" s="90"/>
      <c r="AK950" s="37"/>
      <c r="AM950" s="37"/>
      <c r="AP950" s="94"/>
      <c r="AQ950" s="18"/>
      <c r="AR950" s="95"/>
      <c r="AS950" s="96"/>
      <c r="AU950" s="18"/>
      <c r="AW950" s="18"/>
    </row>
    <row r="951" spans="17:49" x14ac:dyDescent="0.2">
      <c r="Q951"/>
      <c r="R951" s="5"/>
      <c r="S951" s="34"/>
      <c r="T951" s="5"/>
      <c r="U951" s="34"/>
      <c r="V951" s="5"/>
      <c r="W951" s="81"/>
      <c r="X951" s="84"/>
      <c r="Y951" s="18"/>
      <c r="AA951" s="18"/>
      <c r="AB951" s="86"/>
      <c r="AC951" s="18"/>
      <c r="AE951" s="18"/>
      <c r="AF951" s="88"/>
      <c r="AG951" s="90"/>
      <c r="AK951" s="37"/>
      <c r="AM951" s="37"/>
      <c r="AP951" s="94"/>
      <c r="AQ951" s="18"/>
      <c r="AR951" s="95"/>
      <c r="AS951" s="96"/>
      <c r="AU951" s="18"/>
      <c r="AW951" s="18"/>
    </row>
    <row r="952" spans="17:49" x14ac:dyDescent="0.2">
      <c r="Q952"/>
      <c r="R952" s="5"/>
      <c r="S952" s="34"/>
      <c r="T952" s="5"/>
      <c r="U952" s="34"/>
      <c r="V952" s="5"/>
      <c r="W952" s="81"/>
      <c r="X952" s="84"/>
      <c r="Y952" s="18"/>
      <c r="AA952" s="18"/>
      <c r="AB952" s="86"/>
      <c r="AC952" s="18"/>
      <c r="AE952" s="18"/>
      <c r="AF952" s="88"/>
      <c r="AG952" s="90"/>
      <c r="AK952" s="37"/>
      <c r="AM952" s="37"/>
      <c r="AP952" s="94"/>
      <c r="AQ952" s="18"/>
      <c r="AR952" s="95"/>
      <c r="AS952" s="96"/>
      <c r="AU952" s="18"/>
      <c r="AW952" s="18"/>
    </row>
    <row r="953" spans="17:49" x14ac:dyDescent="0.2">
      <c r="Q953"/>
      <c r="R953" s="5"/>
      <c r="S953" s="34"/>
      <c r="T953" s="5"/>
      <c r="U953" s="34"/>
      <c r="V953" s="5"/>
      <c r="W953" s="81"/>
      <c r="X953" s="84"/>
      <c r="Y953" s="18"/>
      <c r="AA953" s="18"/>
      <c r="AB953" s="86"/>
      <c r="AC953" s="18"/>
      <c r="AE953" s="18"/>
      <c r="AF953" s="88"/>
      <c r="AG953" s="90"/>
      <c r="AK953" s="37"/>
      <c r="AM953" s="37"/>
      <c r="AP953" s="94"/>
      <c r="AQ953" s="18"/>
      <c r="AR953" s="95"/>
      <c r="AS953" s="96"/>
      <c r="AU953" s="18"/>
      <c r="AW953" s="18"/>
    </row>
    <row r="954" spans="17:49" x14ac:dyDescent="0.2">
      <c r="Q954"/>
      <c r="R954" s="5"/>
      <c r="S954" s="34"/>
      <c r="T954" s="5"/>
      <c r="U954" s="34"/>
      <c r="V954" s="5"/>
      <c r="W954" s="81"/>
      <c r="X954" s="84"/>
      <c r="Y954" s="18"/>
      <c r="AA954" s="18"/>
      <c r="AB954" s="86"/>
      <c r="AC954" s="18"/>
      <c r="AE954" s="18"/>
      <c r="AF954" s="88"/>
      <c r="AG954" s="90"/>
      <c r="AK954" s="37"/>
      <c r="AM954" s="37"/>
      <c r="AP954" s="94"/>
      <c r="AQ954" s="18"/>
      <c r="AR954" s="95"/>
      <c r="AS954" s="96"/>
      <c r="AU954" s="18"/>
      <c r="AW954" s="18"/>
    </row>
    <row r="955" spans="17:49" x14ac:dyDescent="0.2">
      <c r="Q955"/>
      <c r="R955" s="5"/>
      <c r="S955" s="34"/>
      <c r="T955" s="5"/>
      <c r="U955" s="34"/>
      <c r="V955" s="5"/>
      <c r="W955" s="81"/>
      <c r="X955" s="84"/>
      <c r="Y955" s="18"/>
      <c r="AA955" s="18"/>
      <c r="AB955" s="86"/>
      <c r="AC955" s="18"/>
      <c r="AE955" s="18"/>
      <c r="AF955" s="88"/>
      <c r="AG955" s="90"/>
      <c r="AK955" s="37"/>
      <c r="AM955" s="37"/>
      <c r="AP955" s="94"/>
      <c r="AQ955" s="18"/>
      <c r="AR955" s="95"/>
      <c r="AS955" s="96"/>
      <c r="AU955" s="18"/>
      <c r="AW955" s="18"/>
    </row>
    <row r="956" spans="17:49" x14ac:dyDescent="0.2">
      <c r="Q956"/>
      <c r="R956" s="5"/>
      <c r="S956" s="34"/>
      <c r="T956" s="5"/>
      <c r="U956" s="34"/>
      <c r="V956" s="5"/>
      <c r="W956" s="81"/>
      <c r="X956" s="84"/>
      <c r="Y956" s="18"/>
      <c r="AA956" s="18"/>
      <c r="AB956" s="86"/>
      <c r="AC956" s="18"/>
      <c r="AE956" s="18"/>
      <c r="AF956" s="88"/>
      <c r="AG956" s="90"/>
      <c r="AK956" s="37"/>
      <c r="AM956" s="37"/>
      <c r="AP956" s="94"/>
      <c r="AQ956" s="18"/>
      <c r="AR956" s="95"/>
      <c r="AS956" s="96"/>
      <c r="AU956" s="18"/>
      <c r="AW956" s="18"/>
    </row>
    <row r="957" spans="17:49" x14ac:dyDescent="0.2">
      <c r="Q957"/>
      <c r="R957" s="5"/>
      <c r="S957" s="34"/>
      <c r="T957" s="5"/>
      <c r="U957" s="34"/>
      <c r="V957" s="5"/>
      <c r="W957" s="81"/>
      <c r="X957" s="84"/>
      <c r="Y957" s="18"/>
      <c r="AA957" s="18"/>
      <c r="AB957" s="86"/>
      <c r="AC957" s="18"/>
      <c r="AE957" s="18"/>
      <c r="AF957" s="88"/>
      <c r="AG957" s="90"/>
      <c r="AK957" s="37"/>
      <c r="AM957" s="37"/>
      <c r="AP957" s="94"/>
      <c r="AQ957" s="18"/>
      <c r="AR957" s="95"/>
      <c r="AS957" s="96"/>
      <c r="AU957" s="18"/>
      <c r="AW957" s="18"/>
    </row>
    <row r="958" spans="17:49" x14ac:dyDescent="0.2">
      <c r="Q958"/>
      <c r="R958" s="5"/>
      <c r="S958" s="34"/>
      <c r="T958" s="5"/>
      <c r="U958" s="34"/>
      <c r="V958" s="5"/>
      <c r="W958" s="81"/>
      <c r="X958" s="84"/>
      <c r="Y958" s="18"/>
      <c r="AA958" s="18"/>
      <c r="AB958" s="86"/>
      <c r="AC958" s="18"/>
      <c r="AE958" s="18"/>
      <c r="AF958" s="88"/>
      <c r="AG958" s="90"/>
      <c r="AK958" s="37"/>
      <c r="AM958" s="37"/>
      <c r="AP958" s="94"/>
      <c r="AQ958" s="18"/>
      <c r="AR958" s="95"/>
      <c r="AS958" s="96"/>
      <c r="AU958" s="18"/>
      <c r="AW958" s="18"/>
    </row>
    <row r="959" spans="17:49" x14ac:dyDescent="0.2">
      <c r="Q959"/>
      <c r="R959" s="5"/>
      <c r="S959" s="34"/>
      <c r="T959" s="5"/>
      <c r="U959" s="34"/>
      <c r="V959" s="5"/>
      <c r="W959" s="81"/>
      <c r="X959" s="84"/>
      <c r="Y959" s="18"/>
      <c r="AA959" s="18"/>
      <c r="AB959" s="86"/>
      <c r="AC959" s="18"/>
      <c r="AE959" s="18"/>
      <c r="AF959" s="88"/>
      <c r="AG959" s="90"/>
      <c r="AK959" s="37"/>
      <c r="AM959" s="37"/>
      <c r="AP959" s="94"/>
      <c r="AQ959" s="18"/>
      <c r="AR959" s="95"/>
      <c r="AS959" s="96"/>
      <c r="AU959" s="18"/>
      <c r="AW959" s="18"/>
    </row>
    <row r="960" spans="17:49" x14ac:dyDescent="0.2">
      <c r="Q960"/>
      <c r="R960" s="5"/>
      <c r="S960" s="34"/>
      <c r="T960" s="5"/>
      <c r="U960" s="34"/>
      <c r="V960" s="5"/>
      <c r="W960" s="81"/>
      <c r="X960" s="84"/>
      <c r="Y960" s="18"/>
      <c r="AA960" s="18"/>
      <c r="AB960" s="86"/>
      <c r="AC960" s="18"/>
      <c r="AE960" s="18"/>
      <c r="AF960" s="88"/>
      <c r="AG960" s="90"/>
      <c r="AK960" s="37"/>
      <c r="AM960" s="37"/>
      <c r="AP960" s="94"/>
      <c r="AQ960" s="18"/>
      <c r="AR960" s="95"/>
      <c r="AS960" s="96"/>
      <c r="AU960" s="18"/>
      <c r="AW960" s="18"/>
    </row>
    <row r="961" spans="17:49" x14ac:dyDescent="0.2">
      <c r="Q961"/>
      <c r="R961" s="5"/>
      <c r="S961" s="34"/>
      <c r="T961" s="5"/>
      <c r="U961" s="34"/>
      <c r="V961" s="5"/>
      <c r="W961" s="81"/>
      <c r="X961" s="84"/>
      <c r="Y961" s="18"/>
      <c r="AA961" s="18"/>
      <c r="AB961" s="86"/>
      <c r="AC961" s="18"/>
      <c r="AE961" s="18"/>
      <c r="AF961" s="88"/>
      <c r="AG961" s="90"/>
      <c r="AK961" s="37"/>
      <c r="AM961" s="37"/>
      <c r="AP961" s="94"/>
      <c r="AQ961" s="18"/>
      <c r="AR961" s="95"/>
      <c r="AS961" s="96"/>
      <c r="AU961" s="18"/>
      <c r="AW961" s="18"/>
    </row>
    <row r="962" spans="17:49" x14ac:dyDescent="0.2">
      <c r="Q962"/>
      <c r="R962" s="5"/>
      <c r="S962" s="34"/>
      <c r="T962" s="5"/>
      <c r="U962" s="34"/>
      <c r="V962" s="5"/>
      <c r="W962" s="81"/>
      <c r="X962" s="84"/>
      <c r="Y962" s="18"/>
      <c r="AA962" s="18"/>
      <c r="AB962" s="86"/>
      <c r="AC962" s="18"/>
      <c r="AE962" s="18"/>
      <c r="AF962" s="88"/>
      <c r="AG962" s="90"/>
      <c r="AK962" s="37"/>
      <c r="AM962" s="37"/>
      <c r="AP962" s="94"/>
      <c r="AQ962" s="18"/>
      <c r="AR962" s="95"/>
      <c r="AS962" s="96"/>
      <c r="AU962" s="18"/>
      <c r="AW962" s="18"/>
    </row>
    <row r="963" spans="17:49" x14ac:dyDescent="0.2">
      <c r="Q963"/>
      <c r="R963" s="5"/>
      <c r="S963" s="34"/>
      <c r="T963" s="5"/>
      <c r="U963" s="34"/>
      <c r="V963" s="5"/>
      <c r="W963" s="81"/>
      <c r="X963" s="84"/>
      <c r="Y963" s="18"/>
      <c r="AA963" s="18"/>
      <c r="AB963" s="86"/>
      <c r="AC963" s="18"/>
      <c r="AE963" s="18"/>
      <c r="AF963" s="88"/>
      <c r="AG963" s="90"/>
      <c r="AK963" s="37"/>
      <c r="AM963" s="37"/>
      <c r="AP963" s="94"/>
      <c r="AQ963" s="18"/>
      <c r="AR963" s="95"/>
      <c r="AS963" s="96"/>
      <c r="AU963" s="18"/>
      <c r="AW963" s="18"/>
    </row>
    <row r="964" spans="17:49" x14ac:dyDescent="0.2">
      <c r="Q964"/>
      <c r="R964" s="5"/>
      <c r="S964" s="34"/>
      <c r="T964" s="5"/>
      <c r="U964" s="34"/>
      <c r="V964" s="5"/>
      <c r="W964" s="81"/>
      <c r="X964" s="84"/>
      <c r="Y964" s="18"/>
      <c r="AA964" s="18"/>
      <c r="AB964" s="86"/>
      <c r="AC964" s="18"/>
      <c r="AE964" s="18"/>
      <c r="AF964" s="88"/>
      <c r="AG964" s="90"/>
      <c r="AK964" s="37"/>
      <c r="AM964" s="37"/>
      <c r="AP964" s="94"/>
      <c r="AQ964" s="18"/>
      <c r="AR964" s="95"/>
      <c r="AS964" s="96"/>
      <c r="AU964" s="18"/>
      <c r="AW964" s="18"/>
    </row>
    <row r="965" spans="17:49" x14ac:dyDescent="0.2">
      <c r="Q965"/>
      <c r="R965" s="5"/>
      <c r="S965" s="34"/>
      <c r="T965" s="5"/>
      <c r="U965" s="34"/>
      <c r="V965" s="5"/>
      <c r="W965" s="81"/>
      <c r="X965" s="84"/>
      <c r="Y965" s="18"/>
      <c r="AA965" s="18"/>
      <c r="AB965" s="86"/>
      <c r="AC965" s="18"/>
      <c r="AE965" s="18"/>
      <c r="AF965" s="88"/>
      <c r="AG965" s="90"/>
      <c r="AK965" s="37"/>
      <c r="AM965" s="37"/>
      <c r="AP965" s="94"/>
      <c r="AQ965" s="18"/>
      <c r="AR965" s="95"/>
      <c r="AS965" s="96"/>
      <c r="AU965" s="18"/>
      <c r="AW965" s="18"/>
    </row>
    <row r="966" spans="17:49" x14ac:dyDescent="0.2">
      <c r="Q966"/>
      <c r="R966" s="5"/>
      <c r="S966" s="34"/>
      <c r="T966" s="5"/>
      <c r="U966" s="34"/>
      <c r="V966" s="5"/>
      <c r="W966" s="81"/>
      <c r="X966" s="84"/>
      <c r="Y966" s="18"/>
      <c r="AA966" s="18"/>
      <c r="AB966" s="86"/>
      <c r="AC966" s="18"/>
      <c r="AE966" s="18"/>
      <c r="AF966" s="88"/>
      <c r="AG966" s="90"/>
      <c r="AK966" s="37"/>
      <c r="AM966" s="37"/>
      <c r="AP966" s="94"/>
      <c r="AQ966" s="18"/>
      <c r="AR966" s="95"/>
      <c r="AS966" s="96"/>
      <c r="AU966" s="18"/>
      <c r="AW966" s="18"/>
    </row>
    <row r="967" spans="17:49" x14ac:dyDescent="0.2">
      <c r="Q967"/>
      <c r="R967" s="5"/>
      <c r="S967" s="34"/>
      <c r="T967" s="5"/>
      <c r="U967" s="34"/>
      <c r="V967" s="5"/>
      <c r="W967" s="81"/>
      <c r="X967" s="84"/>
      <c r="Y967" s="18"/>
      <c r="AA967" s="18"/>
      <c r="AB967" s="86"/>
      <c r="AC967" s="18"/>
      <c r="AE967" s="18"/>
      <c r="AF967" s="88"/>
      <c r="AG967" s="90"/>
      <c r="AK967" s="37"/>
      <c r="AM967" s="37"/>
      <c r="AP967" s="94"/>
      <c r="AQ967" s="18"/>
      <c r="AR967" s="95"/>
      <c r="AS967" s="96"/>
      <c r="AU967" s="18"/>
      <c r="AW967" s="18"/>
    </row>
    <row r="968" spans="17:49" x14ac:dyDescent="0.2">
      <c r="Q968"/>
      <c r="R968" s="5"/>
      <c r="S968" s="34"/>
      <c r="T968" s="5"/>
      <c r="U968" s="34"/>
      <c r="V968" s="5"/>
      <c r="W968" s="81"/>
      <c r="X968" s="84"/>
      <c r="Y968" s="18"/>
      <c r="AA968" s="18"/>
      <c r="AB968" s="86"/>
      <c r="AC968" s="18"/>
      <c r="AE968" s="18"/>
      <c r="AF968" s="88"/>
      <c r="AG968" s="90"/>
      <c r="AK968" s="37"/>
      <c r="AM968" s="37"/>
      <c r="AP968" s="94"/>
      <c r="AQ968" s="18"/>
      <c r="AR968" s="95"/>
      <c r="AS968" s="96"/>
      <c r="AU968" s="18"/>
      <c r="AW968" s="18"/>
    </row>
    <row r="969" spans="17:49" x14ac:dyDescent="0.2">
      <c r="Q969"/>
      <c r="R969" s="5"/>
      <c r="S969" s="34"/>
      <c r="T969" s="5"/>
      <c r="U969" s="34"/>
      <c r="V969" s="5"/>
      <c r="W969" s="81"/>
      <c r="X969" s="84"/>
      <c r="Y969" s="18"/>
      <c r="AA969" s="18"/>
      <c r="AB969" s="86"/>
      <c r="AC969" s="18"/>
      <c r="AE969" s="18"/>
      <c r="AF969" s="88"/>
      <c r="AG969" s="90"/>
      <c r="AK969" s="37"/>
      <c r="AM969" s="37"/>
      <c r="AP969" s="94"/>
      <c r="AQ969" s="18"/>
      <c r="AR969" s="95"/>
      <c r="AS969" s="96"/>
      <c r="AU969" s="18"/>
      <c r="AW969" s="18"/>
    </row>
    <row r="970" spans="17:49" x14ac:dyDescent="0.2">
      <c r="Q970"/>
      <c r="R970" s="5"/>
      <c r="S970" s="34"/>
      <c r="T970" s="5"/>
      <c r="U970" s="34"/>
      <c r="V970" s="5"/>
      <c r="W970" s="81"/>
      <c r="X970" s="84"/>
      <c r="Y970" s="18"/>
      <c r="AA970" s="18"/>
      <c r="AB970" s="86"/>
      <c r="AC970" s="18"/>
      <c r="AE970" s="18"/>
      <c r="AF970" s="88"/>
      <c r="AG970" s="90"/>
      <c r="AK970" s="37"/>
      <c r="AM970" s="37"/>
      <c r="AP970" s="94"/>
      <c r="AQ970" s="18"/>
      <c r="AR970" s="95"/>
      <c r="AS970" s="96"/>
      <c r="AU970" s="18"/>
      <c r="AW970" s="18"/>
    </row>
    <row r="971" spans="17:49" x14ac:dyDescent="0.2">
      <c r="Q971"/>
      <c r="R971" s="5"/>
      <c r="S971" s="34"/>
      <c r="T971" s="5"/>
      <c r="U971" s="34"/>
      <c r="V971" s="5"/>
      <c r="W971" s="81"/>
      <c r="X971" s="84"/>
      <c r="Y971" s="18"/>
      <c r="AA971" s="18"/>
      <c r="AB971" s="86"/>
      <c r="AC971" s="18"/>
      <c r="AE971" s="18"/>
      <c r="AF971" s="88"/>
      <c r="AG971" s="90"/>
      <c r="AK971" s="37"/>
      <c r="AM971" s="37"/>
      <c r="AP971" s="94"/>
      <c r="AQ971" s="18"/>
      <c r="AR971" s="95"/>
      <c r="AS971" s="96"/>
      <c r="AU971" s="18"/>
      <c r="AW971" s="18"/>
    </row>
    <row r="972" spans="17:49" x14ac:dyDescent="0.2">
      <c r="Q972"/>
      <c r="R972" s="5"/>
      <c r="S972" s="34"/>
      <c r="T972" s="5"/>
      <c r="U972" s="34"/>
      <c r="V972" s="5"/>
      <c r="W972" s="81"/>
      <c r="X972" s="84"/>
      <c r="Y972" s="18"/>
      <c r="AA972" s="18"/>
      <c r="AB972" s="86"/>
      <c r="AC972" s="18"/>
      <c r="AE972" s="18"/>
      <c r="AF972" s="88"/>
      <c r="AG972" s="90"/>
      <c r="AK972" s="37"/>
      <c r="AM972" s="37"/>
      <c r="AP972" s="94"/>
      <c r="AQ972" s="18"/>
      <c r="AR972" s="95"/>
      <c r="AS972" s="96"/>
      <c r="AU972" s="18"/>
      <c r="AW972" s="18"/>
    </row>
    <row r="973" spans="17:49" x14ac:dyDescent="0.2">
      <c r="Q973"/>
      <c r="R973" s="5"/>
      <c r="S973" s="34"/>
      <c r="T973" s="5"/>
      <c r="U973" s="34"/>
      <c r="V973" s="5"/>
      <c r="W973" s="81"/>
      <c r="X973" s="84"/>
      <c r="Y973" s="18"/>
      <c r="AA973" s="18"/>
      <c r="AB973" s="86"/>
      <c r="AC973" s="18"/>
      <c r="AE973" s="18"/>
      <c r="AF973" s="88"/>
      <c r="AG973" s="90"/>
      <c r="AK973" s="37"/>
      <c r="AM973" s="37"/>
      <c r="AP973" s="94"/>
      <c r="AQ973" s="18"/>
      <c r="AR973" s="95"/>
      <c r="AS973" s="96"/>
      <c r="AU973" s="18"/>
      <c r="AW973" s="18"/>
    </row>
    <row r="974" spans="17:49" x14ac:dyDescent="0.2">
      <c r="Q974"/>
      <c r="R974" s="5"/>
      <c r="S974" s="34"/>
      <c r="T974" s="5"/>
      <c r="U974" s="34"/>
      <c r="V974" s="5"/>
      <c r="W974" s="81"/>
      <c r="X974" s="84"/>
      <c r="Y974" s="18"/>
      <c r="AA974" s="18"/>
      <c r="AB974" s="86"/>
      <c r="AC974" s="18"/>
      <c r="AE974" s="18"/>
      <c r="AF974" s="88"/>
      <c r="AG974" s="90"/>
      <c r="AK974" s="37"/>
      <c r="AM974" s="37"/>
      <c r="AP974" s="94"/>
      <c r="AQ974" s="18"/>
      <c r="AR974" s="95"/>
      <c r="AS974" s="96"/>
      <c r="AU974" s="18"/>
      <c r="AW974" s="18"/>
    </row>
    <row r="975" spans="17:49" x14ac:dyDescent="0.2">
      <c r="Q975"/>
      <c r="R975" s="5"/>
      <c r="S975" s="34"/>
      <c r="T975" s="5"/>
      <c r="U975" s="34"/>
      <c r="V975" s="5"/>
      <c r="W975" s="81"/>
      <c r="X975" s="84"/>
      <c r="Y975" s="18"/>
      <c r="AA975" s="18"/>
      <c r="AB975" s="86"/>
      <c r="AC975" s="18"/>
      <c r="AE975" s="18"/>
      <c r="AF975" s="88"/>
      <c r="AG975" s="90"/>
      <c r="AK975" s="37"/>
      <c r="AM975" s="37"/>
      <c r="AP975" s="94"/>
      <c r="AQ975" s="18"/>
      <c r="AR975" s="95"/>
      <c r="AS975" s="96"/>
      <c r="AU975" s="18"/>
      <c r="AW975" s="18"/>
    </row>
    <row r="976" spans="17:49" x14ac:dyDescent="0.2">
      <c r="Q976"/>
      <c r="R976" s="5"/>
      <c r="S976" s="34"/>
      <c r="T976" s="5"/>
      <c r="U976" s="34"/>
      <c r="V976" s="5"/>
      <c r="W976" s="81"/>
      <c r="X976" s="84"/>
      <c r="Y976" s="18"/>
      <c r="AA976" s="18"/>
      <c r="AB976" s="86"/>
      <c r="AC976" s="18"/>
      <c r="AE976" s="18"/>
      <c r="AF976" s="88"/>
      <c r="AG976" s="90"/>
      <c r="AK976" s="37"/>
      <c r="AM976" s="37"/>
      <c r="AP976" s="94"/>
      <c r="AQ976" s="18"/>
      <c r="AR976" s="95"/>
      <c r="AS976" s="96"/>
      <c r="AU976" s="18"/>
      <c r="AW976" s="18"/>
    </row>
    <row r="977" spans="17:49" x14ac:dyDescent="0.2">
      <c r="Q977"/>
      <c r="R977" s="5"/>
      <c r="S977" s="34"/>
      <c r="T977" s="5"/>
      <c r="U977" s="34"/>
      <c r="V977" s="5"/>
      <c r="W977" s="81"/>
      <c r="X977" s="84"/>
      <c r="Y977" s="18"/>
      <c r="AA977" s="18"/>
      <c r="AB977" s="86"/>
      <c r="AC977" s="18"/>
      <c r="AE977" s="18"/>
      <c r="AF977" s="88"/>
      <c r="AG977" s="90"/>
      <c r="AK977" s="37"/>
      <c r="AM977" s="37"/>
      <c r="AP977" s="94"/>
      <c r="AQ977" s="18"/>
      <c r="AR977" s="95"/>
      <c r="AS977" s="96"/>
      <c r="AU977" s="18"/>
      <c r="AW977" s="18"/>
    </row>
    <row r="978" spans="17:49" x14ac:dyDescent="0.2">
      <c r="Q978"/>
      <c r="R978" s="5"/>
      <c r="S978" s="34"/>
      <c r="T978" s="5"/>
      <c r="U978" s="34"/>
      <c r="V978" s="5"/>
      <c r="W978" s="81"/>
      <c r="X978" s="84"/>
      <c r="Y978" s="18"/>
      <c r="AA978" s="18"/>
      <c r="AB978" s="86"/>
      <c r="AC978" s="18"/>
      <c r="AE978" s="18"/>
      <c r="AF978" s="88"/>
      <c r="AG978" s="90"/>
      <c r="AK978" s="37"/>
      <c r="AM978" s="37"/>
      <c r="AP978" s="94"/>
      <c r="AQ978" s="18"/>
      <c r="AR978" s="95"/>
      <c r="AS978" s="96"/>
      <c r="AU978" s="18"/>
      <c r="AW978" s="18"/>
    </row>
    <row r="979" spans="17:49" x14ac:dyDescent="0.2">
      <c r="Q979"/>
      <c r="R979" s="5"/>
      <c r="S979" s="34"/>
      <c r="T979" s="5"/>
      <c r="U979" s="34"/>
      <c r="V979" s="5"/>
      <c r="W979" s="81"/>
      <c r="X979" s="84"/>
      <c r="Y979" s="18"/>
      <c r="AA979" s="18"/>
      <c r="AB979" s="86"/>
      <c r="AC979" s="18"/>
      <c r="AE979" s="18"/>
      <c r="AF979" s="88"/>
      <c r="AG979" s="90"/>
      <c r="AK979" s="37"/>
      <c r="AM979" s="37"/>
      <c r="AP979" s="94"/>
      <c r="AQ979" s="18"/>
      <c r="AR979" s="95"/>
      <c r="AS979" s="96"/>
      <c r="AU979" s="18"/>
      <c r="AW979" s="18"/>
    </row>
    <row r="980" spans="17:49" x14ac:dyDescent="0.2">
      <c r="Q980"/>
      <c r="R980" s="5"/>
      <c r="S980" s="34"/>
      <c r="T980" s="5"/>
      <c r="U980" s="34"/>
      <c r="V980" s="5"/>
      <c r="W980" s="81"/>
      <c r="X980" s="84"/>
      <c r="Y980" s="18"/>
      <c r="AA980" s="18"/>
      <c r="AB980" s="86"/>
      <c r="AC980" s="18"/>
      <c r="AE980" s="18"/>
      <c r="AF980" s="88"/>
      <c r="AG980" s="90"/>
      <c r="AK980" s="37"/>
      <c r="AM980" s="37"/>
      <c r="AP980" s="94"/>
      <c r="AQ980" s="18"/>
      <c r="AR980" s="95"/>
      <c r="AS980" s="96"/>
      <c r="AU980" s="18"/>
      <c r="AW980" s="18"/>
    </row>
    <row r="981" spans="17:49" x14ac:dyDescent="0.2">
      <c r="Q981"/>
      <c r="R981" s="5"/>
      <c r="S981" s="34"/>
      <c r="T981" s="5"/>
      <c r="U981" s="34"/>
      <c r="V981" s="5"/>
      <c r="W981" s="81"/>
      <c r="X981" s="84"/>
      <c r="Y981" s="18"/>
      <c r="AA981" s="18"/>
      <c r="AB981" s="86"/>
      <c r="AC981" s="18"/>
      <c r="AE981" s="18"/>
      <c r="AF981" s="88"/>
      <c r="AG981" s="90"/>
      <c r="AK981" s="37"/>
      <c r="AM981" s="37"/>
      <c r="AP981" s="94"/>
      <c r="AQ981" s="18"/>
      <c r="AR981" s="95"/>
      <c r="AS981" s="96"/>
      <c r="AU981" s="18"/>
      <c r="AW981" s="18"/>
    </row>
    <row r="982" spans="17:49" x14ac:dyDescent="0.2">
      <c r="Q982"/>
      <c r="R982" s="5"/>
      <c r="S982" s="34"/>
      <c r="T982" s="5"/>
      <c r="U982" s="34"/>
      <c r="V982" s="5"/>
      <c r="W982" s="81"/>
      <c r="X982" s="84"/>
      <c r="Y982" s="18"/>
      <c r="AA982" s="18"/>
      <c r="AB982" s="86"/>
      <c r="AC982" s="18"/>
      <c r="AE982" s="18"/>
      <c r="AF982" s="88"/>
      <c r="AG982" s="90"/>
      <c r="AK982" s="37"/>
      <c r="AM982" s="37"/>
      <c r="AP982" s="94"/>
      <c r="AQ982" s="18"/>
      <c r="AR982" s="95"/>
      <c r="AS982" s="96"/>
      <c r="AU982" s="18"/>
      <c r="AW982" s="18"/>
    </row>
    <row r="983" spans="17:49" x14ac:dyDescent="0.2">
      <c r="Q983"/>
      <c r="R983" s="5"/>
      <c r="S983" s="34"/>
      <c r="T983" s="5"/>
      <c r="U983" s="34"/>
      <c r="V983" s="5"/>
      <c r="W983" s="81"/>
      <c r="X983" s="84"/>
      <c r="Y983" s="18"/>
      <c r="AA983" s="18"/>
      <c r="AB983" s="86"/>
      <c r="AC983" s="18"/>
      <c r="AE983" s="18"/>
      <c r="AF983" s="88"/>
      <c r="AG983" s="90"/>
      <c r="AK983" s="37"/>
      <c r="AM983" s="37"/>
      <c r="AP983" s="94"/>
      <c r="AQ983" s="18"/>
      <c r="AR983" s="95"/>
      <c r="AS983" s="96"/>
      <c r="AU983" s="18"/>
      <c r="AW983" s="18"/>
    </row>
    <row r="984" spans="17:49" x14ac:dyDescent="0.2">
      <c r="Q984"/>
      <c r="R984" s="5"/>
      <c r="S984" s="34"/>
      <c r="T984" s="5"/>
      <c r="U984" s="34"/>
      <c r="V984" s="5"/>
      <c r="W984" s="81"/>
      <c r="X984" s="84"/>
      <c r="Y984" s="18"/>
      <c r="AA984" s="18"/>
      <c r="AB984" s="86"/>
      <c r="AC984" s="18"/>
      <c r="AE984" s="18"/>
      <c r="AF984" s="88"/>
      <c r="AG984" s="90"/>
      <c r="AK984" s="37"/>
      <c r="AM984" s="37"/>
      <c r="AP984" s="94"/>
      <c r="AQ984" s="18"/>
      <c r="AR984" s="95"/>
      <c r="AS984" s="96"/>
      <c r="AU984" s="18"/>
      <c r="AW984" s="18"/>
    </row>
    <row r="985" spans="17:49" x14ac:dyDescent="0.2">
      <c r="Q985"/>
      <c r="R985" s="5"/>
      <c r="S985" s="34"/>
      <c r="T985" s="5"/>
      <c r="U985" s="34"/>
      <c r="V985" s="5"/>
      <c r="W985" s="81"/>
      <c r="X985" s="84"/>
      <c r="Y985" s="18"/>
      <c r="AA985" s="18"/>
      <c r="AB985" s="86"/>
      <c r="AC985" s="18"/>
      <c r="AE985" s="18"/>
      <c r="AF985" s="88"/>
      <c r="AG985" s="90"/>
      <c r="AK985" s="37"/>
      <c r="AM985" s="37"/>
      <c r="AP985" s="94"/>
      <c r="AQ985" s="18"/>
      <c r="AR985" s="95"/>
      <c r="AS985" s="96"/>
      <c r="AU985" s="18"/>
      <c r="AW985" s="18"/>
    </row>
    <row r="986" spans="17:49" x14ac:dyDescent="0.2">
      <c r="Q986"/>
      <c r="R986" s="5"/>
      <c r="S986" s="34"/>
      <c r="T986" s="5"/>
      <c r="U986" s="34"/>
      <c r="V986" s="5"/>
      <c r="W986" s="81"/>
      <c r="X986" s="84"/>
      <c r="Y986" s="18"/>
      <c r="AA986" s="18"/>
      <c r="AB986" s="86"/>
      <c r="AC986" s="18"/>
      <c r="AE986" s="18"/>
      <c r="AF986" s="88"/>
      <c r="AG986" s="90"/>
      <c r="AK986" s="37"/>
      <c r="AM986" s="37"/>
      <c r="AP986" s="94"/>
      <c r="AQ986" s="18"/>
      <c r="AR986" s="95"/>
      <c r="AS986" s="96"/>
      <c r="AU986" s="18"/>
      <c r="AW986" s="18"/>
    </row>
    <row r="987" spans="17:49" x14ac:dyDescent="0.2">
      <c r="Q987"/>
      <c r="R987" s="5"/>
      <c r="S987" s="34"/>
      <c r="T987" s="5"/>
      <c r="U987" s="34"/>
      <c r="V987" s="5"/>
      <c r="W987" s="81"/>
      <c r="X987" s="84"/>
      <c r="Y987" s="18"/>
      <c r="AA987" s="18"/>
      <c r="AB987" s="86"/>
      <c r="AC987" s="18"/>
      <c r="AE987" s="18"/>
      <c r="AF987" s="88"/>
      <c r="AG987" s="90"/>
      <c r="AK987" s="37"/>
      <c r="AM987" s="37"/>
      <c r="AP987" s="94"/>
      <c r="AQ987" s="18"/>
      <c r="AR987" s="95"/>
      <c r="AS987" s="96"/>
      <c r="AU987" s="18"/>
      <c r="AW987" s="18"/>
    </row>
    <row r="988" spans="17:49" x14ac:dyDescent="0.2">
      <c r="Q988"/>
      <c r="R988" s="5"/>
      <c r="S988" s="34"/>
      <c r="T988" s="5"/>
      <c r="U988" s="34"/>
      <c r="V988" s="5"/>
      <c r="W988" s="81"/>
      <c r="X988" s="84"/>
      <c r="Y988" s="18"/>
      <c r="AA988" s="18"/>
      <c r="AB988" s="86"/>
      <c r="AC988" s="18"/>
      <c r="AE988" s="18"/>
      <c r="AF988" s="88"/>
      <c r="AG988" s="90"/>
      <c r="AK988" s="37"/>
      <c r="AM988" s="37"/>
      <c r="AP988" s="94"/>
      <c r="AQ988" s="18"/>
      <c r="AR988" s="95"/>
      <c r="AS988" s="96"/>
      <c r="AU988" s="18"/>
      <c r="AW988" s="18"/>
    </row>
    <row r="989" spans="17:49" x14ac:dyDescent="0.2">
      <c r="Q989"/>
      <c r="R989" s="5"/>
      <c r="S989" s="34"/>
      <c r="T989" s="5"/>
      <c r="U989" s="34"/>
      <c r="V989" s="5"/>
      <c r="W989" s="81"/>
      <c r="X989" s="84"/>
      <c r="Y989" s="18"/>
      <c r="AA989" s="18"/>
      <c r="AB989" s="86"/>
      <c r="AC989" s="18"/>
      <c r="AE989" s="18"/>
      <c r="AF989" s="88"/>
      <c r="AG989" s="90"/>
      <c r="AK989" s="37"/>
      <c r="AM989" s="37"/>
      <c r="AP989" s="94"/>
      <c r="AQ989" s="18"/>
      <c r="AR989" s="95"/>
      <c r="AS989" s="96"/>
      <c r="AU989" s="18"/>
      <c r="AW989" s="18"/>
    </row>
    <row r="990" spans="17:49" x14ac:dyDescent="0.2">
      <c r="Q990"/>
      <c r="R990" s="5"/>
      <c r="S990" s="34"/>
      <c r="T990" s="5"/>
      <c r="U990" s="34"/>
      <c r="V990" s="5"/>
      <c r="W990" s="81"/>
      <c r="X990" s="84"/>
      <c r="Y990" s="18"/>
      <c r="AA990" s="18"/>
      <c r="AB990" s="86"/>
      <c r="AC990" s="18"/>
      <c r="AE990" s="18"/>
      <c r="AF990" s="88"/>
      <c r="AG990" s="90"/>
      <c r="AK990" s="37"/>
      <c r="AM990" s="37"/>
      <c r="AP990" s="94"/>
      <c r="AQ990" s="18"/>
      <c r="AR990" s="95"/>
      <c r="AS990" s="96"/>
      <c r="AU990" s="18"/>
      <c r="AW990" s="18"/>
    </row>
    <row r="991" spans="17:49" x14ac:dyDescent="0.2">
      <c r="Q991"/>
      <c r="R991" s="5"/>
      <c r="S991" s="34"/>
      <c r="T991" s="5"/>
      <c r="U991" s="34"/>
      <c r="V991" s="5"/>
      <c r="W991" s="81"/>
      <c r="X991" s="84"/>
      <c r="Y991" s="18"/>
      <c r="AA991" s="18"/>
      <c r="AB991" s="86"/>
      <c r="AC991" s="18"/>
      <c r="AE991" s="18"/>
      <c r="AF991" s="88"/>
      <c r="AG991" s="90"/>
      <c r="AK991" s="37"/>
      <c r="AM991" s="37"/>
      <c r="AP991" s="94"/>
      <c r="AQ991" s="18"/>
      <c r="AR991" s="95"/>
      <c r="AS991" s="96"/>
      <c r="AU991" s="18"/>
      <c r="AW991" s="18"/>
    </row>
    <row r="992" spans="17:49" x14ac:dyDescent="0.2">
      <c r="Q992"/>
      <c r="R992" s="5"/>
      <c r="S992" s="34"/>
      <c r="T992" s="5"/>
      <c r="U992" s="34"/>
      <c r="V992" s="5"/>
      <c r="W992" s="81"/>
      <c r="X992" s="84"/>
      <c r="Y992" s="18"/>
      <c r="AA992" s="18"/>
      <c r="AB992" s="86"/>
      <c r="AC992" s="18"/>
      <c r="AE992" s="18"/>
      <c r="AF992" s="88"/>
      <c r="AG992" s="90"/>
      <c r="AK992" s="37"/>
      <c r="AM992" s="37"/>
      <c r="AP992" s="94"/>
      <c r="AQ992" s="18"/>
      <c r="AR992" s="95"/>
      <c r="AS992" s="96"/>
      <c r="AU992" s="18"/>
      <c r="AW992" s="18"/>
    </row>
    <row r="993" spans="17:49" x14ac:dyDescent="0.2">
      <c r="Q993"/>
      <c r="R993" s="5"/>
      <c r="S993" s="34"/>
      <c r="T993" s="5"/>
      <c r="U993" s="34"/>
      <c r="V993" s="5"/>
      <c r="W993" s="81"/>
      <c r="X993" s="84"/>
      <c r="Y993" s="18"/>
      <c r="AA993" s="18"/>
      <c r="AB993" s="86"/>
      <c r="AC993" s="18"/>
      <c r="AE993" s="18"/>
      <c r="AF993" s="88"/>
      <c r="AG993" s="90"/>
      <c r="AK993" s="37"/>
      <c r="AM993" s="37"/>
      <c r="AP993" s="94"/>
      <c r="AQ993" s="18"/>
      <c r="AR993" s="95"/>
      <c r="AS993" s="96"/>
      <c r="AU993" s="18"/>
      <c r="AW993" s="18"/>
    </row>
    <row r="994" spans="17:49" x14ac:dyDescent="0.2">
      <c r="Q994"/>
      <c r="R994" s="5"/>
      <c r="S994" s="34"/>
      <c r="T994" s="5"/>
      <c r="U994" s="34"/>
      <c r="V994" s="5"/>
      <c r="W994" s="81"/>
      <c r="X994" s="84"/>
      <c r="Y994" s="18"/>
      <c r="AA994" s="18"/>
      <c r="AB994" s="86"/>
      <c r="AC994" s="18"/>
      <c r="AE994" s="18"/>
      <c r="AF994" s="88"/>
      <c r="AG994" s="90"/>
      <c r="AK994" s="37"/>
      <c r="AM994" s="37"/>
      <c r="AP994" s="94"/>
      <c r="AQ994" s="18"/>
      <c r="AR994" s="95"/>
      <c r="AS994" s="96"/>
      <c r="AU994" s="18"/>
      <c r="AW994" s="18"/>
    </row>
    <row r="995" spans="17:49" x14ac:dyDescent="0.2">
      <c r="Q995"/>
      <c r="R995" s="5"/>
      <c r="S995" s="34"/>
      <c r="T995" s="5"/>
      <c r="U995" s="34"/>
      <c r="V995" s="5"/>
      <c r="W995" s="81"/>
      <c r="X995" s="84"/>
      <c r="Y995" s="18"/>
      <c r="AA995" s="18"/>
      <c r="AB995" s="86"/>
      <c r="AC995" s="18"/>
      <c r="AE995" s="18"/>
      <c r="AF995" s="88"/>
      <c r="AG995" s="90"/>
      <c r="AK995" s="37"/>
      <c r="AM995" s="37"/>
      <c r="AP995" s="94"/>
      <c r="AQ995" s="18"/>
      <c r="AR995" s="95"/>
      <c r="AS995" s="96"/>
      <c r="AU995" s="18"/>
      <c r="AW995" s="18"/>
    </row>
    <row r="996" spans="17:49" x14ac:dyDescent="0.2">
      <c r="Q996"/>
      <c r="R996" s="5"/>
      <c r="S996" s="34"/>
      <c r="T996" s="5"/>
      <c r="U996" s="34"/>
      <c r="V996" s="5"/>
      <c r="W996" s="81"/>
      <c r="X996" s="84"/>
      <c r="Y996" s="18"/>
      <c r="AA996" s="18"/>
      <c r="AB996" s="86"/>
      <c r="AC996" s="18"/>
      <c r="AE996" s="18"/>
      <c r="AF996" s="88"/>
      <c r="AG996" s="90"/>
      <c r="AK996" s="37"/>
      <c r="AM996" s="37"/>
      <c r="AP996" s="94"/>
      <c r="AQ996" s="18"/>
      <c r="AR996" s="95"/>
      <c r="AS996" s="96"/>
      <c r="AU996" s="18"/>
      <c r="AW996" s="18"/>
    </row>
    <row r="997" spans="17:49" x14ac:dyDescent="0.2">
      <c r="Q997"/>
      <c r="R997" s="5"/>
      <c r="S997" s="34"/>
      <c r="T997" s="5"/>
      <c r="U997" s="34"/>
      <c r="V997" s="5"/>
      <c r="W997" s="81"/>
      <c r="X997" s="84"/>
      <c r="Y997" s="18"/>
      <c r="AA997" s="18"/>
      <c r="AB997" s="86"/>
      <c r="AC997" s="18"/>
      <c r="AE997" s="18"/>
      <c r="AF997" s="88"/>
      <c r="AG997" s="90"/>
      <c r="AK997" s="37"/>
      <c r="AM997" s="37"/>
      <c r="AP997" s="94"/>
      <c r="AQ997" s="18"/>
      <c r="AR997" s="95"/>
      <c r="AS997" s="96"/>
      <c r="AU997" s="18"/>
      <c r="AW997" s="18"/>
    </row>
    <row r="998" spans="17:49" x14ac:dyDescent="0.2">
      <c r="Q998"/>
      <c r="R998" s="5"/>
      <c r="S998" s="34"/>
      <c r="T998" s="5"/>
      <c r="U998" s="34"/>
      <c r="V998" s="5"/>
      <c r="W998" s="81"/>
      <c r="X998" s="84"/>
      <c r="Y998" s="18"/>
      <c r="AA998" s="18"/>
      <c r="AB998" s="86"/>
      <c r="AC998" s="18"/>
      <c r="AE998" s="18"/>
      <c r="AF998" s="88"/>
      <c r="AG998" s="90"/>
      <c r="AK998" s="37"/>
      <c r="AM998" s="37"/>
      <c r="AP998" s="94"/>
      <c r="AQ998" s="18"/>
      <c r="AR998" s="95"/>
      <c r="AS998" s="96"/>
      <c r="AU998" s="18"/>
      <c r="AW998" s="18"/>
    </row>
    <row r="999" spans="17:49" x14ac:dyDescent="0.2">
      <c r="Q999"/>
      <c r="R999" s="5"/>
      <c r="S999" s="34"/>
      <c r="T999" s="5"/>
      <c r="U999" s="34"/>
      <c r="V999" s="5"/>
      <c r="W999" s="81"/>
      <c r="X999" s="84"/>
      <c r="Y999" s="18"/>
      <c r="AA999" s="18"/>
      <c r="AB999" s="86"/>
      <c r="AC999" s="18"/>
      <c r="AE999" s="18"/>
      <c r="AF999" s="88"/>
      <c r="AG999" s="90"/>
      <c r="AK999" s="37"/>
      <c r="AM999" s="37"/>
      <c r="AP999" s="94"/>
      <c r="AQ999" s="18"/>
      <c r="AR999" s="95"/>
      <c r="AS999" s="96"/>
      <c r="AU999" s="18"/>
      <c r="AW999" s="18"/>
    </row>
    <row r="1000" spans="17:49" x14ac:dyDescent="0.2">
      <c r="Q1000"/>
      <c r="R1000" s="5"/>
      <c r="S1000" s="34"/>
      <c r="T1000" s="5"/>
      <c r="U1000" s="34"/>
      <c r="V1000" s="5"/>
      <c r="W1000" s="81"/>
      <c r="X1000" s="84"/>
      <c r="Y1000" s="18"/>
      <c r="AA1000" s="18"/>
      <c r="AB1000" s="86"/>
      <c r="AC1000" s="18"/>
      <c r="AE1000" s="18"/>
      <c r="AF1000" s="88"/>
      <c r="AG1000" s="90"/>
      <c r="AK1000" s="37"/>
      <c r="AM1000" s="37"/>
      <c r="AP1000" s="94"/>
      <c r="AQ1000" s="18"/>
      <c r="AR1000" s="95"/>
      <c r="AS1000" s="96"/>
      <c r="AU1000" s="18"/>
      <c r="AW1000" s="18"/>
    </row>
    <row r="1001" spans="17:49" x14ac:dyDescent="0.2">
      <c r="Q1001"/>
      <c r="R1001" s="5"/>
      <c r="S1001" s="34"/>
      <c r="T1001" s="5"/>
      <c r="U1001" s="34"/>
      <c r="V1001" s="5"/>
      <c r="W1001" s="81"/>
      <c r="X1001" s="84"/>
      <c r="Y1001" s="18"/>
      <c r="AA1001" s="18"/>
      <c r="AB1001" s="86"/>
      <c r="AC1001" s="18"/>
      <c r="AE1001" s="18"/>
      <c r="AF1001" s="88"/>
      <c r="AG1001" s="90"/>
      <c r="AK1001" s="37"/>
      <c r="AM1001" s="37"/>
      <c r="AP1001" s="94"/>
      <c r="AQ1001" s="18"/>
      <c r="AR1001" s="95"/>
      <c r="AS1001" s="96"/>
      <c r="AU1001" s="18"/>
      <c r="AW1001" s="18"/>
    </row>
    <row r="1002" spans="17:49" x14ac:dyDescent="0.2">
      <c r="Q1002"/>
      <c r="R1002" s="5"/>
      <c r="S1002" s="34"/>
      <c r="T1002" s="5"/>
      <c r="U1002" s="34"/>
      <c r="V1002" s="5"/>
      <c r="W1002" s="81"/>
      <c r="X1002" s="84"/>
      <c r="Y1002" s="18"/>
      <c r="AA1002" s="18"/>
      <c r="AB1002" s="86"/>
      <c r="AC1002" s="18"/>
      <c r="AE1002" s="18"/>
      <c r="AF1002" s="88"/>
      <c r="AG1002" s="90"/>
      <c r="AK1002" s="37"/>
      <c r="AM1002" s="37"/>
      <c r="AP1002" s="94"/>
      <c r="AQ1002" s="18"/>
      <c r="AR1002" s="95"/>
      <c r="AS1002" s="96"/>
      <c r="AU1002" s="18"/>
      <c r="AW1002" s="18"/>
    </row>
    <row r="1003" spans="17:49" x14ac:dyDescent="0.2">
      <c r="Q1003"/>
      <c r="R1003" s="5"/>
      <c r="S1003" s="34"/>
      <c r="T1003" s="5"/>
      <c r="U1003" s="34"/>
      <c r="V1003" s="5"/>
      <c r="W1003" s="81"/>
      <c r="X1003" s="84"/>
      <c r="Y1003" s="18"/>
      <c r="AA1003" s="18"/>
      <c r="AB1003" s="86"/>
      <c r="AC1003" s="18"/>
      <c r="AE1003" s="18"/>
      <c r="AF1003" s="88"/>
      <c r="AG1003" s="90"/>
      <c r="AK1003" s="37"/>
      <c r="AM1003" s="37"/>
      <c r="AP1003" s="94"/>
      <c r="AQ1003" s="18"/>
      <c r="AR1003" s="95"/>
      <c r="AS1003" s="96"/>
      <c r="AU1003" s="18"/>
      <c r="AW1003" s="18"/>
    </row>
    <row r="1004" spans="17:49" x14ac:dyDescent="0.2">
      <c r="Q1004"/>
      <c r="R1004" s="5"/>
      <c r="S1004" s="34"/>
      <c r="T1004" s="5"/>
      <c r="U1004" s="34"/>
      <c r="V1004" s="5"/>
      <c r="W1004" s="81"/>
      <c r="X1004" s="84"/>
      <c r="Y1004" s="18"/>
      <c r="AA1004" s="18"/>
      <c r="AB1004" s="86"/>
      <c r="AC1004" s="18"/>
      <c r="AE1004" s="18"/>
      <c r="AF1004" s="88"/>
      <c r="AG1004" s="90"/>
      <c r="AK1004" s="37"/>
      <c r="AM1004" s="37"/>
      <c r="AP1004" s="94"/>
      <c r="AQ1004" s="18"/>
      <c r="AR1004" s="95"/>
      <c r="AS1004" s="96"/>
      <c r="AU1004" s="18"/>
      <c r="AW1004" s="18"/>
    </row>
    <row r="1005" spans="17:49" x14ac:dyDescent="0.2">
      <c r="Q1005"/>
      <c r="R1005" s="5"/>
      <c r="S1005" s="34"/>
      <c r="T1005" s="5"/>
      <c r="U1005" s="34"/>
      <c r="V1005" s="5"/>
      <c r="W1005" s="81"/>
      <c r="X1005" s="84"/>
      <c r="Y1005" s="18"/>
      <c r="AA1005" s="18"/>
      <c r="AB1005" s="86"/>
      <c r="AC1005" s="18"/>
      <c r="AE1005" s="18"/>
      <c r="AF1005" s="88"/>
      <c r="AG1005" s="90"/>
      <c r="AK1005" s="37"/>
      <c r="AM1005" s="37"/>
      <c r="AP1005" s="94"/>
      <c r="AQ1005" s="18"/>
      <c r="AR1005" s="95"/>
      <c r="AS1005" s="96"/>
      <c r="AU1005" s="18"/>
      <c r="AW1005" s="18"/>
    </row>
    <row r="1006" spans="17:49" x14ac:dyDescent="0.2">
      <c r="Q1006"/>
      <c r="R1006" s="5"/>
      <c r="S1006" s="34"/>
      <c r="T1006" s="5"/>
      <c r="U1006" s="34"/>
      <c r="V1006" s="5"/>
      <c r="W1006" s="81"/>
      <c r="X1006" s="84"/>
      <c r="Y1006" s="18"/>
      <c r="AA1006" s="18"/>
      <c r="AB1006" s="86"/>
      <c r="AC1006" s="18"/>
      <c r="AE1006" s="18"/>
      <c r="AF1006" s="88"/>
      <c r="AG1006" s="90"/>
      <c r="AK1006" s="37"/>
      <c r="AM1006" s="37"/>
      <c r="AP1006" s="94"/>
      <c r="AQ1006" s="18"/>
      <c r="AR1006" s="95"/>
      <c r="AS1006" s="96"/>
      <c r="AU1006" s="18"/>
      <c r="AW1006" s="18"/>
    </row>
    <row r="1007" spans="17:49" x14ac:dyDescent="0.2">
      <c r="Q1007"/>
      <c r="R1007" s="5"/>
      <c r="S1007" s="34"/>
      <c r="T1007" s="5"/>
      <c r="U1007" s="34"/>
      <c r="V1007" s="5"/>
      <c r="W1007" s="81"/>
      <c r="X1007" s="84"/>
      <c r="Y1007" s="18"/>
      <c r="AA1007" s="18"/>
      <c r="AB1007" s="86"/>
      <c r="AC1007" s="18"/>
      <c r="AE1007" s="18"/>
      <c r="AF1007" s="88"/>
      <c r="AG1007" s="90"/>
      <c r="AK1007" s="37"/>
      <c r="AM1007" s="37"/>
      <c r="AP1007" s="94"/>
      <c r="AQ1007" s="18"/>
      <c r="AR1007" s="95"/>
      <c r="AS1007" s="96"/>
      <c r="AU1007" s="18"/>
      <c r="AW1007" s="18"/>
    </row>
    <row r="1008" spans="17:49" x14ac:dyDescent="0.2">
      <c r="Q1008"/>
      <c r="R1008" s="5"/>
      <c r="S1008" s="34"/>
      <c r="T1008" s="5"/>
      <c r="U1008" s="34"/>
      <c r="V1008" s="5"/>
      <c r="W1008" s="81"/>
      <c r="X1008" s="84"/>
      <c r="Y1008" s="18"/>
      <c r="AA1008" s="18"/>
      <c r="AB1008" s="86"/>
      <c r="AC1008" s="18"/>
      <c r="AE1008" s="18"/>
      <c r="AF1008" s="88"/>
      <c r="AG1008" s="90"/>
      <c r="AK1008" s="37"/>
      <c r="AM1008" s="37"/>
      <c r="AP1008" s="94"/>
      <c r="AQ1008" s="18"/>
      <c r="AR1008" s="95"/>
      <c r="AS1008" s="96"/>
      <c r="AU1008" s="18"/>
      <c r="AW1008" s="18"/>
    </row>
    <row r="1009" spans="17:49" x14ac:dyDescent="0.2">
      <c r="Q1009"/>
      <c r="R1009" s="5"/>
      <c r="S1009" s="34"/>
      <c r="T1009" s="5"/>
      <c r="U1009" s="34"/>
      <c r="V1009" s="5"/>
      <c r="W1009" s="81"/>
      <c r="X1009" s="84"/>
      <c r="Y1009" s="18"/>
      <c r="AA1009" s="18"/>
      <c r="AB1009" s="86"/>
      <c r="AC1009" s="18"/>
      <c r="AE1009" s="18"/>
      <c r="AF1009" s="88"/>
      <c r="AG1009" s="90"/>
      <c r="AK1009" s="37"/>
      <c r="AM1009" s="37"/>
      <c r="AP1009" s="94"/>
      <c r="AQ1009" s="18"/>
      <c r="AR1009" s="95"/>
      <c r="AS1009" s="96"/>
      <c r="AU1009" s="18"/>
      <c r="AW1009" s="18"/>
    </row>
    <row r="1010" spans="17:49" x14ac:dyDescent="0.2">
      <c r="Q1010"/>
      <c r="R1010" s="5"/>
      <c r="S1010" s="34"/>
      <c r="T1010" s="5"/>
      <c r="U1010" s="34"/>
      <c r="V1010" s="5"/>
      <c r="W1010" s="81"/>
      <c r="X1010" s="84"/>
      <c r="Y1010" s="18"/>
      <c r="AA1010" s="18"/>
      <c r="AB1010" s="86"/>
      <c r="AC1010" s="18"/>
      <c r="AE1010" s="18"/>
      <c r="AF1010" s="88"/>
      <c r="AG1010" s="90"/>
      <c r="AK1010" s="37"/>
      <c r="AM1010" s="37"/>
      <c r="AP1010" s="94"/>
      <c r="AQ1010" s="18"/>
      <c r="AR1010" s="95"/>
      <c r="AS1010" s="96"/>
      <c r="AU1010" s="18"/>
      <c r="AW1010" s="18"/>
    </row>
    <row r="1011" spans="17:49" x14ac:dyDescent="0.2">
      <c r="Q1011"/>
      <c r="R1011" s="5"/>
      <c r="S1011" s="34"/>
      <c r="T1011" s="5"/>
      <c r="U1011" s="34"/>
      <c r="V1011" s="5"/>
      <c r="W1011" s="81"/>
      <c r="X1011" s="84"/>
      <c r="Y1011" s="18"/>
      <c r="AA1011" s="18"/>
      <c r="AB1011" s="86"/>
      <c r="AC1011" s="18"/>
      <c r="AE1011" s="18"/>
      <c r="AF1011" s="88"/>
      <c r="AG1011" s="90"/>
      <c r="AK1011" s="37"/>
      <c r="AM1011" s="37"/>
      <c r="AP1011" s="94"/>
      <c r="AQ1011" s="18"/>
      <c r="AR1011" s="95"/>
      <c r="AS1011" s="96"/>
      <c r="AU1011" s="18"/>
      <c r="AW1011" s="18"/>
    </row>
    <row r="1012" spans="17:49" x14ac:dyDescent="0.2">
      <c r="Q1012"/>
      <c r="R1012" s="5"/>
      <c r="S1012" s="34"/>
      <c r="T1012" s="5"/>
      <c r="U1012" s="34"/>
      <c r="V1012" s="5"/>
      <c r="W1012" s="81"/>
      <c r="X1012" s="84"/>
      <c r="Y1012" s="18"/>
      <c r="AA1012" s="18"/>
      <c r="AB1012" s="86"/>
      <c r="AC1012" s="18"/>
      <c r="AE1012" s="18"/>
      <c r="AF1012" s="88"/>
      <c r="AG1012" s="90"/>
      <c r="AK1012" s="37"/>
      <c r="AM1012" s="37"/>
      <c r="AP1012" s="94"/>
      <c r="AQ1012" s="18"/>
      <c r="AR1012" s="95"/>
      <c r="AS1012" s="96"/>
      <c r="AU1012" s="18"/>
      <c r="AW1012" s="18"/>
    </row>
    <row r="1013" spans="17:49" x14ac:dyDescent="0.2">
      <c r="Q1013"/>
      <c r="R1013" s="5"/>
      <c r="S1013" s="34"/>
      <c r="T1013" s="5"/>
      <c r="U1013" s="34"/>
      <c r="V1013" s="5"/>
      <c r="W1013" s="81"/>
      <c r="X1013" s="84"/>
      <c r="Y1013" s="18"/>
      <c r="AA1013" s="18"/>
      <c r="AB1013" s="86"/>
      <c r="AC1013" s="18"/>
      <c r="AE1013" s="18"/>
      <c r="AF1013" s="88"/>
      <c r="AG1013" s="90"/>
      <c r="AK1013" s="37"/>
      <c r="AM1013" s="37"/>
      <c r="AP1013" s="94"/>
      <c r="AQ1013" s="18"/>
      <c r="AR1013" s="95"/>
      <c r="AS1013" s="96"/>
      <c r="AU1013" s="18"/>
      <c r="AW1013" s="18"/>
    </row>
    <row r="1014" spans="17:49" x14ac:dyDescent="0.2">
      <c r="Q1014"/>
      <c r="R1014" s="5"/>
      <c r="S1014" s="34"/>
      <c r="T1014" s="5"/>
      <c r="U1014" s="34"/>
      <c r="V1014" s="5"/>
      <c r="W1014" s="81"/>
      <c r="X1014" s="84"/>
      <c r="Y1014" s="18"/>
      <c r="AA1014" s="18"/>
      <c r="AB1014" s="86"/>
      <c r="AC1014" s="18"/>
      <c r="AE1014" s="18"/>
      <c r="AF1014" s="88"/>
      <c r="AG1014" s="90"/>
      <c r="AK1014" s="37"/>
      <c r="AM1014" s="37"/>
      <c r="AP1014" s="94"/>
      <c r="AQ1014" s="18"/>
      <c r="AR1014" s="95"/>
      <c r="AS1014" s="96"/>
      <c r="AU1014" s="18"/>
      <c r="AW1014" s="18"/>
    </row>
    <row r="1015" spans="17:49" x14ac:dyDescent="0.2">
      <c r="Q1015"/>
      <c r="R1015" s="5"/>
      <c r="S1015" s="34"/>
      <c r="T1015" s="5"/>
      <c r="U1015" s="34"/>
      <c r="V1015" s="5"/>
      <c r="W1015" s="81"/>
      <c r="X1015" s="84"/>
      <c r="Y1015" s="18"/>
      <c r="AA1015" s="18"/>
      <c r="AB1015" s="86"/>
      <c r="AC1015" s="18"/>
      <c r="AE1015" s="18"/>
      <c r="AF1015" s="88"/>
      <c r="AG1015" s="90"/>
      <c r="AK1015" s="37"/>
      <c r="AM1015" s="37"/>
      <c r="AP1015" s="94"/>
      <c r="AQ1015" s="18"/>
      <c r="AR1015" s="95"/>
      <c r="AS1015" s="96"/>
      <c r="AU1015" s="18"/>
      <c r="AW1015" s="18"/>
    </row>
    <row r="1016" spans="17:49" x14ac:dyDescent="0.2">
      <c r="Q1016"/>
      <c r="R1016" s="5"/>
      <c r="S1016" s="34"/>
      <c r="T1016" s="5"/>
      <c r="U1016" s="34"/>
      <c r="V1016" s="5"/>
      <c r="W1016" s="81"/>
      <c r="X1016" s="84"/>
      <c r="Y1016" s="18"/>
      <c r="AA1016" s="18"/>
      <c r="AB1016" s="86"/>
      <c r="AC1016" s="18"/>
      <c r="AE1016" s="18"/>
      <c r="AF1016" s="88"/>
      <c r="AG1016" s="90"/>
      <c r="AK1016" s="37"/>
      <c r="AM1016" s="37"/>
      <c r="AP1016" s="94"/>
      <c r="AQ1016" s="18"/>
      <c r="AR1016" s="95"/>
      <c r="AS1016" s="96"/>
      <c r="AU1016" s="18"/>
      <c r="AW1016" s="18"/>
    </row>
    <row r="1017" spans="17:49" x14ac:dyDescent="0.2">
      <c r="Q1017"/>
      <c r="R1017" s="5"/>
      <c r="S1017" s="34"/>
      <c r="T1017" s="5"/>
      <c r="U1017" s="34"/>
      <c r="V1017" s="5"/>
      <c r="W1017" s="81"/>
      <c r="X1017" s="84"/>
      <c r="Y1017" s="18"/>
      <c r="AA1017" s="18"/>
      <c r="AB1017" s="86"/>
      <c r="AC1017" s="18"/>
      <c r="AE1017" s="18"/>
      <c r="AF1017" s="88"/>
      <c r="AG1017" s="90"/>
      <c r="AK1017" s="37"/>
      <c r="AM1017" s="37"/>
      <c r="AP1017" s="94"/>
      <c r="AQ1017" s="18"/>
      <c r="AR1017" s="95"/>
      <c r="AS1017" s="96"/>
      <c r="AU1017" s="18"/>
      <c r="AW1017" s="18"/>
    </row>
    <row r="1018" spans="17:49" x14ac:dyDescent="0.2">
      <c r="Q1018"/>
      <c r="R1018" s="5"/>
      <c r="S1018" s="34"/>
      <c r="T1018" s="5"/>
      <c r="U1018" s="34"/>
      <c r="V1018" s="5"/>
      <c r="W1018" s="81"/>
      <c r="X1018" s="84"/>
      <c r="Y1018" s="18"/>
      <c r="AA1018" s="18"/>
      <c r="AB1018" s="86"/>
      <c r="AC1018" s="18"/>
      <c r="AE1018" s="18"/>
      <c r="AF1018" s="88"/>
      <c r="AG1018" s="90"/>
      <c r="AK1018" s="37"/>
      <c r="AM1018" s="37"/>
      <c r="AP1018" s="94"/>
      <c r="AQ1018" s="18"/>
      <c r="AR1018" s="95"/>
      <c r="AS1018" s="96"/>
      <c r="AU1018" s="18"/>
      <c r="AW1018" s="18"/>
    </row>
    <row r="1019" spans="17:49" x14ac:dyDescent="0.2">
      <c r="Q1019"/>
      <c r="R1019" s="5"/>
      <c r="S1019" s="34"/>
      <c r="T1019" s="5"/>
      <c r="U1019" s="34"/>
      <c r="V1019" s="5"/>
      <c r="W1019" s="81"/>
      <c r="X1019" s="84"/>
      <c r="Y1019" s="18"/>
      <c r="AA1019" s="18"/>
      <c r="AB1019" s="86"/>
      <c r="AC1019" s="18"/>
      <c r="AE1019" s="18"/>
      <c r="AF1019" s="88"/>
      <c r="AG1019" s="90"/>
      <c r="AK1019" s="37"/>
      <c r="AM1019" s="37"/>
      <c r="AP1019" s="94"/>
      <c r="AQ1019" s="18"/>
      <c r="AR1019" s="95"/>
      <c r="AS1019" s="96"/>
      <c r="AU1019" s="18"/>
      <c r="AW1019" s="18"/>
    </row>
    <row r="1020" spans="17:49" x14ac:dyDescent="0.2">
      <c r="Q1020"/>
      <c r="R1020" s="5"/>
      <c r="S1020" s="34"/>
      <c r="T1020" s="5"/>
      <c r="U1020" s="34"/>
      <c r="V1020" s="5"/>
      <c r="W1020" s="81"/>
      <c r="X1020" s="84"/>
      <c r="Y1020" s="18"/>
      <c r="AA1020" s="18"/>
      <c r="AB1020" s="86"/>
      <c r="AC1020" s="18"/>
      <c r="AE1020" s="18"/>
      <c r="AF1020" s="88"/>
      <c r="AG1020" s="90"/>
      <c r="AK1020" s="37"/>
      <c r="AM1020" s="37"/>
      <c r="AP1020" s="94"/>
      <c r="AQ1020" s="18"/>
      <c r="AR1020" s="95"/>
      <c r="AS1020" s="96"/>
      <c r="AU1020" s="18"/>
      <c r="AW1020" s="18"/>
    </row>
    <row r="1021" spans="17:49" x14ac:dyDescent="0.2">
      <c r="Q1021"/>
      <c r="R1021" s="5"/>
      <c r="S1021" s="34"/>
      <c r="T1021" s="5"/>
      <c r="U1021" s="34"/>
      <c r="V1021" s="5"/>
      <c r="W1021" s="81"/>
      <c r="X1021" s="84"/>
      <c r="Y1021" s="18"/>
      <c r="AA1021" s="18"/>
      <c r="AB1021" s="86"/>
      <c r="AC1021" s="18"/>
      <c r="AE1021" s="18"/>
      <c r="AF1021" s="88"/>
      <c r="AG1021" s="90"/>
      <c r="AK1021" s="37"/>
      <c r="AM1021" s="37"/>
      <c r="AP1021" s="94"/>
      <c r="AQ1021" s="18"/>
      <c r="AR1021" s="95"/>
      <c r="AS1021" s="96"/>
      <c r="AU1021" s="18"/>
      <c r="AW1021" s="18"/>
    </row>
    <row r="1022" spans="17:49" x14ac:dyDescent="0.2">
      <c r="Q1022"/>
      <c r="R1022" s="5"/>
      <c r="S1022" s="34"/>
      <c r="T1022" s="5"/>
      <c r="U1022" s="34"/>
      <c r="V1022" s="5"/>
      <c r="W1022" s="81"/>
      <c r="X1022" s="84"/>
      <c r="Y1022" s="18"/>
      <c r="AA1022" s="18"/>
      <c r="AB1022" s="86"/>
      <c r="AC1022" s="18"/>
      <c r="AE1022" s="18"/>
      <c r="AF1022" s="88"/>
      <c r="AG1022" s="90"/>
      <c r="AK1022" s="37"/>
      <c r="AM1022" s="37"/>
      <c r="AP1022" s="94"/>
      <c r="AQ1022" s="18"/>
      <c r="AR1022" s="95"/>
      <c r="AS1022" s="96"/>
      <c r="AU1022" s="18"/>
      <c r="AW1022" s="18"/>
    </row>
    <row r="1023" spans="17:49" x14ac:dyDescent="0.2">
      <c r="Q1023"/>
      <c r="R1023" s="5"/>
      <c r="S1023" s="34"/>
      <c r="T1023" s="5"/>
      <c r="U1023" s="34"/>
      <c r="V1023" s="5"/>
      <c r="W1023" s="81"/>
      <c r="X1023" s="84"/>
      <c r="Y1023" s="18"/>
      <c r="AA1023" s="18"/>
      <c r="AB1023" s="86"/>
      <c r="AC1023" s="18"/>
      <c r="AE1023" s="18"/>
      <c r="AF1023" s="88"/>
      <c r="AG1023" s="90"/>
      <c r="AK1023" s="37"/>
      <c r="AM1023" s="37"/>
      <c r="AP1023" s="94"/>
      <c r="AQ1023" s="18"/>
      <c r="AR1023" s="95"/>
      <c r="AS1023" s="96"/>
      <c r="AU1023" s="18"/>
      <c r="AW1023" s="18"/>
    </row>
    <row r="1024" spans="17:49" x14ac:dyDescent="0.2">
      <c r="Q1024"/>
      <c r="R1024" s="5"/>
      <c r="S1024" s="34"/>
      <c r="T1024" s="5"/>
      <c r="U1024" s="34"/>
      <c r="V1024" s="5"/>
      <c r="W1024" s="81"/>
      <c r="X1024" s="84"/>
      <c r="Y1024" s="18"/>
      <c r="AA1024" s="18"/>
      <c r="AB1024" s="86"/>
      <c r="AC1024" s="18"/>
      <c r="AE1024" s="18"/>
      <c r="AF1024" s="88"/>
      <c r="AG1024" s="90"/>
      <c r="AK1024" s="37"/>
      <c r="AM1024" s="37"/>
      <c r="AP1024" s="94"/>
      <c r="AQ1024" s="18"/>
      <c r="AR1024" s="95"/>
      <c r="AS1024" s="96"/>
      <c r="AU1024" s="18"/>
      <c r="AW1024" s="18"/>
    </row>
    <row r="1025" spans="17:49" x14ac:dyDescent="0.2">
      <c r="Q1025"/>
      <c r="R1025" s="5"/>
      <c r="S1025" s="34"/>
      <c r="T1025" s="5"/>
      <c r="U1025" s="34"/>
      <c r="V1025" s="5"/>
      <c r="W1025" s="81"/>
      <c r="X1025" s="84"/>
      <c r="Y1025" s="18"/>
      <c r="AA1025" s="18"/>
      <c r="AB1025" s="86"/>
      <c r="AC1025" s="18"/>
      <c r="AE1025" s="18"/>
      <c r="AF1025" s="88"/>
      <c r="AG1025" s="90"/>
      <c r="AK1025" s="37"/>
      <c r="AM1025" s="37"/>
      <c r="AP1025" s="94"/>
      <c r="AQ1025" s="18"/>
      <c r="AR1025" s="95"/>
      <c r="AS1025" s="96"/>
      <c r="AU1025" s="18"/>
      <c r="AW1025" s="18"/>
    </row>
    <row r="1026" spans="17:49" x14ac:dyDescent="0.2">
      <c r="Q1026"/>
      <c r="R1026" s="5"/>
      <c r="S1026" s="34"/>
      <c r="T1026" s="5"/>
      <c r="U1026" s="34"/>
      <c r="V1026" s="5"/>
      <c r="W1026" s="81"/>
      <c r="X1026" s="84"/>
      <c r="Y1026" s="18"/>
      <c r="AA1026" s="18"/>
      <c r="AB1026" s="86"/>
      <c r="AC1026" s="18"/>
      <c r="AE1026" s="18"/>
      <c r="AF1026" s="88"/>
      <c r="AG1026" s="90"/>
      <c r="AK1026" s="37"/>
      <c r="AM1026" s="37"/>
      <c r="AP1026" s="94"/>
      <c r="AQ1026" s="18"/>
      <c r="AR1026" s="95"/>
      <c r="AS1026" s="96"/>
      <c r="AU1026" s="18"/>
      <c r="AW1026" s="18"/>
    </row>
    <row r="1027" spans="17:49" x14ac:dyDescent="0.2">
      <c r="Q1027"/>
      <c r="R1027" s="5"/>
      <c r="S1027" s="34"/>
      <c r="T1027" s="5"/>
      <c r="U1027" s="34"/>
      <c r="V1027" s="5"/>
      <c r="W1027" s="81"/>
      <c r="X1027" s="84"/>
      <c r="Y1027" s="18"/>
      <c r="AA1027" s="18"/>
      <c r="AB1027" s="86"/>
      <c r="AC1027" s="18"/>
      <c r="AE1027" s="18"/>
      <c r="AF1027" s="88"/>
      <c r="AG1027" s="90"/>
      <c r="AK1027" s="37"/>
      <c r="AM1027" s="37"/>
      <c r="AP1027" s="94"/>
      <c r="AQ1027" s="18"/>
      <c r="AR1027" s="95"/>
      <c r="AS1027" s="96"/>
      <c r="AU1027" s="18"/>
      <c r="AW1027" s="18"/>
    </row>
    <row r="1028" spans="17:49" x14ac:dyDescent="0.2">
      <c r="Q1028"/>
      <c r="R1028" s="5"/>
      <c r="S1028" s="34"/>
      <c r="T1028" s="5"/>
      <c r="U1028" s="34"/>
      <c r="V1028" s="5"/>
      <c r="W1028" s="81"/>
      <c r="X1028" s="84"/>
      <c r="Y1028" s="18"/>
      <c r="AA1028" s="18"/>
      <c r="AB1028" s="86"/>
      <c r="AC1028" s="18"/>
      <c r="AE1028" s="18"/>
      <c r="AF1028" s="88"/>
      <c r="AG1028" s="90"/>
      <c r="AK1028" s="37"/>
      <c r="AM1028" s="37"/>
      <c r="AP1028" s="94"/>
      <c r="AQ1028" s="18"/>
      <c r="AR1028" s="95"/>
      <c r="AS1028" s="96"/>
      <c r="AU1028" s="18"/>
      <c r="AW1028" s="18"/>
    </row>
    <row r="1029" spans="17:49" x14ac:dyDescent="0.2">
      <c r="Q1029"/>
      <c r="R1029" s="5"/>
      <c r="S1029" s="34"/>
      <c r="T1029" s="5"/>
      <c r="U1029" s="34"/>
      <c r="V1029" s="5"/>
      <c r="W1029" s="81"/>
      <c r="X1029" s="84"/>
      <c r="Y1029" s="18"/>
      <c r="AA1029" s="18"/>
      <c r="AB1029" s="86"/>
      <c r="AC1029" s="18"/>
      <c r="AE1029" s="18"/>
      <c r="AF1029" s="88"/>
      <c r="AG1029" s="90"/>
      <c r="AK1029" s="37"/>
      <c r="AM1029" s="37"/>
      <c r="AP1029" s="94"/>
      <c r="AQ1029" s="18"/>
      <c r="AR1029" s="95"/>
      <c r="AS1029" s="96"/>
      <c r="AU1029" s="18"/>
      <c r="AW1029" s="18"/>
    </row>
    <row r="1030" spans="17:49" x14ac:dyDescent="0.2">
      <c r="Q1030"/>
      <c r="R1030" s="5"/>
      <c r="S1030" s="34"/>
      <c r="T1030" s="5"/>
      <c r="U1030" s="34"/>
      <c r="V1030" s="5"/>
      <c r="W1030" s="81"/>
      <c r="X1030" s="84"/>
      <c r="Y1030" s="18"/>
      <c r="AA1030" s="18"/>
      <c r="AB1030" s="86"/>
      <c r="AC1030" s="18"/>
      <c r="AE1030" s="18"/>
      <c r="AF1030" s="88"/>
      <c r="AG1030" s="90"/>
      <c r="AK1030" s="37"/>
      <c r="AM1030" s="37"/>
      <c r="AP1030" s="94"/>
      <c r="AQ1030" s="18"/>
      <c r="AR1030" s="95"/>
      <c r="AS1030" s="96"/>
      <c r="AU1030" s="18"/>
      <c r="AW1030" s="18"/>
    </row>
    <row r="1031" spans="17:49" x14ac:dyDescent="0.2">
      <c r="Q1031"/>
      <c r="R1031" s="5"/>
      <c r="S1031" s="34"/>
      <c r="T1031" s="5"/>
      <c r="U1031" s="34"/>
      <c r="V1031" s="5"/>
      <c r="W1031" s="81"/>
      <c r="X1031" s="84"/>
      <c r="Y1031" s="18"/>
      <c r="AA1031" s="18"/>
      <c r="AB1031" s="86"/>
      <c r="AC1031" s="18"/>
      <c r="AE1031" s="18"/>
      <c r="AF1031" s="88"/>
      <c r="AG1031" s="90"/>
      <c r="AK1031" s="37"/>
      <c r="AM1031" s="37"/>
      <c r="AP1031" s="94"/>
      <c r="AQ1031" s="18"/>
      <c r="AR1031" s="95"/>
      <c r="AS1031" s="96"/>
      <c r="AU1031" s="18"/>
      <c r="AW1031" s="18"/>
    </row>
    <row r="1032" spans="17:49" x14ac:dyDescent="0.2">
      <c r="Q1032"/>
      <c r="R1032" s="5"/>
      <c r="S1032" s="34"/>
      <c r="T1032" s="5"/>
      <c r="U1032" s="34"/>
      <c r="V1032" s="5"/>
      <c r="W1032" s="81"/>
      <c r="X1032" s="84"/>
      <c r="Y1032" s="18"/>
      <c r="AA1032" s="18"/>
      <c r="AB1032" s="86"/>
      <c r="AC1032" s="18"/>
      <c r="AE1032" s="18"/>
      <c r="AF1032" s="88"/>
      <c r="AG1032" s="90"/>
      <c r="AK1032" s="37"/>
      <c r="AM1032" s="37"/>
      <c r="AP1032" s="94"/>
      <c r="AQ1032" s="18"/>
      <c r="AR1032" s="95"/>
      <c r="AS1032" s="96"/>
      <c r="AU1032" s="18"/>
      <c r="AW1032" s="18"/>
    </row>
    <row r="1033" spans="17:49" x14ac:dyDescent="0.2">
      <c r="Q1033"/>
      <c r="R1033" s="5"/>
      <c r="S1033" s="34"/>
      <c r="T1033" s="5"/>
      <c r="U1033" s="34"/>
      <c r="V1033" s="5"/>
      <c r="W1033" s="81"/>
      <c r="X1033" s="84"/>
      <c r="Y1033" s="18"/>
      <c r="AA1033" s="18"/>
      <c r="AB1033" s="86"/>
      <c r="AC1033" s="18"/>
      <c r="AE1033" s="18"/>
      <c r="AF1033" s="88"/>
      <c r="AG1033" s="90"/>
      <c r="AK1033" s="37"/>
      <c r="AM1033" s="37"/>
      <c r="AP1033" s="94"/>
      <c r="AQ1033" s="18"/>
      <c r="AR1033" s="95"/>
      <c r="AS1033" s="96"/>
      <c r="AU1033" s="18"/>
      <c r="AW1033" s="18"/>
    </row>
    <row r="1034" spans="17:49" x14ac:dyDescent="0.2">
      <c r="Q1034"/>
      <c r="R1034" s="5"/>
      <c r="S1034" s="34"/>
      <c r="T1034" s="5"/>
      <c r="U1034" s="34"/>
      <c r="V1034" s="5"/>
      <c r="W1034" s="81"/>
      <c r="X1034" s="84"/>
      <c r="Y1034" s="18"/>
      <c r="AA1034" s="18"/>
      <c r="AB1034" s="86"/>
      <c r="AC1034" s="18"/>
      <c r="AE1034" s="18"/>
      <c r="AF1034" s="88"/>
      <c r="AG1034" s="90"/>
      <c r="AK1034" s="37"/>
      <c r="AM1034" s="37"/>
      <c r="AP1034" s="94"/>
      <c r="AQ1034" s="18"/>
      <c r="AR1034" s="95"/>
      <c r="AS1034" s="96"/>
      <c r="AU1034" s="18"/>
      <c r="AW1034" s="18"/>
    </row>
    <row r="1035" spans="17:49" x14ac:dyDescent="0.2">
      <c r="Q1035"/>
      <c r="R1035" s="5"/>
      <c r="S1035" s="34"/>
      <c r="T1035" s="5"/>
      <c r="U1035" s="34"/>
      <c r="V1035" s="5"/>
      <c r="W1035" s="81"/>
      <c r="X1035" s="84"/>
      <c r="Y1035" s="18"/>
      <c r="AA1035" s="18"/>
      <c r="AB1035" s="86"/>
      <c r="AC1035" s="18"/>
      <c r="AE1035" s="18"/>
      <c r="AF1035" s="88"/>
      <c r="AG1035" s="90"/>
      <c r="AK1035" s="37"/>
      <c r="AM1035" s="37"/>
      <c r="AP1035" s="94"/>
      <c r="AQ1035" s="18"/>
      <c r="AR1035" s="95"/>
      <c r="AS1035" s="96"/>
      <c r="AU1035" s="18"/>
      <c r="AW1035" s="18"/>
    </row>
    <row r="1036" spans="17:49" x14ac:dyDescent="0.2">
      <c r="Q1036"/>
      <c r="R1036" s="5"/>
      <c r="S1036" s="34"/>
      <c r="T1036" s="5"/>
      <c r="U1036" s="34"/>
      <c r="V1036" s="5"/>
      <c r="W1036" s="81"/>
      <c r="X1036" s="84"/>
      <c r="Y1036" s="18"/>
      <c r="AA1036" s="18"/>
      <c r="AB1036" s="86"/>
      <c r="AC1036" s="18"/>
      <c r="AE1036" s="18"/>
      <c r="AF1036" s="88"/>
      <c r="AG1036" s="90"/>
      <c r="AK1036" s="37"/>
      <c r="AM1036" s="37"/>
      <c r="AP1036" s="94"/>
      <c r="AQ1036" s="18"/>
      <c r="AR1036" s="95"/>
      <c r="AS1036" s="96"/>
      <c r="AU1036" s="18"/>
      <c r="AW1036" s="18"/>
    </row>
    <row r="1037" spans="17:49" x14ac:dyDescent="0.2">
      <c r="Q1037"/>
      <c r="R1037" s="5"/>
      <c r="S1037" s="34"/>
      <c r="T1037" s="5"/>
      <c r="U1037" s="34"/>
      <c r="V1037" s="5"/>
      <c r="W1037" s="81"/>
      <c r="X1037" s="84"/>
      <c r="Y1037" s="18"/>
      <c r="AA1037" s="18"/>
      <c r="AB1037" s="86"/>
      <c r="AC1037" s="18"/>
      <c r="AE1037" s="18"/>
      <c r="AF1037" s="88"/>
      <c r="AG1037" s="90"/>
      <c r="AK1037" s="37"/>
      <c r="AM1037" s="37"/>
      <c r="AP1037" s="94"/>
      <c r="AQ1037" s="18"/>
      <c r="AR1037" s="95"/>
      <c r="AS1037" s="96"/>
      <c r="AU1037" s="18"/>
      <c r="AW1037" s="18"/>
    </row>
    <row r="1038" spans="17:49" x14ac:dyDescent="0.2">
      <c r="Q1038"/>
      <c r="R1038" s="5"/>
      <c r="S1038" s="34"/>
      <c r="T1038" s="5"/>
      <c r="U1038" s="34"/>
      <c r="V1038" s="5"/>
      <c r="W1038" s="81"/>
      <c r="X1038" s="84"/>
      <c r="Y1038" s="18"/>
      <c r="AA1038" s="18"/>
      <c r="AB1038" s="86"/>
      <c r="AC1038" s="18"/>
      <c r="AE1038" s="18"/>
      <c r="AF1038" s="88"/>
      <c r="AG1038" s="90"/>
      <c r="AK1038" s="37"/>
      <c r="AM1038" s="37"/>
      <c r="AP1038" s="94"/>
      <c r="AQ1038" s="18"/>
      <c r="AR1038" s="95"/>
      <c r="AS1038" s="96"/>
      <c r="AU1038" s="18"/>
      <c r="AW1038" s="18"/>
    </row>
    <row r="1039" spans="17:49" x14ac:dyDescent="0.2">
      <c r="Q1039"/>
      <c r="R1039" s="5"/>
      <c r="S1039" s="34"/>
      <c r="T1039" s="5"/>
      <c r="U1039" s="34"/>
      <c r="V1039" s="5"/>
      <c r="W1039" s="81"/>
      <c r="X1039" s="84"/>
      <c r="Y1039" s="18"/>
      <c r="AA1039" s="18"/>
      <c r="AB1039" s="86"/>
      <c r="AC1039" s="18"/>
      <c r="AE1039" s="18"/>
      <c r="AF1039" s="88"/>
      <c r="AG1039" s="90"/>
      <c r="AK1039" s="37"/>
      <c r="AM1039" s="37"/>
      <c r="AP1039" s="94"/>
      <c r="AQ1039" s="18"/>
      <c r="AR1039" s="95"/>
      <c r="AS1039" s="96"/>
      <c r="AU1039" s="18"/>
      <c r="AW1039" s="18"/>
    </row>
    <row r="1040" spans="17:49" x14ac:dyDescent="0.2">
      <c r="Q1040"/>
      <c r="R1040" s="5"/>
      <c r="S1040" s="34"/>
      <c r="T1040" s="5"/>
      <c r="U1040" s="34"/>
      <c r="V1040" s="5"/>
      <c r="W1040" s="81"/>
      <c r="X1040" s="84"/>
      <c r="Y1040" s="18"/>
      <c r="AA1040" s="18"/>
      <c r="AB1040" s="86"/>
      <c r="AC1040" s="18"/>
      <c r="AE1040" s="18"/>
      <c r="AF1040" s="88"/>
      <c r="AG1040" s="90"/>
      <c r="AK1040" s="37"/>
      <c r="AM1040" s="37"/>
      <c r="AP1040" s="94"/>
      <c r="AQ1040" s="18"/>
      <c r="AR1040" s="95"/>
      <c r="AS1040" s="96"/>
      <c r="AU1040" s="18"/>
      <c r="AW1040" s="18"/>
    </row>
    <row r="1041" spans="17:49" x14ac:dyDescent="0.2">
      <c r="Q1041"/>
      <c r="R1041" s="5"/>
      <c r="S1041" s="34"/>
      <c r="T1041" s="5"/>
      <c r="U1041" s="34"/>
      <c r="V1041" s="5"/>
      <c r="W1041" s="81"/>
      <c r="X1041" s="84"/>
      <c r="Y1041" s="18"/>
      <c r="AA1041" s="18"/>
      <c r="AB1041" s="86"/>
      <c r="AC1041" s="18"/>
      <c r="AE1041" s="18"/>
      <c r="AF1041" s="88"/>
      <c r="AG1041" s="90"/>
      <c r="AK1041" s="37"/>
      <c r="AM1041" s="37"/>
      <c r="AP1041" s="94"/>
      <c r="AQ1041" s="18"/>
      <c r="AR1041" s="95"/>
      <c r="AS1041" s="96"/>
      <c r="AU1041" s="18"/>
      <c r="AW1041" s="18"/>
    </row>
    <row r="1042" spans="17:49" x14ac:dyDescent="0.2">
      <c r="Q1042"/>
      <c r="R1042" s="5"/>
      <c r="S1042" s="34"/>
      <c r="T1042" s="5"/>
      <c r="U1042" s="34"/>
      <c r="V1042" s="5"/>
      <c r="W1042" s="81"/>
      <c r="X1042" s="84"/>
      <c r="Y1042" s="18"/>
      <c r="AA1042" s="18"/>
      <c r="AB1042" s="86"/>
      <c r="AC1042" s="18"/>
      <c r="AE1042" s="18"/>
      <c r="AF1042" s="88"/>
      <c r="AG1042" s="90"/>
      <c r="AK1042" s="37"/>
      <c r="AM1042" s="37"/>
      <c r="AP1042" s="94"/>
      <c r="AQ1042" s="18"/>
      <c r="AR1042" s="95"/>
      <c r="AS1042" s="96"/>
      <c r="AU1042" s="18"/>
      <c r="AW1042" s="18"/>
    </row>
    <row r="1043" spans="17:49" x14ac:dyDescent="0.2">
      <c r="Q1043"/>
      <c r="R1043" s="5"/>
      <c r="S1043" s="34"/>
      <c r="T1043" s="5"/>
      <c r="U1043" s="34"/>
      <c r="V1043" s="5"/>
      <c r="W1043" s="81"/>
      <c r="X1043" s="84"/>
      <c r="Y1043" s="18"/>
      <c r="AA1043" s="18"/>
      <c r="AB1043" s="86"/>
      <c r="AC1043" s="18"/>
      <c r="AE1043" s="18"/>
      <c r="AF1043" s="88"/>
      <c r="AG1043" s="90"/>
      <c r="AK1043" s="37"/>
      <c r="AM1043" s="37"/>
      <c r="AP1043" s="94"/>
      <c r="AQ1043" s="18"/>
      <c r="AR1043" s="95"/>
      <c r="AS1043" s="96"/>
      <c r="AU1043" s="18"/>
      <c r="AW1043" s="18"/>
    </row>
    <row r="1044" spans="17:49" x14ac:dyDescent="0.2">
      <c r="Q1044"/>
      <c r="R1044" s="5"/>
      <c r="S1044" s="34"/>
      <c r="T1044" s="5"/>
      <c r="U1044" s="34"/>
      <c r="V1044" s="5"/>
      <c r="W1044" s="81"/>
      <c r="X1044" s="84"/>
      <c r="Y1044" s="18"/>
      <c r="AA1044" s="18"/>
      <c r="AB1044" s="86"/>
      <c r="AC1044" s="18"/>
      <c r="AE1044" s="18"/>
      <c r="AF1044" s="88"/>
      <c r="AG1044" s="90"/>
      <c r="AK1044" s="37"/>
      <c r="AM1044" s="37"/>
      <c r="AP1044" s="94"/>
      <c r="AQ1044" s="18"/>
      <c r="AR1044" s="95"/>
      <c r="AS1044" s="96"/>
      <c r="AU1044" s="18"/>
      <c r="AW1044" s="18"/>
    </row>
    <row r="1045" spans="17:49" x14ac:dyDescent="0.2">
      <c r="Q1045"/>
      <c r="R1045" s="5"/>
      <c r="S1045" s="34"/>
      <c r="T1045" s="5"/>
      <c r="U1045" s="34"/>
      <c r="V1045" s="5"/>
      <c r="W1045" s="81"/>
      <c r="X1045" s="84"/>
      <c r="Y1045" s="18"/>
      <c r="AA1045" s="18"/>
      <c r="AB1045" s="86"/>
      <c r="AC1045" s="18"/>
      <c r="AE1045" s="18"/>
      <c r="AF1045" s="88"/>
      <c r="AG1045" s="90"/>
      <c r="AK1045" s="37"/>
      <c r="AM1045" s="37"/>
      <c r="AP1045" s="94"/>
      <c r="AQ1045" s="18"/>
      <c r="AR1045" s="95"/>
      <c r="AS1045" s="96"/>
      <c r="AU1045" s="18"/>
      <c r="AW1045" s="18"/>
    </row>
    <row r="1046" spans="17:49" x14ac:dyDescent="0.2">
      <c r="Q1046"/>
      <c r="R1046" s="5"/>
      <c r="S1046" s="34"/>
      <c r="T1046" s="5"/>
      <c r="U1046" s="34"/>
      <c r="V1046" s="5"/>
      <c r="W1046" s="81"/>
      <c r="X1046" s="84"/>
      <c r="Y1046" s="18"/>
      <c r="AA1046" s="18"/>
      <c r="AB1046" s="86"/>
      <c r="AC1046" s="18"/>
      <c r="AE1046" s="18"/>
      <c r="AF1046" s="88"/>
      <c r="AG1046" s="90"/>
      <c r="AK1046" s="37"/>
      <c r="AM1046" s="37"/>
      <c r="AP1046" s="94"/>
      <c r="AQ1046" s="18"/>
      <c r="AR1046" s="95"/>
      <c r="AS1046" s="96"/>
      <c r="AU1046" s="18"/>
      <c r="AW1046" s="18"/>
    </row>
    <row r="1047" spans="17:49" x14ac:dyDescent="0.2">
      <c r="Q1047"/>
      <c r="R1047" s="5"/>
      <c r="S1047" s="34"/>
      <c r="T1047" s="5"/>
      <c r="U1047" s="34"/>
      <c r="V1047" s="5"/>
      <c r="W1047" s="81"/>
      <c r="X1047" s="84"/>
      <c r="Y1047" s="18"/>
      <c r="AA1047" s="18"/>
      <c r="AB1047" s="86"/>
      <c r="AC1047" s="18"/>
      <c r="AE1047" s="18"/>
      <c r="AF1047" s="88"/>
      <c r="AG1047" s="90"/>
      <c r="AK1047" s="37"/>
      <c r="AM1047" s="37"/>
      <c r="AP1047" s="94"/>
      <c r="AQ1047" s="18"/>
      <c r="AR1047" s="95"/>
      <c r="AS1047" s="96"/>
      <c r="AU1047" s="18"/>
      <c r="AW1047" s="18"/>
    </row>
    <row r="1048" spans="17:49" x14ac:dyDescent="0.2">
      <c r="Q1048"/>
      <c r="R1048" s="5"/>
      <c r="S1048" s="34"/>
      <c r="T1048" s="5"/>
      <c r="U1048" s="34"/>
      <c r="V1048" s="5"/>
      <c r="W1048" s="81"/>
      <c r="X1048" s="84"/>
      <c r="Y1048" s="18"/>
      <c r="AA1048" s="18"/>
      <c r="AB1048" s="86"/>
      <c r="AC1048" s="18"/>
      <c r="AE1048" s="18"/>
      <c r="AF1048" s="88"/>
      <c r="AG1048" s="90"/>
      <c r="AK1048" s="37"/>
      <c r="AM1048" s="37"/>
      <c r="AP1048" s="94"/>
      <c r="AQ1048" s="18"/>
      <c r="AR1048" s="95"/>
      <c r="AS1048" s="96"/>
      <c r="AU1048" s="18"/>
      <c r="AW1048" s="18"/>
    </row>
    <row r="1049" spans="17:49" x14ac:dyDescent="0.2">
      <c r="Q1049"/>
      <c r="R1049" s="5"/>
      <c r="S1049" s="34"/>
      <c r="T1049" s="5"/>
      <c r="U1049" s="34"/>
      <c r="V1049" s="5"/>
      <c r="W1049" s="81"/>
      <c r="X1049" s="84"/>
      <c r="Y1049" s="18"/>
      <c r="AA1049" s="18"/>
      <c r="AB1049" s="86"/>
      <c r="AC1049" s="18"/>
      <c r="AE1049" s="18"/>
      <c r="AF1049" s="88"/>
      <c r="AG1049" s="90"/>
      <c r="AK1049" s="37"/>
      <c r="AM1049" s="37"/>
      <c r="AP1049" s="94"/>
      <c r="AQ1049" s="18"/>
      <c r="AR1049" s="95"/>
      <c r="AS1049" s="96"/>
      <c r="AU1049" s="18"/>
      <c r="AW1049" s="18"/>
    </row>
    <row r="1050" spans="17:49" x14ac:dyDescent="0.2">
      <c r="Q1050"/>
      <c r="R1050" s="5"/>
      <c r="S1050" s="34"/>
      <c r="T1050" s="5"/>
      <c r="U1050" s="34"/>
      <c r="V1050" s="5"/>
      <c r="W1050" s="81"/>
      <c r="X1050" s="84"/>
      <c r="Y1050" s="18"/>
      <c r="AA1050" s="18"/>
      <c r="AB1050" s="86"/>
      <c r="AC1050" s="18"/>
      <c r="AE1050" s="18"/>
      <c r="AF1050" s="88"/>
      <c r="AG1050" s="90"/>
      <c r="AK1050" s="37"/>
      <c r="AM1050" s="37"/>
      <c r="AP1050" s="94"/>
      <c r="AQ1050" s="18"/>
      <c r="AR1050" s="95"/>
      <c r="AS1050" s="96"/>
      <c r="AU1050" s="18"/>
      <c r="AW1050" s="18"/>
    </row>
    <row r="1051" spans="17:49" x14ac:dyDescent="0.2">
      <c r="Q1051"/>
      <c r="R1051" s="5"/>
      <c r="S1051" s="34"/>
      <c r="T1051" s="5"/>
      <c r="U1051" s="34"/>
      <c r="V1051" s="5"/>
      <c r="W1051" s="81"/>
      <c r="X1051" s="84"/>
      <c r="Y1051" s="18"/>
      <c r="AA1051" s="18"/>
      <c r="AB1051" s="86"/>
      <c r="AC1051" s="18"/>
      <c r="AE1051" s="18"/>
      <c r="AF1051" s="88"/>
      <c r="AG1051" s="90"/>
      <c r="AK1051" s="37"/>
      <c r="AM1051" s="37"/>
      <c r="AP1051" s="94"/>
      <c r="AQ1051" s="18"/>
      <c r="AR1051" s="95"/>
      <c r="AS1051" s="96"/>
      <c r="AU1051" s="18"/>
      <c r="AW1051" s="18"/>
    </row>
    <row r="1052" spans="17:49" x14ac:dyDescent="0.2">
      <c r="Q1052"/>
      <c r="R1052" s="5"/>
      <c r="S1052" s="34"/>
      <c r="T1052" s="5"/>
      <c r="U1052" s="34"/>
      <c r="V1052" s="5"/>
      <c r="W1052" s="81"/>
      <c r="X1052" s="84"/>
      <c r="Y1052" s="18"/>
      <c r="AA1052" s="18"/>
      <c r="AB1052" s="86"/>
      <c r="AC1052" s="18"/>
      <c r="AE1052" s="18"/>
      <c r="AF1052" s="88"/>
      <c r="AG1052" s="90"/>
      <c r="AK1052" s="37"/>
      <c r="AM1052" s="37"/>
      <c r="AP1052" s="94"/>
      <c r="AQ1052" s="18"/>
      <c r="AR1052" s="95"/>
      <c r="AS1052" s="96"/>
      <c r="AU1052" s="18"/>
      <c r="AW1052" s="18"/>
    </row>
    <row r="1053" spans="17:49" x14ac:dyDescent="0.2">
      <c r="Q1053"/>
      <c r="R1053" s="5"/>
      <c r="S1053" s="34"/>
      <c r="T1053" s="5"/>
      <c r="U1053" s="34"/>
      <c r="V1053" s="5"/>
      <c r="W1053" s="81"/>
      <c r="X1053" s="84"/>
      <c r="Y1053" s="18"/>
      <c r="AA1053" s="18"/>
      <c r="AB1053" s="86"/>
      <c r="AC1053" s="18"/>
      <c r="AE1053" s="18"/>
      <c r="AF1053" s="88"/>
      <c r="AG1053" s="90"/>
      <c r="AK1053" s="37"/>
      <c r="AM1053" s="37"/>
      <c r="AP1053" s="94"/>
      <c r="AQ1053" s="18"/>
      <c r="AR1053" s="95"/>
      <c r="AS1053" s="96"/>
      <c r="AU1053" s="18"/>
      <c r="AW1053" s="18"/>
    </row>
    <row r="1054" spans="17:49" x14ac:dyDescent="0.2">
      <c r="Q1054"/>
      <c r="R1054" s="5"/>
      <c r="S1054" s="34"/>
      <c r="T1054" s="5"/>
      <c r="U1054" s="34"/>
      <c r="V1054" s="5"/>
      <c r="W1054" s="81"/>
      <c r="X1054" s="84"/>
      <c r="Y1054" s="18"/>
      <c r="AA1054" s="18"/>
      <c r="AB1054" s="86"/>
      <c r="AC1054" s="18"/>
      <c r="AE1054" s="18"/>
      <c r="AF1054" s="88"/>
      <c r="AG1054" s="90"/>
      <c r="AK1054" s="37"/>
      <c r="AM1054" s="37"/>
      <c r="AP1054" s="94"/>
      <c r="AQ1054" s="18"/>
      <c r="AR1054" s="95"/>
      <c r="AS1054" s="96"/>
      <c r="AU1054" s="18"/>
      <c r="AW1054" s="18"/>
    </row>
    <row r="1055" spans="17:49" x14ac:dyDescent="0.2">
      <c r="Q1055"/>
      <c r="R1055" s="5"/>
      <c r="S1055" s="34"/>
      <c r="T1055" s="5"/>
      <c r="U1055" s="34"/>
      <c r="V1055" s="5"/>
      <c r="W1055" s="81"/>
      <c r="X1055" s="84"/>
      <c r="Y1055" s="18"/>
      <c r="AA1055" s="18"/>
      <c r="AB1055" s="86"/>
      <c r="AC1055" s="18"/>
      <c r="AE1055" s="18"/>
      <c r="AF1055" s="88"/>
      <c r="AG1055" s="90"/>
      <c r="AK1055" s="37"/>
      <c r="AM1055" s="37"/>
      <c r="AP1055" s="94"/>
      <c r="AQ1055" s="18"/>
      <c r="AR1055" s="95"/>
      <c r="AS1055" s="96"/>
      <c r="AU1055" s="18"/>
      <c r="AW1055" s="18"/>
    </row>
    <row r="1056" spans="17:49" x14ac:dyDescent="0.2">
      <c r="Q1056"/>
      <c r="R1056" s="5"/>
      <c r="S1056" s="34"/>
      <c r="T1056" s="5"/>
      <c r="U1056" s="34"/>
      <c r="V1056" s="5"/>
      <c r="W1056" s="81"/>
      <c r="X1056" s="84"/>
      <c r="Y1056" s="18"/>
      <c r="AA1056" s="18"/>
      <c r="AB1056" s="86"/>
      <c r="AC1056" s="18"/>
      <c r="AE1056" s="18"/>
      <c r="AF1056" s="88"/>
      <c r="AG1056" s="90"/>
      <c r="AK1056" s="37"/>
      <c r="AM1056" s="37"/>
      <c r="AP1056" s="94"/>
      <c r="AQ1056" s="18"/>
      <c r="AR1056" s="95"/>
      <c r="AS1056" s="96"/>
      <c r="AU1056" s="18"/>
      <c r="AW1056" s="18"/>
    </row>
    <row r="1057" spans="17:49" x14ac:dyDescent="0.2">
      <c r="Q1057"/>
      <c r="R1057" s="5"/>
      <c r="S1057" s="34"/>
      <c r="T1057" s="5"/>
      <c r="U1057" s="34"/>
      <c r="V1057" s="5"/>
      <c r="W1057" s="81"/>
      <c r="X1057" s="84"/>
      <c r="Y1057" s="18"/>
      <c r="AA1057" s="18"/>
      <c r="AB1057" s="86"/>
      <c r="AC1057" s="18"/>
      <c r="AE1057" s="18"/>
      <c r="AF1057" s="88"/>
      <c r="AG1057" s="90"/>
      <c r="AK1057" s="37"/>
      <c r="AM1057" s="37"/>
      <c r="AP1057" s="94"/>
      <c r="AQ1057" s="18"/>
      <c r="AR1057" s="95"/>
      <c r="AS1057" s="96"/>
      <c r="AU1057" s="18"/>
      <c r="AW1057" s="18"/>
    </row>
    <row r="1058" spans="17:49" x14ac:dyDescent="0.2">
      <c r="Q1058"/>
      <c r="R1058" s="5"/>
      <c r="S1058" s="34"/>
      <c r="T1058" s="5"/>
      <c r="U1058" s="34"/>
      <c r="V1058" s="5"/>
      <c r="W1058" s="81"/>
      <c r="X1058" s="84"/>
      <c r="Y1058" s="18"/>
      <c r="AA1058" s="18"/>
      <c r="AB1058" s="86"/>
      <c r="AC1058" s="18"/>
      <c r="AE1058" s="18"/>
      <c r="AF1058" s="88"/>
      <c r="AG1058" s="90"/>
      <c r="AK1058" s="37"/>
      <c r="AM1058" s="37"/>
      <c r="AP1058" s="94"/>
      <c r="AQ1058" s="18"/>
      <c r="AR1058" s="95"/>
      <c r="AS1058" s="96"/>
      <c r="AU1058" s="18"/>
      <c r="AW1058" s="18"/>
    </row>
    <row r="1059" spans="17:49" x14ac:dyDescent="0.2">
      <c r="Q1059"/>
      <c r="R1059" s="5"/>
      <c r="S1059" s="34"/>
      <c r="T1059" s="5"/>
      <c r="U1059" s="34"/>
      <c r="V1059" s="5"/>
      <c r="W1059" s="81"/>
      <c r="X1059" s="84"/>
      <c r="Y1059" s="18"/>
      <c r="AA1059" s="18"/>
      <c r="AB1059" s="86"/>
      <c r="AC1059" s="18"/>
      <c r="AE1059" s="18"/>
      <c r="AF1059" s="88"/>
      <c r="AG1059" s="90"/>
      <c r="AK1059" s="37"/>
      <c r="AM1059" s="37"/>
      <c r="AP1059" s="94"/>
      <c r="AQ1059" s="18"/>
      <c r="AR1059" s="95"/>
      <c r="AS1059" s="96"/>
      <c r="AU1059" s="18"/>
      <c r="AW1059" s="18"/>
    </row>
    <row r="1060" spans="17:49" x14ac:dyDescent="0.2">
      <c r="Q1060"/>
      <c r="R1060" s="5"/>
      <c r="S1060" s="34"/>
      <c r="T1060" s="5"/>
      <c r="U1060" s="34"/>
      <c r="V1060" s="5"/>
      <c r="W1060" s="81"/>
      <c r="X1060" s="84"/>
      <c r="Y1060" s="18"/>
      <c r="AA1060" s="18"/>
      <c r="AB1060" s="86"/>
      <c r="AC1060" s="18"/>
      <c r="AE1060" s="18"/>
      <c r="AF1060" s="88"/>
      <c r="AG1060" s="90"/>
      <c r="AK1060" s="37"/>
      <c r="AM1060" s="37"/>
      <c r="AP1060" s="94"/>
      <c r="AQ1060" s="18"/>
      <c r="AR1060" s="95"/>
      <c r="AS1060" s="96"/>
      <c r="AU1060" s="18"/>
      <c r="AW1060" s="18"/>
    </row>
    <row r="1061" spans="17:49" x14ac:dyDescent="0.2">
      <c r="Q1061"/>
      <c r="R1061" s="5"/>
      <c r="S1061" s="34"/>
      <c r="T1061" s="5"/>
      <c r="U1061" s="34"/>
      <c r="V1061" s="5"/>
      <c r="W1061" s="81"/>
      <c r="X1061" s="84"/>
      <c r="Y1061" s="18"/>
      <c r="AA1061" s="18"/>
      <c r="AB1061" s="86"/>
      <c r="AC1061" s="18"/>
      <c r="AE1061" s="18"/>
      <c r="AF1061" s="88"/>
      <c r="AG1061" s="90"/>
      <c r="AK1061" s="37"/>
      <c r="AM1061" s="37"/>
      <c r="AP1061" s="94"/>
      <c r="AQ1061" s="18"/>
      <c r="AR1061" s="95"/>
      <c r="AS1061" s="96"/>
      <c r="AU1061" s="18"/>
      <c r="AW1061" s="18"/>
    </row>
    <row r="1062" spans="17:49" x14ac:dyDescent="0.2">
      <c r="Q1062"/>
      <c r="R1062" s="5"/>
      <c r="S1062" s="34"/>
      <c r="T1062" s="5"/>
      <c r="U1062" s="34"/>
      <c r="V1062" s="5"/>
      <c r="W1062" s="81"/>
      <c r="X1062" s="84"/>
      <c r="Y1062" s="18"/>
      <c r="AA1062" s="18"/>
      <c r="AB1062" s="86"/>
      <c r="AC1062" s="18"/>
      <c r="AE1062" s="18"/>
      <c r="AF1062" s="88"/>
      <c r="AG1062" s="90"/>
      <c r="AK1062" s="37"/>
      <c r="AM1062" s="37"/>
      <c r="AP1062" s="94"/>
      <c r="AQ1062" s="18"/>
      <c r="AR1062" s="95"/>
      <c r="AS1062" s="96"/>
      <c r="AU1062" s="18"/>
      <c r="AW1062" s="18"/>
    </row>
    <row r="1063" spans="17:49" x14ac:dyDescent="0.2">
      <c r="Q1063"/>
      <c r="R1063" s="5"/>
      <c r="S1063" s="34"/>
      <c r="T1063" s="5"/>
      <c r="U1063" s="34"/>
      <c r="V1063" s="5"/>
      <c r="W1063" s="81"/>
      <c r="X1063" s="84"/>
      <c r="Y1063" s="18"/>
      <c r="AA1063" s="18"/>
      <c r="AB1063" s="86"/>
      <c r="AC1063" s="18"/>
      <c r="AE1063" s="18"/>
      <c r="AF1063" s="88"/>
      <c r="AG1063" s="90"/>
      <c r="AK1063" s="37"/>
      <c r="AM1063" s="37"/>
      <c r="AP1063" s="94"/>
      <c r="AQ1063" s="18"/>
      <c r="AR1063" s="95"/>
      <c r="AS1063" s="96"/>
      <c r="AU1063" s="18"/>
      <c r="AW1063" s="18"/>
    </row>
    <row r="1064" spans="17:49" x14ac:dyDescent="0.2">
      <c r="Q1064"/>
      <c r="R1064" s="5"/>
      <c r="S1064" s="34"/>
      <c r="T1064" s="5"/>
      <c r="U1064" s="34"/>
      <c r="V1064" s="5"/>
      <c r="W1064" s="81"/>
      <c r="X1064" s="84"/>
      <c r="Y1064" s="18"/>
      <c r="AA1064" s="18"/>
      <c r="AB1064" s="86"/>
      <c r="AC1064" s="18"/>
      <c r="AE1064" s="18"/>
      <c r="AF1064" s="88"/>
      <c r="AG1064" s="90"/>
      <c r="AK1064" s="37"/>
      <c r="AM1064" s="37"/>
      <c r="AP1064" s="94"/>
      <c r="AQ1064" s="18"/>
      <c r="AR1064" s="95"/>
      <c r="AS1064" s="96"/>
      <c r="AU1064" s="18"/>
      <c r="AW1064" s="18"/>
    </row>
    <row r="1065" spans="17:49" x14ac:dyDescent="0.2">
      <c r="Q1065"/>
      <c r="R1065" s="5"/>
      <c r="S1065" s="34"/>
      <c r="T1065" s="5"/>
      <c r="U1065" s="34"/>
      <c r="V1065" s="5"/>
      <c r="W1065" s="81"/>
      <c r="X1065" s="84"/>
      <c r="Y1065" s="18"/>
      <c r="AA1065" s="18"/>
      <c r="AB1065" s="86"/>
      <c r="AC1065" s="18"/>
      <c r="AE1065" s="18"/>
      <c r="AF1065" s="88"/>
      <c r="AG1065" s="90"/>
      <c r="AK1065" s="37"/>
      <c r="AM1065" s="37"/>
      <c r="AP1065" s="94"/>
      <c r="AQ1065" s="18"/>
      <c r="AR1065" s="95"/>
      <c r="AS1065" s="96"/>
      <c r="AU1065" s="18"/>
      <c r="AW1065" s="18"/>
    </row>
    <row r="1066" spans="17:49" x14ac:dyDescent="0.2">
      <c r="Q1066"/>
      <c r="R1066" s="5"/>
      <c r="S1066" s="34"/>
      <c r="T1066" s="5"/>
      <c r="U1066" s="34"/>
      <c r="V1066" s="5"/>
      <c r="W1066" s="81"/>
      <c r="X1066" s="84"/>
      <c r="Y1066" s="18"/>
      <c r="AA1066" s="18"/>
      <c r="AB1066" s="86"/>
      <c r="AC1066" s="18"/>
      <c r="AE1066" s="18"/>
      <c r="AF1066" s="88"/>
      <c r="AG1066" s="90"/>
      <c r="AK1066" s="37"/>
      <c r="AM1066" s="37"/>
      <c r="AP1066" s="94"/>
      <c r="AQ1066" s="18"/>
      <c r="AR1066" s="95"/>
      <c r="AS1066" s="96"/>
      <c r="AU1066" s="18"/>
      <c r="AW1066" s="18"/>
    </row>
    <row r="1067" spans="17:49" x14ac:dyDescent="0.2">
      <c r="Q1067"/>
      <c r="R1067" s="5"/>
      <c r="S1067" s="34"/>
      <c r="T1067" s="5"/>
      <c r="U1067" s="34"/>
      <c r="V1067" s="5"/>
      <c r="W1067" s="81"/>
      <c r="X1067" s="84"/>
      <c r="Y1067" s="18"/>
      <c r="AA1067" s="18"/>
      <c r="AB1067" s="86"/>
      <c r="AC1067" s="18"/>
      <c r="AE1067" s="18"/>
      <c r="AF1067" s="88"/>
      <c r="AG1067" s="90"/>
      <c r="AK1067" s="37"/>
      <c r="AM1067" s="37"/>
      <c r="AP1067" s="94"/>
      <c r="AQ1067" s="18"/>
      <c r="AR1067" s="95"/>
      <c r="AS1067" s="96"/>
      <c r="AU1067" s="18"/>
      <c r="AW1067" s="18"/>
    </row>
    <row r="1068" spans="17:49" x14ac:dyDescent="0.2">
      <c r="Q1068"/>
      <c r="R1068" s="5"/>
      <c r="S1068" s="34"/>
      <c r="T1068" s="5"/>
      <c r="U1068" s="34"/>
      <c r="V1068" s="5"/>
      <c r="W1068" s="81"/>
      <c r="X1068" s="84"/>
      <c r="Y1068" s="18"/>
      <c r="AA1068" s="18"/>
      <c r="AB1068" s="86"/>
      <c r="AC1068" s="18"/>
      <c r="AE1068" s="18"/>
      <c r="AF1068" s="88"/>
      <c r="AG1068" s="90"/>
      <c r="AK1068" s="37"/>
      <c r="AM1068" s="37"/>
      <c r="AP1068" s="94"/>
      <c r="AQ1068" s="18"/>
      <c r="AR1068" s="95"/>
      <c r="AS1068" s="96"/>
      <c r="AU1068" s="18"/>
      <c r="AW1068" s="18"/>
    </row>
    <row r="1069" spans="17:49" x14ac:dyDescent="0.2">
      <c r="Q1069"/>
      <c r="R1069" s="5"/>
      <c r="S1069" s="34"/>
      <c r="T1069" s="5"/>
      <c r="U1069" s="34"/>
      <c r="V1069" s="5"/>
      <c r="W1069" s="81"/>
      <c r="X1069" s="84"/>
      <c r="Y1069" s="18"/>
      <c r="AA1069" s="18"/>
      <c r="AB1069" s="86"/>
      <c r="AC1069" s="18"/>
      <c r="AE1069" s="18"/>
      <c r="AF1069" s="88"/>
      <c r="AG1069" s="90"/>
      <c r="AK1069" s="37"/>
      <c r="AM1069" s="37"/>
      <c r="AP1069" s="94"/>
      <c r="AQ1069" s="18"/>
      <c r="AR1069" s="95"/>
      <c r="AS1069" s="96"/>
      <c r="AU1069" s="18"/>
      <c r="AW1069" s="18"/>
    </row>
    <row r="1070" spans="17:49" x14ac:dyDescent="0.2">
      <c r="Q1070"/>
      <c r="R1070" s="5"/>
      <c r="S1070" s="34"/>
      <c r="T1070" s="5"/>
      <c r="U1070" s="34"/>
      <c r="V1070" s="5"/>
      <c r="W1070" s="81"/>
      <c r="X1070" s="84"/>
      <c r="Y1070" s="18"/>
      <c r="AA1070" s="18"/>
      <c r="AB1070" s="86"/>
      <c r="AC1070" s="18"/>
      <c r="AE1070" s="18"/>
      <c r="AF1070" s="88"/>
      <c r="AG1070" s="90"/>
      <c r="AK1070" s="37"/>
      <c r="AM1070" s="37"/>
      <c r="AP1070" s="94"/>
      <c r="AQ1070" s="18"/>
      <c r="AR1070" s="95"/>
      <c r="AS1070" s="96"/>
      <c r="AU1070" s="18"/>
      <c r="AW1070" s="18"/>
    </row>
    <row r="1071" spans="17:49" x14ac:dyDescent="0.2">
      <c r="Q1071"/>
      <c r="R1071" s="5"/>
      <c r="S1071" s="34"/>
      <c r="T1071" s="5"/>
      <c r="U1071" s="34"/>
      <c r="V1071" s="5"/>
      <c r="W1071" s="81"/>
      <c r="X1071" s="84"/>
      <c r="Y1071" s="18"/>
      <c r="AA1071" s="18"/>
      <c r="AB1071" s="86"/>
      <c r="AC1071" s="18"/>
      <c r="AE1071" s="18"/>
      <c r="AF1071" s="88"/>
      <c r="AG1071" s="90"/>
      <c r="AK1071" s="37"/>
      <c r="AM1071" s="37"/>
      <c r="AP1071" s="94"/>
      <c r="AQ1071" s="18"/>
      <c r="AR1071" s="95"/>
      <c r="AS1071" s="96"/>
      <c r="AU1071" s="18"/>
      <c r="AW1071" s="18"/>
    </row>
    <row r="1072" spans="17:49" x14ac:dyDescent="0.2">
      <c r="Q1072"/>
      <c r="R1072" s="5"/>
      <c r="S1072" s="34"/>
      <c r="T1072" s="5"/>
      <c r="U1072" s="34"/>
      <c r="V1072" s="5"/>
      <c r="W1072" s="81"/>
      <c r="X1072" s="84"/>
      <c r="Y1072" s="18"/>
      <c r="AA1072" s="18"/>
      <c r="AB1072" s="86"/>
      <c r="AC1072" s="18"/>
      <c r="AE1072" s="18"/>
      <c r="AF1072" s="88"/>
      <c r="AG1072" s="90"/>
      <c r="AK1072" s="37"/>
      <c r="AM1072" s="37"/>
      <c r="AP1072" s="94"/>
      <c r="AQ1072" s="18"/>
      <c r="AR1072" s="95"/>
      <c r="AS1072" s="96"/>
      <c r="AU1072" s="18"/>
      <c r="AW1072" s="18"/>
    </row>
    <row r="1073" spans="17:49" x14ac:dyDescent="0.2">
      <c r="Q1073"/>
      <c r="R1073" s="5"/>
      <c r="S1073" s="34"/>
      <c r="T1073" s="5"/>
      <c r="U1073" s="34"/>
      <c r="V1073" s="5"/>
      <c r="W1073" s="81"/>
      <c r="X1073" s="84"/>
      <c r="Y1073" s="18"/>
      <c r="AA1073" s="18"/>
      <c r="AB1073" s="86"/>
      <c r="AC1073" s="18"/>
      <c r="AE1073" s="18"/>
      <c r="AF1073" s="88"/>
      <c r="AG1073" s="90"/>
      <c r="AK1073" s="37"/>
      <c r="AM1073" s="37"/>
      <c r="AP1073" s="94"/>
      <c r="AQ1073" s="18"/>
      <c r="AR1073" s="95"/>
      <c r="AS1073" s="96"/>
      <c r="AU1073" s="18"/>
      <c r="AW1073" s="18"/>
    </row>
    <row r="1074" spans="17:49" x14ac:dyDescent="0.2">
      <c r="Q1074"/>
      <c r="R1074" s="5"/>
      <c r="S1074" s="34"/>
      <c r="T1074" s="5"/>
      <c r="U1074" s="34"/>
      <c r="V1074" s="5"/>
      <c r="W1074" s="81"/>
      <c r="X1074" s="84"/>
      <c r="Y1074" s="18"/>
      <c r="AA1074" s="18"/>
      <c r="AB1074" s="86"/>
      <c r="AC1074" s="18"/>
      <c r="AE1074" s="18"/>
      <c r="AF1074" s="88"/>
      <c r="AG1074" s="90"/>
      <c r="AK1074" s="37"/>
      <c r="AM1074" s="37"/>
      <c r="AP1074" s="94"/>
      <c r="AQ1074" s="18"/>
      <c r="AR1074" s="95"/>
      <c r="AS1074" s="96"/>
      <c r="AU1074" s="18"/>
      <c r="AW1074" s="18"/>
    </row>
    <row r="1075" spans="17:49" x14ac:dyDescent="0.2">
      <c r="Q1075"/>
      <c r="R1075" s="5"/>
      <c r="S1075" s="34"/>
      <c r="T1075" s="5"/>
      <c r="U1075" s="34"/>
      <c r="V1075" s="5"/>
      <c r="W1075" s="81"/>
      <c r="X1075" s="84"/>
      <c r="Y1075" s="18"/>
      <c r="AA1075" s="18"/>
      <c r="AB1075" s="86"/>
      <c r="AC1075" s="18"/>
      <c r="AE1075" s="18"/>
      <c r="AF1075" s="88"/>
      <c r="AG1075" s="90"/>
      <c r="AK1075" s="37"/>
      <c r="AM1075" s="37"/>
      <c r="AP1075" s="94"/>
      <c r="AQ1075" s="18"/>
      <c r="AR1075" s="95"/>
      <c r="AS1075" s="96"/>
      <c r="AU1075" s="18"/>
      <c r="AW1075" s="18"/>
    </row>
    <row r="1076" spans="17:49" x14ac:dyDescent="0.2">
      <c r="Q1076"/>
      <c r="R1076" s="5"/>
      <c r="S1076" s="34"/>
      <c r="T1076" s="5"/>
      <c r="U1076" s="34"/>
      <c r="V1076" s="5"/>
      <c r="W1076" s="81"/>
      <c r="X1076" s="84"/>
      <c r="Y1076" s="18"/>
      <c r="AA1076" s="18"/>
      <c r="AB1076" s="86"/>
      <c r="AC1076" s="18"/>
      <c r="AE1076" s="18"/>
      <c r="AF1076" s="88"/>
      <c r="AG1076" s="90"/>
      <c r="AK1076" s="37"/>
      <c r="AM1076" s="37"/>
      <c r="AP1076" s="94"/>
      <c r="AQ1076" s="18"/>
      <c r="AR1076" s="95"/>
      <c r="AS1076" s="96"/>
      <c r="AU1076" s="18"/>
      <c r="AW1076" s="18"/>
    </row>
    <row r="1077" spans="17:49" x14ac:dyDescent="0.2">
      <c r="Q1077"/>
      <c r="R1077" s="5"/>
      <c r="S1077" s="34"/>
      <c r="T1077" s="5"/>
      <c r="U1077" s="34"/>
      <c r="V1077" s="5"/>
      <c r="W1077" s="81"/>
      <c r="X1077" s="84"/>
      <c r="Y1077" s="18"/>
      <c r="AA1077" s="18"/>
      <c r="AB1077" s="86"/>
      <c r="AC1077" s="18"/>
      <c r="AE1077" s="18"/>
      <c r="AF1077" s="88"/>
      <c r="AG1077" s="90"/>
      <c r="AK1077" s="37"/>
      <c r="AM1077" s="37"/>
      <c r="AP1077" s="94"/>
      <c r="AQ1077" s="18"/>
      <c r="AR1077" s="95"/>
      <c r="AS1077" s="96"/>
      <c r="AU1077" s="18"/>
      <c r="AW1077" s="18"/>
    </row>
    <row r="1078" spans="17:49" x14ac:dyDescent="0.2">
      <c r="Q1078"/>
      <c r="R1078" s="5"/>
      <c r="S1078" s="34"/>
      <c r="T1078" s="5"/>
      <c r="U1078" s="34"/>
      <c r="V1078" s="5"/>
      <c r="W1078" s="81"/>
      <c r="X1078" s="84"/>
      <c r="Y1078" s="18"/>
      <c r="AA1078" s="18"/>
      <c r="AB1078" s="86"/>
      <c r="AC1078" s="18"/>
      <c r="AE1078" s="18"/>
      <c r="AF1078" s="88"/>
      <c r="AG1078" s="90"/>
      <c r="AK1078" s="37"/>
      <c r="AM1078" s="37"/>
      <c r="AP1078" s="94"/>
      <c r="AQ1078" s="18"/>
      <c r="AR1078" s="95"/>
      <c r="AS1078" s="96"/>
      <c r="AU1078" s="18"/>
      <c r="AW1078" s="18"/>
    </row>
    <row r="1079" spans="17:49" x14ac:dyDescent="0.2">
      <c r="Q1079"/>
      <c r="R1079" s="5"/>
      <c r="S1079" s="34"/>
      <c r="T1079" s="5"/>
      <c r="U1079" s="34"/>
      <c r="V1079" s="5"/>
      <c r="W1079" s="81"/>
      <c r="X1079" s="84"/>
      <c r="Y1079" s="18"/>
      <c r="AA1079" s="18"/>
      <c r="AB1079" s="86"/>
      <c r="AC1079" s="18"/>
      <c r="AE1079" s="18"/>
      <c r="AF1079" s="88"/>
      <c r="AG1079" s="90"/>
      <c r="AK1079" s="37"/>
      <c r="AM1079" s="37"/>
      <c r="AP1079" s="94"/>
      <c r="AQ1079" s="18"/>
      <c r="AR1079" s="95"/>
      <c r="AS1079" s="96"/>
      <c r="AU1079" s="18"/>
      <c r="AW1079" s="18"/>
    </row>
    <row r="1080" spans="17:49" x14ac:dyDescent="0.2">
      <c r="Q1080"/>
      <c r="R1080" s="5"/>
      <c r="S1080" s="34"/>
      <c r="T1080" s="5"/>
      <c r="U1080" s="34"/>
      <c r="V1080" s="5"/>
      <c r="W1080" s="81"/>
      <c r="X1080" s="84"/>
      <c r="Y1080" s="18"/>
      <c r="AA1080" s="18"/>
      <c r="AB1080" s="86"/>
      <c r="AC1080" s="18"/>
      <c r="AE1080" s="18"/>
      <c r="AF1080" s="88"/>
      <c r="AG1080" s="90"/>
      <c r="AK1080" s="37"/>
      <c r="AM1080" s="37"/>
      <c r="AP1080" s="94"/>
      <c r="AQ1080" s="18"/>
      <c r="AR1080" s="95"/>
      <c r="AS1080" s="96"/>
      <c r="AU1080" s="18"/>
      <c r="AW1080" s="18"/>
    </row>
    <row r="1081" spans="17:49" x14ac:dyDescent="0.2">
      <c r="Q1081"/>
      <c r="R1081" s="5"/>
      <c r="S1081" s="34"/>
      <c r="T1081" s="5"/>
      <c r="U1081" s="34"/>
      <c r="V1081" s="5"/>
      <c r="W1081" s="81"/>
      <c r="X1081" s="84"/>
      <c r="Y1081" s="18"/>
      <c r="AA1081" s="18"/>
      <c r="AB1081" s="86"/>
      <c r="AC1081" s="18"/>
      <c r="AE1081" s="18"/>
      <c r="AF1081" s="88"/>
      <c r="AG1081" s="90"/>
      <c r="AK1081" s="37"/>
      <c r="AM1081" s="37"/>
      <c r="AP1081" s="94"/>
      <c r="AQ1081" s="18"/>
      <c r="AR1081" s="95"/>
      <c r="AS1081" s="96"/>
      <c r="AU1081" s="18"/>
      <c r="AW1081" s="18"/>
    </row>
    <row r="1082" spans="17:49" x14ac:dyDescent="0.2">
      <c r="Q1082"/>
      <c r="R1082" s="5"/>
      <c r="S1082" s="34"/>
      <c r="T1082" s="5"/>
      <c r="U1082" s="34"/>
      <c r="V1082" s="5"/>
      <c r="W1082" s="81"/>
      <c r="X1082" s="84"/>
      <c r="Y1082" s="18"/>
      <c r="AA1082" s="18"/>
      <c r="AB1082" s="86"/>
      <c r="AC1082" s="18"/>
      <c r="AE1082" s="18"/>
      <c r="AF1082" s="88"/>
      <c r="AG1082" s="90"/>
      <c r="AK1082" s="37"/>
      <c r="AM1082" s="37"/>
      <c r="AP1082" s="94"/>
      <c r="AQ1082" s="18"/>
      <c r="AR1082" s="95"/>
      <c r="AS1082" s="96"/>
      <c r="AU1082" s="18"/>
      <c r="AW1082" s="18"/>
    </row>
    <row r="1083" spans="17:49" x14ac:dyDescent="0.2">
      <c r="Q1083"/>
      <c r="R1083" s="5"/>
      <c r="S1083" s="34"/>
      <c r="T1083" s="5"/>
      <c r="U1083" s="34"/>
      <c r="V1083" s="5"/>
      <c r="W1083" s="81"/>
      <c r="X1083" s="84"/>
      <c r="Y1083" s="18"/>
      <c r="AA1083" s="18"/>
      <c r="AB1083" s="86"/>
      <c r="AC1083" s="18"/>
      <c r="AE1083" s="18"/>
      <c r="AF1083" s="88"/>
      <c r="AG1083" s="90"/>
      <c r="AK1083" s="37"/>
      <c r="AM1083" s="37"/>
      <c r="AP1083" s="94"/>
      <c r="AQ1083" s="18"/>
      <c r="AR1083" s="95"/>
      <c r="AS1083" s="96"/>
      <c r="AU1083" s="18"/>
      <c r="AW1083" s="18"/>
    </row>
    <row r="1084" spans="17:49" x14ac:dyDescent="0.2">
      <c r="Q1084"/>
      <c r="R1084" s="5"/>
      <c r="S1084" s="34"/>
      <c r="T1084" s="5"/>
      <c r="U1084" s="34"/>
      <c r="V1084" s="5"/>
      <c r="W1084" s="81"/>
      <c r="X1084" s="84"/>
      <c r="Y1084" s="18"/>
      <c r="AA1084" s="18"/>
      <c r="AB1084" s="86"/>
      <c r="AC1084" s="18"/>
      <c r="AE1084" s="18"/>
      <c r="AF1084" s="88"/>
      <c r="AG1084" s="90"/>
      <c r="AK1084" s="37"/>
      <c r="AM1084" s="37"/>
      <c r="AP1084" s="94"/>
      <c r="AQ1084" s="18"/>
      <c r="AR1084" s="95"/>
      <c r="AS1084" s="96"/>
      <c r="AU1084" s="18"/>
      <c r="AW1084" s="18"/>
    </row>
    <row r="1085" spans="17:49" x14ac:dyDescent="0.2">
      <c r="Q1085"/>
      <c r="R1085" s="5"/>
      <c r="S1085" s="34"/>
      <c r="T1085" s="5"/>
      <c r="U1085" s="34"/>
      <c r="V1085" s="5"/>
      <c r="W1085" s="81"/>
      <c r="X1085" s="84"/>
      <c r="Y1085" s="18"/>
      <c r="AA1085" s="18"/>
      <c r="AB1085" s="86"/>
      <c r="AC1085" s="18"/>
      <c r="AE1085" s="18"/>
      <c r="AF1085" s="88"/>
      <c r="AG1085" s="90"/>
      <c r="AK1085" s="37"/>
      <c r="AM1085" s="37"/>
      <c r="AP1085" s="94"/>
      <c r="AQ1085" s="18"/>
      <c r="AR1085" s="95"/>
      <c r="AS1085" s="96"/>
      <c r="AU1085" s="18"/>
      <c r="AW1085" s="18"/>
    </row>
    <row r="1086" spans="17:49" x14ac:dyDescent="0.2">
      <c r="Q1086"/>
      <c r="R1086" s="5"/>
      <c r="S1086" s="34"/>
      <c r="T1086" s="5"/>
      <c r="U1086" s="34"/>
      <c r="V1086" s="5"/>
      <c r="W1086" s="81"/>
      <c r="X1086" s="84"/>
      <c r="Y1086" s="18"/>
      <c r="AA1086" s="18"/>
      <c r="AB1086" s="86"/>
      <c r="AC1086" s="18"/>
      <c r="AE1086" s="18"/>
      <c r="AF1086" s="88"/>
      <c r="AG1086" s="90"/>
      <c r="AK1086" s="37"/>
      <c r="AM1086" s="37"/>
      <c r="AP1086" s="94"/>
      <c r="AQ1086" s="18"/>
      <c r="AR1086" s="95"/>
      <c r="AS1086" s="96"/>
      <c r="AU1086" s="18"/>
      <c r="AW1086" s="18"/>
    </row>
    <row r="1087" spans="17:49" x14ac:dyDescent="0.2">
      <c r="Q1087"/>
      <c r="R1087" s="5"/>
      <c r="S1087" s="34"/>
      <c r="T1087" s="5"/>
      <c r="U1087" s="34"/>
      <c r="V1087" s="5"/>
      <c r="W1087" s="81"/>
      <c r="X1087" s="84"/>
      <c r="Y1087" s="18"/>
      <c r="AA1087" s="18"/>
      <c r="AB1087" s="86"/>
      <c r="AC1087" s="18"/>
      <c r="AE1087" s="18"/>
      <c r="AF1087" s="88"/>
      <c r="AG1087" s="90"/>
      <c r="AK1087" s="37"/>
      <c r="AM1087" s="37"/>
      <c r="AP1087" s="94"/>
      <c r="AQ1087" s="18"/>
      <c r="AR1087" s="95"/>
      <c r="AS1087" s="96"/>
      <c r="AU1087" s="18"/>
      <c r="AW1087" s="18"/>
    </row>
    <row r="1088" spans="17:49" x14ac:dyDescent="0.2">
      <c r="Q1088"/>
      <c r="R1088" s="5"/>
      <c r="S1088" s="34"/>
      <c r="T1088" s="5"/>
      <c r="U1088" s="34"/>
      <c r="V1088" s="5"/>
      <c r="W1088" s="81"/>
      <c r="X1088" s="84"/>
      <c r="Y1088" s="18"/>
      <c r="AA1088" s="18"/>
      <c r="AB1088" s="86"/>
      <c r="AC1088" s="18"/>
      <c r="AE1088" s="18"/>
      <c r="AF1088" s="88"/>
      <c r="AG1088" s="90"/>
      <c r="AK1088" s="37"/>
      <c r="AM1088" s="37"/>
      <c r="AP1088" s="94"/>
      <c r="AQ1088" s="18"/>
      <c r="AR1088" s="95"/>
      <c r="AS1088" s="96"/>
      <c r="AU1088" s="18"/>
      <c r="AW1088" s="18"/>
    </row>
    <row r="1089" spans="17:49" x14ac:dyDescent="0.2">
      <c r="Q1089"/>
      <c r="R1089" s="5"/>
      <c r="S1089" s="34"/>
      <c r="T1089" s="5"/>
      <c r="U1089" s="34"/>
      <c r="V1089" s="5"/>
      <c r="W1089" s="81"/>
      <c r="X1089" s="84"/>
      <c r="Y1089" s="18"/>
      <c r="AA1089" s="18"/>
      <c r="AB1089" s="86"/>
      <c r="AC1089" s="18"/>
      <c r="AE1089" s="18"/>
      <c r="AF1089" s="88"/>
      <c r="AG1089" s="90"/>
      <c r="AK1089" s="37"/>
      <c r="AM1089" s="37"/>
      <c r="AP1089" s="94"/>
      <c r="AQ1089" s="18"/>
      <c r="AR1089" s="95"/>
      <c r="AS1089" s="96"/>
      <c r="AU1089" s="18"/>
      <c r="AW1089" s="18"/>
    </row>
    <row r="1090" spans="17:49" x14ac:dyDescent="0.2">
      <c r="Q1090"/>
      <c r="R1090" s="5"/>
      <c r="S1090" s="34"/>
      <c r="T1090" s="5"/>
      <c r="U1090" s="34"/>
      <c r="V1090" s="5"/>
      <c r="W1090" s="81"/>
      <c r="X1090" s="84"/>
      <c r="Y1090" s="18"/>
      <c r="AA1090" s="18"/>
      <c r="AB1090" s="86"/>
      <c r="AC1090" s="18"/>
      <c r="AE1090" s="18"/>
      <c r="AF1090" s="88"/>
      <c r="AG1090" s="90"/>
      <c r="AK1090" s="37"/>
      <c r="AM1090" s="37"/>
      <c r="AP1090" s="94"/>
      <c r="AQ1090" s="18"/>
      <c r="AR1090" s="95"/>
      <c r="AS1090" s="96"/>
      <c r="AU1090" s="18"/>
      <c r="AW1090" s="18"/>
    </row>
    <row r="1091" spans="17:49" x14ac:dyDescent="0.2">
      <c r="Q1091"/>
      <c r="R1091" s="5"/>
      <c r="S1091" s="34"/>
      <c r="T1091" s="5"/>
      <c r="U1091" s="34"/>
      <c r="V1091" s="5"/>
      <c r="W1091" s="81"/>
      <c r="X1091" s="84"/>
      <c r="Y1091" s="18"/>
      <c r="AA1091" s="18"/>
      <c r="AB1091" s="86"/>
      <c r="AC1091" s="18"/>
      <c r="AE1091" s="18"/>
      <c r="AF1091" s="88"/>
      <c r="AG1091" s="90"/>
      <c r="AK1091" s="37"/>
      <c r="AM1091" s="37"/>
      <c r="AP1091" s="94"/>
      <c r="AQ1091" s="18"/>
      <c r="AR1091" s="95"/>
      <c r="AS1091" s="96"/>
      <c r="AU1091" s="18"/>
      <c r="AW1091" s="18"/>
    </row>
    <row r="1092" spans="17:49" x14ac:dyDescent="0.2">
      <c r="Q1092"/>
      <c r="R1092" s="5"/>
      <c r="S1092" s="34"/>
      <c r="T1092" s="5"/>
      <c r="U1092" s="34"/>
      <c r="V1092" s="5"/>
      <c r="W1092" s="81"/>
      <c r="X1092" s="84"/>
      <c r="Y1092" s="18"/>
      <c r="AA1092" s="18"/>
      <c r="AB1092" s="86"/>
      <c r="AC1092" s="18"/>
      <c r="AE1092" s="18"/>
      <c r="AF1092" s="88"/>
      <c r="AG1092" s="90"/>
      <c r="AK1092" s="37"/>
      <c r="AM1092" s="37"/>
      <c r="AP1092" s="94"/>
      <c r="AQ1092" s="18"/>
      <c r="AR1092" s="95"/>
      <c r="AS1092" s="96"/>
      <c r="AU1092" s="18"/>
      <c r="AW1092" s="18"/>
    </row>
    <row r="1093" spans="17:49" x14ac:dyDescent="0.2">
      <c r="Q1093"/>
      <c r="R1093" s="5"/>
      <c r="S1093" s="34"/>
      <c r="T1093" s="5"/>
      <c r="U1093" s="34"/>
      <c r="V1093" s="5"/>
      <c r="W1093" s="81"/>
      <c r="X1093" s="84"/>
      <c r="Y1093" s="18"/>
      <c r="AA1093" s="18"/>
      <c r="AB1093" s="86"/>
      <c r="AC1093" s="18"/>
      <c r="AE1093" s="18"/>
      <c r="AF1093" s="88"/>
      <c r="AG1093" s="90"/>
      <c r="AK1093" s="37"/>
      <c r="AM1093" s="37"/>
      <c r="AP1093" s="94"/>
      <c r="AQ1093" s="18"/>
      <c r="AR1093" s="95"/>
      <c r="AS1093" s="96"/>
      <c r="AU1093" s="18"/>
      <c r="AW1093" s="18"/>
    </row>
    <row r="1094" spans="17:49" x14ac:dyDescent="0.2">
      <c r="Q1094"/>
      <c r="R1094" s="5"/>
      <c r="S1094" s="34"/>
      <c r="T1094" s="5"/>
      <c r="U1094" s="34"/>
      <c r="V1094" s="5"/>
      <c r="W1094" s="81"/>
      <c r="X1094" s="84"/>
      <c r="Y1094" s="18"/>
      <c r="AA1094" s="18"/>
      <c r="AB1094" s="86"/>
      <c r="AC1094" s="18"/>
      <c r="AE1094" s="18"/>
      <c r="AF1094" s="88"/>
      <c r="AG1094" s="90"/>
      <c r="AK1094" s="37"/>
      <c r="AM1094" s="37"/>
      <c r="AP1094" s="94"/>
      <c r="AQ1094" s="18"/>
      <c r="AR1094" s="95"/>
      <c r="AS1094" s="96"/>
      <c r="AU1094" s="18"/>
      <c r="AW1094" s="18"/>
    </row>
    <row r="1095" spans="17:49" x14ac:dyDescent="0.2">
      <c r="Q1095"/>
      <c r="R1095" s="5"/>
      <c r="S1095" s="34"/>
      <c r="T1095" s="5"/>
      <c r="U1095" s="34"/>
      <c r="V1095" s="5"/>
      <c r="W1095" s="81"/>
      <c r="X1095" s="84"/>
      <c r="Y1095" s="18"/>
      <c r="AA1095" s="18"/>
      <c r="AB1095" s="86"/>
      <c r="AC1095" s="18"/>
      <c r="AE1095" s="18"/>
      <c r="AF1095" s="88"/>
      <c r="AG1095" s="90"/>
      <c r="AK1095" s="37"/>
      <c r="AM1095" s="37"/>
      <c r="AP1095" s="94"/>
      <c r="AQ1095" s="18"/>
      <c r="AR1095" s="95"/>
      <c r="AS1095" s="96"/>
      <c r="AU1095" s="18"/>
      <c r="AW1095" s="18"/>
    </row>
    <row r="1096" spans="17:49" x14ac:dyDescent="0.2">
      <c r="Q1096"/>
      <c r="R1096" s="5"/>
      <c r="S1096" s="34"/>
      <c r="T1096" s="5"/>
      <c r="U1096" s="34"/>
      <c r="V1096" s="5"/>
      <c r="W1096" s="81"/>
      <c r="X1096" s="84"/>
      <c r="Y1096" s="18"/>
      <c r="AA1096" s="18"/>
      <c r="AB1096" s="86"/>
      <c r="AC1096" s="18"/>
      <c r="AE1096" s="18"/>
      <c r="AF1096" s="88"/>
      <c r="AG1096" s="90"/>
      <c r="AK1096" s="37"/>
      <c r="AM1096" s="37"/>
      <c r="AP1096" s="94"/>
      <c r="AQ1096" s="18"/>
      <c r="AR1096" s="95"/>
      <c r="AS1096" s="96"/>
      <c r="AU1096" s="18"/>
      <c r="AW1096" s="18"/>
    </row>
    <row r="1097" spans="17:49" x14ac:dyDescent="0.2">
      <c r="Q1097"/>
      <c r="R1097" s="5"/>
      <c r="S1097" s="34"/>
      <c r="T1097" s="5"/>
      <c r="U1097" s="34"/>
      <c r="V1097" s="5"/>
      <c r="W1097" s="81"/>
      <c r="X1097" s="84"/>
      <c r="Y1097" s="18"/>
      <c r="AA1097" s="18"/>
      <c r="AB1097" s="86"/>
      <c r="AC1097" s="18"/>
      <c r="AE1097" s="18"/>
      <c r="AF1097" s="88"/>
      <c r="AG1097" s="90"/>
      <c r="AK1097" s="37"/>
      <c r="AM1097" s="37"/>
      <c r="AP1097" s="94"/>
      <c r="AQ1097" s="18"/>
      <c r="AR1097" s="95"/>
      <c r="AS1097" s="96"/>
      <c r="AU1097" s="18"/>
      <c r="AW1097" s="18"/>
    </row>
    <row r="1098" spans="17:49" x14ac:dyDescent="0.2">
      <c r="Q1098"/>
      <c r="R1098" s="5"/>
      <c r="S1098" s="34"/>
      <c r="T1098" s="5"/>
      <c r="U1098" s="34"/>
      <c r="V1098" s="5"/>
      <c r="W1098" s="81"/>
      <c r="X1098" s="84"/>
      <c r="Y1098" s="18"/>
      <c r="AA1098" s="18"/>
      <c r="AB1098" s="86"/>
      <c r="AC1098" s="18"/>
      <c r="AE1098" s="18"/>
      <c r="AF1098" s="88"/>
      <c r="AG1098" s="90"/>
      <c r="AK1098" s="37"/>
      <c r="AM1098" s="37"/>
      <c r="AP1098" s="94"/>
      <c r="AQ1098" s="18"/>
      <c r="AR1098" s="95"/>
      <c r="AS1098" s="96"/>
      <c r="AU1098" s="18"/>
      <c r="AW1098" s="18"/>
    </row>
    <row r="1099" spans="17:49" x14ac:dyDescent="0.2">
      <c r="Q1099"/>
      <c r="R1099" s="5"/>
      <c r="S1099" s="34"/>
      <c r="T1099" s="5"/>
      <c r="U1099" s="34"/>
      <c r="V1099" s="5"/>
      <c r="W1099" s="81"/>
      <c r="X1099" s="84"/>
      <c r="Y1099" s="18"/>
      <c r="AA1099" s="18"/>
      <c r="AB1099" s="86"/>
      <c r="AC1099" s="18"/>
      <c r="AE1099" s="18"/>
      <c r="AF1099" s="88"/>
      <c r="AG1099" s="90"/>
      <c r="AK1099" s="37"/>
      <c r="AM1099" s="37"/>
      <c r="AP1099" s="94"/>
      <c r="AQ1099" s="18"/>
      <c r="AR1099" s="95"/>
      <c r="AS1099" s="96"/>
      <c r="AU1099" s="18"/>
      <c r="AW1099" s="18"/>
    </row>
    <row r="1100" spans="17:49" x14ac:dyDescent="0.2">
      <c r="Q1100"/>
      <c r="R1100" s="5"/>
      <c r="S1100" s="34"/>
      <c r="T1100" s="5"/>
      <c r="U1100" s="34"/>
      <c r="V1100" s="5"/>
      <c r="W1100" s="81"/>
      <c r="X1100" s="84"/>
      <c r="Y1100" s="18"/>
      <c r="AA1100" s="18"/>
      <c r="AB1100" s="86"/>
      <c r="AC1100" s="18"/>
      <c r="AE1100" s="18"/>
      <c r="AF1100" s="88"/>
      <c r="AG1100" s="90"/>
      <c r="AK1100" s="37"/>
      <c r="AM1100" s="37"/>
      <c r="AP1100" s="94"/>
      <c r="AQ1100" s="18"/>
      <c r="AR1100" s="95"/>
      <c r="AS1100" s="96"/>
      <c r="AU1100" s="18"/>
      <c r="AW1100" s="18"/>
    </row>
    <row r="1101" spans="17:49" x14ac:dyDescent="0.2">
      <c r="Q1101"/>
      <c r="R1101" s="5"/>
      <c r="S1101" s="34"/>
      <c r="T1101" s="5"/>
      <c r="U1101" s="34"/>
      <c r="V1101" s="5"/>
      <c r="W1101" s="81"/>
      <c r="X1101" s="84"/>
      <c r="Y1101" s="18"/>
      <c r="AA1101" s="18"/>
      <c r="AB1101" s="86"/>
      <c r="AC1101" s="18"/>
      <c r="AE1101" s="18"/>
      <c r="AF1101" s="88"/>
      <c r="AG1101" s="90"/>
      <c r="AK1101" s="37"/>
      <c r="AM1101" s="37"/>
      <c r="AP1101" s="94"/>
      <c r="AQ1101" s="18"/>
      <c r="AR1101" s="95"/>
      <c r="AS1101" s="96"/>
      <c r="AU1101" s="18"/>
      <c r="AW1101" s="18"/>
    </row>
    <row r="1102" spans="17:49" x14ac:dyDescent="0.2">
      <c r="Q1102"/>
      <c r="R1102" s="5"/>
      <c r="S1102" s="34"/>
      <c r="T1102" s="5"/>
      <c r="U1102" s="34"/>
      <c r="V1102" s="5"/>
      <c r="W1102" s="81"/>
      <c r="X1102" s="84"/>
      <c r="Y1102" s="18"/>
      <c r="AA1102" s="18"/>
      <c r="AB1102" s="86"/>
      <c r="AC1102" s="18"/>
      <c r="AE1102" s="18"/>
      <c r="AF1102" s="88"/>
      <c r="AG1102" s="90"/>
      <c r="AK1102" s="37"/>
      <c r="AM1102" s="37"/>
      <c r="AP1102" s="94"/>
      <c r="AQ1102" s="18"/>
      <c r="AR1102" s="95"/>
      <c r="AS1102" s="96"/>
      <c r="AU1102" s="18"/>
      <c r="AW1102" s="18"/>
    </row>
    <row r="1103" spans="17:49" x14ac:dyDescent="0.2">
      <c r="Q1103"/>
      <c r="R1103" s="5"/>
      <c r="S1103" s="34"/>
      <c r="T1103" s="5"/>
      <c r="U1103" s="34"/>
      <c r="V1103" s="5"/>
      <c r="W1103" s="81"/>
      <c r="X1103" s="84"/>
      <c r="Y1103" s="18"/>
      <c r="AA1103" s="18"/>
      <c r="AB1103" s="86"/>
      <c r="AC1103" s="18"/>
      <c r="AE1103" s="18"/>
      <c r="AF1103" s="88"/>
      <c r="AG1103" s="90"/>
      <c r="AK1103" s="37"/>
      <c r="AM1103" s="37"/>
      <c r="AP1103" s="94"/>
      <c r="AQ1103" s="18"/>
      <c r="AR1103" s="95"/>
      <c r="AS1103" s="96"/>
      <c r="AU1103" s="18"/>
      <c r="AW1103" s="18"/>
    </row>
    <row r="1104" spans="17:49" x14ac:dyDescent="0.2">
      <c r="Q1104"/>
      <c r="R1104" s="5"/>
      <c r="S1104" s="34"/>
      <c r="T1104" s="5"/>
      <c r="U1104" s="34"/>
      <c r="V1104" s="5"/>
      <c r="W1104" s="81"/>
      <c r="X1104" s="84"/>
      <c r="Y1104" s="18"/>
      <c r="AA1104" s="18"/>
      <c r="AB1104" s="86"/>
      <c r="AC1104" s="18"/>
      <c r="AE1104" s="18"/>
      <c r="AF1104" s="88"/>
      <c r="AG1104" s="90"/>
      <c r="AK1104" s="37"/>
      <c r="AM1104" s="37"/>
      <c r="AP1104" s="94"/>
      <c r="AQ1104" s="18"/>
      <c r="AR1104" s="95"/>
      <c r="AS1104" s="96"/>
      <c r="AU1104" s="18"/>
      <c r="AW1104" s="18"/>
    </row>
    <row r="1105" spans="17:49" x14ac:dyDescent="0.2">
      <c r="Q1105"/>
      <c r="R1105" s="5"/>
      <c r="S1105" s="34"/>
      <c r="T1105" s="5"/>
      <c r="U1105" s="34"/>
      <c r="V1105" s="5"/>
      <c r="W1105" s="81"/>
      <c r="X1105" s="84"/>
      <c r="Y1105" s="18"/>
      <c r="AA1105" s="18"/>
      <c r="AB1105" s="86"/>
      <c r="AC1105" s="18"/>
      <c r="AE1105" s="18"/>
      <c r="AF1105" s="88"/>
      <c r="AG1105" s="90"/>
      <c r="AK1105" s="37"/>
      <c r="AM1105" s="37"/>
      <c r="AP1105" s="94"/>
      <c r="AQ1105" s="18"/>
      <c r="AR1105" s="95"/>
      <c r="AS1105" s="96"/>
      <c r="AU1105" s="18"/>
      <c r="AW1105" s="18"/>
    </row>
    <row r="1106" spans="17:49" x14ac:dyDescent="0.2">
      <c r="Q1106"/>
      <c r="R1106" s="5"/>
      <c r="S1106" s="34"/>
      <c r="T1106" s="5"/>
      <c r="U1106" s="34"/>
      <c r="V1106" s="5"/>
      <c r="W1106" s="81"/>
      <c r="X1106" s="84"/>
      <c r="Y1106" s="18"/>
      <c r="AA1106" s="18"/>
      <c r="AB1106" s="86"/>
      <c r="AC1106" s="18"/>
      <c r="AE1106" s="18"/>
      <c r="AF1106" s="88"/>
      <c r="AG1106" s="90"/>
      <c r="AK1106" s="37"/>
      <c r="AM1106" s="37"/>
      <c r="AP1106" s="94"/>
      <c r="AQ1106" s="18"/>
      <c r="AR1106" s="95"/>
      <c r="AS1106" s="96"/>
      <c r="AU1106" s="18"/>
      <c r="AW1106" s="18"/>
    </row>
    <row r="1107" spans="17:49" x14ac:dyDescent="0.2">
      <c r="Q1107"/>
      <c r="R1107" s="5"/>
      <c r="S1107" s="34"/>
      <c r="T1107" s="5"/>
      <c r="U1107" s="34"/>
      <c r="V1107" s="5"/>
      <c r="W1107" s="81"/>
      <c r="X1107" s="84"/>
      <c r="Y1107" s="18"/>
      <c r="AA1107" s="18"/>
      <c r="AB1107" s="86"/>
      <c r="AC1107" s="18"/>
      <c r="AE1107" s="18"/>
      <c r="AF1107" s="88"/>
      <c r="AG1107" s="90"/>
      <c r="AK1107" s="37"/>
      <c r="AM1107" s="37"/>
      <c r="AP1107" s="94"/>
      <c r="AQ1107" s="18"/>
      <c r="AR1107" s="95"/>
      <c r="AS1107" s="96"/>
      <c r="AU1107" s="18"/>
      <c r="AW1107" s="18"/>
    </row>
    <row r="1108" spans="17:49" x14ac:dyDescent="0.2">
      <c r="Q1108"/>
      <c r="R1108" s="5"/>
      <c r="S1108" s="34"/>
      <c r="T1108" s="5"/>
      <c r="U1108" s="34"/>
      <c r="V1108" s="5"/>
      <c r="W1108" s="81"/>
      <c r="X1108" s="84"/>
      <c r="Y1108" s="18"/>
      <c r="AA1108" s="18"/>
      <c r="AB1108" s="86"/>
      <c r="AC1108" s="18"/>
      <c r="AE1108" s="18"/>
      <c r="AF1108" s="88"/>
      <c r="AG1108" s="90"/>
      <c r="AK1108" s="37"/>
      <c r="AM1108" s="37"/>
      <c r="AP1108" s="94"/>
      <c r="AQ1108" s="18"/>
      <c r="AR1108" s="95"/>
      <c r="AS1108" s="96"/>
      <c r="AU1108" s="18"/>
      <c r="AW1108" s="18"/>
    </row>
    <row r="1109" spans="17:49" x14ac:dyDescent="0.2">
      <c r="Q1109"/>
      <c r="R1109" s="5"/>
      <c r="S1109" s="34"/>
      <c r="T1109" s="5"/>
      <c r="U1109" s="34"/>
      <c r="V1109" s="5"/>
      <c r="W1109" s="81"/>
      <c r="X1109" s="84"/>
      <c r="Y1109" s="18"/>
      <c r="AA1109" s="18"/>
      <c r="AB1109" s="86"/>
      <c r="AC1109" s="18"/>
      <c r="AE1109" s="18"/>
      <c r="AF1109" s="88"/>
      <c r="AG1109" s="90"/>
      <c r="AK1109" s="37"/>
      <c r="AM1109" s="37"/>
      <c r="AP1109" s="94"/>
      <c r="AQ1109" s="18"/>
      <c r="AR1109" s="95"/>
      <c r="AS1109" s="96"/>
      <c r="AU1109" s="18"/>
      <c r="AW1109" s="18"/>
    </row>
    <row r="1110" spans="17:49" x14ac:dyDescent="0.2">
      <c r="Q1110"/>
      <c r="R1110" s="5"/>
      <c r="S1110" s="34"/>
      <c r="T1110" s="5"/>
      <c r="U1110" s="34"/>
      <c r="V1110" s="5"/>
      <c r="W1110" s="81"/>
      <c r="X1110" s="84"/>
      <c r="Y1110" s="18"/>
      <c r="AA1110" s="18"/>
      <c r="AB1110" s="86"/>
      <c r="AC1110" s="18"/>
      <c r="AE1110" s="18"/>
      <c r="AF1110" s="88"/>
      <c r="AG1110" s="90"/>
      <c r="AK1110" s="37"/>
      <c r="AM1110" s="37"/>
      <c r="AP1110" s="94"/>
      <c r="AQ1110" s="18"/>
      <c r="AR1110" s="95"/>
      <c r="AS1110" s="96"/>
      <c r="AU1110" s="18"/>
      <c r="AW1110" s="18"/>
    </row>
    <row r="1111" spans="17:49" x14ac:dyDescent="0.2">
      <c r="Q1111"/>
      <c r="R1111" s="5"/>
      <c r="S1111" s="34"/>
      <c r="T1111" s="5"/>
      <c r="U1111" s="34"/>
      <c r="V1111" s="5"/>
      <c r="W1111" s="81"/>
      <c r="X1111" s="84"/>
      <c r="Y1111" s="18"/>
      <c r="AA1111" s="18"/>
      <c r="AB1111" s="86"/>
      <c r="AC1111" s="18"/>
      <c r="AE1111" s="18"/>
      <c r="AF1111" s="88"/>
      <c r="AG1111" s="90"/>
      <c r="AK1111" s="37"/>
      <c r="AM1111" s="37"/>
      <c r="AP1111" s="94"/>
      <c r="AQ1111" s="18"/>
      <c r="AR1111" s="95"/>
      <c r="AS1111" s="96"/>
      <c r="AU1111" s="18"/>
      <c r="AW1111" s="18"/>
    </row>
    <row r="1112" spans="17:49" x14ac:dyDescent="0.2">
      <c r="Q1112"/>
      <c r="R1112" s="5"/>
      <c r="S1112" s="34"/>
      <c r="T1112" s="5"/>
      <c r="U1112" s="34"/>
      <c r="V1112" s="5"/>
      <c r="W1112" s="81"/>
      <c r="X1112" s="84"/>
      <c r="Y1112" s="18"/>
      <c r="AA1112" s="18"/>
      <c r="AB1112" s="86"/>
      <c r="AC1112" s="18"/>
      <c r="AE1112" s="18"/>
      <c r="AF1112" s="88"/>
      <c r="AG1112" s="90"/>
      <c r="AK1112" s="37"/>
      <c r="AM1112" s="37"/>
      <c r="AP1112" s="94"/>
      <c r="AQ1112" s="18"/>
      <c r="AR1112" s="95"/>
      <c r="AS1112" s="96"/>
      <c r="AU1112" s="18"/>
      <c r="AW1112" s="18"/>
    </row>
    <row r="1113" spans="17:49" x14ac:dyDescent="0.2">
      <c r="Q1113"/>
      <c r="R1113" s="5"/>
      <c r="S1113" s="34"/>
      <c r="T1113" s="5"/>
      <c r="U1113" s="34"/>
      <c r="V1113" s="5"/>
      <c r="W1113" s="81"/>
      <c r="X1113" s="84"/>
      <c r="Y1113" s="18"/>
      <c r="AA1113" s="18"/>
      <c r="AB1113" s="86"/>
      <c r="AC1113" s="18"/>
      <c r="AE1113" s="18"/>
      <c r="AF1113" s="88"/>
      <c r="AG1113" s="90"/>
      <c r="AK1113" s="37"/>
      <c r="AM1113" s="37"/>
      <c r="AP1113" s="94"/>
      <c r="AQ1113" s="18"/>
      <c r="AR1113" s="95"/>
      <c r="AS1113" s="96"/>
      <c r="AU1113" s="18"/>
      <c r="AW1113" s="18"/>
    </row>
    <row r="1114" spans="17:49" x14ac:dyDescent="0.2">
      <c r="Q1114"/>
      <c r="R1114" s="5"/>
      <c r="S1114" s="34"/>
      <c r="T1114" s="5"/>
      <c r="U1114" s="34"/>
      <c r="V1114" s="5"/>
      <c r="W1114" s="81"/>
      <c r="X1114" s="84"/>
      <c r="Y1114" s="18"/>
      <c r="AA1114" s="18"/>
      <c r="AB1114" s="86"/>
      <c r="AC1114" s="18"/>
      <c r="AE1114" s="18"/>
      <c r="AF1114" s="88"/>
      <c r="AG1114" s="90"/>
      <c r="AK1114" s="37"/>
      <c r="AM1114" s="37"/>
      <c r="AP1114" s="94"/>
      <c r="AQ1114" s="18"/>
      <c r="AR1114" s="95"/>
      <c r="AS1114" s="96"/>
      <c r="AU1114" s="18"/>
      <c r="AW1114" s="18"/>
    </row>
    <row r="1115" spans="17:49" x14ac:dyDescent="0.2">
      <c r="Q1115"/>
      <c r="R1115" s="5"/>
      <c r="S1115" s="34"/>
      <c r="T1115" s="5"/>
      <c r="U1115" s="34"/>
      <c r="V1115" s="5"/>
      <c r="W1115" s="81"/>
      <c r="X1115" s="84"/>
      <c r="Y1115" s="18"/>
      <c r="AA1115" s="18"/>
      <c r="AB1115" s="86"/>
      <c r="AC1115" s="18"/>
      <c r="AE1115" s="18"/>
      <c r="AF1115" s="88"/>
      <c r="AG1115" s="90"/>
      <c r="AK1115" s="37"/>
      <c r="AM1115" s="37"/>
      <c r="AP1115" s="94"/>
      <c r="AQ1115" s="18"/>
      <c r="AR1115" s="95"/>
      <c r="AS1115" s="96"/>
      <c r="AU1115" s="18"/>
      <c r="AW1115" s="18"/>
    </row>
    <row r="1116" spans="17:49" x14ac:dyDescent="0.2">
      <c r="Q1116"/>
      <c r="R1116" s="5"/>
      <c r="S1116" s="34"/>
      <c r="T1116" s="5"/>
      <c r="U1116" s="34"/>
      <c r="V1116" s="5"/>
      <c r="W1116" s="81"/>
      <c r="X1116" s="84"/>
      <c r="Y1116" s="18"/>
      <c r="AA1116" s="18"/>
      <c r="AB1116" s="86"/>
      <c r="AC1116" s="18"/>
      <c r="AE1116" s="18"/>
      <c r="AF1116" s="88"/>
      <c r="AG1116" s="90"/>
      <c r="AK1116" s="37"/>
      <c r="AM1116" s="37"/>
      <c r="AP1116" s="94"/>
      <c r="AQ1116" s="18"/>
      <c r="AR1116" s="95"/>
      <c r="AS1116" s="96"/>
      <c r="AU1116" s="18"/>
      <c r="AW1116" s="18"/>
    </row>
    <row r="1117" spans="17:49" x14ac:dyDescent="0.2">
      <c r="Q1117"/>
      <c r="R1117" s="5"/>
      <c r="S1117" s="34"/>
      <c r="T1117" s="5"/>
      <c r="U1117" s="34"/>
      <c r="V1117" s="5"/>
      <c r="W1117" s="81"/>
      <c r="X1117" s="84"/>
      <c r="Y1117" s="18"/>
      <c r="AA1117" s="18"/>
      <c r="AB1117" s="86"/>
      <c r="AC1117" s="18"/>
      <c r="AE1117" s="18"/>
      <c r="AF1117" s="88"/>
      <c r="AG1117" s="90"/>
      <c r="AK1117" s="37"/>
      <c r="AM1117" s="37"/>
      <c r="AP1117" s="94"/>
      <c r="AQ1117" s="18"/>
      <c r="AR1117" s="95"/>
      <c r="AS1117" s="96"/>
      <c r="AU1117" s="18"/>
      <c r="AW1117" s="18"/>
    </row>
    <row r="1118" spans="17:49" x14ac:dyDescent="0.2">
      <c r="Q1118"/>
      <c r="R1118" s="5"/>
      <c r="S1118" s="34"/>
      <c r="T1118" s="5"/>
      <c r="U1118" s="34"/>
      <c r="V1118" s="5"/>
      <c r="W1118" s="81"/>
      <c r="X1118" s="84"/>
      <c r="Y1118" s="18"/>
      <c r="AA1118" s="18"/>
      <c r="AB1118" s="86"/>
      <c r="AC1118" s="18"/>
      <c r="AE1118" s="18"/>
      <c r="AF1118" s="88"/>
      <c r="AG1118" s="90"/>
      <c r="AK1118" s="37"/>
      <c r="AM1118" s="37"/>
      <c r="AP1118" s="94"/>
      <c r="AQ1118" s="18"/>
      <c r="AR1118" s="95"/>
      <c r="AS1118" s="96"/>
      <c r="AU1118" s="18"/>
      <c r="AW1118" s="18"/>
    </row>
    <row r="1119" spans="17:49" x14ac:dyDescent="0.2">
      <c r="Q1119"/>
      <c r="R1119" s="5"/>
      <c r="S1119" s="34"/>
      <c r="T1119" s="5"/>
      <c r="U1119" s="34"/>
      <c r="V1119" s="5"/>
      <c r="W1119" s="81"/>
      <c r="X1119" s="84"/>
      <c r="Y1119" s="18"/>
      <c r="AA1119" s="18"/>
      <c r="AB1119" s="86"/>
      <c r="AC1119" s="18"/>
      <c r="AE1119" s="18"/>
      <c r="AF1119" s="88"/>
      <c r="AG1119" s="90"/>
      <c r="AK1119" s="37"/>
      <c r="AM1119" s="37"/>
      <c r="AP1119" s="94"/>
      <c r="AQ1119" s="18"/>
      <c r="AR1119" s="95"/>
      <c r="AS1119" s="96"/>
      <c r="AU1119" s="18"/>
      <c r="AW1119" s="18"/>
    </row>
    <row r="1120" spans="17:49" x14ac:dyDescent="0.2">
      <c r="Q1120"/>
      <c r="R1120" s="5"/>
      <c r="S1120" s="34"/>
      <c r="T1120" s="5"/>
      <c r="U1120" s="34"/>
      <c r="V1120" s="5"/>
      <c r="W1120" s="81"/>
      <c r="X1120" s="84"/>
      <c r="Y1120" s="18"/>
      <c r="AA1120" s="18"/>
      <c r="AB1120" s="86"/>
      <c r="AC1120" s="18"/>
      <c r="AE1120" s="18"/>
      <c r="AF1120" s="88"/>
      <c r="AG1120" s="90"/>
      <c r="AK1120" s="37"/>
      <c r="AM1120" s="37"/>
      <c r="AP1120" s="94"/>
      <c r="AQ1120" s="18"/>
      <c r="AR1120" s="95"/>
      <c r="AS1120" s="96"/>
      <c r="AU1120" s="18"/>
      <c r="AW1120" s="18"/>
    </row>
    <row r="1121" spans="17:49" x14ac:dyDescent="0.2">
      <c r="Q1121"/>
      <c r="R1121" s="5"/>
      <c r="S1121" s="34"/>
      <c r="T1121" s="5"/>
      <c r="U1121" s="34"/>
      <c r="V1121" s="5"/>
      <c r="W1121" s="81"/>
      <c r="X1121" s="84"/>
      <c r="Y1121" s="18"/>
      <c r="AA1121" s="18"/>
      <c r="AB1121" s="86"/>
      <c r="AC1121" s="18"/>
      <c r="AE1121" s="18"/>
      <c r="AF1121" s="88"/>
      <c r="AG1121" s="90"/>
      <c r="AK1121" s="37"/>
      <c r="AM1121" s="37"/>
      <c r="AP1121" s="94"/>
      <c r="AQ1121" s="18"/>
      <c r="AR1121" s="95"/>
      <c r="AS1121" s="96"/>
      <c r="AU1121" s="18"/>
      <c r="AW1121" s="18"/>
    </row>
    <row r="1122" spans="17:49" x14ac:dyDescent="0.2">
      <c r="Q1122"/>
      <c r="R1122" s="5"/>
      <c r="S1122" s="34"/>
      <c r="T1122" s="5"/>
      <c r="U1122" s="34"/>
      <c r="V1122" s="5"/>
      <c r="W1122" s="81"/>
      <c r="X1122" s="84"/>
      <c r="Y1122" s="18"/>
      <c r="AA1122" s="18"/>
      <c r="AB1122" s="86"/>
      <c r="AC1122" s="18"/>
      <c r="AE1122" s="18"/>
      <c r="AF1122" s="88"/>
      <c r="AG1122" s="90"/>
      <c r="AK1122" s="37"/>
      <c r="AM1122" s="37"/>
      <c r="AP1122" s="94"/>
      <c r="AQ1122" s="18"/>
      <c r="AR1122" s="95"/>
      <c r="AS1122" s="96"/>
      <c r="AU1122" s="18"/>
      <c r="AW1122" s="18"/>
    </row>
    <row r="1123" spans="17:49" x14ac:dyDescent="0.2">
      <c r="Q1123"/>
      <c r="R1123" s="5"/>
      <c r="S1123" s="34"/>
      <c r="T1123" s="5"/>
      <c r="U1123" s="34"/>
      <c r="V1123" s="5"/>
      <c r="W1123" s="81"/>
      <c r="X1123" s="84"/>
      <c r="Y1123" s="18"/>
      <c r="AA1123" s="18"/>
      <c r="AB1123" s="86"/>
      <c r="AC1123" s="18"/>
      <c r="AE1123" s="18"/>
      <c r="AF1123" s="88"/>
      <c r="AG1123" s="90"/>
      <c r="AK1123" s="37"/>
      <c r="AM1123" s="37"/>
      <c r="AP1123" s="94"/>
      <c r="AQ1123" s="18"/>
      <c r="AR1123" s="95"/>
      <c r="AS1123" s="96"/>
      <c r="AU1123" s="18"/>
      <c r="AW1123" s="18"/>
    </row>
    <row r="1124" spans="17:49" x14ac:dyDescent="0.2">
      <c r="Q1124"/>
      <c r="R1124" s="5"/>
      <c r="S1124" s="34"/>
      <c r="T1124" s="5"/>
      <c r="U1124" s="34"/>
      <c r="V1124" s="5"/>
      <c r="W1124" s="81"/>
      <c r="X1124" s="84"/>
      <c r="Y1124" s="18"/>
      <c r="AA1124" s="18"/>
      <c r="AB1124" s="86"/>
      <c r="AC1124" s="18"/>
      <c r="AE1124" s="18"/>
      <c r="AF1124" s="88"/>
      <c r="AG1124" s="90"/>
      <c r="AK1124" s="37"/>
      <c r="AM1124" s="37"/>
      <c r="AP1124" s="94"/>
      <c r="AQ1124" s="18"/>
      <c r="AR1124" s="95"/>
      <c r="AS1124" s="96"/>
      <c r="AU1124" s="18"/>
      <c r="AW1124" s="18"/>
    </row>
    <row r="1125" spans="17:49" x14ac:dyDescent="0.2">
      <c r="Q1125"/>
      <c r="R1125" s="5"/>
      <c r="S1125" s="34"/>
      <c r="T1125" s="5"/>
      <c r="U1125" s="34"/>
      <c r="V1125" s="5"/>
      <c r="W1125" s="81"/>
      <c r="X1125" s="84"/>
      <c r="Y1125" s="18"/>
      <c r="AA1125" s="18"/>
      <c r="AB1125" s="86"/>
      <c r="AC1125" s="18"/>
      <c r="AE1125" s="18"/>
      <c r="AF1125" s="88"/>
      <c r="AG1125" s="90"/>
      <c r="AK1125" s="37"/>
      <c r="AM1125" s="37"/>
      <c r="AP1125" s="94"/>
      <c r="AQ1125" s="18"/>
      <c r="AR1125" s="95"/>
      <c r="AS1125" s="96"/>
      <c r="AU1125" s="18"/>
      <c r="AW1125" s="18"/>
    </row>
    <row r="1126" spans="17:49" x14ac:dyDescent="0.2">
      <c r="Q1126"/>
      <c r="R1126" s="5"/>
      <c r="S1126" s="34"/>
      <c r="T1126" s="5"/>
      <c r="U1126" s="34"/>
      <c r="V1126" s="5"/>
      <c r="W1126" s="81"/>
      <c r="X1126" s="84"/>
      <c r="Y1126" s="18"/>
      <c r="AA1126" s="18"/>
      <c r="AB1126" s="86"/>
      <c r="AC1126" s="18"/>
      <c r="AE1126" s="18"/>
      <c r="AF1126" s="88"/>
      <c r="AG1126" s="90"/>
      <c r="AK1126" s="37"/>
      <c r="AM1126" s="37"/>
      <c r="AP1126" s="94"/>
      <c r="AQ1126" s="18"/>
      <c r="AR1126" s="95"/>
      <c r="AS1126" s="96"/>
      <c r="AU1126" s="18"/>
      <c r="AW1126" s="18"/>
    </row>
    <row r="1127" spans="17:49" x14ac:dyDescent="0.2">
      <c r="Q1127"/>
      <c r="R1127" s="5"/>
      <c r="S1127" s="34"/>
      <c r="T1127" s="5"/>
      <c r="U1127" s="34"/>
      <c r="V1127" s="5"/>
      <c r="W1127" s="81"/>
      <c r="X1127" s="84"/>
      <c r="Y1127" s="18"/>
      <c r="AA1127" s="18"/>
      <c r="AB1127" s="86"/>
      <c r="AC1127" s="18"/>
      <c r="AE1127" s="18"/>
      <c r="AF1127" s="88"/>
      <c r="AG1127" s="90"/>
      <c r="AK1127" s="37"/>
      <c r="AM1127" s="37"/>
      <c r="AP1127" s="94"/>
      <c r="AQ1127" s="18"/>
      <c r="AR1127" s="95"/>
      <c r="AS1127" s="96"/>
      <c r="AU1127" s="18"/>
      <c r="AW1127" s="18"/>
    </row>
    <row r="1128" spans="17:49" x14ac:dyDescent="0.2">
      <c r="Q1128"/>
      <c r="R1128" s="5"/>
      <c r="S1128" s="34"/>
      <c r="T1128" s="5"/>
      <c r="U1128" s="34"/>
      <c r="V1128" s="5"/>
      <c r="W1128" s="81"/>
      <c r="X1128" s="84"/>
      <c r="Y1128" s="18"/>
      <c r="AA1128" s="18"/>
      <c r="AB1128" s="86"/>
      <c r="AC1128" s="18"/>
      <c r="AE1128" s="18"/>
      <c r="AF1128" s="88"/>
      <c r="AG1128" s="90"/>
      <c r="AK1128" s="37"/>
      <c r="AM1128" s="37"/>
      <c r="AP1128" s="94"/>
      <c r="AQ1128" s="18"/>
      <c r="AR1128" s="95"/>
      <c r="AS1128" s="96"/>
      <c r="AU1128" s="18"/>
      <c r="AW1128" s="18"/>
    </row>
    <row r="1129" spans="17:49" x14ac:dyDescent="0.2">
      <c r="Q1129"/>
      <c r="R1129" s="5"/>
      <c r="S1129" s="34"/>
      <c r="T1129" s="5"/>
      <c r="U1129" s="34"/>
      <c r="V1129" s="5"/>
      <c r="W1129" s="81"/>
      <c r="X1129" s="84"/>
      <c r="Y1129" s="18"/>
      <c r="AA1129" s="18"/>
      <c r="AB1129" s="86"/>
      <c r="AC1129" s="18"/>
      <c r="AE1129" s="18"/>
      <c r="AF1129" s="88"/>
      <c r="AG1129" s="90"/>
      <c r="AK1129" s="37"/>
      <c r="AM1129" s="37"/>
      <c r="AP1129" s="94"/>
      <c r="AQ1129" s="18"/>
      <c r="AR1129" s="95"/>
      <c r="AS1129" s="96"/>
      <c r="AU1129" s="18"/>
      <c r="AW1129" s="18"/>
    </row>
    <row r="1130" spans="17:49" x14ac:dyDescent="0.2">
      <c r="Q1130"/>
      <c r="R1130" s="5"/>
      <c r="S1130" s="34"/>
      <c r="T1130" s="5"/>
      <c r="U1130" s="34"/>
      <c r="V1130" s="5"/>
      <c r="W1130" s="81"/>
      <c r="X1130" s="84"/>
      <c r="Y1130" s="18"/>
      <c r="AA1130" s="18"/>
      <c r="AB1130" s="86"/>
      <c r="AC1130" s="18"/>
      <c r="AE1130" s="18"/>
      <c r="AF1130" s="88"/>
      <c r="AG1130" s="90"/>
      <c r="AK1130" s="37"/>
      <c r="AM1130" s="37"/>
      <c r="AP1130" s="94"/>
      <c r="AQ1130" s="18"/>
      <c r="AR1130" s="95"/>
      <c r="AS1130" s="96"/>
      <c r="AU1130" s="18"/>
      <c r="AW1130" s="18"/>
    </row>
    <row r="1131" spans="17:49" x14ac:dyDescent="0.2">
      <c r="Q1131"/>
      <c r="R1131" s="5"/>
      <c r="S1131" s="34"/>
      <c r="T1131" s="5"/>
      <c r="U1131" s="34"/>
      <c r="V1131" s="5"/>
      <c r="W1131" s="81"/>
      <c r="X1131" s="84"/>
      <c r="Y1131" s="18"/>
      <c r="AA1131" s="18"/>
      <c r="AB1131" s="86"/>
      <c r="AC1131" s="18"/>
      <c r="AE1131" s="18"/>
      <c r="AF1131" s="88"/>
      <c r="AG1131" s="90"/>
      <c r="AK1131" s="37"/>
      <c r="AM1131" s="37"/>
      <c r="AP1131" s="94"/>
      <c r="AQ1131" s="18"/>
      <c r="AR1131" s="95"/>
      <c r="AS1131" s="96"/>
      <c r="AU1131" s="18"/>
      <c r="AW1131" s="18"/>
    </row>
    <row r="1132" spans="17:49" x14ac:dyDescent="0.2">
      <c r="Q1132"/>
      <c r="R1132" s="5"/>
      <c r="S1132" s="34"/>
      <c r="T1132" s="5"/>
      <c r="U1132" s="34"/>
      <c r="V1132" s="5"/>
      <c r="W1132" s="81"/>
      <c r="X1132" s="84"/>
      <c r="Y1132" s="18"/>
      <c r="AA1132" s="18"/>
      <c r="AB1132" s="86"/>
      <c r="AC1132" s="18"/>
      <c r="AE1132" s="18"/>
      <c r="AF1132" s="88"/>
      <c r="AG1132" s="90"/>
      <c r="AK1132" s="37"/>
      <c r="AM1132" s="37"/>
      <c r="AP1132" s="94"/>
      <c r="AQ1132" s="18"/>
      <c r="AR1132" s="95"/>
      <c r="AS1132" s="96"/>
      <c r="AU1132" s="18"/>
      <c r="AW1132" s="18"/>
    </row>
    <row r="1133" spans="17:49" x14ac:dyDescent="0.2">
      <c r="Q1133"/>
      <c r="R1133" s="5"/>
      <c r="S1133" s="34"/>
      <c r="T1133" s="5"/>
      <c r="U1133" s="34"/>
      <c r="V1133" s="5"/>
      <c r="W1133" s="81"/>
      <c r="X1133" s="84"/>
      <c r="Y1133" s="18"/>
      <c r="AA1133" s="18"/>
      <c r="AB1133" s="86"/>
      <c r="AC1133" s="18"/>
      <c r="AE1133" s="18"/>
      <c r="AF1133" s="88"/>
      <c r="AG1133" s="90"/>
      <c r="AK1133" s="37"/>
      <c r="AM1133" s="37"/>
      <c r="AP1133" s="94"/>
      <c r="AQ1133" s="18"/>
      <c r="AR1133" s="95"/>
      <c r="AS1133" s="96"/>
      <c r="AU1133" s="18"/>
      <c r="AW1133" s="18"/>
    </row>
    <row r="1134" spans="17:49" x14ac:dyDescent="0.2">
      <c r="Q1134"/>
      <c r="R1134" s="5"/>
      <c r="S1134" s="34"/>
      <c r="T1134" s="5"/>
      <c r="U1134" s="34"/>
      <c r="V1134" s="5"/>
      <c r="W1134" s="81"/>
      <c r="X1134" s="84"/>
      <c r="Y1134" s="18"/>
      <c r="AA1134" s="18"/>
      <c r="AB1134" s="86"/>
      <c r="AC1134" s="18"/>
      <c r="AE1134" s="18"/>
      <c r="AF1134" s="88"/>
      <c r="AG1134" s="90"/>
      <c r="AK1134" s="37"/>
      <c r="AM1134" s="37"/>
      <c r="AP1134" s="94"/>
      <c r="AQ1134" s="18"/>
      <c r="AR1134" s="95"/>
      <c r="AS1134" s="96"/>
      <c r="AU1134" s="18"/>
      <c r="AW1134" s="18"/>
    </row>
    <row r="1135" spans="17:49" x14ac:dyDescent="0.2">
      <c r="Q1135"/>
      <c r="R1135" s="5"/>
      <c r="S1135" s="34"/>
      <c r="T1135" s="5"/>
      <c r="U1135" s="34"/>
      <c r="V1135" s="5"/>
      <c r="W1135" s="81"/>
      <c r="X1135" s="84"/>
      <c r="Y1135" s="18"/>
      <c r="AA1135" s="18"/>
      <c r="AB1135" s="86"/>
      <c r="AC1135" s="18"/>
      <c r="AE1135" s="18"/>
      <c r="AF1135" s="88"/>
      <c r="AG1135" s="90"/>
      <c r="AK1135" s="37"/>
      <c r="AM1135" s="37"/>
      <c r="AP1135" s="94"/>
      <c r="AQ1135" s="18"/>
      <c r="AR1135" s="95"/>
      <c r="AS1135" s="96"/>
      <c r="AU1135" s="18"/>
      <c r="AW1135" s="18"/>
    </row>
    <row r="1136" spans="17:49" x14ac:dyDescent="0.2">
      <c r="Q1136"/>
      <c r="R1136" s="5"/>
      <c r="S1136" s="34"/>
      <c r="T1136" s="5"/>
      <c r="U1136" s="34"/>
      <c r="V1136" s="5"/>
      <c r="W1136" s="81"/>
      <c r="X1136" s="84"/>
      <c r="Y1136" s="18"/>
      <c r="AA1136" s="18"/>
      <c r="AB1136" s="86"/>
      <c r="AC1136" s="18"/>
      <c r="AE1136" s="18"/>
      <c r="AF1136" s="88"/>
      <c r="AG1136" s="90"/>
      <c r="AK1136" s="37"/>
      <c r="AM1136" s="37"/>
      <c r="AP1136" s="94"/>
      <c r="AQ1136" s="18"/>
      <c r="AR1136" s="95"/>
      <c r="AS1136" s="96"/>
      <c r="AU1136" s="18"/>
      <c r="AW1136" s="18"/>
    </row>
    <row r="1137" spans="17:49" x14ac:dyDescent="0.2">
      <c r="Q1137"/>
      <c r="R1137" s="5"/>
      <c r="S1137" s="34"/>
      <c r="T1137" s="5"/>
      <c r="U1137" s="34"/>
      <c r="V1137" s="5"/>
      <c r="W1137" s="81"/>
      <c r="X1137" s="84"/>
      <c r="Y1137" s="18"/>
      <c r="AA1137" s="18"/>
      <c r="AB1137" s="86"/>
      <c r="AC1137" s="18"/>
      <c r="AE1137" s="18"/>
      <c r="AF1137" s="88"/>
      <c r="AG1137" s="90"/>
      <c r="AK1137" s="37"/>
      <c r="AM1137" s="37"/>
      <c r="AP1137" s="94"/>
      <c r="AQ1137" s="18"/>
      <c r="AR1137" s="95"/>
      <c r="AS1137" s="96"/>
      <c r="AU1137" s="18"/>
      <c r="AW1137" s="18"/>
    </row>
    <row r="1138" spans="17:49" x14ac:dyDescent="0.2">
      <c r="Q1138"/>
      <c r="R1138" s="5"/>
      <c r="S1138" s="34"/>
      <c r="T1138" s="5"/>
      <c r="U1138" s="34"/>
      <c r="V1138" s="5"/>
      <c r="W1138" s="81"/>
      <c r="X1138" s="84"/>
      <c r="Y1138" s="18"/>
      <c r="AA1138" s="18"/>
      <c r="AB1138" s="86"/>
      <c r="AC1138" s="18"/>
      <c r="AE1138" s="18"/>
      <c r="AF1138" s="88"/>
      <c r="AG1138" s="90"/>
      <c r="AK1138" s="37"/>
      <c r="AM1138" s="37"/>
      <c r="AP1138" s="94"/>
      <c r="AQ1138" s="18"/>
      <c r="AR1138" s="95"/>
      <c r="AS1138" s="96"/>
      <c r="AU1138" s="18"/>
      <c r="AW1138" s="18"/>
    </row>
    <row r="1139" spans="17:49" x14ac:dyDescent="0.2">
      <c r="Q1139"/>
      <c r="R1139" s="5"/>
      <c r="S1139" s="34"/>
      <c r="T1139" s="5"/>
      <c r="U1139" s="34"/>
      <c r="V1139" s="5"/>
      <c r="W1139" s="81"/>
      <c r="X1139" s="84"/>
      <c r="Y1139" s="18"/>
      <c r="AA1139" s="18"/>
      <c r="AB1139" s="86"/>
      <c r="AC1139" s="18"/>
      <c r="AE1139" s="18"/>
      <c r="AF1139" s="88"/>
      <c r="AG1139" s="90"/>
      <c r="AK1139" s="37"/>
      <c r="AM1139" s="37"/>
      <c r="AP1139" s="94"/>
      <c r="AQ1139" s="18"/>
      <c r="AR1139" s="95"/>
      <c r="AS1139" s="96"/>
      <c r="AU1139" s="18"/>
      <c r="AW1139" s="18"/>
    </row>
    <row r="1140" spans="17:49" x14ac:dyDescent="0.2">
      <c r="Q1140"/>
      <c r="R1140" s="5"/>
      <c r="S1140" s="34"/>
      <c r="T1140" s="5"/>
      <c r="U1140" s="34"/>
      <c r="V1140" s="5"/>
      <c r="W1140" s="81"/>
      <c r="X1140" s="84"/>
      <c r="Y1140" s="18"/>
      <c r="AA1140" s="18"/>
      <c r="AB1140" s="86"/>
      <c r="AC1140" s="18"/>
      <c r="AE1140" s="18"/>
      <c r="AF1140" s="88"/>
      <c r="AG1140" s="90"/>
      <c r="AK1140" s="37"/>
      <c r="AM1140" s="37"/>
      <c r="AP1140" s="94"/>
      <c r="AQ1140" s="18"/>
      <c r="AR1140" s="95"/>
      <c r="AS1140" s="96"/>
      <c r="AU1140" s="18"/>
      <c r="AW1140" s="18"/>
    </row>
    <row r="1141" spans="17:49" x14ac:dyDescent="0.2">
      <c r="Q1141"/>
      <c r="R1141" s="5"/>
      <c r="S1141" s="34"/>
      <c r="T1141" s="5"/>
      <c r="U1141" s="34"/>
      <c r="V1141" s="5"/>
      <c r="W1141" s="81"/>
      <c r="X1141" s="84"/>
      <c r="Y1141" s="18"/>
      <c r="AA1141" s="18"/>
      <c r="AB1141" s="86"/>
      <c r="AC1141" s="18"/>
      <c r="AE1141" s="18"/>
      <c r="AF1141" s="88"/>
      <c r="AG1141" s="90"/>
      <c r="AK1141" s="37"/>
      <c r="AM1141" s="37"/>
      <c r="AP1141" s="94"/>
      <c r="AQ1141" s="18"/>
      <c r="AR1141" s="95"/>
      <c r="AS1141" s="96"/>
      <c r="AU1141" s="18"/>
      <c r="AW1141" s="18"/>
    </row>
    <row r="1142" spans="17:49" x14ac:dyDescent="0.2">
      <c r="Q1142"/>
      <c r="R1142" s="5"/>
      <c r="S1142" s="34"/>
      <c r="T1142" s="5"/>
      <c r="U1142" s="34"/>
      <c r="V1142" s="5"/>
      <c r="W1142" s="81"/>
      <c r="X1142" s="84"/>
      <c r="Y1142" s="18"/>
      <c r="AA1142" s="18"/>
      <c r="AB1142" s="86"/>
      <c r="AC1142" s="18"/>
      <c r="AE1142" s="18"/>
      <c r="AF1142" s="88"/>
      <c r="AG1142" s="90"/>
      <c r="AK1142" s="37"/>
      <c r="AM1142" s="37"/>
      <c r="AP1142" s="94"/>
      <c r="AQ1142" s="18"/>
      <c r="AR1142" s="95"/>
      <c r="AS1142" s="96"/>
      <c r="AU1142" s="18"/>
      <c r="AW1142" s="18"/>
    </row>
    <row r="1143" spans="17:49" x14ac:dyDescent="0.2">
      <c r="Q1143"/>
      <c r="R1143" s="5"/>
      <c r="S1143" s="34"/>
      <c r="T1143" s="5"/>
      <c r="U1143" s="34"/>
      <c r="V1143" s="5"/>
      <c r="W1143" s="81"/>
      <c r="X1143" s="84"/>
      <c r="Y1143" s="18"/>
      <c r="AA1143" s="18"/>
      <c r="AB1143" s="86"/>
      <c r="AC1143" s="18"/>
      <c r="AE1143" s="18"/>
      <c r="AF1143" s="88"/>
      <c r="AG1143" s="90"/>
      <c r="AK1143" s="37"/>
      <c r="AM1143" s="37"/>
      <c r="AP1143" s="94"/>
      <c r="AQ1143" s="18"/>
      <c r="AR1143" s="95"/>
      <c r="AS1143" s="96"/>
      <c r="AU1143" s="18"/>
      <c r="AW1143" s="18"/>
    </row>
    <row r="1144" spans="17:49" x14ac:dyDescent="0.2">
      <c r="Q1144"/>
      <c r="R1144" s="5"/>
      <c r="S1144" s="34"/>
      <c r="T1144" s="5"/>
      <c r="U1144" s="34"/>
      <c r="V1144" s="5"/>
      <c r="W1144" s="81"/>
      <c r="X1144" s="84"/>
      <c r="Y1144" s="18"/>
      <c r="AA1144" s="18"/>
      <c r="AB1144" s="86"/>
      <c r="AC1144" s="18"/>
      <c r="AE1144" s="18"/>
      <c r="AF1144" s="88"/>
      <c r="AG1144" s="90"/>
      <c r="AK1144" s="37"/>
      <c r="AM1144" s="37"/>
      <c r="AP1144" s="94"/>
      <c r="AQ1144" s="18"/>
      <c r="AR1144" s="95"/>
      <c r="AS1144" s="96"/>
      <c r="AU1144" s="18"/>
      <c r="AW1144" s="18"/>
    </row>
    <row r="1145" spans="17:49" x14ac:dyDescent="0.2">
      <c r="Q1145"/>
      <c r="R1145" s="5"/>
      <c r="S1145" s="34"/>
      <c r="T1145" s="5"/>
      <c r="U1145" s="34"/>
      <c r="V1145" s="5"/>
      <c r="W1145" s="81"/>
      <c r="X1145" s="84"/>
      <c r="Y1145" s="18"/>
      <c r="AA1145" s="18"/>
      <c r="AB1145" s="86"/>
      <c r="AC1145" s="18"/>
      <c r="AE1145" s="18"/>
      <c r="AF1145" s="88"/>
      <c r="AG1145" s="90"/>
      <c r="AK1145" s="37"/>
      <c r="AM1145" s="37"/>
      <c r="AP1145" s="94"/>
      <c r="AQ1145" s="18"/>
      <c r="AR1145" s="95"/>
      <c r="AS1145" s="96"/>
      <c r="AU1145" s="18"/>
      <c r="AW1145" s="18"/>
    </row>
    <row r="1146" spans="17:49" x14ac:dyDescent="0.2">
      <c r="Q1146"/>
      <c r="R1146" s="5"/>
      <c r="S1146" s="34"/>
      <c r="T1146" s="5"/>
      <c r="U1146" s="34"/>
      <c r="V1146" s="5"/>
      <c r="W1146" s="81"/>
      <c r="X1146" s="84"/>
      <c r="Y1146" s="18"/>
      <c r="AA1146" s="18"/>
      <c r="AB1146" s="86"/>
      <c r="AC1146" s="18"/>
      <c r="AE1146" s="18"/>
      <c r="AF1146" s="88"/>
      <c r="AG1146" s="90"/>
      <c r="AK1146" s="37"/>
      <c r="AM1146" s="37"/>
      <c r="AP1146" s="94"/>
      <c r="AQ1146" s="18"/>
      <c r="AR1146" s="95"/>
      <c r="AS1146" s="96"/>
      <c r="AU1146" s="18"/>
      <c r="AW1146" s="18"/>
    </row>
    <row r="1147" spans="17:49" x14ac:dyDescent="0.2">
      <c r="Q1147"/>
      <c r="R1147" s="5"/>
      <c r="S1147" s="34"/>
      <c r="T1147" s="5"/>
      <c r="U1147" s="34"/>
      <c r="V1147" s="5"/>
      <c r="W1147" s="81"/>
      <c r="X1147" s="84"/>
      <c r="Y1147" s="18"/>
      <c r="AA1147" s="18"/>
      <c r="AB1147" s="86"/>
      <c r="AC1147" s="18"/>
      <c r="AE1147" s="18"/>
      <c r="AF1147" s="88"/>
      <c r="AG1147" s="90"/>
      <c r="AK1147" s="37"/>
      <c r="AM1147" s="37"/>
      <c r="AP1147" s="94"/>
      <c r="AQ1147" s="18"/>
      <c r="AR1147" s="95"/>
      <c r="AS1147" s="96"/>
      <c r="AU1147" s="18"/>
      <c r="AW1147" s="18"/>
    </row>
    <row r="1148" spans="17:49" x14ac:dyDescent="0.2">
      <c r="Q1148"/>
      <c r="R1148" s="5"/>
      <c r="S1148" s="34"/>
      <c r="T1148" s="5"/>
      <c r="U1148" s="34"/>
      <c r="V1148" s="5"/>
      <c r="W1148" s="81"/>
      <c r="X1148" s="84"/>
      <c r="Y1148" s="18"/>
      <c r="AA1148" s="18"/>
      <c r="AB1148" s="86"/>
      <c r="AC1148" s="18"/>
      <c r="AE1148" s="18"/>
      <c r="AF1148" s="88"/>
      <c r="AG1148" s="90"/>
      <c r="AK1148" s="37"/>
      <c r="AM1148" s="37"/>
      <c r="AP1148" s="94"/>
      <c r="AQ1148" s="18"/>
      <c r="AR1148" s="95"/>
      <c r="AS1148" s="96"/>
      <c r="AU1148" s="18"/>
      <c r="AW1148" s="18"/>
    </row>
    <row r="1149" spans="17:49" x14ac:dyDescent="0.2">
      <c r="Q1149"/>
      <c r="R1149" s="5"/>
      <c r="S1149" s="34"/>
      <c r="T1149" s="5"/>
      <c r="U1149" s="34"/>
      <c r="V1149" s="5"/>
      <c r="W1149" s="81"/>
      <c r="X1149" s="84"/>
      <c r="Y1149" s="18"/>
      <c r="AA1149" s="18"/>
      <c r="AB1149" s="86"/>
      <c r="AC1149" s="18"/>
      <c r="AE1149" s="18"/>
      <c r="AF1149" s="88"/>
      <c r="AG1149" s="90"/>
      <c r="AK1149" s="37"/>
      <c r="AM1149" s="37"/>
      <c r="AP1149" s="94"/>
      <c r="AQ1149" s="18"/>
      <c r="AR1149" s="95"/>
      <c r="AS1149" s="96"/>
      <c r="AU1149" s="18"/>
      <c r="AW1149" s="18"/>
    </row>
    <row r="1150" spans="17:49" x14ac:dyDescent="0.2">
      <c r="Q1150"/>
      <c r="R1150" s="5"/>
      <c r="S1150" s="34"/>
      <c r="T1150" s="5"/>
      <c r="U1150" s="34"/>
      <c r="V1150" s="5"/>
      <c r="W1150" s="81"/>
      <c r="X1150" s="84"/>
      <c r="Y1150" s="18"/>
      <c r="AA1150" s="18"/>
      <c r="AB1150" s="86"/>
      <c r="AC1150" s="18"/>
      <c r="AE1150" s="18"/>
      <c r="AF1150" s="88"/>
      <c r="AG1150" s="90"/>
      <c r="AK1150" s="37"/>
      <c r="AM1150" s="37"/>
      <c r="AP1150" s="94"/>
      <c r="AQ1150" s="18"/>
      <c r="AR1150" s="95"/>
      <c r="AS1150" s="96"/>
      <c r="AU1150" s="18"/>
      <c r="AW1150" s="18"/>
    </row>
    <row r="1151" spans="17:49" x14ac:dyDescent="0.2">
      <c r="Q1151"/>
      <c r="R1151" s="5"/>
      <c r="S1151" s="34"/>
      <c r="T1151" s="5"/>
      <c r="U1151" s="34"/>
      <c r="V1151" s="5"/>
      <c r="W1151" s="81"/>
      <c r="X1151" s="84"/>
      <c r="Y1151" s="18"/>
      <c r="AA1151" s="18"/>
      <c r="AB1151" s="86"/>
      <c r="AC1151" s="18"/>
      <c r="AE1151" s="18"/>
      <c r="AF1151" s="88"/>
      <c r="AG1151" s="90"/>
      <c r="AK1151" s="37"/>
      <c r="AM1151" s="37"/>
      <c r="AP1151" s="94"/>
      <c r="AQ1151" s="18"/>
      <c r="AR1151" s="95"/>
      <c r="AS1151" s="96"/>
      <c r="AU1151" s="18"/>
      <c r="AW1151" s="18"/>
    </row>
    <row r="1152" spans="17:49" x14ac:dyDescent="0.2">
      <c r="Q1152"/>
      <c r="R1152" s="5"/>
      <c r="S1152" s="34"/>
      <c r="T1152" s="5"/>
      <c r="U1152" s="34"/>
      <c r="V1152" s="5"/>
      <c r="W1152" s="81"/>
      <c r="X1152" s="84"/>
      <c r="Y1152" s="18"/>
      <c r="AA1152" s="18"/>
      <c r="AB1152" s="86"/>
      <c r="AC1152" s="18"/>
      <c r="AE1152" s="18"/>
      <c r="AF1152" s="88"/>
      <c r="AG1152" s="90"/>
      <c r="AK1152" s="37"/>
      <c r="AM1152" s="37"/>
      <c r="AP1152" s="94"/>
      <c r="AQ1152" s="18"/>
      <c r="AR1152" s="95"/>
      <c r="AS1152" s="96"/>
      <c r="AU1152" s="18"/>
      <c r="AW1152" s="18"/>
    </row>
    <row r="1153" spans="17:49" x14ac:dyDescent="0.2">
      <c r="Q1153"/>
      <c r="R1153" s="5"/>
      <c r="S1153" s="34"/>
      <c r="T1153" s="5"/>
      <c r="U1153" s="34"/>
      <c r="V1153" s="5"/>
      <c r="W1153" s="81"/>
      <c r="X1153" s="84"/>
      <c r="Y1153" s="18"/>
      <c r="AA1153" s="18"/>
      <c r="AB1153" s="86"/>
      <c r="AC1153" s="18"/>
      <c r="AE1153" s="18"/>
      <c r="AF1153" s="88"/>
      <c r="AG1153" s="90"/>
      <c r="AK1153" s="37"/>
      <c r="AM1153" s="37"/>
      <c r="AP1153" s="94"/>
      <c r="AQ1153" s="18"/>
      <c r="AR1153" s="95"/>
      <c r="AS1153" s="96"/>
      <c r="AU1153" s="18"/>
      <c r="AW1153" s="18"/>
    </row>
    <row r="1154" spans="17:49" x14ac:dyDescent="0.2">
      <c r="Q1154"/>
      <c r="R1154" s="5"/>
      <c r="S1154" s="34"/>
      <c r="T1154" s="5"/>
      <c r="U1154" s="34"/>
      <c r="V1154" s="5"/>
      <c r="W1154" s="81"/>
      <c r="X1154" s="84"/>
      <c r="Y1154" s="18"/>
      <c r="AA1154" s="18"/>
      <c r="AB1154" s="86"/>
      <c r="AC1154" s="18"/>
      <c r="AE1154" s="18"/>
      <c r="AF1154" s="88"/>
      <c r="AG1154" s="90"/>
      <c r="AK1154" s="37"/>
      <c r="AM1154" s="37"/>
      <c r="AP1154" s="94"/>
      <c r="AQ1154" s="18"/>
      <c r="AR1154" s="95"/>
      <c r="AS1154" s="96"/>
      <c r="AU1154" s="18"/>
      <c r="AW1154" s="18"/>
    </row>
    <row r="1155" spans="17:49" x14ac:dyDescent="0.2">
      <c r="Q1155"/>
      <c r="R1155" s="5"/>
      <c r="S1155" s="34"/>
      <c r="T1155" s="5"/>
      <c r="U1155" s="34"/>
      <c r="V1155" s="5"/>
      <c r="W1155" s="81"/>
      <c r="X1155" s="84"/>
      <c r="Y1155" s="18"/>
      <c r="AA1155" s="18"/>
      <c r="AB1155" s="86"/>
      <c r="AC1155" s="18"/>
      <c r="AE1155" s="18"/>
      <c r="AF1155" s="88"/>
      <c r="AG1155" s="90"/>
      <c r="AK1155" s="37"/>
      <c r="AM1155" s="37"/>
      <c r="AP1155" s="94"/>
      <c r="AQ1155" s="18"/>
      <c r="AR1155" s="95"/>
      <c r="AS1155" s="96"/>
      <c r="AU1155" s="18"/>
      <c r="AW1155" s="18"/>
    </row>
    <row r="1156" spans="17:49" x14ac:dyDescent="0.2">
      <c r="Q1156"/>
      <c r="R1156" s="5"/>
      <c r="S1156" s="34"/>
      <c r="T1156" s="5"/>
      <c r="U1156" s="34"/>
      <c r="V1156" s="5"/>
      <c r="W1156" s="81"/>
      <c r="X1156" s="84"/>
      <c r="Y1156" s="18"/>
      <c r="AA1156" s="18"/>
      <c r="AB1156" s="86"/>
      <c r="AC1156" s="18"/>
      <c r="AE1156" s="18"/>
      <c r="AF1156" s="88"/>
      <c r="AG1156" s="90"/>
      <c r="AK1156" s="37"/>
      <c r="AM1156" s="37"/>
      <c r="AP1156" s="94"/>
      <c r="AQ1156" s="18"/>
      <c r="AR1156" s="95"/>
      <c r="AS1156" s="96"/>
      <c r="AU1156" s="18"/>
      <c r="AW1156" s="18"/>
    </row>
    <row r="1157" spans="17:49" x14ac:dyDescent="0.2">
      <c r="Q1157"/>
      <c r="R1157" s="5"/>
      <c r="S1157" s="34"/>
      <c r="T1157" s="5"/>
      <c r="U1157" s="34"/>
      <c r="V1157" s="5"/>
      <c r="W1157" s="81"/>
      <c r="X1157" s="84"/>
      <c r="Y1157" s="18"/>
      <c r="AA1157" s="18"/>
      <c r="AB1157" s="86"/>
      <c r="AC1157" s="18"/>
      <c r="AE1157" s="18"/>
      <c r="AF1157" s="88"/>
      <c r="AG1157" s="90"/>
      <c r="AK1157" s="37"/>
      <c r="AM1157" s="37"/>
      <c r="AP1157" s="94"/>
      <c r="AQ1157" s="18"/>
      <c r="AR1157" s="95"/>
      <c r="AS1157" s="96"/>
      <c r="AU1157" s="18"/>
      <c r="AW1157" s="18"/>
    </row>
    <row r="1158" spans="17:49" x14ac:dyDescent="0.2">
      <c r="Q1158"/>
      <c r="R1158" s="5"/>
      <c r="S1158" s="34"/>
      <c r="T1158" s="5"/>
      <c r="U1158" s="34"/>
      <c r="V1158" s="5"/>
      <c r="W1158" s="81"/>
      <c r="X1158" s="84"/>
      <c r="Y1158" s="18"/>
      <c r="AA1158" s="18"/>
      <c r="AB1158" s="86"/>
      <c r="AC1158" s="18"/>
      <c r="AE1158" s="18"/>
      <c r="AF1158" s="88"/>
      <c r="AG1158" s="90"/>
      <c r="AK1158" s="37"/>
      <c r="AM1158" s="37"/>
      <c r="AP1158" s="94"/>
      <c r="AQ1158" s="18"/>
      <c r="AR1158" s="95"/>
      <c r="AS1158" s="96"/>
      <c r="AU1158" s="18"/>
      <c r="AW1158" s="18"/>
    </row>
    <row r="1159" spans="17:49" x14ac:dyDescent="0.2">
      <c r="Q1159"/>
      <c r="R1159" s="5"/>
      <c r="S1159" s="34"/>
      <c r="T1159" s="5"/>
      <c r="U1159" s="34"/>
      <c r="V1159" s="5"/>
      <c r="W1159" s="81"/>
      <c r="X1159" s="84"/>
      <c r="Y1159" s="18"/>
      <c r="AA1159" s="18"/>
      <c r="AB1159" s="86"/>
      <c r="AC1159" s="18"/>
      <c r="AE1159" s="18"/>
      <c r="AF1159" s="88"/>
      <c r="AG1159" s="90"/>
      <c r="AK1159" s="37"/>
      <c r="AM1159" s="37"/>
      <c r="AP1159" s="94"/>
      <c r="AQ1159" s="18"/>
      <c r="AR1159" s="95"/>
      <c r="AS1159" s="96"/>
      <c r="AU1159" s="18"/>
      <c r="AW1159" s="18"/>
    </row>
    <row r="1160" spans="17:49" x14ac:dyDescent="0.2">
      <c r="Q1160"/>
      <c r="R1160" s="5"/>
      <c r="S1160" s="34"/>
      <c r="T1160" s="5"/>
      <c r="U1160" s="34"/>
      <c r="V1160" s="5"/>
      <c r="W1160" s="81"/>
      <c r="X1160" s="84"/>
      <c r="Y1160" s="18"/>
      <c r="AA1160" s="18"/>
      <c r="AB1160" s="86"/>
      <c r="AC1160" s="18"/>
      <c r="AE1160" s="18"/>
      <c r="AF1160" s="88"/>
      <c r="AG1160" s="90"/>
      <c r="AK1160" s="37"/>
      <c r="AM1160" s="37"/>
      <c r="AP1160" s="94"/>
      <c r="AQ1160" s="18"/>
      <c r="AR1160" s="95"/>
      <c r="AS1160" s="96"/>
      <c r="AU1160" s="18"/>
      <c r="AW1160" s="18"/>
    </row>
    <row r="1161" spans="17:49" x14ac:dyDescent="0.2">
      <c r="Q1161"/>
      <c r="R1161" s="5"/>
      <c r="S1161" s="34"/>
      <c r="T1161" s="5"/>
      <c r="U1161" s="34"/>
      <c r="V1161" s="5"/>
      <c r="W1161" s="81"/>
      <c r="X1161" s="84"/>
      <c r="Y1161" s="18"/>
      <c r="AA1161" s="18"/>
      <c r="AB1161" s="86"/>
      <c r="AC1161" s="18"/>
      <c r="AE1161" s="18"/>
      <c r="AF1161" s="88"/>
      <c r="AG1161" s="90"/>
      <c r="AK1161" s="37"/>
      <c r="AM1161" s="37"/>
      <c r="AP1161" s="94"/>
      <c r="AQ1161" s="18"/>
      <c r="AR1161" s="95"/>
      <c r="AS1161" s="96"/>
      <c r="AU1161" s="18"/>
      <c r="AW1161" s="18"/>
    </row>
    <row r="1162" spans="17:49" x14ac:dyDescent="0.2">
      <c r="Q1162"/>
      <c r="R1162" s="5"/>
      <c r="S1162" s="34"/>
      <c r="T1162" s="5"/>
      <c r="U1162" s="34"/>
      <c r="V1162" s="5"/>
      <c r="W1162" s="81"/>
      <c r="X1162" s="84"/>
      <c r="Y1162" s="18"/>
      <c r="AA1162" s="18"/>
      <c r="AB1162" s="86"/>
      <c r="AC1162" s="18"/>
      <c r="AE1162" s="18"/>
      <c r="AF1162" s="88"/>
      <c r="AG1162" s="90"/>
      <c r="AK1162" s="37"/>
      <c r="AM1162" s="37"/>
      <c r="AP1162" s="94"/>
      <c r="AQ1162" s="18"/>
      <c r="AR1162" s="95"/>
      <c r="AS1162" s="96"/>
      <c r="AU1162" s="18"/>
      <c r="AW1162" s="18"/>
    </row>
    <row r="1163" spans="17:49" x14ac:dyDescent="0.2">
      <c r="Q1163"/>
      <c r="R1163" s="5"/>
      <c r="S1163" s="34"/>
      <c r="T1163" s="5"/>
      <c r="U1163" s="34"/>
      <c r="V1163" s="5"/>
      <c r="W1163" s="81"/>
      <c r="X1163" s="84"/>
      <c r="Y1163" s="18"/>
      <c r="AA1163" s="18"/>
      <c r="AB1163" s="86"/>
      <c r="AC1163" s="18"/>
      <c r="AE1163" s="18"/>
      <c r="AF1163" s="88"/>
      <c r="AG1163" s="90"/>
      <c r="AK1163" s="37"/>
      <c r="AM1163" s="37"/>
      <c r="AP1163" s="94"/>
      <c r="AQ1163" s="18"/>
      <c r="AR1163" s="95"/>
      <c r="AS1163" s="96"/>
      <c r="AU1163" s="18"/>
      <c r="AW1163" s="18"/>
    </row>
    <row r="1164" spans="17:49" x14ac:dyDescent="0.2">
      <c r="Q1164"/>
      <c r="R1164" s="5"/>
      <c r="S1164" s="34"/>
      <c r="T1164" s="5"/>
      <c r="U1164" s="34"/>
      <c r="V1164" s="5"/>
      <c r="W1164" s="81"/>
      <c r="X1164" s="84"/>
      <c r="Y1164" s="18"/>
      <c r="AA1164" s="18"/>
      <c r="AB1164" s="86"/>
      <c r="AC1164" s="18"/>
      <c r="AE1164" s="18"/>
      <c r="AF1164" s="88"/>
      <c r="AG1164" s="90"/>
      <c r="AK1164" s="37"/>
      <c r="AM1164" s="37"/>
      <c r="AP1164" s="94"/>
      <c r="AQ1164" s="18"/>
      <c r="AR1164" s="95"/>
      <c r="AS1164" s="96"/>
      <c r="AU1164" s="18"/>
      <c r="AW1164" s="18"/>
    </row>
    <row r="1165" spans="17:49" x14ac:dyDescent="0.2">
      <c r="Q1165"/>
      <c r="R1165" s="5"/>
      <c r="S1165" s="34"/>
      <c r="T1165" s="5"/>
      <c r="U1165" s="34"/>
      <c r="V1165" s="5"/>
      <c r="W1165" s="81"/>
      <c r="X1165" s="84"/>
      <c r="Y1165" s="18"/>
      <c r="AA1165" s="18"/>
      <c r="AB1165" s="86"/>
      <c r="AC1165" s="18"/>
      <c r="AE1165" s="18"/>
      <c r="AF1165" s="88"/>
      <c r="AG1165" s="90"/>
      <c r="AK1165" s="37"/>
      <c r="AM1165" s="37"/>
      <c r="AP1165" s="94"/>
      <c r="AQ1165" s="18"/>
      <c r="AR1165" s="95"/>
      <c r="AS1165" s="96"/>
      <c r="AU1165" s="18"/>
      <c r="AW1165" s="18"/>
    </row>
    <row r="1166" spans="17:49" x14ac:dyDescent="0.2">
      <c r="Q1166"/>
      <c r="R1166" s="5"/>
      <c r="S1166" s="34"/>
      <c r="T1166" s="5"/>
      <c r="U1166" s="34"/>
      <c r="V1166" s="5"/>
      <c r="W1166" s="81"/>
      <c r="X1166" s="84"/>
      <c r="Y1166" s="18"/>
      <c r="AA1166" s="18"/>
      <c r="AB1166" s="86"/>
      <c r="AC1166" s="18"/>
      <c r="AE1166" s="18"/>
      <c r="AF1166" s="88"/>
      <c r="AG1166" s="90"/>
      <c r="AK1166" s="37"/>
      <c r="AM1166" s="37"/>
      <c r="AP1166" s="94"/>
      <c r="AQ1166" s="18"/>
      <c r="AR1166" s="95"/>
      <c r="AS1166" s="96"/>
      <c r="AU1166" s="18"/>
      <c r="AW1166" s="18"/>
    </row>
    <row r="1167" spans="17:49" x14ac:dyDescent="0.2">
      <c r="Q1167"/>
      <c r="R1167" s="5"/>
      <c r="S1167" s="34"/>
      <c r="T1167" s="5"/>
      <c r="U1167" s="34"/>
      <c r="V1167" s="5"/>
      <c r="W1167" s="81"/>
      <c r="X1167" s="84"/>
      <c r="Y1167" s="18"/>
      <c r="AA1167" s="18"/>
      <c r="AB1167" s="86"/>
      <c r="AC1167" s="18"/>
      <c r="AE1167" s="18"/>
      <c r="AF1167" s="88"/>
      <c r="AG1167" s="90"/>
      <c r="AK1167" s="37"/>
      <c r="AM1167" s="37"/>
      <c r="AP1167" s="94"/>
      <c r="AQ1167" s="18"/>
      <c r="AR1167" s="95"/>
      <c r="AS1167" s="96"/>
      <c r="AU1167" s="18"/>
      <c r="AW1167" s="18"/>
    </row>
    <row r="1168" spans="17:49" x14ac:dyDescent="0.2">
      <c r="Q1168"/>
      <c r="R1168" s="5"/>
      <c r="S1168" s="34"/>
      <c r="T1168" s="5"/>
      <c r="U1168" s="34"/>
      <c r="V1168" s="5"/>
      <c r="W1168" s="81"/>
      <c r="X1168" s="84"/>
      <c r="Y1168" s="18"/>
      <c r="AA1168" s="18"/>
      <c r="AB1168" s="86"/>
      <c r="AC1168" s="18"/>
      <c r="AE1168" s="18"/>
      <c r="AF1168" s="88"/>
      <c r="AG1168" s="90"/>
      <c r="AK1168" s="37"/>
      <c r="AM1168" s="37"/>
      <c r="AP1168" s="94"/>
      <c r="AQ1168" s="18"/>
      <c r="AR1168" s="95"/>
      <c r="AS1168" s="96"/>
      <c r="AU1168" s="18"/>
      <c r="AW1168" s="18"/>
    </row>
    <row r="1169" spans="17:49" x14ac:dyDescent="0.2">
      <c r="Q1169"/>
      <c r="R1169" s="5"/>
      <c r="S1169" s="34"/>
      <c r="T1169" s="5"/>
      <c r="U1169" s="34"/>
      <c r="V1169" s="5"/>
      <c r="W1169" s="81"/>
      <c r="X1169" s="84"/>
      <c r="Y1169" s="18"/>
      <c r="AA1169" s="18"/>
      <c r="AB1169" s="86"/>
      <c r="AC1169" s="18"/>
      <c r="AE1169" s="18"/>
      <c r="AF1169" s="88"/>
      <c r="AG1169" s="90"/>
      <c r="AK1169" s="37"/>
      <c r="AM1169" s="37"/>
      <c r="AP1169" s="94"/>
      <c r="AQ1169" s="18"/>
      <c r="AR1169" s="95"/>
      <c r="AS1169" s="96"/>
      <c r="AU1169" s="18"/>
      <c r="AW1169" s="18"/>
    </row>
    <row r="1170" spans="17:49" x14ac:dyDescent="0.2">
      <c r="Q1170"/>
      <c r="R1170" s="5"/>
      <c r="S1170" s="34"/>
      <c r="T1170" s="5"/>
      <c r="U1170" s="34"/>
      <c r="V1170" s="5"/>
      <c r="W1170" s="81"/>
      <c r="X1170" s="84"/>
      <c r="Y1170" s="18"/>
      <c r="AA1170" s="18"/>
      <c r="AB1170" s="86"/>
      <c r="AC1170" s="18"/>
      <c r="AE1170" s="18"/>
      <c r="AF1170" s="88"/>
      <c r="AG1170" s="90"/>
      <c r="AK1170" s="37"/>
      <c r="AM1170" s="37"/>
      <c r="AP1170" s="94"/>
      <c r="AQ1170" s="18"/>
      <c r="AR1170" s="95"/>
      <c r="AS1170" s="96"/>
      <c r="AU1170" s="18"/>
      <c r="AW1170" s="18"/>
    </row>
    <row r="1171" spans="17:49" x14ac:dyDescent="0.2">
      <c r="Q1171"/>
      <c r="R1171" s="5"/>
      <c r="S1171" s="34"/>
      <c r="T1171" s="5"/>
      <c r="U1171" s="34"/>
      <c r="V1171" s="5"/>
      <c r="W1171" s="81"/>
      <c r="X1171" s="84"/>
      <c r="Y1171" s="18"/>
      <c r="AA1171" s="18"/>
      <c r="AB1171" s="86"/>
      <c r="AC1171" s="18"/>
      <c r="AE1171" s="18"/>
      <c r="AF1171" s="88"/>
      <c r="AG1171" s="90"/>
      <c r="AK1171" s="37"/>
      <c r="AM1171" s="37"/>
      <c r="AP1171" s="94"/>
      <c r="AQ1171" s="18"/>
      <c r="AR1171" s="95"/>
      <c r="AS1171" s="96"/>
      <c r="AU1171" s="18"/>
      <c r="AW1171" s="18"/>
    </row>
    <row r="1172" spans="17:49" x14ac:dyDescent="0.2">
      <c r="Q1172"/>
      <c r="R1172" s="5"/>
      <c r="S1172" s="34"/>
      <c r="T1172" s="5"/>
      <c r="U1172" s="34"/>
      <c r="V1172" s="5"/>
      <c r="W1172" s="81"/>
      <c r="X1172" s="84"/>
      <c r="Y1172" s="18"/>
      <c r="AA1172" s="18"/>
      <c r="AB1172" s="86"/>
      <c r="AC1172" s="18"/>
      <c r="AE1172" s="18"/>
      <c r="AF1172" s="88"/>
      <c r="AG1172" s="90"/>
      <c r="AK1172" s="37"/>
      <c r="AM1172" s="37"/>
      <c r="AP1172" s="94"/>
      <c r="AQ1172" s="18"/>
      <c r="AR1172" s="95"/>
      <c r="AS1172" s="96"/>
      <c r="AU1172" s="18"/>
      <c r="AW1172" s="18"/>
    </row>
    <row r="1173" spans="17:49" x14ac:dyDescent="0.2">
      <c r="Q1173"/>
      <c r="R1173" s="5"/>
      <c r="S1173" s="34"/>
      <c r="T1173" s="5"/>
      <c r="U1173" s="34"/>
      <c r="V1173" s="5"/>
      <c r="W1173" s="81"/>
      <c r="X1173" s="84"/>
      <c r="Y1173" s="18"/>
      <c r="AA1173" s="18"/>
      <c r="AB1173" s="86"/>
      <c r="AC1173" s="18"/>
      <c r="AE1173" s="18"/>
      <c r="AF1173" s="88"/>
      <c r="AG1173" s="90"/>
      <c r="AK1173" s="37"/>
      <c r="AM1173" s="37"/>
      <c r="AP1173" s="94"/>
      <c r="AQ1173" s="18"/>
      <c r="AR1173" s="95"/>
      <c r="AS1173" s="96"/>
      <c r="AU1173" s="18"/>
      <c r="AW1173" s="18"/>
    </row>
    <row r="1174" spans="17:49" x14ac:dyDescent="0.2">
      <c r="Q1174"/>
      <c r="R1174" s="5"/>
      <c r="S1174" s="34"/>
      <c r="T1174" s="5"/>
      <c r="U1174" s="34"/>
      <c r="V1174" s="5"/>
      <c r="W1174" s="81"/>
      <c r="X1174" s="84"/>
      <c r="Y1174" s="18"/>
      <c r="AA1174" s="18"/>
      <c r="AB1174" s="86"/>
      <c r="AC1174" s="18"/>
      <c r="AE1174" s="18"/>
      <c r="AF1174" s="88"/>
      <c r="AG1174" s="90"/>
      <c r="AK1174" s="37"/>
      <c r="AM1174" s="37"/>
      <c r="AP1174" s="94"/>
      <c r="AQ1174" s="18"/>
      <c r="AR1174" s="95"/>
      <c r="AS1174" s="96"/>
      <c r="AU1174" s="18"/>
      <c r="AW1174" s="18"/>
    </row>
    <row r="1175" spans="17:49" x14ac:dyDescent="0.2">
      <c r="Q1175"/>
      <c r="R1175" s="5"/>
      <c r="S1175" s="34"/>
      <c r="T1175" s="5"/>
      <c r="U1175" s="34"/>
      <c r="V1175" s="5"/>
      <c r="W1175" s="81"/>
      <c r="X1175" s="84"/>
      <c r="Y1175" s="18"/>
      <c r="AA1175" s="18"/>
      <c r="AB1175" s="86"/>
      <c r="AC1175" s="18"/>
      <c r="AE1175" s="18"/>
      <c r="AF1175" s="88"/>
      <c r="AG1175" s="90"/>
      <c r="AK1175" s="37"/>
      <c r="AM1175" s="37"/>
      <c r="AP1175" s="94"/>
      <c r="AQ1175" s="18"/>
      <c r="AR1175" s="95"/>
      <c r="AS1175" s="96"/>
      <c r="AU1175" s="18"/>
      <c r="AW1175" s="18"/>
    </row>
    <row r="1176" spans="17:49" x14ac:dyDescent="0.2">
      <c r="Q1176"/>
      <c r="R1176" s="5"/>
      <c r="S1176" s="34"/>
      <c r="T1176" s="5"/>
      <c r="U1176" s="34"/>
      <c r="V1176" s="5"/>
      <c r="W1176" s="81"/>
      <c r="X1176" s="84"/>
      <c r="Y1176" s="18"/>
      <c r="AA1176" s="18"/>
      <c r="AB1176" s="86"/>
      <c r="AC1176" s="18"/>
      <c r="AE1176" s="18"/>
      <c r="AF1176" s="88"/>
      <c r="AG1176" s="90"/>
      <c r="AK1176" s="37"/>
      <c r="AM1176" s="37"/>
      <c r="AP1176" s="94"/>
      <c r="AQ1176" s="18"/>
      <c r="AR1176" s="95"/>
      <c r="AS1176" s="96"/>
      <c r="AU1176" s="18"/>
      <c r="AW1176" s="18"/>
    </row>
    <row r="1177" spans="17:49" x14ac:dyDescent="0.2">
      <c r="Q1177"/>
      <c r="R1177" s="5"/>
      <c r="S1177" s="34"/>
      <c r="T1177" s="5"/>
      <c r="U1177" s="34"/>
      <c r="V1177" s="5"/>
      <c r="W1177" s="81"/>
      <c r="X1177" s="84"/>
      <c r="Y1177" s="18"/>
      <c r="AA1177" s="18"/>
      <c r="AB1177" s="86"/>
      <c r="AC1177" s="18"/>
      <c r="AE1177" s="18"/>
      <c r="AF1177" s="88"/>
      <c r="AG1177" s="90"/>
      <c r="AK1177" s="37"/>
      <c r="AM1177" s="37"/>
      <c r="AP1177" s="94"/>
      <c r="AQ1177" s="18"/>
      <c r="AR1177" s="95"/>
      <c r="AS1177" s="96"/>
      <c r="AU1177" s="18"/>
      <c r="AW1177" s="18"/>
    </row>
    <row r="1178" spans="17:49" x14ac:dyDescent="0.2">
      <c r="Q1178"/>
      <c r="R1178" s="5"/>
      <c r="S1178" s="34"/>
      <c r="T1178" s="5"/>
      <c r="U1178" s="34"/>
      <c r="V1178" s="5"/>
      <c r="W1178" s="81"/>
      <c r="X1178" s="84"/>
      <c r="Y1178" s="18"/>
      <c r="AA1178" s="18"/>
      <c r="AB1178" s="86"/>
      <c r="AC1178" s="18"/>
      <c r="AE1178" s="18"/>
      <c r="AF1178" s="88"/>
      <c r="AG1178" s="90"/>
      <c r="AK1178" s="37"/>
      <c r="AM1178" s="37"/>
      <c r="AP1178" s="94"/>
      <c r="AQ1178" s="18"/>
      <c r="AR1178" s="95"/>
      <c r="AS1178" s="96"/>
      <c r="AU1178" s="18"/>
      <c r="AW1178" s="18"/>
    </row>
    <row r="1179" spans="17:49" x14ac:dyDescent="0.2">
      <c r="Q1179"/>
      <c r="R1179" s="5"/>
      <c r="S1179" s="34"/>
      <c r="T1179" s="5"/>
      <c r="U1179" s="34"/>
      <c r="V1179" s="5"/>
      <c r="W1179" s="81"/>
      <c r="X1179" s="84"/>
      <c r="Y1179" s="18"/>
      <c r="AA1179" s="18"/>
      <c r="AB1179" s="86"/>
      <c r="AC1179" s="18"/>
      <c r="AE1179" s="18"/>
      <c r="AF1179" s="88"/>
      <c r="AG1179" s="90"/>
      <c r="AK1179" s="37"/>
      <c r="AM1179" s="37"/>
      <c r="AP1179" s="94"/>
      <c r="AQ1179" s="18"/>
      <c r="AR1179" s="95"/>
      <c r="AS1179" s="96"/>
      <c r="AU1179" s="18"/>
      <c r="AW1179" s="18"/>
    </row>
    <row r="1180" spans="17:49" x14ac:dyDescent="0.2">
      <c r="Q1180"/>
      <c r="R1180" s="5"/>
      <c r="S1180" s="34"/>
      <c r="T1180" s="5"/>
      <c r="U1180" s="34"/>
      <c r="V1180" s="5"/>
      <c r="W1180" s="81"/>
      <c r="X1180" s="84"/>
      <c r="Y1180" s="18"/>
      <c r="AA1180" s="18"/>
      <c r="AB1180" s="86"/>
      <c r="AC1180" s="18"/>
      <c r="AE1180" s="18"/>
      <c r="AF1180" s="88"/>
      <c r="AG1180" s="90"/>
      <c r="AK1180" s="37"/>
      <c r="AM1180" s="37"/>
      <c r="AP1180" s="94"/>
      <c r="AQ1180" s="18"/>
      <c r="AR1180" s="95"/>
      <c r="AS1180" s="96"/>
      <c r="AU1180" s="18"/>
      <c r="AW1180" s="18"/>
    </row>
    <row r="1181" spans="17:49" x14ac:dyDescent="0.2">
      <c r="Q1181"/>
      <c r="R1181" s="5"/>
      <c r="S1181" s="34"/>
      <c r="T1181" s="5"/>
      <c r="U1181" s="34"/>
      <c r="V1181" s="5"/>
      <c r="W1181" s="81"/>
      <c r="X1181" s="84"/>
      <c r="Y1181" s="18"/>
      <c r="AA1181" s="18"/>
      <c r="AB1181" s="86"/>
      <c r="AC1181" s="18"/>
      <c r="AE1181" s="18"/>
      <c r="AF1181" s="88"/>
      <c r="AG1181" s="90"/>
      <c r="AK1181" s="37"/>
      <c r="AM1181" s="37"/>
      <c r="AP1181" s="94"/>
      <c r="AQ1181" s="18"/>
      <c r="AR1181" s="95"/>
      <c r="AS1181" s="96"/>
      <c r="AU1181" s="18"/>
      <c r="AW1181" s="18"/>
    </row>
    <row r="1182" spans="17:49" x14ac:dyDescent="0.2">
      <c r="Q1182"/>
      <c r="R1182" s="5"/>
      <c r="S1182" s="34"/>
      <c r="T1182" s="5"/>
      <c r="U1182" s="34"/>
      <c r="V1182" s="5"/>
      <c r="W1182" s="81"/>
      <c r="X1182" s="84"/>
      <c r="Y1182" s="18"/>
      <c r="AA1182" s="18"/>
      <c r="AB1182" s="86"/>
      <c r="AC1182" s="18"/>
      <c r="AE1182" s="18"/>
      <c r="AF1182" s="88"/>
      <c r="AG1182" s="90"/>
      <c r="AK1182" s="37"/>
      <c r="AM1182" s="37"/>
      <c r="AP1182" s="94"/>
      <c r="AQ1182" s="18"/>
      <c r="AR1182" s="95"/>
      <c r="AS1182" s="96"/>
      <c r="AU1182" s="18"/>
      <c r="AW1182" s="18"/>
    </row>
    <row r="1183" spans="17:49" x14ac:dyDescent="0.2">
      <c r="Q1183"/>
      <c r="R1183" s="5"/>
      <c r="S1183" s="34"/>
      <c r="T1183" s="5"/>
      <c r="U1183" s="34"/>
      <c r="V1183" s="5"/>
      <c r="W1183" s="81"/>
      <c r="X1183" s="84"/>
      <c r="Y1183" s="18"/>
      <c r="AA1183" s="18"/>
      <c r="AB1183" s="86"/>
      <c r="AC1183" s="18"/>
      <c r="AE1183" s="18"/>
      <c r="AF1183" s="88"/>
      <c r="AG1183" s="90"/>
      <c r="AK1183" s="37"/>
      <c r="AM1183" s="37"/>
      <c r="AP1183" s="94"/>
      <c r="AQ1183" s="18"/>
      <c r="AR1183" s="95"/>
      <c r="AS1183" s="96"/>
      <c r="AU1183" s="18"/>
      <c r="AW1183" s="18"/>
    </row>
    <row r="1184" spans="17:49" x14ac:dyDescent="0.2">
      <c r="Q1184"/>
      <c r="R1184" s="5"/>
      <c r="S1184" s="34"/>
      <c r="T1184" s="5"/>
      <c r="U1184" s="34"/>
      <c r="V1184" s="5"/>
      <c r="W1184" s="81"/>
      <c r="X1184" s="84"/>
      <c r="Y1184" s="18"/>
      <c r="AA1184" s="18"/>
      <c r="AB1184" s="86"/>
      <c r="AC1184" s="18"/>
      <c r="AE1184" s="18"/>
      <c r="AF1184" s="88"/>
      <c r="AG1184" s="90"/>
      <c r="AK1184" s="37"/>
      <c r="AM1184" s="37"/>
      <c r="AP1184" s="94"/>
      <c r="AQ1184" s="18"/>
      <c r="AR1184" s="95"/>
      <c r="AS1184" s="96"/>
      <c r="AU1184" s="18"/>
      <c r="AW1184" s="18"/>
    </row>
    <row r="1185" spans="17:49" x14ac:dyDescent="0.2">
      <c r="Q1185"/>
      <c r="R1185" s="5"/>
      <c r="S1185" s="34"/>
      <c r="T1185" s="5"/>
      <c r="U1185" s="34"/>
      <c r="V1185" s="5"/>
      <c r="W1185" s="81"/>
      <c r="X1185" s="84"/>
      <c r="Y1185" s="18"/>
      <c r="AA1185" s="18"/>
      <c r="AB1185" s="86"/>
      <c r="AC1185" s="18"/>
      <c r="AE1185" s="18"/>
      <c r="AF1185" s="88"/>
      <c r="AG1185" s="90"/>
      <c r="AK1185" s="37"/>
      <c r="AM1185" s="37"/>
      <c r="AP1185" s="94"/>
      <c r="AQ1185" s="18"/>
      <c r="AR1185" s="95"/>
      <c r="AS1185" s="96"/>
      <c r="AU1185" s="18"/>
      <c r="AW1185" s="18"/>
    </row>
    <row r="1186" spans="17:49" x14ac:dyDescent="0.2">
      <c r="Q1186"/>
      <c r="R1186" s="5"/>
      <c r="S1186" s="34"/>
      <c r="T1186" s="5"/>
      <c r="U1186" s="34"/>
      <c r="V1186" s="5"/>
      <c r="W1186" s="81"/>
      <c r="X1186" s="84"/>
      <c r="Y1186" s="18"/>
      <c r="AA1186" s="18"/>
      <c r="AB1186" s="86"/>
      <c r="AC1186" s="18"/>
      <c r="AE1186" s="18"/>
      <c r="AF1186" s="88"/>
      <c r="AG1186" s="90"/>
      <c r="AK1186" s="37"/>
      <c r="AM1186" s="37"/>
      <c r="AP1186" s="94"/>
      <c r="AQ1186" s="18"/>
      <c r="AR1186" s="95"/>
      <c r="AS1186" s="96"/>
      <c r="AU1186" s="18"/>
      <c r="AW1186" s="18"/>
    </row>
    <row r="1187" spans="17:49" x14ac:dyDescent="0.2">
      <c r="Q1187"/>
      <c r="R1187" s="5"/>
      <c r="S1187" s="34"/>
      <c r="T1187" s="5"/>
      <c r="U1187" s="34"/>
      <c r="V1187" s="5"/>
      <c r="W1187" s="81"/>
      <c r="X1187" s="84"/>
      <c r="Y1187" s="18"/>
      <c r="AA1187" s="18"/>
      <c r="AB1187" s="86"/>
      <c r="AC1187" s="18"/>
      <c r="AE1187" s="18"/>
      <c r="AF1187" s="88"/>
      <c r="AG1187" s="90"/>
      <c r="AK1187" s="37"/>
      <c r="AM1187" s="37"/>
      <c r="AP1187" s="94"/>
      <c r="AQ1187" s="18"/>
      <c r="AR1187" s="95"/>
      <c r="AS1187" s="96"/>
      <c r="AU1187" s="18"/>
      <c r="AW1187" s="18"/>
    </row>
    <row r="1188" spans="17:49" x14ac:dyDescent="0.2">
      <c r="Q1188"/>
      <c r="R1188" s="5"/>
      <c r="S1188" s="34"/>
      <c r="T1188" s="5"/>
      <c r="U1188" s="34"/>
      <c r="V1188" s="5"/>
      <c r="W1188" s="81"/>
      <c r="X1188" s="84"/>
      <c r="Y1188" s="18"/>
      <c r="AA1188" s="18"/>
      <c r="AB1188" s="86"/>
      <c r="AC1188" s="18"/>
      <c r="AE1188" s="18"/>
      <c r="AF1188" s="88"/>
      <c r="AG1188" s="90"/>
      <c r="AK1188" s="37"/>
      <c r="AM1188" s="37"/>
      <c r="AP1188" s="94"/>
      <c r="AQ1188" s="18"/>
      <c r="AR1188" s="95"/>
      <c r="AS1188" s="96"/>
      <c r="AU1188" s="18"/>
      <c r="AW1188" s="18"/>
    </row>
    <row r="1189" spans="17:49" x14ac:dyDescent="0.2">
      <c r="Q1189"/>
      <c r="R1189" s="5"/>
      <c r="S1189" s="34"/>
      <c r="T1189" s="5"/>
      <c r="U1189" s="34"/>
      <c r="V1189" s="5"/>
      <c r="W1189" s="81"/>
      <c r="X1189" s="84"/>
      <c r="Y1189" s="18"/>
      <c r="AA1189" s="18"/>
      <c r="AB1189" s="86"/>
      <c r="AC1189" s="18"/>
      <c r="AE1189" s="18"/>
      <c r="AF1189" s="88"/>
      <c r="AG1189" s="90"/>
      <c r="AK1189" s="37"/>
      <c r="AM1189" s="37"/>
      <c r="AP1189" s="94"/>
      <c r="AQ1189" s="18"/>
      <c r="AR1189" s="95"/>
      <c r="AS1189" s="96"/>
      <c r="AU1189" s="18"/>
      <c r="AW1189" s="18"/>
    </row>
    <row r="1190" spans="17:49" x14ac:dyDescent="0.2">
      <c r="Q1190"/>
      <c r="R1190" s="5"/>
      <c r="S1190" s="34"/>
      <c r="T1190" s="5"/>
      <c r="U1190" s="34"/>
      <c r="V1190" s="5"/>
      <c r="W1190" s="81"/>
      <c r="X1190" s="84"/>
      <c r="Y1190" s="18"/>
      <c r="AA1190" s="18"/>
      <c r="AB1190" s="86"/>
      <c r="AC1190" s="18"/>
      <c r="AE1190" s="18"/>
      <c r="AF1190" s="88"/>
      <c r="AG1190" s="90"/>
      <c r="AK1190" s="37"/>
      <c r="AM1190" s="37"/>
      <c r="AP1190" s="94"/>
      <c r="AQ1190" s="18"/>
      <c r="AR1190" s="95"/>
      <c r="AS1190" s="96"/>
      <c r="AU1190" s="18"/>
      <c r="AW1190" s="18"/>
    </row>
    <row r="1191" spans="17:49" x14ac:dyDescent="0.2">
      <c r="Q1191"/>
      <c r="R1191" s="5"/>
      <c r="S1191" s="34"/>
      <c r="T1191" s="5"/>
      <c r="U1191" s="34"/>
      <c r="V1191" s="5"/>
      <c r="W1191" s="81"/>
      <c r="X1191" s="84"/>
      <c r="Y1191" s="18"/>
      <c r="AA1191" s="18"/>
      <c r="AB1191" s="86"/>
      <c r="AC1191" s="18"/>
      <c r="AE1191" s="18"/>
      <c r="AF1191" s="88"/>
      <c r="AG1191" s="90"/>
      <c r="AK1191" s="37"/>
      <c r="AM1191" s="37"/>
      <c r="AP1191" s="94"/>
      <c r="AQ1191" s="18"/>
      <c r="AR1191" s="95"/>
      <c r="AS1191" s="96"/>
      <c r="AU1191" s="18"/>
      <c r="AW1191" s="18"/>
    </row>
    <row r="1192" spans="17:49" x14ac:dyDescent="0.2">
      <c r="Q1192"/>
      <c r="R1192" s="5"/>
      <c r="S1192" s="34"/>
      <c r="T1192" s="5"/>
      <c r="U1192" s="34"/>
      <c r="V1192" s="5"/>
      <c r="W1192" s="81"/>
      <c r="X1192" s="84"/>
      <c r="Y1192" s="18"/>
      <c r="AA1192" s="18"/>
      <c r="AB1192" s="86"/>
      <c r="AC1192" s="18"/>
      <c r="AE1192" s="18"/>
      <c r="AF1192" s="88"/>
      <c r="AG1192" s="90"/>
      <c r="AK1192" s="37"/>
      <c r="AM1192" s="37"/>
      <c r="AP1192" s="94"/>
      <c r="AQ1192" s="18"/>
      <c r="AR1192" s="95"/>
      <c r="AS1192" s="96"/>
      <c r="AU1192" s="18"/>
      <c r="AW1192" s="18"/>
    </row>
    <row r="1193" spans="17:49" x14ac:dyDescent="0.2">
      <c r="Q1193"/>
      <c r="R1193" s="5"/>
      <c r="S1193" s="34"/>
      <c r="T1193" s="5"/>
      <c r="U1193" s="34"/>
      <c r="V1193" s="5"/>
      <c r="W1193" s="81"/>
      <c r="X1193" s="84"/>
      <c r="Y1193" s="18"/>
      <c r="AA1193" s="18"/>
      <c r="AB1193" s="86"/>
      <c r="AC1193" s="18"/>
      <c r="AE1193" s="18"/>
      <c r="AF1193" s="88"/>
      <c r="AG1193" s="90"/>
      <c r="AK1193" s="37"/>
      <c r="AM1193" s="37"/>
      <c r="AP1193" s="94"/>
      <c r="AQ1193" s="18"/>
      <c r="AR1193" s="95"/>
      <c r="AS1193" s="96"/>
      <c r="AU1193" s="18"/>
      <c r="AW1193" s="18"/>
    </row>
    <row r="1194" spans="17:49" x14ac:dyDescent="0.2">
      <c r="Q1194"/>
      <c r="R1194" s="5"/>
      <c r="S1194" s="34"/>
      <c r="T1194" s="5"/>
      <c r="U1194" s="34"/>
      <c r="V1194" s="5"/>
      <c r="W1194" s="81"/>
      <c r="X1194" s="84"/>
      <c r="Y1194" s="18"/>
      <c r="AA1194" s="18"/>
      <c r="AB1194" s="86"/>
      <c r="AC1194" s="18"/>
      <c r="AE1194" s="18"/>
      <c r="AF1194" s="88"/>
      <c r="AG1194" s="90"/>
      <c r="AK1194" s="37"/>
      <c r="AM1194" s="37"/>
      <c r="AP1194" s="94"/>
      <c r="AQ1194" s="18"/>
      <c r="AR1194" s="95"/>
      <c r="AS1194" s="96"/>
      <c r="AU1194" s="18"/>
      <c r="AW1194" s="18"/>
    </row>
    <row r="1195" spans="17:49" x14ac:dyDescent="0.2">
      <c r="Q1195"/>
      <c r="R1195" s="5"/>
      <c r="S1195" s="34"/>
      <c r="T1195" s="5"/>
      <c r="U1195" s="34"/>
      <c r="V1195" s="5"/>
      <c r="W1195" s="81"/>
      <c r="X1195" s="84"/>
      <c r="Y1195" s="18"/>
      <c r="AA1195" s="18"/>
      <c r="AB1195" s="86"/>
      <c r="AC1195" s="18"/>
      <c r="AE1195" s="18"/>
      <c r="AF1195" s="88"/>
      <c r="AG1195" s="90"/>
      <c r="AK1195" s="37"/>
      <c r="AM1195" s="37"/>
      <c r="AP1195" s="94"/>
      <c r="AQ1195" s="18"/>
      <c r="AR1195" s="95"/>
      <c r="AS1195" s="96"/>
      <c r="AU1195" s="18"/>
      <c r="AW1195" s="18"/>
    </row>
    <row r="1196" spans="17:49" x14ac:dyDescent="0.2">
      <c r="Q1196"/>
      <c r="R1196" s="5"/>
      <c r="S1196" s="34"/>
      <c r="T1196" s="5"/>
      <c r="U1196" s="34"/>
      <c r="V1196" s="5"/>
      <c r="W1196" s="81"/>
      <c r="X1196" s="84"/>
      <c r="Y1196" s="18"/>
      <c r="AA1196" s="18"/>
      <c r="AB1196" s="86"/>
      <c r="AC1196" s="18"/>
      <c r="AE1196" s="18"/>
      <c r="AF1196" s="88"/>
      <c r="AG1196" s="90"/>
      <c r="AK1196" s="37"/>
      <c r="AM1196" s="37"/>
      <c r="AP1196" s="94"/>
      <c r="AQ1196" s="18"/>
      <c r="AR1196" s="95"/>
      <c r="AS1196" s="96"/>
      <c r="AU1196" s="18"/>
      <c r="AW1196" s="18"/>
    </row>
    <row r="1197" spans="17:49" x14ac:dyDescent="0.2">
      <c r="Q1197"/>
      <c r="R1197" s="5"/>
      <c r="S1197" s="34"/>
      <c r="T1197" s="5"/>
      <c r="U1197" s="34"/>
      <c r="V1197" s="5"/>
      <c r="W1197" s="81"/>
      <c r="X1197" s="84"/>
      <c r="Y1197" s="18"/>
      <c r="AA1197" s="18"/>
      <c r="AB1197" s="86"/>
      <c r="AC1197" s="18"/>
      <c r="AE1197" s="18"/>
      <c r="AF1197" s="88"/>
      <c r="AG1197" s="90"/>
      <c r="AK1197" s="37"/>
      <c r="AM1197" s="37"/>
      <c r="AP1197" s="94"/>
      <c r="AQ1197" s="18"/>
      <c r="AR1197" s="95"/>
      <c r="AS1197" s="96"/>
      <c r="AU1197" s="18"/>
      <c r="AW1197" s="18"/>
    </row>
    <row r="1198" spans="17:49" x14ac:dyDescent="0.2">
      <c r="Q1198"/>
      <c r="R1198" s="5"/>
      <c r="S1198" s="34"/>
      <c r="T1198" s="5"/>
      <c r="U1198" s="34"/>
      <c r="V1198" s="5"/>
      <c r="W1198" s="81"/>
      <c r="X1198" s="84"/>
      <c r="Y1198" s="18"/>
      <c r="AA1198" s="18"/>
      <c r="AB1198" s="86"/>
      <c r="AC1198" s="18"/>
      <c r="AE1198" s="18"/>
      <c r="AF1198" s="88"/>
      <c r="AG1198" s="90"/>
      <c r="AK1198" s="37"/>
      <c r="AM1198" s="37"/>
      <c r="AP1198" s="94"/>
      <c r="AQ1198" s="18"/>
      <c r="AR1198" s="95"/>
      <c r="AS1198" s="96"/>
      <c r="AU1198" s="18"/>
      <c r="AW1198" s="18"/>
    </row>
    <row r="1199" spans="17:49" x14ac:dyDescent="0.2">
      <c r="Q1199"/>
      <c r="R1199" s="5"/>
      <c r="S1199" s="34"/>
      <c r="T1199" s="5"/>
      <c r="U1199" s="34"/>
      <c r="V1199" s="5"/>
      <c r="W1199" s="81"/>
      <c r="X1199" s="84"/>
      <c r="Y1199" s="18"/>
      <c r="AA1199" s="18"/>
      <c r="AB1199" s="86"/>
      <c r="AC1199" s="18"/>
      <c r="AE1199" s="18"/>
      <c r="AF1199" s="88"/>
      <c r="AG1199" s="90"/>
      <c r="AK1199" s="37"/>
      <c r="AM1199" s="37"/>
      <c r="AP1199" s="94"/>
      <c r="AQ1199" s="18"/>
      <c r="AR1199" s="95"/>
      <c r="AS1199" s="96"/>
      <c r="AU1199" s="18"/>
      <c r="AW1199" s="18"/>
    </row>
    <row r="1200" spans="17:49" x14ac:dyDescent="0.2">
      <c r="Q1200"/>
      <c r="R1200" s="5"/>
      <c r="S1200" s="34"/>
      <c r="T1200" s="5"/>
      <c r="U1200" s="34"/>
      <c r="V1200" s="5"/>
      <c r="W1200" s="81"/>
      <c r="X1200" s="84"/>
      <c r="Y1200" s="18"/>
      <c r="AA1200" s="18"/>
      <c r="AB1200" s="86"/>
      <c r="AC1200" s="18"/>
      <c r="AE1200" s="18"/>
      <c r="AF1200" s="88"/>
      <c r="AG1200" s="90"/>
      <c r="AK1200" s="37"/>
      <c r="AM1200" s="37"/>
      <c r="AP1200" s="94"/>
      <c r="AQ1200" s="18"/>
      <c r="AR1200" s="95"/>
      <c r="AS1200" s="96"/>
      <c r="AU1200" s="18"/>
      <c r="AW1200" s="18"/>
    </row>
    <row r="1201" spans="17:49" x14ac:dyDescent="0.2">
      <c r="Q1201"/>
      <c r="R1201" s="5"/>
      <c r="S1201" s="34"/>
      <c r="T1201" s="5"/>
      <c r="U1201" s="34"/>
      <c r="V1201" s="5"/>
      <c r="W1201" s="81"/>
      <c r="X1201" s="84"/>
      <c r="Y1201" s="18"/>
      <c r="AA1201" s="18"/>
      <c r="AB1201" s="86"/>
      <c r="AC1201" s="18"/>
      <c r="AE1201" s="18"/>
      <c r="AF1201" s="88"/>
      <c r="AG1201" s="90"/>
      <c r="AK1201" s="37"/>
      <c r="AM1201" s="37"/>
      <c r="AP1201" s="94"/>
      <c r="AQ1201" s="18"/>
      <c r="AR1201" s="95"/>
      <c r="AS1201" s="96"/>
      <c r="AU1201" s="18"/>
      <c r="AW1201" s="18"/>
    </row>
    <row r="1202" spans="17:49" x14ac:dyDescent="0.2">
      <c r="Q1202"/>
      <c r="R1202" s="5"/>
      <c r="S1202" s="34"/>
      <c r="T1202" s="5"/>
      <c r="U1202" s="34"/>
      <c r="V1202" s="5"/>
      <c r="W1202" s="81"/>
      <c r="X1202" s="84"/>
      <c r="Y1202" s="18"/>
      <c r="AA1202" s="18"/>
      <c r="AB1202" s="86"/>
      <c r="AC1202" s="18"/>
      <c r="AE1202" s="18"/>
      <c r="AF1202" s="88"/>
      <c r="AG1202" s="90"/>
      <c r="AK1202" s="37"/>
      <c r="AM1202" s="37"/>
      <c r="AP1202" s="94"/>
      <c r="AQ1202" s="18"/>
      <c r="AR1202" s="95"/>
      <c r="AS1202" s="96"/>
      <c r="AU1202" s="18"/>
      <c r="AW1202" s="18"/>
    </row>
    <row r="1203" spans="17:49" x14ac:dyDescent="0.2">
      <c r="Q1203"/>
      <c r="R1203" s="5"/>
      <c r="S1203" s="34"/>
      <c r="T1203" s="5"/>
      <c r="U1203" s="34"/>
      <c r="V1203" s="5"/>
      <c r="W1203" s="81"/>
      <c r="X1203" s="84"/>
      <c r="Y1203" s="18"/>
      <c r="AA1203" s="18"/>
      <c r="AB1203" s="86"/>
      <c r="AC1203" s="18"/>
      <c r="AE1203" s="18"/>
      <c r="AF1203" s="88"/>
      <c r="AG1203" s="90"/>
      <c r="AK1203" s="37"/>
      <c r="AM1203" s="37"/>
      <c r="AP1203" s="94"/>
      <c r="AQ1203" s="18"/>
      <c r="AR1203" s="95"/>
      <c r="AS1203" s="96"/>
      <c r="AU1203" s="18"/>
      <c r="AW1203" s="18"/>
    </row>
    <row r="1204" spans="17:49" x14ac:dyDescent="0.2">
      <c r="Q1204"/>
      <c r="R1204" s="5"/>
      <c r="S1204" s="34"/>
      <c r="T1204" s="5"/>
      <c r="U1204" s="34"/>
      <c r="V1204" s="5"/>
      <c r="W1204" s="81"/>
      <c r="X1204" s="84"/>
      <c r="Y1204" s="18"/>
      <c r="AA1204" s="18"/>
      <c r="AB1204" s="86"/>
      <c r="AC1204" s="18"/>
      <c r="AE1204" s="18"/>
      <c r="AF1204" s="88"/>
      <c r="AG1204" s="90"/>
      <c r="AK1204" s="37"/>
      <c r="AM1204" s="37"/>
      <c r="AP1204" s="94"/>
      <c r="AQ1204" s="18"/>
      <c r="AR1204" s="95"/>
      <c r="AS1204" s="96"/>
      <c r="AU1204" s="18"/>
      <c r="AW1204" s="18"/>
    </row>
    <row r="1205" spans="17:49" x14ac:dyDescent="0.2">
      <c r="Q1205"/>
      <c r="R1205" s="5"/>
      <c r="S1205" s="34"/>
      <c r="T1205" s="5"/>
      <c r="U1205" s="34"/>
      <c r="V1205" s="5"/>
      <c r="W1205" s="81"/>
      <c r="X1205" s="84"/>
      <c r="Y1205" s="18"/>
      <c r="AA1205" s="18"/>
      <c r="AB1205" s="86"/>
      <c r="AC1205" s="18"/>
      <c r="AE1205" s="18"/>
      <c r="AF1205" s="88"/>
      <c r="AG1205" s="90"/>
      <c r="AK1205" s="37"/>
      <c r="AM1205" s="37"/>
      <c r="AP1205" s="94"/>
      <c r="AQ1205" s="18"/>
      <c r="AR1205" s="95"/>
      <c r="AS1205" s="96"/>
      <c r="AU1205" s="18"/>
      <c r="AW1205" s="18"/>
    </row>
    <row r="1206" spans="17:49" x14ac:dyDescent="0.2">
      <c r="Q1206"/>
      <c r="R1206" s="5"/>
      <c r="S1206" s="34"/>
      <c r="T1206" s="5"/>
      <c r="U1206" s="34"/>
      <c r="V1206" s="5"/>
      <c r="W1206" s="81"/>
      <c r="X1206" s="84"/>
      <c r="Y1206" s="18"/>
      <c r="AA1206" s="18"/>
      <c r="AB1206" s="86"/>
      <c r="AC1206" s="18"/>
      <c r="AE1206" s="18"/>
      <c r="AF1206" s="88"/>
      <c r="AG1206" s="90"/>
      <c r="AK1206" s="37"/>
      <c r="AM1206" s="37"/>
      <c r="AP1206" s="94"/>
      <c r="AQ1206" s="18"/>
      <c r="AR1206" s="95"/>
      <c r="AS1206" s="96"/>
      <c r="AU1206" s="18"/>
      <c r="AW1206" s="18"/>
    </row>
    <row r="1207" spans="17:49" x14ac:dyDescent="0.2">
      <c r="Q1207"/>
      <c r="R1207" s="5"/>
      <c r="S1207" s="34"/>
      <c r="T1207" s="5"/>
      <c r="U1207" s="34"/>
      <c r="V1207" s="5"/>
      <c r="W1207" s="81"/>
      <c r="X1207" s="84"/>
      <c r="Y1207" s="18"/>
      <c r="AA1207" s="18"/>
      <c r="AB1207" s="86"/>
      <c r="AC1207" s="18"/>
      <c r="AE1207" s="18"/>
      <c r="AF1207" s="88"/>
      <c r="AG1207" s="90"/>
      <c r="AK1207" s="37"/>
      <c r="AM1207" s="37"/>
      <c r="AP1207" s="94"/>
      <c r="AQ1207" s="18"/>
      <c r="AR1207" s="95"/>
      <c r="AS1207" s="96"/>
      <c r="AU1207" s="18"/>
      <c r="AW1207" s="18"/>
    </row>
    <row r="1208" spans="17:49" x14ac:dyDescent="0.2">
      <c r="Q1208"/>
      <c r="R1208" s="5"/>
      <c r="S1208" s="34"/>
      <c r="T1208" s="5"/>
      <c r="U1208" s="34"/>
      <c r="V1208" s="5"/>
      <c r="W1208" s="81"/>
      <c r="X1208" s="84"/>
      <c r="Y1208" s="18"/>
      <c r="AA1208" s="18"/>
      <c r="AB1208" s="86"/>
      <c r="AC1208" s="18"/>
      <c r="AE1208" s="18"/>
      <c r="AF1208" s="88"/>
      <c r="AG1208" s="90"/>
      <c r="AK1208" s="37"/>
      <c r="AM1208" s="37"/>
      <c r="AP1208" s="94"/>
      <c r="AQ1208" s="18"/>
      <c r="AR1208" s="95"/>
      <c r="AS1208" s="96"/>
      <c r="AU1208" s="18"/>
      <c r="AW1208" s="18"/>
    </row>
    <row r="1209" spans="17:49" x14ac:dyDescent="0.2">
      <c r="Q1209"/>
      <c r="R1209" s="5"/>
      <c r="S1209" s="34"/>
      <c r="T1209" s="5"/>
      <c r="U1209" s="34"/>
      <c r="V1209" s="5"/>
      <c r="W1209" s="81"/>
      <c r="X1209" s="84"/>
      <c r="Y1209" s="18"/>
      <c r="AA1209" s="18"/>
      <c r="AB1209" s="86"/>
      <c r="AC1209" s="18"/>
      <c r="AE1209" s="18"/>
      <c r="AF1209" s="88"/>
      <c r="AG1209" s="90"/>
      <c r="AK1209" s="37"/>
      <c r="AM1209" s="37"/>
      <c r="AP1209" s="94"/>
      <c r="AQ1209" s="18"/>
      <c r="AR1209" s="95"/>
      <c r="AS1209" s="96"/>
      <c r="AU1209" s="18"/>
      <c r="AW1209" s="18"/>
    </row>
    <row r="1210" spans="17:49" x14ac:dyDescent="0.2">
      <c r="Q1210"/>
      <c r="R1210" s="5"/>
      <c r="S1210" s="34"/>
      <c r="T1210" s="5"/>
      <c r="U1210" s="34"/>
      <c r="V1210" s="5"/>
      <c r="W1210" s="81"/>
      <c r="X1210" s="84"/>
      <c r="Y1210" s="18"/>
      <c r="AA1210" s="18"/>
      <c r="AB1210" s="86"/>
      <c r="AC1210" s="18"/>
      <c r="AE1210" s="18"/>
      <c r="AF1210" s="88"/>
      <c r="AG1210" s="90"/>
      <c r="AK1210" s="37"/>
      <c r="AM1210" s="37"/>
      <c r="AP1210" s="94"/>
      <c r="AQ1210" s="18"/>
      <c r="AR1210" s="95"/>
      <c r="AS1210" s="96"/>
      <c r="AU1210" s="18"/>
      <c r="AW1210" s="18"/>
    </row>
    <row r="1211" spans="17:49" x14ac:dyDescent="0.2">
      <c r="Q1211"/>
      <c r="R1211" s="5"/>
      <c r="S1211" s="34"/>
      <c r="T1211" s="5"/>
      <c r="U1211" s="34"/>
      <c r="V1211" s="5"/>
      <c r="W1211" s="81"/>
      <c r="X1211" s="84"/>
      <c r="Y1211" s="18"/>
      <c r="AA1211" s="18"/>
      <c r="AB1211" s="86"/>
      <c r="AC1211" s="18"/>
      <c r="AE1211" s="18"/>
      <c r="AF1211" s="88"/>
      <c r="AG1211" s="90"/>
      <c r="AK1211" s="37"/>
      <c r="AM1211" s="37"/>
      <c r="AP1211" s="94"/>
      <c r="AQ1211" s="18"/>
      <c r="AR1211" s="95"/>
      <c r="AS1211" s="96"/>
      <c r="AU1211" s="18"/>
      <c r="AW1211" s="18"/>
    </row>
    <row r="1212" spans="17:49" x14ac:dyDescent="0.2">
      <c r="Q1212"/>
      <c r="R1212" s="5"/>
      <c r="S1212" s="34"/>
      <c r="T1212" s="5"/>
      <c r="U1212" s="34"/>
      <c r="V1212" s="5"/>
      <c r="W1212" s="81"/>
      <c r="X1212" s="84"/>
      <c r="Y1212" s="18"/>
      <c r="AA1212" s="18"/>
      <c r="AB1212" s="86"/>
      <c r="AC1212" s="18"/>
      <c r="AE1212" s="18"/>
      <c r="AF1212" s="88"/>
      <c r="AG1212" s="90"/>
      <c r="AK1212" s="37"/>
      <c r="AM1212" s="37"/>
      <c r="AP1212" s="94"/>
      <c r="AQ1212" s="18"/>
      <c r="AR1212" s="95"/>
      <c r="AS1212" s="96"/>
      <c r="AU1212" s="18"/>
      <c r="AW1212" s="18"/>
    </row>
    <row r="1213" spans="17:49" x14ac:dyDescent="0.2">
      <c r="Q1213"/>
      <c r="R1213" s="5"/>
      <c r="S1213" s="34"/>
      <c r="T1213" s="5"/>
      <c r="U1213" s="34"/>
      <c r="V1213" s="5"/>
      <c r="W1213" s="81"/>
      <c r="X1213" s="84"/>
      <c r="Y1213" s="18"/>
      <c r="AA1213" s="18"/>
      <c r="AB1213" s="86"/>
      <c r="AC1213" s="18"/>
      <c r="AE1213" s="18"/>
      <c r="AF1213" s="88"/>
      <c r="AG1213" s="90"/>
      <c r="AK1213" s="37"/>
      <c r="AM1213" s="37"/>
      <c r="AP1213" s="94"/>
      <c r="AQ1213" s="18"/>
      <c r="AR1213" s="95"/>
      <c r="AS1213" s="96"/>
      <c r="AU1213" s="18"/>
      <c r="AW1213" s="18"/>
    </row>
    <row r="1214" spans="17:49" x14ac:dyDescent="0.2">
      <c r="Q1214"/>
      <c r="R1214" s="5"/>
      <c r="S1214" s="34"/>
      <c r="T1214" s="5"/>
      <c r="U1214" s="34"/>
      <c r="V1214" s="5"/>
      <c r="W1214" s="81"/>
      <c r="X1214" s="84"/>
      <c r="Y1214" s="18"/>
      <c r="AA1214" s="18"/>
      <c r="AB1214" s="86"/>
      <c r="AC1214" s="18"/>
      <c r="AE1214" s="18"/>
      <c r="AF1214" s="88"/>
      <c r="AG1214" s="90"/>
      <c r="AK1214" s="37"/>
      <c r="AM1214" s="37"/>
      <c r="AP1214" s="94"/>
      <c r="AQ1214" s="18"/>
      <c r="AR1214" s="95"/>
      <c r="AS1214" s="96"/>
      <c r="AU1214" s="18"/>
      <c r="AW1214" s="18"/>
    </row>
    <row r="1215" spans="17:49" x14ac:dyDescent="0.2">
      <c r="Q1215"/>
      <c r="R1215" s="5"/>
      <c r="S1215" s="34"/>
      <c r="T1215" s="5"/>
      <c r="U1215" s="34"/>
      <c r="V1215" s="5"/>
      <c r="W1215" s="81"/>
      <c r="X1215" s="84"/>
      <c r="Y1215" s="18"/>
      <c r="AA1215" s="18"/>
      <c r="AB1215" s="86"/>
      <c r="AC1215" s="18"/>
      <c r="AE1215" s="18"/>
      <c r="AF1215" s="88"/>
      <c r="AG1215" s="90"/>
      <c r="AK1215" s="37"/>
      <c r="AM1215" s="37"/>
      <c r="AP1215" s="94"/>
      <c r="AQ1215" s="18"/>
      <c r="AR1215" s="95"/>
      <c r="AS1215" s="96"/>
      <c r="AU1215" s="18"/>
      <c r="AW1215" s="18"/>
    </row>
    <row r="1216" spans="17:49" x14ac:dyDescent="0.2">
      <c r="Q1216"/>
      <c r="R1216" s="5"/>
      <c r="S1216" s="34"/>
      <c r="T1216" s="5"/>
      <c r="U1216" s="34"/>
      <c r="V1216" s="5"/>
      <c r="W1216" s="81"/>
      <c r="X1216" s="84"/>
      <c r="Y1216" s="18"/>
      <c r="AA1216" s="18"/>
      <c r="AB1216" s="86"/>
      <c r="AC1216" s="18"/>
      <c r="AE1216" s="18"/>
      <c r="AF1216" s="88"/>
      <c r="AG1216" s="90"/>
      <c r="AK1216" s="37"/>
      <c r="AM1216" s="37"/>
      <c r="AP1216" s="94"/>
      <c r="AQ1216" s="18"/>
      <c r="AR1216" s="95"/>
      <c r="AS1216" s="96"/>
      <c r="AU1216" s="18"/>
      <c r="AW1216" s="18"/>
    </row>
    <row r="1217" spans="17:49" x14ac:dyDescent="0.2">
      <c r="Q1217"/>
      <c r="R1217" s="5"/>
      <c r="S1217" s="34"/>
      <c r="T1217" s="5"/>
      <c r="U1217" s="34"/>
      <c r="V1217" s="5"/>
      <c r="W1217" s="81"/>
      <c r="X1217" s="84"/>
      <c r="Y1217" s="18"/>
      <c r="AA1217" s="18"/>
      <c r="AB1217" s="86"/>
      <c r="AC1217" s="18"/>
      <c r="AE1217" s="18"/>
      <c r="AF1217" s="88"/>
      <c r="AG1217" s="90"/>
      <c r="AK1217" s="37"/>
      <c r="AM1217" s="37"/>
      <c r="AP1217" s="94"/>
      <c r="AQ1217" s="18"/>
      <c r="AR1217" s="95"/>
      <c r="AS1217" s="96"/>
      <c r="AU1217" s="18"/>
      <c r="AW1217" s="18"/>
    </row>
    <row r="1218" spans="17:49" x14ac:dyDescent="0.2">
      <c r="Q1218"/>
      <c r="R1218" s="5"/>
      <c r="S1218" s="34"/>
      <c r="T1218" s="5"/>
      <c r="U1218" s="34"/>
      <c r="V1218" s="5"/>
      <c r="W1218" s="81"/>
      <c r="X1218" s="84"/>
      <c r="Y1218" s="18"/>
      <c r="AA1218" s="18"/>
      <c r="AB1218" s="86"/>
      <c r="AC1218" s="18"/>
      <c r="AE1218" s="18"/>
      <c r="AF1218" s="88"/>
      <c r="AG1218" s="90"/>
      <c r="AK1218" s="37"/>
      <c r="AM1218" s="37"/>
      <c r="AP1218" s="94"/>
      <c r="AQ1218" s="18"/>
      <c r="AR1218" s="95"/>
      <c r="AS1218" s="96"/>
      <c r="AU1218" s="18"/>
      <c r="AW1218" s="18"/>
    </row>
    <row r="1219" spans="17:49" x14ac:dyDescent="0.2">
      <c r="Q1219"/>
      <c r="R1219" s="5"/>
      <c r="S1219" s="34"/>
      <c r="T1219" s="5"/>
      <c r="U1219" s="34"/>
      <c r="V1219" s="5"/>
      <c r="W1219" s="81"/>
      <c r="X1219" s="84"/>
      <c r="Y1219" s="18"/>
      <c r="AA1219" s="18"/>
      <c r="AB1219" s="86"/>
      <c r="AC1219" s="18"/>
      <c r="AE1219" s="18"/>
      <c r="AF1219" s="88"/>
      <c r="AG1219" s="90"/>
      <c r="AK1219" s="37"/>
      <c r="AM1219" s="37"/>
      <c r="AP1219" s="94"/>
      <c r="AQ1219" s="18"/>
      <c r="AR1219" s="95"/>
      <c r="AS1219" s="96"/>
      <c r="AU1219" s="18"/>
      <c r="AW1219" s="18"/>
    </row>
    <row r="1220" spans="17:49" x14ac:dyDescent="0.2">
      <c r="Q1220"/>
      <c r="R1220" s="5"/>
      <c r="S1220" s="34"/>
      <c r="T1220" s="5"/>
      <c r="U1220" s="34"/>
      <c r="V1220" s="5"/>
      <c r="W1220" s="81"/>
      <c r="X1220" s="84"/>
      <c r="Y1220" s="18"/>
      <c r="AA1220" s="18"/>
      <c r="AB1220" s="86"/>
      <c r="AC1220" s="18"/>
      <c r="AE1220" s="18"/>
      <c r="AF1220" s="88"/>
      <c r="AG1220" s="90"/>
      <c r="AK1220" s="37"/>
      <c r="AM1220" s="37"/>
      <c r="AP1220" s="94"/>
      <c r="AQ1220" s="18"/>
      <c r="AR1220" s="95"/>
      <c r="AS1220" s="96"/>
      <c r="AU1220" s="18"/>
      <c r="AW1220" s="18"/>
    </row>
    <row r="1221" spans="17:49" x14ac:dyDescent="0.2">
      <c r="Q1221"/>
      <c r="R1221" s="5"/>
      <c r="S1221" s="34"/>
      <c r="T1221" s="5"/>
      <c r="U1221" s="34"/>
      <c r="V1221" s="5"/>
      <c r="W1221" s="81"/>
      <c r="X1221" s="84"/>
      <c r="Y1221" s="18"/>
      <c r="AA1221" s="18"/>
      <c r="AB1221" s="86"/>
      <c r="AC1221" s="18"/>
      <c r="AE1221" s="18"/>
      <c r="AF1221" s="88"/>
      <c r="AG1221" s="90"/>
      <c r="AK1221" s="37"/>
      <c r="AM1221" s="37"/>
      <c r="AP1221" s="94"/>
      <c r="AQ1221" s="18"/>
      <c r="AR1221" s="95"/>
      <c r="AS1221" s="96"/>
      <c r="AU1221" s="18"/>
      <c r="AW1221" s="18"/>
    </row>
    <row r="1222" spans="17:49" x14ac:dyDescent="0.2">
      <c r="Q1222"/>
      <c r="R1222" s="5"/>
      <c r="S1222" s="34"/>
      <c r="T1222" s="5"/>
      <c r="U1222" s="34"/>
      <c r="V1222" s="5"/>
      <c r="W1222" s="81"/>
      <c r="X1222" s="84"/>
      <c r="Y1222" s="18"/>
      <c r="AA1222" s="18"/>
      <c r="AB1222" s="86"/>
      <c r="AC1222" s="18"/>
      <c r="AE1222" s="18"/>
      <c r="AF1222" s="88"/>
      <c r="AG1222" s="90"/>
      <c r="AK1222" s="37"/>
      <c r="AM1222" s="37"/>
      <c r="AP1222" s="94"/>
      <c r="AQ1222" s="18"/>
      <c r="AR1222" s="95"/>
      <c r="AS1222" s="96"/>
      <c r="AU1222" s="18"/>
      <c r="AW1222" s="18"/>
    </row>
    <row r="1223" spans="17:49" x14ac:dyDescent="0.2">
      <c r="Q1223"/>
      <c r="R1223" s="5"/>
      <c r="S1223" s="34"/>
      <c r="T1223" s="5"/>
      <c r="U1223" s="34"/>
      <c r="V1223" s="5"/>
      <c r="W1223" s="81"/>
      <c r="X1223" s="84"/>
      <c r="Y1223" s="18"/>
      <c r="AA1223" s="18"/>
      <c r="AB1223" s="86"/>
      <c r="AC1223" s="18"/>
      <c r="AE1223" s="18"/>
      <c r="AF1223" s="88"/>
      <c r="AG1223" s="90"/>
      <c r="AK1223" s="37"/>
      <c r="AM1223" s="37"/>
      <c r="AP1223" s="94"/>
      <c r="AQ1223" s="18"/>
      <c r="AR1223" s="95"/>
      <c r="AS1223" s="96"/>
      <c r="AU1223" s="18"/>
      <c r="AW1223" s="18"/>
    </row>
    <row r="1224" spans="17:49" x14ac:dyDescent="0.2">
      <c r="Q1224"/>
      <c r="R1224" s="5"/>
      <c r="S1224" s="34"/>
      <c r="T1224" s="5"/>
      <c r="U1224" s="34"/>
      <c r="V1224" s="5"/>
      <c r="W1224" s="81"/>
      <c r="X1224" s="84"/>
      <c r="Y1224" s="18"/>
      <c r="AA1224" s="18"/>
      <c r="AB1224" s="86"/>
      <c r="AC1224" s="18"/>
      <c r="AE1224" s="18"/>
      <c r="AF1224" s="88"/>
      <c r="AG1224" s="90"/>
      <c r="AK1224" s="37"/>
      <c r="AM1224" s="37"/>
      <c r="AP1224" s="94"/>
      <c r="AQ1224" s="18"/>
      <c r="AR1224" s="95"/>
      <c r="AS1224" s="96"/>
      <c r="AU1224" s="18"/>
      <c r="AW1224" s="18"/>
    </row>
    <row r="1225" spans="17:49" x14ac:dyDescent="0.2">
      <c r="Q1225"/>
      <c r="R1225" s="5"/>
      <c r="S1225" s="34"/>
      <c r="T1225" s="5"/>
      <c r="U1225" s="34"/>
      <c r="V1225" s="5"/>
      <c r="W1225" s="81"/>
      <c r="X1225" s="84"/>
      <c r="Y1225" s="18"/>
      <c r="AA1225" s="18"/>
      <c r="AB1225" s="86"/>
      <c r="AC1225" s="18"/>
      <c r="AE1225" s="18"/>
      <c r="AF1225" s="88"/>
      <c r="AG1225" s="90"/>
      <c r="AK1225" s="37"/>
      <c r="AM1225" s="37"/>
      <c r="AP1225" s="94"/>
      <c r="AQ1225" s="18"/>
      <c r="AR1225" s="95"/>
      <c r="AS1225" s="96"/>
      <c r="AU1225" s="18"/>
      <c r="AW1225" s="18"/>
    </row>
    <row r="1226" spans="17:49" x14ac:dyDescent="0.2">
      <c r="Q1226"/>
      <c r="R1226" s="5"/>
      <c r="S1226" s="34"/>
      <c r="T1226" s="5"/>
      <c r="U1226" s="34"/>
      <c r="V1226" s="5"/>
      <c r="W1226" s="81"/>
      <c r="X1226" s="84"/>
      <c r="Y1226" s="18"/>
      <c r="AA1226" s="18"/>
      <c r="AB1226" s="86"/>
      <c r="AC1226" s="18"/>
      <c r="AE1226" s="18"/>
      <c r="AF1226" s="88"/>
      <c r="AG1226" s="90"/>
      <c r="AK1226" s="37"/>
      <c r="AM1226" s="37"/>
      <c r="AP1226" s="94"/>
      <c r="AQ1226" s="18"/>
      <c r="AR1226" s="95"/>
      <c r="AS1226" s="96"/>
      <c r="AU1226" s="18"/>
      <c r="AW1226" s="18"/>
    </row>
    <row r="1227" spans="17:49" x14ac:dyDescent="0.2">
      <c r="Q1227"/>
      <c r="R1227" s="5"/>
      <c r="S1227" s="34"/>
      <c r="T1227" s="5"/>
      <c r="U1227" s="34"/>
      <c r="V1227" s="5"/>
      <c r="W1227" s="81"/>
      <c r="X1227" s="84"/>
      <c r="Y1227" s="18"/>
      <c r="AA1227" s="18"/>
      <c r="AB1227" s="86"/>
      <c r="AC1227" s="18"/>
      <c r="AE1227" s="18"/>
      <c r="AF1227" s="88"/>
      <c r="AG1227" s="90"/>
      <c r="AK1227" s="37"/>
      <c r="AM1227" s="37"/>
      <c r="AP1227" s="94"/>
      <c r="AQ1227" s="18"/>
      <c r="AR1227" s="95"/>
      <c r="AS1227" s="96"/>
      <c r="AU1227" s="18"/>
      <c r="AW1227" s="18"/>
    </row>
    <row r="1228" spans="17:49" x14ac:dyDescent="0.2">
      <c r="Q1228"/>
      <c r="R1228" s="5"/>
      <c r="S1228" s="34"/>
      <c r="T1228" s="5"/>
      <c r="U1228" s="34"/>
      <c r="V1228" s="5"/>
      <c r="W1228" s="81"/>
      <c r="X1228" s="84"/>
      <c r="Y1228" s="18"/>
      <c r="AA1228" s="18"/>
      <c r="AB1228" s="86"/>
      <c r="AC1228" s="18"/>
      <c r="AE1228" s="18"/>
      <c r="AF1228" s="88"/>
      <c r="AG1228" s="90"/>
      <c r="AK1228" s="37"/>
      <c r="AM1228" s="37"/>
      <c r="AP1228" s="94"/>
      <c r="AQ1228" s="18"/>
      <c r="AR1228" s="95"/>
      <c r="AS1228" s="96"/>
      <c r="AU1228" s="18"/>
      <c r="AW1228" s="18"/>
    </row>
    <row r="1229" spans="17:49" x14ac:dyDescent="0.2">
      <c r="Q1229"/>
      <c r="R1229" s="5"/>
      <c r="S1229" s="34"/>
      <c r="T1229" s="5"/>
      <c r="U1229" s="34"/>
      <c r="V1229" s="5"/>
      <c r="W1229" s="81"/>
      <c r="X1229" s="84"/>
      <c r="Y1229" s="18"/>
      <c r="AA1229" s="18"/>
      <c r="AB1229" s="86"/>
      <c r="AC1229" s="18"/>
      <c r="AE1229" s="18"/>
      <c r="AF1229" s="88"/>
      <c r="AG1229" s="90"/>
      <c r="AK1229" s="37"/>
      <c r="AM1229" s="37"/>
      <c r="AP1229" s="94"/>
      <c r="AQ1229" s="18"/>
      <c r="AR1229" s="95"/>
      <c r="AS1229" s="96"/>
      <c r="AU1229" s="18"/>
      <c r="AW1229" s="18"/>
    </row>
    <row r="1230" spans="17:49" x14ac:dyDescent="0.2">
      <c r="Q1230"/>
      <c r="R1230" s="5"/>
      <c r="S1230" s="34"/>
      <c r="T1230" s="5"/>
      <c r="U1230" s="34"/>
      <c r="V1230" s="5"/>
      <c r="W1230" s="81"/>
      <c r="X1230" s="84"/>
      <c r="Y1230" s="18"/>
      <c r="AA1230" s="18"/>
      <c r="AB1230" s="86"/>
      <c r="AC1230" s="18"/>
      <c r="AE1230" s="18"/>
      <c r="AF1230" s="88"/>
      <c r="AG1230" s="90"/>
      <c r="AK1230" s="37"/>
      <c r="AM1230" s="37"/>
      <c r="AP1230" s="94"/>
      <c r="AQ1230" s="18"/>
      <c r="AR1230" s="95"/>
      <c r="AS1230" s="96"/>
      <c r="AU1230" s="18"/>
      <c r="AW1230" s="18"/>
    </row>
    <row r="1231" spans="17:49" x14ac:dyDescent="0.2">
      <c r="Q1231"/>
      <c r="R1231" s="5"/>
      <c r="S1231" s="34"/>
      <c r="T1231" s="5"/>
      <c r="U1231" s="34"/>
      <c r="V1231" s="5"/>
      <c r="W1231" s="81"/>
      <c r="X1231" s="84"/>
      <c r="Y1231" s="18"/>
      <c r="AA1231" s="18"/>
      <c r="AB1231" s="86"/>
      <c r="AC1231" s="18"/>
      <c r="AE1231" s="18"/>
      <c r="AF1231" s="88"/>
      <c r="AG1231" s="90"/>
      <c r="AK1231" s="37"/>
      <c r="AM1231" s="37"/>
      <c r="AP1231" s="94"/>
      <c r="AQ1231" s="18"/>
      <c r="AR1231" s="95"/>
      <c r="AS1231" s="96"/>
      <c r="AU1231" s="18"/>
      <c r="AW1231" s="18"/>
    </row>
    <row r="1232" spans="17:49" x14ac:dyDescent="0.2">
      <c r="Q1232"/>
      <c r="R1232" s="5"/>
      <c r="S1232" s="34"/>
      <c r="T1232" s="5"/>
      <c r="U1232" s="34"/>
      <c r="V1232" s="5"/>
      <c r="W1232" s="81"/>
      <c r="X1232" s="84"/>
      <c r="Y1232" s="18"/>
      <c r="AA1232" s="18"/>
      <c r="AB1232" s="86"/>
      <c r="AC1232" s="18"/>
      <c r="AE1232" s="18"/>
      <c r="AF1232" s="88"/>
      <c r="AG1232" s="90"/>
      <c r="AK1232" s="37"/>
      <c r="AM1232" s="37"/>
      <c r="AP1232" s="94"/>
      <c r="AQ1232" s="18"/>
      <c r="AR1232" s="95"/>
      <c r="AS1232" s="96"/>
      <c r="AU1232" s="18"/>
      <c r="AW1232" s="18"/>
    </row>
    <row r="1233" spans="17:49" x14ac:dyDescent="0.2">
      <c r="Q1233"/>
      <c r="R1233" s="5"/>
      <c r="S1233" s="34"/>
      <c r="T1233" s="5"/>
      <c r="U1233" s="34"/>
      <c r="V1233" s="5"/>
      <c r="W1233" s="81"/>
      <c r="X1233" s="84"/>
      <c r="Y1233" s="18"/>
      <c r="AA1233" s="18"/>
      <c r="AB1233" s="86"/>
      <c r="AC1233" s="18"/>
      <c r="AE1233" s="18"/>
      <c r="AF1233" s="88"/>
      <c r="AG1233" s="90"/>
      <c r="AK1233" s="37"/>
      <c r="AM1233" s="37"/>
      <c r="AP1233" s="94"/>
      <c r="AQ1233" s="18"/>
      <c r="AR1233" s="95"/>
      <c r="AS1233" s="96"/>
      <c r="AU1233" s="18"/>
      <c r="AW1233" s="18"/>
    </row>
    <row r="1234" spans="17:49" x14ac:dyDescent="0.2">
      <c r="Q1234"/>
      <c r="R1234" s="5"/>
      <c r="S1234" s="34"/>
      <c r="T1234" s="5"/>
      <c r="U1234" s="34"/>
      <c r="V1234" s="5"/>
      <c r="W1234" s="81"/>
      <c r="X1234" s="84"/>
      <c r="Y1234" s="18"/>
      <c r="AA1234" s="18"/>
      <c r="AB1234" s="86"/>
      <c r="AC1234" s="18"/>
      <c r="AE1234" s="18"/>
      <c r="AF1234" s="88"/>
      <c r="AG1234" s="90"/>
      <c r="AK1234" s="37"/>
      <c r="AM1234" s="37"/>
      <c r="AP1234" s="94"/>
      <c r="AQ1234" s="18"/>
      <c r="AR1234" s="95"/>
      <c r="AS1234" s="96"/>
      <c r="AU1234" s="18"/>
      <c r="AW1234" s="18"/>
    </row>
    <row r="1235" spans="17:49" x14ac:dyDescent="0.2">
      <c r="Q1235"/>
      <c r="R1235" s="5"/>
      <c r="S1235" s="34"/>
      <c r="T1235" s="5"/>
      <c r="U1235" s="34"/>
      <c r="V1235" s="5"/>
      <c r="W1235" s="81"/>
      <c r="X1235" s="84"/>
      <c r="Y1235" s="18"/>
      <c r="AA1235" s="18"/>
      <c r="AB1235" s="86"/>
      <c r="AC1235" s="18"/>
      <c r="AE1235" s="18"/>
      <c r="AF1235" s="88"/>
      <c r="AG1235" s="90"/>
      <c r="AK1235" s="37"/>
      <c r="AM1235" s="37"/>
      <c r="AP1235" s="94"/>
      <c r="AQ1235" s="18"/>
      <c r="AR1235" s="95"/>
      <c r="AS1235" s="96"/>
      <c r="AU1235" s="18"/>
      <c r="AW1235" s="18"/>
    </row>
    <row r="1236" spans="17:49" x14ac:dyDescent="0.2">
      <c r="Q1236"/>
      <c r="R1236" s="5"/>
      <c r="S1236" s="34"/>
      <c r="T1236" s="5"/>
      <c r="U1236" s="34"/>
      <c r="V1236" s="5"/>
      <c r="W1236" s="81"/>
      <c r="X1236" s="84"/>
      <c r="Y1236" s="18"/>
      <c r="AA1236" s="18"/>
      <c r="AB1236" s="86"/>
      <c r="AC1236" s="18"/>
      <c r="AE1236" s="18"/>
      <c r="AF1236" s="88"/>
      <c r="AG1236" s="90"/>
      <c r="AK1236" s="37"/>
      <c r="AM1236" s="37"/>
      <c r="AP1236" s="94"/>
      <c r="AQ1236" s="18"/>
      <c r="AR1236" s="95"/>
      <c r="AS1236" s="96"/>
      <c r="AU1236" s="18"/>
      <c r="AW1236" s="18"/>
    </row>
    <row r="1237" spans="17:49" x14ac:dyDescent="0.2">
      <c r="Q1237"/>
      <c r="R1237" s="5"/>
      <c r="S1237" s="34"/>
      <c r="T1237" s="5"/>
      <c r="U1237" s="34"/>
      <c r="V1237" s="5"/>
      <c r="W1237" s="81"/>
      <c r="X1237" s="84"/>
      <c r="Y1237" s="18"/>
      <c r="AA1237" s="18"/>
      <c r="AB1237" s="86"/>
      <c r="AC1237" s="18"/>
      <c r="AE1237" s="18"/>
      <c r="AF1237" s="88"/>
      <c r="AG1237" s="90"/>
      <c r="AK1237" s="37"/>
      <c r="AM1237" s="37"/>
      <c r="AP1237" s="94"/>
      <c r="AQ1237" s="18"/>
      <c r="AR1237" s="95"/>
      <c r="AS1237" s="96"/>
      <c r="AU1237" s="18"/>
      <c r="AW1237" s="18"/>
    </row>
    <row r="1238" spans="17:49" x14ac:dyDescent="0.2">
      <c r="Q1238"/>
      <c r="R1238" s="5"/>
      <c r="S1238" s="34"/>
      <c r="T1238" s="5"/>
      <c r="U1238" s="34"/>
      <c r="V1238" s="5"/>
      <c r="W1238" s="81"/>
      <c r="X1238" s="84"/>
      <c r="Y1238" s="18"/>
      <c r="AA1238" s="18"/>
      <c r="AB1238" s="86"/>
      <c r="AC1238" s="18"/>
      <c r="AE1238" s="18"/>
      <c r="AF1238" s="88"/>
      <c r="AG1238" s="90"/>
      <c r="AK1238" s="37"/>
      <c r="AM1238" s="37"/>
      <c r="AP1238" s="94"/>
      <c r="AQ1238" s="18"/>
      <c r="AR1238" s="95"/>
      <c r="AS1238" s="96"/>
      <c r="AU1238" s="18"/>
      <c r="AW1238" s="18"/>
    </row>
    <row r="1239" spans="17:49" x14ac:dyDescent="0.2">
      <c r="Q1239"/>
      <c r="R1239" s="5"/>
      <c r="S1239" s="34"/>
      <c r="T1239" s="5"/>
      <c r="U1239" s="34"/>
      <c r="V1239" s="5"/>
      <c r="W1239" s="81"/>
      <c r="X1239" s="84"/>
      <c r="Y1239" s="18"/>
      <c r="AA1239" s="18"/>
      <c r="AB1239" s="86"/>
      <c r="AC1239" s="18"/>
      <c r="AE1239" s="18"/>
      <c r="AF1239" s="88"/>
      <c r="AG1239" s="90"/>
      <c r="AK1239" s="37"/>
      <c r="AM1239" s="37"/>
      <c r="AP1239" s="94"/>
      <c r="AQ1239" s="18"/>
      <c r="AR1239" s="95"/>
      <c r="AS1239" s="96"/>
      <c r="AU1239" s="18"/>
      <c r="AW1239" s="18"/>
    </row>
    <row r="1240" spans="17:49" x14ac:dyDescent="0.2">
      <c r="Q1240"/>
      <c r="R1240" s="5"/>
      <c r="S1240" s="34"/>
      <c r="T1240" s="5"/>
      <c r="U1240" s="34"/>
      <c r="V1240" s="5"/>
      <c r="W1240" s="81"/>
      <c r="X1240" s="84"/>
      <c r="Y1240" s="18"/>
      <c r="AA1240" s="18"/>
      <c r="AB1240" s="86"/>
      <c r="AC1240" s="18"/>
      <c r="AE1240" s="18"/>
      <c r="AF1240" s="88"/>
      <c r="AG1240" s="90"/>
      <c r="AK1240" s="37"/>
      <c r="AM1240" s="37"/>
      <c r="AP1240" s="94"/>
      <c r="AQ1240" s="18"/>
      <c r="AR1240" s="95"/>
      <c r="AS1240" s="96"/>
      <c r="AU1240" s="18"/>
      <c r="AW1240" s="18"/>
    </row>
    <row r="1241" spans="17:49" x14ac:dyDescent="0.2">
      <c r="Q1241"/>
      <c r="R1241" s="5"/>
      <c r="S1241" s="34"/>
      <c r="T1241" s="5"/>
      <c r="U1241" s="34"/>
      <c r="V1241" s="5"/>
      <c r="W1241" s="81"/>
      <c r="X1241" s="84"/>
      <c r="Y1241" s="18"/>
      <c r="AA1241" s="18"/>
      <c r="AB1241" s="86"/>
      <c r="AC1241" s="18"/>
      <c r="AE1241" s="18"/>
      <c r="AF1241" s="88"/>
      <c r="AG1241" s="90"/>
      <c r="AK1241" s="37"/>
      <c r="AM1241" s="37"/>
      <c r="AP1241" s="94"/>
      <c r="AQ1241" s="18"/>
      <c r="AR1241" s="95"/>
      <c r="AS1241" s="96"/>
      <c r="AU1241" s="18"/>
      <c r="AW1241" s="18"/>
    </row>
    <row r="1242" spans="17:49" x14ac:dyDescent="0.2">
      <c r="Q1242"/>
      <c r="R1242" s="5"/>
      <c r="S1242" s="34"/>
      <c r="T1242" s="5"/>
      <c r="U1242" s="34"/>
      <c r="V1242" s="5"/>
      <c r="W1242" s="81"/>
      <c r="X1242" s="84"/>
      <c r="Y1242" s="18"/>
      <c r="AA1242" s="18"/>
      <c r="AB1242" s="86"/>
      <c r="AC1242" s="18"/>
      <c r="AE1242" s="18"/>
      <c r="AF1242" s="88"/>
      <c r="AG1242" s="90"/>
      <c r="AK1242" s="37"/>
      <c r="AM1242" s="37"/>
      <c r="AP1242" s="94"/>
      <c r="AQ1242" s="18"/>
      <c r="AR1242" s="95"/>
      <c r="AS1242" s="96"/>
      <c r="AU1242" s="18"/>
      <c r="AW1242" s="18"/>
    </row>
    <row r="1243" spans="17:49" x14ac:dyDescent="0.2">
      <c r="Q1243"/>
      <c r="R1243" s="5"/>
      <c r="S1243" s="34"/>
      <c r="T1243" s="5"/>
      <c r="U1243" s="34"/>
      <c r="V1243" s="5"/>
      <c r="W1243" s="81"/>
      <c r="X1243" s="84"/>
      <c r="Y1243" s="18"/>
      <c r="AA1243" s="18"/>
      <c r="AB1243" s="86"/>
      <c r="AC1243" s="18"/>
      <c r="AE1243" s="18"/>
      <c r="AF1243" s="88"/>
      <c r="AG1243" s="90"/>
      <c r="AK1243" s="37"/>
      <c r="AM1243" s="37"/>
      <c r="AP1243" s="94"/>
      <c r="AQ1243" s="18"/>
      <c r="AR1243" s="95"/>
      <c r="AS1243" s="96"/>
      <c r="AU1243" s="18"/>
      <c r="AW1243" s="18"/>
    </row>
    <row r="1244" spans="17:49" x14ac:dyDescent="0.2">
      <c r="Q1244"/>
      <c r="R1244" s="5"/>
      <c r="S1244" s="34"/>
      <c r="T1244" s="5"/>
      <c r="U1244" s="34"/>
      <c r="V1244" s="5"/>
      <c r="W1244" s="81"/>
      <c r="X1244" s="84"/>
      <c r="Y1244" s="18"/>
      <c r="AA1244" s="18"/>
      <c r="AB1244" s="86"/>
      <c r="AC1244" s="18"/>
      <c r="AE1244" s="18"/>
      <c r="AF1244" s="88"/>
      <c r="AG1244" s="90"/>
      <c r="AK1244" s="37"/>
      <c r="AM1244" s="37"/>
      <c r="AP1244" s="94"/>
      <c r="AQ1244" s="18"/>
      <c r="AR1244" s="95"/>
      <c r="AS1244" s="96"/>
      <c r="AU1244" s="18"/>
      <c r="AW1244" s="18"/>
    </row>
    <row r="1245" spans="17:49" x14ac:dyDescent="0.2">
      <c r="Q1245"/>
      <c r="R1245" s="5"/>
      <c r="S1245" s="34"/>
      <c r="T1245" s="5"/>
      <c r="U1245" s="34"/>
      <c r="V1245" s="5"/>
      <c r="W1245" s="81"/>
      <c r="X1245" s="84"/>
      <c r="Y1245" s="18"/>
      <c r="AA1245" s="18"/>
      <c r="AB1245" s="86"/>
      <c r="AC1245" s="18"/>
      <c r="AE1245" s="18"/>
      <c r="AF1245" s="88"/>
      <c r="AG1245" s="90"/>
      <c r="AK1245" s="37"/>
      <c r="AM1245" s="37"/>
      <c r="AP1245" s="94"/>
      <c r="AQ1245" s="18"/>
      <c r="AR1245" s="95"/>
      <c r="AS1245" s="96"/>
      <c r="AU1245" s="18"/>
      <c r="AW1245" s="18"/>
    </row>
    <row r="1246" spans="17:49" x14ac:dyDescent="0.2">
      <c r="Q1246"/>
      <c r="R1246" s="5"/>
      <c r="S1246" s="34"/>
      <c r="T1246" s="5"/>
      <c r="U1246" s="34"/>
      <c r="V1246" s="5"/>
      <c r="W1246" s="81"/>
      <c r="X1246" s="84"/>
      <c r="Y1246" s="18"/>
      <c r="AA1246" s="18"/>
      <c r="AB1246" s="86"/>
      <c r="AC1246" s="18"/>
      <c r="AE1246" s="18"/>
      <c r="AF1246" s="88"/>
      <c r="AG1246" s="90"/>
      <c r="AK1246" s="37"/>
      <c r="AM1246" s="37"/>
      <c r="AP1246" s="94"/>
      <c r="AQ1246" s="18"/>
      <c r="AR1246" s="95"/>
      <c r="AS1246" s="96"/>
      <c r="AU1246" s="18"/>
      <c r="AW1246" s="18"/>
    </row>
    <row r="1247" spans="17:49" x14ac:dyDescent="0.2">
      <c r="Q1247"/>
      <c r="R1247" s="5"/>
      <c r="S1247" s="34"/>
      <c r="T1247" s="5"/>
      <c r="U1247" s="34"/>
      <c r="V1247" s="5"/>
      <c r="W1247" s="81"/>
      <c r="X1247" s="84"/>
      <c r="Y1247" s="18"/>
      <c r="AA1247" s="18"/>
      <c r="AB1247" s="86"/>
      <c r="AC1247" s="18"/>
      <c r="AE1247" s="18"/>
      <c r="AF1247" s="88"/>
      <c r="AG1247" s="90"/>
      <c r="AK1247" s="37"/>
      <c r="AM1247" s="37"/>
      <c r="AP1247" s="94"/>
      <c r="AQ1247" s="18"/>
      <c r="AR1247" s="95"/>
      <c r="AS1247" s="96"/>
      <c r="AU1247" s="18"/>
      <c r="AW1247" s="18"/>
    </row>
    <row r="1248" spans="17:49" x14ac:dyDescent="0.2">
      <c r="Q1248"/>
      <c r="R1248" s="5"/>
      <c r="S1248" s="34"/>
      <c r="T1248" s="5"/>
      <c r="U1248" s="34"/>
      <c r="V1248" s="5"/>
      <c r="W1248" s="81"/>
      <c r="X1248" s="84"/>
      <c r="Y1248" s="18"/>
      <c r="AA1248" s="18"/>
      <c r="AB1248" s="86"/>
      <c r="AC1248" s="18"/>
      <c r="AE1248" s="18"/>
      <c r="AF1248" s="88"/>
      <c r="AG1248" s="90"/>
      <c r="AK1248" s="37"/>
      <c r="AM1248" s="37"/>
      <c r="AP1248" s="94"/>
      <c r="AQ1248" s="18"/>
      <c r="AR1248" s="95"/>
      <c r="AS1248" s="96"/>
      <c r="AU1248" s="18"/>
      <c r="AW1248" s="18"/>
    </row>
    <row r="1249" spans="17:49" x14ac:dyDescent="0.2">
      <c r="Q1249"/>
      <c r="R1249" s="5"/>
      <c r="S1249" s="34"/>
      <c r="T1249" s="5"/>
      <c r="U1249" s="34"/>
      <c r="V1249" s="5"/>
      <c r="W1249" s="81"/>
      <c r="X1249" s="84"/>
      <c r="Y1249" s="18"/>
      <c r="AA1249" s="18"/>
      <c r="AB1249" s="86"/>
      <c r="AC1249" s="18"/>
      <c r="AE1249" s="18"/>
      <c r="AF1249" s="88"/>
      <c r="AG1249" s="90"/>
      <c r="AK1249" s="37"/>
      <c r="AM1249" s="37"/>
      <c r="AP1249" s="94"/>
      <c r="AQ1249" s="18"/>
      <c r="AR1249" s="95"/>
      <c r="AS1249" s="96"/>
      <c r="AU1249" s="18"/>
      <c r="AW1249" s="18"/>
    </row>
    <row r="1250" spans="17:49" x14ac:dyDescent="0.2">
      <c r="Q1250"/>
      <c r="R1250" s="5"/>
      <c r="S1250" s="34"/>
      <c r="T1250" s="5"/>
      <c r="U1250" s="34"/>
      <c r="V1250" s="5"/>
      <c r="W1250" s="81"/>
      <c r="X1250" s="84"/>
      <c r="Y1250" s="18"/>
      <c r="AA1250" s="18"/>
      <c r="AB1250" s="86"/>
      <c r="AC1250" s="18"/>
      <c r="AE1250" s="18"/>
      <c r="AF1250" s="88"/>
      <c r="AG1250" s="90"/>
      <c r="AK1250" s="37"/>
      <c r="AM1250" s="37"/>
      <c r="AP1250" s="94"/>
      <c r="AQ1250" s="18"/>
      <c r="AR1250" s="95"/>
      <c r="AS1250" s="96"/>
      <c r="AU1250" s="18"/>
      <c r="AW1250" s="18"/>
    </row>
    <row r="1251" spans="17:49" x14ac:dyDescent="0.2">
      <c r="Q1251"/>
      <c r="R1251" s="5"/>
      <c r="S1251" s="34"/>
      <c r="T1251" s="5"/>
      <c r="U1251" s="34"/>
      <c r="V1251" s="5"/>
      <c r="W1251" s="81"/>
      <c r="X1251" s="84"/>
      <c r="Y1251" s="18"/>
      <c r="AA1251" s="18"/>
      <c r="AB1251" s="86"/>
      <c r="AC1251" s="18"/>
      <c r="AE1251" s="18"/>
      <c r="AF1251" s="88"/>
      <c r="AG1251" s="90"/>
      <c r="AK1251" s="37"/>
      <c r="AM1251" s="37"/>
      <c r="AP1251" s="94"/>
      <c r="AQ1251" s="18"/>
      <c r="AR1251" s="95"/>
      <c r="AS1251" s="96"/>
      <c r="AU1251" s="18"/>
      <c r="AW1251" s="18"/>
    </row>
    <row r="1252" spans="17:49" x14ac:dyDescent="0.2">
      <c r="Q1252"/>
      <c r="R1252" s="5"/>
      <c r="S1252" s="34"/>
      <c r="T1252" s="5"/>
      <c r="U1252" s="34"/>
      <c r="V1252" s="5"/>
      <c r="W1252" s="81"/>
      <c r="X1252" s="84"/>
      <c r="Y1252" s="18"/>
      <c r="AA1252" s="18"/>
      <c r="AB1252" s="86"/>
      <c r="AC1252" s="18"/>
      <c r="AE1252" s="18"/>
      <c r="AF1252" s="88"/>
      <c r="AG1252" s="90"/>
      <c r="AK1252" s="37"/>
      <c r="AM1252" s="37"/>
      <c r="AP1252" s="94"/>
      <c r="AQ1252" s="18"/>
      <c r="AR1252" s="95"/>
      <c r="AS1252" s="96"/>
      <c r="AU1252" s="18"/>
      <c r="AW1252" s="18"/>
    </row>
    <row r="1253" spans="17:49" x14ac:dyDescent="0.2">
      <c r="Q1253"/>
      <c r="R1253" s="5"/>
      <c r="S1253" s="34"/>
      <c r="T1253" s="5"/>
      <c r="U1253" s="34"/>
      <c r="V1253" s="5"/>
      <c r="W1253" s="81"/>
      <c r="X1253" s="84"/>
      <c r="Y1253" s="18"/>
      <c r="AA1253" s="18"/>
      <c r="AB1253" s="86"/>
      <c r="AC1253" s="18"/>
      <c r="AE1253" s="18"/>
      <c r="AF1253" s="88"/>
      <c r="AG1253" s="90"/>
      <c r="AK1253" s="37"/>
      <c r="AM1253" s="37"/>
      <c r="AP1253" s="94"/>
      <c r="AQ1253" s="18"/>
      <c r="AR1253" s="95"/>
      <c r="AS1253" s="96"/>
      <c r="AU1253" s="18"/>
      <c r="AW1253" s="18"/>
    </row>
    <row r="1254" spans="17:49" x14ac:dyDescent="0.2">
      <c r="Q1254"/>
      <c r="R1254" s="5"/>
      <c r="S1254" s="34"/>
      <c r="T1254" s="5"/>
      <c r="U1254" s="34"/>
      <c r="V1254" s="5"/>
      <c r="W1254" s="81"/>
      <c r="X1254" s="84"/>
      <c r="Y1254" s="18"/>
      <c r="AA1254" s="18"/>
      <c r="AB1254" s="86"/>
      <c r="AC1254" s="18"/>
      <c r="AE1254" s="18"/>
      <c r="AF1254" s="88"/>
      <c r="AG1254" s="90"/>
      <c r="AK1254" s="37"/>
      <c r="AM1254" s="37"/>
      <c r="AP1254" s="94"/>
      <c r="AQ1254" s="18"/>
      <c r="AR1254" s="95"/>
      <c r="AS1254" s="96"/>
      <c r="AU1254" s="18"/>
      <c r="AW1254" s="18"/>
    </row>
    <row r="1255" spans="17:49" x14ac:dyDescent="0.2">
      <c r="Q1255"/>
      <c r="R1255" s="5"/>
      <c r="S1255" s="34"/>
      <c r="T1255" s="5"/>
      <c r="U1255" s="34"/>
      <c r="V1255" s="5"/>
      <c r="W1255" s="81"/>
      <c r="X1255" s="84"/>
      <c r="Y1255" s="18"/>
      <c r="AA1255" s="18"/>
      <c r="AB1255" s="86"/>
      <c r="AC1255" s="18"/>
      <c r="AE1255" s="18"/>
      <c r="AF1255" s="88"/>
      <c r="AG1255" s="90"/>
      <c r="AK1255" s="37"/>
      <c r="AM1255" s="37"/>
      <c r="AP1255" s="94"/>
      <c r="AQ1255" s="18"/>
      <c r="AR1255" s="95"/>
      <c r="AS1255" s="96"/>
      <c r="AU1255" s="18"/>
      <c r="AW1255" s="18"/>
    </row>
    <row r="1256" spans="17:49" x14ac:dyDescent="0.2">
      <c r="Q1256"/>
      <c r="R1256" s="5"/>
      <c r="S1256" s="34"/>
      <c r="T1256" s="5"/>
      <c r="U1256" s="34"/>
      <c r="V1256" s="5"/>
      <c r="W1256" s="81"/>
      <c r="X1256" s="84"/>
      <c r="Y1256" s="18"/>
      <c r="AA1256" s="18"/>
      <c r="AB1256" s="86"/>
      <c r="AC1256" s="18"/>
      <c r="AE1256" s="18"/>
      <c r="AF1256" s="88"/>
      <c r="AG1256" s="90"/>
      <c r="AK1256" s="37"/>
      <c r="AM1256" s="37"/>
      <c r="AP1256" s="94"/>
      <c r="AQ1256" s="18"/>
      <c r="AR1256" s="95"/>
      <c r="AS1256" s="96"/>
      <c r="AU1256" s="18"/>
      <c r="AW1256" s="18"/>
    </row>
    <row r="1257" spans="17:49" x14ac:dyDescent="0.2">
      <c r="Q1257"/>
      <c r="R1257" s="5"/>
      <c r="S1257" s="34"/>
      <c r="T1257" s="5"/>
      <c r="U1257" s="34"/>
      <c r="V1257" s="5"/>
      <c r="W1257" s="81"/>
      <c r="X1257" s="84"/>
      <c r="Y1257" s="18"/>
      <c r="AA1257" s="18"/>
      <c r="AB1257" s="86"/>
      <c r="AC1257" s="18"/>
      <c r="AE1257" s="18"/>
      <c r="AF1257" s="88"/>
      <c r="AG1257" s="90"/>
      <c r="AK1257" s="37"/>
      <c r="AM1257" s="37"/>
      <c r="AP1257" s="94"/>
      <c r="AQ1257" s="18"/>
      <c r="AR1257" s="95"/>
      <c r="AS1257" s="96"/>
      <c r="AU1257" s="18"/>
      <c r="AW1257" s="18"/>
    </row>
    <row r="1258" spans="17:49" x14ac:dyDescent="0.2">
      <c r="Q1258"/>
      <c r="R1258" s="5"/>
      <c r="S1258" s="34"/>
      <c r="T1258" s="5"/>
      <c r="U1258" s="34"/>
      <c r="V1258" s="5"/>
      <c r="W1258" s="81"/>
      <c r="X1258" s="84"/>
      <c r="Y1258" s="18"/>
      <c r="AA1258" s="18"/>
      <c r="AB1258" s="86"/>
      <c r="AC1258" s="18"/>
      <c r="AE1258" s="18"/>
      <c r="AF1258" s="88"/>
      <c r="AG1258" s="90"/>
      <c r="AK1258" s="37"/>
      <c r="AM1258" s="37"/>
      <c r="AP1258" s="94"/>
      <c r="AQ1258" s="18"/>
      <c r="AR1258" s="95"/>
      <c r="AS1258" s="96"/>
      <c r="AU1258" s="18"/>
      <c r="AW1258" s="18"/>
    </row>
    <row r="1259" spans="17:49" x14ac:dyDescent="0.2">
      <c r="Q1259"/>
      <c r="R1259" s="5"/>
      <c r="S1259" s="34"/>
      <c r="T1259" s="5"/>
      <c r="U1259" s="34"/>
      <c r="V1259" s="5"/>
      <c r="W1259" s="81"/>
      <c r="X1259" s="84"/>
      <c r="Y1259" s="18"/>
      <c r="AA1259" s="18"/>
      <c r="AB1259" s="86"/>
      <c r="AC1259" s="18"/>
      <c r="AE1259" s="18"/>
      <c r="AF1259" s="88"/>
      <c r="AG1259" s="90"/>
      <c r="AK1259" s="37"/>
      <c r="AM1259" s="37"/>
      <c r="AP1259" s="94"/>
      <c r="AQ1259" s="18"/>
      <c r="AR1259" s="95"/>
      <c r="AS1259" s="96"/>
      <c r="AU1259" s="18"/>
      <c r="AW1259" s="18"/>
    </row>
    <row r="1260" spans="17:49" x14ac:dyDescent="0.2">
      <c r="Q1260"/>
      <c r="R1260" s="5"/>
      <c r="S1260" s="34"/>
      <c r="T1260" s="5"/>
      <c r="U1260" s="34"/>
      <c r="V1260" s="5"/>
      <c r="W1260" s="81"/>
      <c r="X1260" s="84"/>
      <c r="Y1260" s="18"/>
      <c r="AA1260" s="18"/>
      <c r="AB1260" s="86"/>
      <c r="AC1260" s="18"/>
      <c r="AE1260" s="18"/>
      <c r="AF1260" s="88"/>
      <c r="AG1260" s="90"/>
      <c r="AK1260" s="37"/>
      <c r="AM1260" s="37"/>
      <c r="AP1260" s="94"/>
      <c r="AQ1260" s="18"/>
      <c r="AR1260" s="95"/>
      <c r="AS1260" s="96"/>
      <c r="AU1260" s="18"/>
      <c r="AW1260" s="18"/>
    </row>
    <row r="1261" spans="17:49" x14ac:dyDescent="0.2">
      <c r="Q1261"/>
      <c r="R1261" s="5"/>
      <c r="S1261" s="34"/>
      <c r="T1261" s="5"/>
      <c r="U1261" s="34"/>
      <c r="V1261" s="5"/>
      <c r="W1261" s="81"/>
      <c r="X1261" s="84"/>
      <c r="Y1261" s="18"/>
      <c r="AA1261" s="18"/>
      <c r="AB1261" s="86"/>
      <c r="AC1261" s="18"/>
      <c r="AE1261" s="18"/>
      <c r="AF1261" s="88"/>
      <c r="AG1261" s="90"/>
      <c r="AK1261" s="37"/>
      <c r="AM1261" s="37"/>
      <c r="AP1261" s="94"/>
      <c r="AQ1261" s="18"/>
      <c r="AR1261" s="95"/>
      <c r="AS1261" s="96"/>
      <c r="AU1261" s="18"/>
      <c r="AW1261" s="18"/>
    </row>
    <row r="1262" spans="17:49" x14ac:dyDescent="0.2">
      <c r="Q1262"/>
      <c r="R1262" s="5"/>
      <c r="S1262" s="34"/>
      <c r="T1262" s="5"/>
      <c r="U1262" s="34"/>
      <c r="V1262" s="5"/>
      <c r="W1262" s="81"/>
      <c r="X1262" s="84"/>
      <c r="Y1262" s="18"/>
      <c r="AA1262" s="18"/>
      <c r="AB1262" s="86"/>
      <c r="AC1262" s="18"/>
      <c r="AE1262" s="18"/>
      <c r="AF1262" s="88"/>
      <c r="AG1262" s="90"/>
      <c r="AK1262" s="37"/>
      <c r="AM1262" s="37"/>
      <c r="AP1262" s="94"/>
      <c r="AQ1262" s="18"/>
      <c r="AR1262" s="95"/>
      <c r="AS1262" s="96"/>
      <c r="AU1262" s="18"/>
      <c r="AW1262" s="18"/>
    </row>
    <row r="1263" spans="17:49" x14ac:dyDescent="0.2">
      <c r="Q1263"/>
      <c r="R1263" s="5"/>
      <c r="S1263" s="34"/>
      <c r="T1263" s="5"/>
      <c r="U1263" s="34"/>
      <c r="V1263" s="5"/>
      <c r="W1263" s="81"/>
      <c r="X1263" s="84"/>
      <c r="Y1263" s="18"/>
      <c r="AA1263" s="18"/>
      <c r="AB1263" s="86"/>
      <c r="AC1263" s="18"/>
      <c r="AE1263" s="18"/>
      <c r="AF1263" s="88"/>
      <c r="AG1263" s="90"/>
      <c r="AK1263" s="37"/>
      <c r="AM1263" s="37"/>
      <c r="AP1263" s="94"/>
      <c r="AQ1263" s="18"/>
      <c r="AR1263" s="95"/>
      <c r="AS1263" s="96"/>
      <c r="AU1263" s="18"/>
      <c r="AW1263" s="18"/>
    </row>
    <row r="1264" spans="17:49" x14ac:dyDescent="0.2">
      <c r="Q1264"/>
      <c r="R1264" s="5"/>
      <c r="S1264" s="34"/>
      <c r="T1264" s="5"/>
      <c r="U1264" s="34"/>
      <c r="V1264" s="5"/>
      <c r="W1264" s="81"/>
      <c r="X1264" s="84"/>
      <c r="Y1264" s="18"/>
      <c r="AA1264" s="18"/>
      <c r="AB1264" s="86"/>
      <c r="AC1264" s="18"/>
      <c r="AE1264" s="18"/>
      <c r="AF1264" s="88"/>
      <c r="AG1264" s="90"/>
      <c r="AK1264" s="37"/>
      <c r="AM1264" s="37"/>
      <c r="AP1264" s="94"/>
      <c r="AQ1264" s="18"/>
      <c r="AR1264" s="95"/>
      <c r="AS1264" s="96"/>
      <c r="AU1264" s="18"/>
      <c r="AW1264" s="18"/>
    </row>
    <row r="1265" spans="17:49" x14ac:dyDescent="0.2">
      <c r="Q1265"/>
      <c r="R1265" s="5"/>
      <c r="S1265" s="34"/>
      <c r="T1265" s="5"/>
      <c r="U1265" s="34"/>
      <c r="V1265" s="5"/>
      <c r="W1265" s="81"/>
      <c r="X1265" s="84"/>
      <c r="Y1265" s="18"/>
      <c r="AA1265" s="18"/>
      <c r="AB1265" s="86"/>
      <c r="AC1265" s="18"/>
      <c r="AE1265" s="18"/>
      <c r="AF1265" s="88"/>
      <c r="AG1265" s="90"/>
      <c r="AK1265" s="37"/>
      <c r="AM1265" s="37"/>
      <c r="AP1265" s="94"/>
      <c r="AQ1265" s="18"/>
      <c r="AR1265" s="95"/>
      <c r="AS1265" s="96"/>
      <c r="AU1265" s="18"/>
      <c r="AW1265" s="18"/>
    </row>
    <row r="1266" spans="17:49" x14ac:dyDescent="0.2">
      <c r="Q1266"/>
      <c r="R1266" s="5"/>
      <c r="S1266" s="34"/>
      <c r="T1266" s="5"/>
      <c r="U1266" s="34"/>
      <c r="V1266" s="5"/>
      <c r="W1266" s="81"/>
      <c r="X1266" s="84"/>
      <c r="Y1266" s="18"/>
      <c r="AA1266" s="18"/>
      <c r="AB1266" s="86"/>
      <c r="AC1266" s="18"/>
      <c r="AE1266" s="18"/>
      <c r="AF1266" s="88"/>
      <c r="AG1266" s="90"/>
      <c r="AK1266" s="37"/>
      <c r="AM1266" s="37"/>
      <c r="AP1266" s="94"/>
      <c r="AQ1266" s="18"/>
      <c r="AR1266" s="95"/>
      <c r="AS1266" s="96"/>
      <c r="AU1266" s="18"/>
      <c r="AW1266" s="18"/>
    </row>
    <row r="1267" spans="17:49" x14ac:dyDescent="0.2">
      <c r="Q1267"/>
      <c r="R1267" s="5"/>
      <c r="S1267" s="34"/>
      <c r="T1267" s="5"/>
      <c r="U1267" s="34"/>
      <c r="V1267" s="5"/>
      <c r="W1267" s="81"/>
      <c r="X1267" s="84"/>
      <c r="Y1267" s="18"/>
      <c r="AA1267" s="18"/>
      <c r="AB1267" s="86"/>
      <c r="AC1267" s="18"/>
      <c r="AE1267" s="18"/>
      <c r="AF1267" s="88"/>
      <c r="AG1267" s="90"/>
      <c r="AK1267" s="37"/>
      <c r="AM1267" s="37"/>
      <c r="AP1267" s="94"/>
      <c r="AQ1267" s="18"/>
      <c r="AR1267" s="95"/>
      <c r="AS1267" s="96"/>
      <c r="AU1267" s="18"/>
      <c r="AW1267" s="18"/>
    </row>
    <row r="1268" spans="17:49" x14ac:dyDescent="0.2">
      <c r="Q1268"/>
      <c r="R1268" s="5"/>
      <c r="S1268" s="34"/>
      <c r="T1268" s="5"/>
      <c r="U1268" s="34"/>
      <c r="V1268" s="5"/>
      <c r="W1268" s="81"/>
      <c r="X1268" s="84"/>
      <c r="Y1268" s="18"/>
      <c r="AA1268" s="18"/>
      <c r="AB1268" s="86"/>
      <c r="AC1268" s="18"/>
      <c r="AE1268" s="18"/>
      <c r="AF1268" s="88"/>
      <c r="AG1268" s="90"/>
      <c r="AK1268" s="37"/>
      <c r="AM1268" s="37"/>
      <c r="AP1268" s="94"/>
      <c r="AQ1268" s="18"/>
      <c r="AR1268" s="95"/>
      <c r="AS1268" s="96"/>
      <c r="AU1268" s="18"/>
      <c r="AW1268" s="18"/>
    </row>
    <row r="1269" spans="17:49" x14ac:dyDescent="0.2">
      <c r="Q1269"/>
      <c r="R1269" s="5"/>
      <c r="S1269" s="34"/>
      <c r="T1269" s="5"/>
      <c r="U1269" s="34"/>
      <c r="V1269" s="5"/>
      <c r="W1269" s="81"/>
      <c r="X1269" s="84"/>
      <c r="Y1269" s="18"/>
      <c r="AA1269" s="18"/>
      <c r="AB1269" s="86"/>
      <c r="AC1269" s="18"/>
      <c r="AE1269" s="18"/>
      <c r="AF1269" s="88"/>
      <c r="AG1269" s="90"/>
      <c r="AK1269" s="37"/>
      <c r="AM1269" s="37"/>
      <c r="AP1269" s="94"/>
      <c r="AQ1269" s="18"/>
      <c r="AR1269" s="95"/>
      <c r="AS1269" s="96"/>
      <c r="AU1269" s="18"/>
      <c r="AW1269" s="18"/>
    </row>
    <row r="1270" spans="17:49" x14ac:dyDescent="0.2">
      <c r="Q1270"/>
      <c r="R1270" s="5"/>
      <c r="S1270" s="34"/>
      <c r="T1270" s="5"/>
      <c r="U1270" s="34"/>
      <c r="V1270" s="5"/>
      <c r="W1270" s="81"/>
      <c r="X1270" s="84"/>
      <c r="Y1270" s="18"/>
      <c r="AA1270" s="18"/>
      <c r="AB1270" s="86"/>
      <c r="AC1270" s="18"/>
      <c r="AE1270" s="18"/>
      <c r="AF1270" s="88"/>
      <c r="AG1270" s="90"/>
      <c r="AK1270" s="37"/>
      <c r="AM1270" s="37"/>
      <c r="AP1270" s="94"/>
      <c r="AQ1270" s="18"/>
      <c r="AR1270" s="95"/>
      <c r="AS1270" s="96"/>
      <c r="AU1270" s="18"/>
      <c r="AW1270" s="18"/>
    </row>
    <row r="1271" spans="17:49" x14ac:dyDescent="0.2">
      <c r="Q1271"/>
      <c r="R1271" s="5"/>
      <c r="S1271" s="34"/>
      <c r="T1271" s="5"/>
      <c r="U1271" s="34"/>
      <c r="V1271" s="5"/>
      <c r="W1271" s="81"/>
      <c r="X1271" s="84"/>
      <c r="Y1271" s="18"/>
      <c r="AA1271" s="18"/>
      <c r="AB1271" s="86"/>
      <c r="AC1271" s="18"/>
      <c r="AE1271" s="18"/>
      <c r="AF1271" s="88"/>
      <c r="AG1271" s="90"/>
      <c r="AK1271" s="37"/>
      <c r="AM1271" s="37"/>
      <c r="AP1271" s="94"/>
      <c r="AQ1271" s="18"/>
      <c r="AR1271" s="95"/>
      <c r="AS1271" s="96"/>
      <c r="AU1271" s="18"/>
      <c r="AW1271" s="18"/>
    </row>
    <row r="1272" spans="17:49" x14ac:dyDescent="0.2">
      <c r="Q1272"/>
      <c r="R1272" s="5"/>
      <c r="S1272" s="34"/>
      <c r="T1272" s="5"/>
      <c r="U1272" s="34"/>
      <c r="V1272" s="5"/>
      <c r="W1272" s="81"/>
      <c r="X1272" s="84"/>
      <c r="Y1272" s="18"/>
      <c r="AA1272" s="18"/>
      <c r="AB1272" s="86"/>
      <c r="AC1272" s="18"/>
      <c r="AE1272" s="18"/>
      <c r="AF1272" s="88"/>
      <c r="AG1272" s="90"/>
      <c r="AK1272" s="37"/>
      <c r="AM1272" s="37"/>
      <c r="AP1272" s="94"/>
      <c r="AQ1272" s="18"/>
      <c r="AR1272" s="95"/>
      <c r="AS1272" s="96"/>
      <c r="AU1272" s="18"/>
      <c r="AW1272" s="18"/>
    </row>
    <row r="1273" spans="17:49" x14ac:dyDescent="0.2">
      <c r="Q1273"/>
      <c r="R1273" s="5"/>
      <c r="S1273" s="34"/>
      <c r="T1273" s="5"/>
      <c r="U1273" s="34"/>
      <c r="V1273" s="5"/>
      <c r="W1273" s="81"/>
      <c r="X1273" s="84"/>
      <c r="Y1273" s="18"/>
      <c r="AA1273" s="18"/>
      <c r="AB1273" s="86"/>
      <c r="AC1273" s="18"/>
      <c r="AE1273" s="18"/>
      <c r="AF1273" s="88"/>
      <c r="AG1273" s="90"/>
      <c r="AK1273" s="37"/>
      <c r="AM1273" s="37"/>
      <c r="AP1273" s="94"/>
      <c r="AQ1273" s="18"/>
      <c r="AR1273" s="95"/>
      <c r="AS1273" s="96"/>
      <c r="AU1273" s="18"/>
      <c r="AW1273" s="18"/>
    </row>
    <row r="1274" spans="17:49" x14ac:dyDescent="0.2">
      <c r="Q1274"/>
      <c r="R1274" s="5"/>
      <c r="S1274" s="34"/>
      <c r="T1274" s="5"/>
      <c r="U1274" s="34"/>
      <c r="V1274" s="5"/>
      <c r="W1274" s="81"/>
      <c r="X1274" s="84"/>
      <c r="Y1274" s="18"/>
      <c r="AA1274" s="18"/>
      <c r="AB1274" s="86"/>
      <c r="AC1274" s="18"/>
      <c r="AE1274" s="18"/>
      <c r="AF1274" s="88"/>
      <c r="AG1274" s="90"/>
      <c r="AK1274" s="37"/>
      <c r="AM1274" s="37"/>
      <c r="AP1274" s="94"/>
      <c r="AQ1274" s="18"/>
      <c r="AR1274" s="95"/>
      <c r="AS1274" s="96"/>
      <c r="AU1274" s="18"/>
      <c r="AW1274" s="18"/>
    </row>
    <row r="1275" spans="17:49" x14ac:dyDescent="0.2">
      <c r="Q1275"/>
      <c r="R1275" s="5"/>
      <c r="S1275" s="34"/>
      <c r="T1275" s="5"/>
      <c r="U1275" s="34"/>
      <c r="V1275" s="5"/>
      <c r="W1275" s="81"/>
      <c r="X1275" s="84"/>
      <c r="Y1275" s="18"/>
      <c r="AA1275" s="18"/>
      <c r="AB1275" s="86"/>
      <c r="AC1275" s="18"/>
      <c r="AE1275" s="18"/>
      <c r="AF1275" s="88"/>
      <c r="AG1275" s="90"/>
      <c r="AK1275" s="37"/>
      <c r="AM1275" s="37"/>
      <c r="AP1275" s="94"/>
      <c r="AQ1275" s="18"/>
      <c r="AR1275" s="95"/>
      <c r="AS1275" s="96"/>
      <c r="AU1275" s="18"/>
      <c r="AW1275" s="18"/>
    </row>
    <row r="1276" spans="17:49" x14ac:dyDescent="0.2">
      <c r="Q1276"/>
      <c r="R1276" s="5"/>
      <c r="S1276" s="34"/>
      <c r="T1276" s="5"/>
      <c r="U1276" s="34"/>
      <c r="V1276" s="5"/>
      <c r="W1276" s="81"/>
      <c r="X1276" s="84"/>
      <c r="Y1276" s="18"/>
      <c r="AA1276" s="18"/>
      <c r="AB1276" s="86"/>
      <c r="AC1276" s="18"/>
      <c r="AE1276" s="18"/>
      <c r="AF1276" s="88"/>
      <c r="AG1276" s="90"/>
      <c r="AK1276" s="37"/>
      <c r="AM1276" s="37"/>
      <c r="AP1276" s="94"/>
      <c r="AQ1276" s="18"/>
      <c r="AR1276" s="95"/>
      <c r="AS1276" s="96"/>
      <c r="AU1276" s="18"/>
      <c r="AW1276" s="18"/>
    </row>
    <row r="1277" spans="17:49" x14ac:dyDescent="0.2">
      <c r="Q1277"/>
      <c r="R1277" s="5"/>
      <c r="S1277" s="34"/>
      <c r="T1277" s="5"/>
      <c r="U1277" s="34"/>
      <c r="V1277" s="5"/>
      <c r="W1277" s="81"/>
      <c r="X1277" s="84"/>
      <c r="Y1277" s="18"/>
      <c r="AA1277" s="18"/>
      <c r="AB1277" s="86"/>
      <c r="AC1277" s="18"/>
      <c r="AE1277" s="18"/>
      <c r="AF1277" s="88"/>
      <c r="AG1277" s="90"/>
      <c r="AK1277" s="37"/>
      <c r="AM1277" s="37"/>
      <c r="AP1277" s="94"/>
      <c r="AQ1277" s="18"/>
      <c r="AR1277" s="95"/>
      <c r="AS1277" s="96"/>
      <c r="AU1277" s="18"/>
      <c r="AW1277" s="18"/>
    </row>
    <row r="1278" spans="17:49" x14ac:dyDescent="0.2">
      <c r="Q1278"/>
      <c r="R1278" s="5"/>
      <c r="S1278" s="34"/>
      <c r="T1278" s="5"/>
      <c r="U1278" s="34"/>
      <c r="V1278" s="5"/>
      <c r="W1278" s="81"/>
      <c r="X1278" s="84"/>
      <c r="Y1278" s="18"/>
      <c r="AA1278" s="18"/>
      <c r="AB1278" s="86"/>
      <c r="AC1278" s="18"/>
      <c r="AE1278" s="18"/>
      <c r="AF1278" s="88"/>
      <c r="AG1278" s="90"/>
      <c r="AK1278" s="37"/>
      <c r="AM1278" s="37"/>
      <c r="AP1278" s="94"/>
      <c r="AQ1278" s="18"/>
      <c r="AR1278" s="95"/>
      <c r="AS1278" s="96"/>
      <c r="AU1278" s="18"/>
      <c r="AW1278" s="18"/>
    </row>
    <row r="1279" spans="17:49" x14ac:dyDescent="0.2">
      <c r="Q1279"/>
      <c r="R1279" s="5"/>
      <c r="S1279" s="34"/>
      <c r="T1279" s="5"/>
      <c r="U1279" s="34"/>
      <c r="V1279" s="5"/>
      <c r="W1279" s="81"/>
      <c r="X1279" s="84"/>
      <c r="Y1279" s="18"/>
      <c r="AA1279" s="18"/>
      <c r="AB1279" s="86"/>
      <c r="AC1279" s="18"/>
      <c r="AE1279" s="18"/>
      <c r="AF1279" s="88"/>
      <c r="AG1279" s="90"/>
      <c r="AK1279" s="37"/>
      <c r="AM1279" s="37"/>
      <c r="AP1279" s="94"/>
      <c r="AQ1279" s="18"/>
      <c r="AR1279" s="95"/>
      <c r="AS1279" s="96"/>
      <c r="AU1279" s="18"/>
      <c r="AW1279" s="18"/>
    </row>
    <row r="1280" spans="17:49" x14ac:dyDescent="0.2">
      <c r="Q1280"/>
      <c r="R1280" s="5"/>
      <c r="S1280" s="34"/>
      <c r="T1280" s="5"/>
      <c r="U1280" s="34"/>
      <c r="V1280" s="5"/>
      <c r="W1280" s="81"/>
      <c r="X1280" s="84"/>
      <c r="Y1280" s="18"/>
      <c r="AA1280" s="18"/>
      <c r="AB1280" s="86"/>
      <c r="AC1280" s="18"/>
      <c r="AE1280" s="18"/>
      <c r="AF1280" s="88"/>
      <c r="AG1280" s="90"/>
      <c r="AK1280" s="37"/>
      <c r="AM1280" s="37"/>
      <c r="AP1280" s="94"/>
      <c r="AQ1280" s="18"/>
      <c r="AR1280" s="95"/>
      <c r="AS1280" s="96"/>
      <c r="AU1280" s="18"/>
      <c r="AW1280" s="18"/>
    </row>
    <row r="1281" spans="17:49" x14ac:dyDescent="0.2">
      <c r="Q1281"/>
      <c r="R1281" s="5"/>
      <c r="S1281" s="34"/>
      <c r="T1281" s="5"/>
      <c r="U1281" s="34"/>
      <c r="V1281" s="5"/>
      <c r="W1281" s="81"/>
      <c r="X1281" s="84"/>
      <c r="Y1281" s="18"/>
      <c r="AA1281" s="18"/>
      <c r="AB1281" s="86"/>
      <c r="AC1281" s="18"/>
      <c r="AE1281" s="18"/>
      <c r="AF1281" s="88"/>
      <c r="AG1281" s="90"/>
      <c r="AK1281" s="37"/>
      <c r="AM1281" s="37"/>
      <c r="AP1281" s="94"/>
      <c r="AQ1281" s="18"/>
      <c r="AR1281" s="95"/>
      <c r="AS1281" s="96"/>
      <c r="AU1281" s="18"/>
      <c r="AW1281" s="18"/>
    </row>
    <row r="1282" spans="17:49" x14ac:dyDescent="0.2">
      <c r="Q1282"/>
      <c r="R1282" s="5"/>
      <c r="S1282" s="34"/>
      <c r="T1282" s="5"/>
      <c r="U1282" s="34"/>
      <c r="V1282" s="5"/>
      <c r="W1282" s="81"/>
      <c r="X1282" s="84"/>
      <c r="Y1282" s="18"/>
      <c r="AA1282" s="18"/>
      <c r="AB1282" s="86"/>
      <c r="AC1282" s="18"/>
      <c r="AE1282" s="18"/>
      <c r="AF1282" s="88"/>
      <c r="AG1282" s="90"/>
      <c r="AK1282" s="37"/>
      <c r="AM1282" s="37"/>
      <c r="AP1282" s="94"/>
      <c r="AQ1282" s="18"/>
      <c r="AR1282" s="95"/>
      <c r="AS1282" s="96"/>
      <c r="AU1282" s="18"/>
      <c r="AW1282" s="18"/>
    </row>
    <row r="1283" spans="17:49" x14ac:dyDescent="0.2">
      <c r="Q1283"/>
      <c r="R1283" s="5"/>
      <c r="S1283" s="34"/>
      <c r="T1283" s="5"/>
      <c r="U1283" s="34"/>
      <c r="V1283" s="5"/>
      <c r="W1283" s="81"/>
      <c r="X1283" s="84"/>
      <c r="Y1283" s="18"/>
      <c r="AA1283" s="18"/>
      <c r="AB1283" s="86"/>
      <c r="AC1283" s="18"/>
      <c r="AE1283" s="18"/>
      <c r="AF1283" s="88"/>
      <c r="AG1283" s="90"/>
      <c r="AK1283" s="37"/>
      <c r="AM1283" s="37"/>
      <c r="AP1283" s="94"/>
      <c r="AQ1283" s="18"/>
      <c r="AR1283" s="95"/>
      <c r="AS1283" s="96"/>
      <c r="AU1283" s="18"/>
      <c r="AW1283" s="18"/>
    </row>
    <row r="1284" spans="17:49" x14ac:dyDescent="0.2">
      <c r="Q1284"/>
      <c r="R1284" s="5"/>
      <c r="S1284" s="34"/>
      <c r="T1284" s="5"/>
      <c r="U1284" s="34"/>
      <c r="V1284" s="5"/>
      <c r="W1284" s="81"/>
      <c r="X1284" s="84"/>
      <c r="Y1284" s="18"/>
      <c r="AA1284" s="18"/>
      <c r="AB1284" s="86"/>
      <c r="AC1284" s="18"/>
      <c r="AE1284" s="18"/>
      <c r="AF1284" s="88"/>
      <c r="AG1284" s="90"/>
      <c r="AK1284" s="37"/>
      <c r="AM1284" s="37"/>
      <c r="AP1284" s="94"/>
      <c r="AQ1284" s="18"/>
      <c r="AR1284" s="95"/>
      <c r="AS1284" s="96"/>
      <c r="AU1284" s="18"/>
      <c r="AW1284" s="18"/>
    </row>
    <row r="1285" spans="17:49" x14ac:dyDescent="0.2">
      <c r="Q1285"/>
      <c r="R1285" s="5"/>
      <c r="S1285" s="34"/>
      <c r="T1285" s="5"/>
      <c r="U1285" s="34"/>
      <c r="V1285" s="5"/>
      <c r="W1285" s="81"/>
      <c r="X1285" s="84"/>
      <c r="Y1285" s="18"/>
      <c r="AA1285" s="18"/>
      <c r="AB1285" s="86"/>
      <c r="AC1285" s="18"/>
      <c r="AE1285" s="18"/>
      <c r="AF1285" s="88"/>
      <c r="AG1285" s="90"/>
      <c r="AK1285" s="37"/>
      <c r="AM1285" s="37"/>
      <c r="AP1285" s="94"/>
      <c r="AQ1285" s="18"/>
      <c r="AR1285" s="95"/>
      <c r="AS1285" s="96"/>
      <c r="AU1285" s="18"/>
      <c r="AW1285" s="18"/>
    </row>
    <row r="1286" spans="17:49" x14ac:dyDescent="0.2">
      <c r="Q1286"/>
      <c r="R1286" s="5"/>
      <c r="S1286" s="34"/>
      <c r="T1286" s="5"/>
      <c r="U1286" s="34"/>
      <c r="V1286" s="5"/>
      <c r="W1286" s="81"/>
      <c r="X1286" s="84"/>
      <c r="Y1286" s="18"/>
      <c r="AA1286" s="18"/>
      <c r="AB1286" s="86"/>
      <c r="AC1286" s="18"/>
      <c r="AE1286" s="18"/>
      <c r="AF1286" s="88"/>
      <c r="AG1286" s="90"/>
      <c r="AK1286" s="37"/>
      <c r="AM1286" s="37"/>
      <c r="AP1286" s="94"/>
      <c r="AQ1286" s="18"/>
      <c r="AR1286" s="95"/>
      <c r="AS1286" s="96"/>
      <c r="AU1286" s="18"/>
      <c r="AW1286" s="18"/>
    </row>
    <row r="1287" spans="17:49" x14ac:dyDescent="0.2">
      <c r="Q1287"/>
      <c r="R1287" s="5"/>
      <c r="S1287" s="34"/>
      <c r="T1287" s="5"/>
      <c r="U1287" s="34"/>
      <c r="V1287" s="5"/>
      <c r="W1287" s="81"/>
      <c r="X1287" s="84"/>
      <c r="Y1287" s="18"/>
      <c r="AA1287" s="18"/>
      <c r="AB1287" s="86"/>
      <c r="AC1287" s="18"/>
      <c r="AE1287" s="18"/>
      <c r="AF1287" s="88"/>
      <c r="AG1287" s="90"/>
      <c r="AK1287" s="37"/>
      <c r="AM1287" s="37"/>
      <c r="AP1287" s="94"/>
      <c r="AQ1287" s="18"/>
      <c r="AR1287" s="95"/>
      <c r="AS1287" s="96"/>
      <c r="AU1287" s="18"/>
      <c r="AW1287" s="18"/>
    </row>
    <row r="1288" spans="17:49" x14ac:dyDescent="0.2">
      <c r="Q1288"/>
      <c r="R1288" s="5"/>
      <c r="S1288" s="34"/>
      <c r="T1288" s="5"/>
      <c r="U1288" s="34"/>
      <c r="V1288" s="5"/>
      <c r="W1288" s="81"/>
      <c r="X1288" s="84"/>
      <c r="Y1288" s="18"/>
      <c r="AA1288" s="18"/>
      <c r="AB1288" s="86"/>
      <c r="AC1288" s="18"/>
      <c r="AE1288" s="18"/>
      <c r="AF1288" s="88"/>
      <c r="AG1288" s="90"/>
      <c r="AK1288" s="37"/>
      <c r="AM1288" s="37"/>
      <c r="AP1288" s="94"/>
      <c r="AQ1288" s="18"/>
      <c r="AR1288" s="95"/>
      <c r="AS1288" s="96"/>
      <c r="AU1288" s="18"/>
      <c r="AW1288" s="18"/>
    </row>
    <row r="1289" spans="17:49" x14ac:dyDescent="0.2">
      <c r="Q1289"/>
      <c r="R1289" s="5"/>
      <c r="S1289" s="34"/>
      <c r="T1289" s="5"/>
      <c r="U1289" s="34"/>
      <c r="V1289" s="5"/>
      <c r="W1289" s="81"/>
      <c r="X1289" s="84"/>
      <c r="Y1289" s="18"/>
      <c r="AA1289" s="18"/>
      <c r="AB1289" s="86"/>
      <c r="AC1289" s="18"/>
      <c r="AE1289" s="18"/>
      <c r="AF1289" s="88"/>
      <c r="AG1289" s="90"/>
      <c r="AK1289" s="37"/>
      <c r="AM1289" s="37"/>
      <c r="AP1289" s="94"/>
      <c r="AQ1289" s="18"/>
      <c r="AR1289" s="95"/>
      <c r="AS1289" s="96"/>
      <c r="AU1289" s="18"/>
      <c r="AW1289" s="18"/>
    </row>
    <row r="1290" spans="17:49" x14ac:dyDescent="0.2">
      <c r="Q1290"/>
      <c r="R1290" s="5"/>
      <c r="S1290" s="34"/>
      <c r="T1290" s="5"/>
      <c r="U1290" s="34"/>
      <c r="V1290" s="5"/>
      <c r="W1290" s="81"/>
      <c r="X1290" s="84"/>
      <c r="Y1290" s="18"/>
      <c r="AA1290" s="18"/>
      <c r="AB1290" s="86"/>
      <c r="AC1290" s="18"/>
      <c r="AE1290" s="18"/>
      <c r="AF1290" s="88"/>
      <c r="AG1290" s="90"/>
      <c r="AK1290" s="37"/>
      <c r="AM1290" s="37"/>
      <c r="AP1290" s="94"/>
      <c r="AQ1290" s="18"/>
      <c r="AR1290" s="95"/>
      <c r="AS1290" s="96"/>
      <c r="AU1290" s="18"/>
      <c r="AW1290" s="18"/>
    </row>
    <row r="1291" spans="17:49" x14ac:dyDescent="0.2">
      <c r="Q1291"/>
      <c r="R1291" s="5"/>
      <c r="S1291" s="34"/>
      <c r="T1291" s="5"/>
      <c r="U1291" s="34"/>
      <c r="V1291" s="5"/>
      <c r="W1291" s="81"/>
      <c r="X1291" s="84"/>
      <c r="Y1291" s="18"/>
      <c r="AA1291" s="18"/>
      <c r="AB1291" s="86"/>
      <c r="AC1291" s="18"/>
      <c r="AE1291" s="18"/>
      <c r="AF1291" s="88"/>
      <c r="AG1291" s="90"/>
      <c r="AK1291" s="37"/>
      <c r="AM1291" s="37"/>
      <c r="AP1291" s="94"/>
      <c r="AQ1291" s="18"/>
      <c r="AR1291" s="95"/>
      <c r="AS1291" s="96"/>
      <c r="AU1291" s="18"/>
      <c r="AW1291" s="18"/>
    </row>
    <row r="1292" spans="17:49" x14ac:dyDescent="0.2">
      <c r="Q1292"/>
      <c r="R1292" s="5"/>
      <c r="S1292" s="34"/>
      <c r="T1292" s="5"/>
      <c r="U1292" s="34"/>
      <c r="V1292" s="5"/>
      <c r="W1292" s="81"/>
      <c r="X1292" s="84"/>
      <c r="Y1292" s="18"/>
      <c r="AA1292" s="18"/>
      <c r="AB1292" s="86"/>
      <c r="AC1292" s="18"/>
      <c r="AE1292" s="18"/>
      <c r="AF1292" s="88"/>
      <c r="AG1292" s="90"/>
      <c r="AK1292" s="37"/>
      <c r="AM1292" s="37"/>
      <c r="AP1292" s="94"/>
      <c r="AQ1292" s="18"/>
      <c r="AR1292" s="95"/>
      <c r="AS1292" s="96"/>
      <c r="AU1292" s="18"/>
      <c r="AW1292" s="18"/>
    </row>
    <row r="1293" spans="17:49" x14ac:dyDescent="0.2">
      <c r="Q1293"/>
      <c r="R1293" s="5"/>
      <c r="S1293" s="34"/>
      <c r="T1293" s="5"/>
      <c r="U1293" s="34"/>
      <c r="V1293" s="5"/>
      <c r="W1293" s="81"/>
      <c r="X1293" s="84"/>
      <c r="Y1293" s="18"/>
      <c r="AA1293" s="18"/>
      <c r="AB1293" s="86"/>
      <c r="AC1293" s="18"/>
      <c r="AE1293" s="18"/>
      <c r="AF1293" s="88"/>
      <c r="AG1293" s="90"/>
      <c r="AK1293" s="37"/>
      <c r="AM1293" s="37"/>
      <c r="AP1293" s="94"/>
      <c r="AQ1293" s="18"/>
      <c r="AR1293" s="95"/>
      <c r="AS1293" s="96"/>
      <c r="AU1293" s="18"/>
      <c r="AW1293" s="18"/>
    </row>
    <row r="1294" spans="17:49" x14ac:dyDescent="0.2">
      <c r="Q1294"/>
      <c r="R1294" s="5"/>
      <c r="S1294" s="34"/>
      <c r="T1294" s="5"/>
      <c r="U1294" s="34"/>
      <c r="V1294" s="5"/>
      <c r="W1294" s="81"/>
      <c r="X1294" s="84"/>
      <c r="Y1294" s="18"/>
      <c r="AA1294" s="18"/>
      <c r="AB1294" s="86"/>
      <c r="AC1294" s="18"/>
      <c r="AE1294" s="18"/>
      <c r="AF1294" s="88"/>
      <c r="AG1294" s="90"/>
      <c r="AK1294" s="37"/>
      <c r="AM1294" s="37"/>
      <c r="AP1294" s="94"/>
      <c r="AQ1294" s="18"/>
      <c r="AR1294" s="95"/>
      <c r="AS1294" s="96"/>
      <c r="AU1294" s="18"/>
      <c r="AW1294" s="18"/>
    </row>
    <row r="1295" spans="17:49" x14ac:dyDescent="0.2">
      <c r="Q1295"/>
      <c r="R1295" s="5"/>
      <c r="S1295" s="34"/>
      <c r="T1295" s="5"/>
      <c r="U1295" s="34"/>
      <c r="V1295" s="5"/>
      <c r="W1295" s="81"/>
      <c r="X1295" s="84"/>
      <c r="Y1295" s="18"/>
      <c r="AA1295" s="18"/>
      <c r="AB1295" s="86"/>
      <c r="AC1295" s="18"/>
      <c r="AE1295" s="18"/>
      <c r="AF1295" s="88"/>
      <c r="AG1295" s="90"/>
      <c r="AK1295" s="37"/>
      <c r="AM1295" s="37"/>
      <c r="AP1295" s="94"/>
      <c r="AQ1295" s="18"/>
      <c r="AR1295" s="95"/>
      <c r="AS1295" s="96"/>
      <c r="AU1295" s="18"/>
      <c r="AW1295" s="18"/>
    </row>
    <row r="1296" spans="17:49" x14ac:dyDescent="0.2">
      <c r="Q1296"/>
      <c r="R1296" s="5"/>
      <c r="S1296" s="34"/>
      <c r="T1296" s="5"/>
      <c r="U1296" s="34"/>
      <c r="V1296" s="5"/>
      <c r="W1296" s="81"/>
      <c r="X1296" s="84"/>
      <c r="Y1296" s="18"/>
      <c r="AA1296" s="18"/>
      <c r="AB1296" s="86"/>
      <c r="AC1296" s="18"/>
      <c r="AE1296" s="18"/>
      <c r="AF1296" s="88"/>
      <c r="AG1296" s="90"/>
      <c r="AK1296" s="37"/>
      <c r="AM1296" s="37"/>
      <c r="AP1296" s="94"/>
      <c r="AQ1296" s="18"/>
      <c r="AR1296" s="95"/>
      <c r="AS1296" s="96"/>
      <c r="AU1296" s="18"/>
      <c r="AW1296" s="18"/>
    </row>
    <row r="1297" spans="17:49" x14ac:dyDescent="0.2">
      <c r="Q1297"/>
      <c r="R1297" s="5"/>
      <c r="S1297" s="34"/>
      <c r="T1297" s="5"/>
      <c r="U1297" s="34"/>
      <c r="V1297" s="5"/>
      <c r="W1297" s="81"/>
      <c r="X1297" s="84"/>
      <c r="Y1297" s="18"/>
      <c r="AA1297" s="18"/>
      <c r="AB1297" s="86"/>
      <c r="AC1297" s="18"/>
      <c r="AE1297" s="18"/>
      <c r="AF1297" s="88"/>
      <c r="AG1297" s="90"/>
      <c r="AK1297" s="37"/>
      <c r="AM1297" s="37"/>
      <c r="AP1297" s="94"/>
      <c r="AQ1297" s="18"/>
      <c r="AR1297" s="95"/>
      <c r="AS1297" s="96"/>
      <c r="AU1297" s="18"/>
      <c r="AW1297" s="18"/>
    </row>
    <row r="1298" spans="17:49" x14ac:dyDescent="0.2">
      <c r="Q1298"/>
      <c r="R1298" s="5"/>
      <c r="S1298" s="34"/>
      <c r="T1298" s="5"/>
      <c r="U1298" s="34"/>
      <c r="V1298" s="5"/>
      <c r="W1298" s="81"/>
      <c r="X1298" s="84"/>
      <c r="Y1298" s="18"/>
      <c r="AA1298" s="18"/>
      <c r="AB1298" s="86"/>
      <c r="AC1298" s="18"/>
      <c r="AE1298" s="18"/>
      <c r="AF1298" s="88"/>
      <c r="AG1298" s="90"/>
      <c r="AK1298" s="37"/>
      <c r="AM1298" s="37"/>
      <c r="AP1298" s="94"/>
      <c r="AQ1298" s="18"/>
      <c r="AR1298" s="95"/>
      <c r="AS1298" s="96"/>
      <c r="AU1298" s="18"/>
      <c r="AW1298" s="18"/>
    </row>
    <row r="1299" spans="17:49" x14ac:dyDescent="0.2">
      <c r="Q1299"/>
      <c r="R1299" s="5"/>
      <c r="S1299" s="34"/>
      <c r="T1299" s="5"/>
      <c r="U1299" s="34"/>
      <c r="V1299" s="5"/>
      <c r="W1299" s="81"/>
      <c r="X1299" s="84"/>
      <c r="Y1299" s="18"/>
      <c r="AA1299" s="18"/>
      <c r="AB1299" s="86"/>
      <c r="AC1299" s="18"/>
      <c r="AE1299" s="18"/>
      <c r="AF1299" s="88"/>
      <c r="AG1299" s="90"/>
      <c r="AK1299" s="37"/>
      <c r="AM1299" s="37"/>
      <c r="AP1299" s="94"/>
      <c r="AQ1299" s="18"/>
      <c r="AR1299" s="95"/>
      <c r="AS1299" s="96"/>
      <c r="AU1299" s="18"/>
      <c r="AW1299" s="18"/>
    </row>
    <row r="1300" spans="17:49" x14ac:dyDescent="0.2">
      <c r="Q1300"/>
      <c r="R1300" s="5"/>
      <c r="S1300" s="34"/>
      <c r="T1300" s="5"/>
      <c r="U1300" s="34"/>
      <c r="V1300" s="5"/>
      <c r="W1300" s="81"/>
      <c r="X1300" s="84"/>
      <c r="Y1300" s="18"/>
      <c r="AA1300" s="18"/>
      <c r="AB1300" s="86"/>
      <c r="AC1300" s="18"/>
      <c r="AE1300" s="18"/>
      <c r="AF1300" s="88"/>
      <c r="AG1300" s="90"/>
      <c r="AK1300" s="37"/>
      <c r="AM1300" s="37"/>
      <c r="AP1300" s="94"/>
      <c r="AQ1300" s="18"/>
      <c r="AR1300" s="95"/>
      <c r="AS1300" s="96"/>
      <c r="AU1300" s="18"/>
      <c r="AW1300" s="18"/>
    </row>
    <row r="1301" spans="17:49" x14ac:dyDescent="0.2">
      <c r="Q1301"/>
      <c r="R1301" s="5"/>
      <c r="S1301" s="34"/>
      <c r="T1301" s="5"/>
      <c r="U1301" s="34"/>
      <c r="V1301" s="5"/>
      <c r="W1301" s="81"/>
      <c r="X1301" s="84"/>
      <c r="Y1301" s="18"/>
      <c r="AA1301" s="18"/>
      <c r="AB1301" s="86"/>
      <c r="AC1301" s="18"/>
      <c r="AE1301" s="18"/>
      <c r="AF1301" s="88"/>
      <c r="AG1301" s="90"/>
      <c r="AK1301" s="37"/>
      <c r="AM1301" s="37"/>
      <c r="AP1301" s="94"/>
      <c r="AQ1301" s="18"/>
      <c r="AR1301" s="95"/>
      <c r="AS1301" s="96"/>
      <c r="AU1301" s="18"/>
      <c r="AW1301" s="18"/>
    </row>
    <row r="1302" spans="17:49" x14ac:dyDescent="0.2">
      <c r="Q1302"/>
      <c r="R1302" s="5"/>
      <c r="S1302" s="34"/>
      <c r="T1302" s="5"/>
      <c r="U1302" s="34"/>
      <c r="V1302" s="5"/>
      <c r="W1302" s="81"/>
      <c r="X1302" s="84"/>
      <c r="Y1302" s="18"/>
      <c r="AA1302" s="18"/>
      <c r="AB1302" s="86"/>
      <c r="AC1302" s="18"/>
      <c r="AE1302" s="18"/>
      <c r="AF1302" s="88"/>
      <c r="AG1302" s="90"/>
      <c r="AK1302" s="37"/>
      <c r="AM1302" s="37"/>
      <c r="AP1302" s="94"/>
      <c r="AQ1302" s="18"/>
      <c r="AR1302" s="95"/>
      <c r="AS1302" s="96"/>
      <c r="AU1302" s="18"/>
      <c r="AW1302" s="18"/>
    </row>
    <row r="1303" spans="17:49" x14ac:dyDescent="0.2">
      <c r="Q1303"/>
      <c r="R1303" s="5"/>
      <c r="S1303" s="34"/>
      <c r="T1303" s="5"/>
      <c r="U1303" s="34"/>
      <c r="V1303" s="5"/>
      <c r="W1303" s="81"/>
      <c r="X1303" s="84"/>
      <c r="Y1303" s="18"/>
      <c r="AA1303" s="18"/>
      <c r="AB1303" s="86"/>
      <c r="AC1303" s="18"/>
      <c r="AE1303" s="18"/>
      <c r="AF1303" s="88"/>
      <c r="AG1303" s="90"/>
      <c r="AK1303" s="37"/>
      <c r="AM1303" s="37"/>
      <c r="AP1303" s="94"/>
      <c r="AQ1303" s="18"/>
      <c r="AR1303" s="95"/>
      <c r="AS1303" s="96"/>
      <c r="AU1303" s="18"/>
      <c r="AW1303" s="18"/>
    </row>
    <row r="1304" spans="17:49" x14ac:dyDescent="0.2">
      <c r="Q1304"/>
      <c r="R1304" s="5"/>
      <c r="S1304" s="34"/>
      <c r="T1304" s="5"/>
      <c r="U1304" s="34"/>
      <c r="V1304" s="5"/>
      <c r="W1304" s="81"/>
      <c r="X1304" s="84"/>
      <c r="Y1304" s="18"/>
      <c r="AA1304" s="18"/>
      <c r="AB1304" s="86"/>
      <c r="AC1304" s="18"/>
      <c r="AE1304" s="18"/>
      <c r="AF1304" s="88"/>
      <c r="AG1304" s="90"/>
      <c r="AK1304" s="37"/>
      <c r="AM1304" s="37"/>
      <c r="AP1304" s="94"/>
      <c r="AQ1304" s="18"/>
      <c r="AR1304" s="95"/>
      <c r="AS1304" s="96"/>
      <c r="AU1304" s="18"/>
      <c r="AW1304" s="18"/>
    </row>
    <row r="1305" spans="17:49" x14ac:dyDescent="0.2">
      <c r="Q1305"/>
      <c r="R1305" s="5"/>
      <c r="S1305" s="34"/>
      <c r="T1305" s="5"/>
      <c r="U1305" s="34"/>
      <c r="V1305" s="5"/>
      <c r="W1305" s="81"/>
      <c r="X1305" s="84"/>
      <c r="Y1305" s="18"/>
      <c r="AA1305" s="18"/>
      <c r="AB1305" s="86"/>
      <c r="AC1305" s="18"/>
      <c r="AE1305" s="18"/>
      <c r="AF1305" s="88"/>
      <c r="AG1305" s="90"/>
      <c r="AK1305" s="37"/>
      <c r="AM1305" s="37"/>
      <c r="AP1305" s="94"/>
      <c r="AQ1305" s="18"/>
      <c r="AR1305" s="95"/>
      <c r="AS1305" s="96"/>
      <c r="AU1305" s="18"/>
      <c r="AW1305" s="18"/>
    </row>
    <row r="1306" spans="17:49" x14ac:dyDescent="0.2">
      <c r="Q1306"/>
      <c r="R1306" s="5"/>
      <c r="S1306" s="34"/>
      <c r="T1306" s="5"/>
      <c r="U1306" s="34"/>
      <c r="V1306" s="5"/>
      <c r="W1306" s="81"/>
      <c r="X1306" s="84"/>
      <c r="Y1306" s="18"/>
      <c r="AA1306" s="18"/>
      <c r="AB1306" s="86"/>
      <c r="AC1306" s="18"/>
      <c r="AE1306" s="18"/>
      <c r="AF1306" s="88"/>
      <c r="AG1306" s="90"/>
      <c r="AK1306" s="37"/>
      <c r="AM1306" s="37"/>
      <c r="AP1306" s="94"/>
      <c r="AQ1306" s="18"/>
      <c r="AR1306" s="95"/>
      <c r="AS1306" s="96"/>
      <c r="AU1306" s="18"/>
      <c r="AW1306" s="18"/>
    </row>
    <row r="1307" spans="17:49" x14ac:dyDescent="0.2">
      <c r="Q1307"/>
      <c r="R1307" s="5"/>
      <c r="S1307" s="34"/>
      <c r="T1307" s="5"/>
      <c r="U1307" s="34"/>
      <c r="V1307" s="5"/>
      <c r="W1307" s="81"/>
      <c r="X1307" s="84"/>
      <c r="Y1307" s="18"/>
      <c r="AA1307" s="18"/>
      <c r="AB1307" s="86"/>
      <c r="AC1307" s="18"/>
      <c r="AE1307" s="18"/>
      <c r="AF1307" s="88"/>
      <c r="AG1307" s="90"/>
      <c r="AK1307" s="37"/>
      <c r="AM1307" s="37"/>
      <c r="AP1307" s="94"/>
      <c r="AQ1307" s="18"/>
      <c r="AR1307" s="95"/>
      <c r="AS1307" s="96"/>
      <c r="AU1307" s="18"/>
      <c r="AW1307" s="18"/>
    </row>
    <row r="1308" spans="17:49" x14ac:dyDescent="0.2">
      <c r="Q1308"/>
      <c r="R1308" s="5"/>
      <c r="S1308" s="34"/>
      <c r="T1308" s="5"/>
      <c r="U1308" s="34"/>
      <c r="V1308" s="5"/>
      <c r="W1308" s="81"/>
      <c r="X1308" s="84"/>
      <c r="Y1308" s="18"/>
      <c r="AA1308" s="18"/>
      <c r="AB1308" s="86"/>
      <c r="AC1308" s="18"/>
      <c r="AE1308" s="18"/>
      <c r="AF1308" s="88"/>
      <c r="AG1308" s="90"/>
      <c r="AK1308" s="37"/>
      <c r="AM1308" s="37"/>
      <c r="AP1308" s="94"/>
      <c r="AQ1308" s="18"/>
      <c r="AR1308" s="95"/>
      <c r="AS1308" s="96"/>
      <c r="AU1308" s="18"/>
      <c r="AW1308" s="18"/>
    </row>
    <row r="1309" spans="17:49" x14ac:dyDescent="0.2">
      <c r="Q1309"/>
      <c r="R1309" s="5"/>
      <c r="S1309" s="34"/>
      <c r="T1309" s="5"/>
      <c r="U1309" s="34"/>
      <c r="V1309" s="5"/>
      <c r="W1309" s="81"/>
      <c r="X1309" s="84"/>
      <c r="Y1309" s="18"/>
      <c r="AA1309" s="18"/>
      <c r="AB1309" s="86"/>
      <c r="AC1309" s="18"/>
      <c r="AE1309" s="18"/>
      <c r="AF1309" s="88"/>
      <c r="AG1309" s="90"/>
      <c r="AK1309" s="37"/>
      <c r="AM1309" s="37"/>
      <c r="AP1309" s="94"/>
      <c r="AQ1309" s="18"/>
      <c r="AR1309" s="95"/>
      <c r="AS1309" s="96"/>
      <c r="AU1309" s="18"/>
      <c r="AW1309" s="18"/>
    </row>
    <row r="1310" spans="17:49" x14ac:dyDescent="0.2">
      <c r="Q1310"/>
      <c r="R1310" s="5"/>
      <c r="S1310" s="34"/>
      <c r="T1310" s="5"/>
      <c r="U1310" s="34"/>
      <c r="V1310" s="5"/>
      <c r="W1310" s="81"/>
      <c r="X1310" s="84"/>
      <c r="Y1310" s="18"/>
      <c r="AA1310" s="18"/>
      <c r="AB1310" s="86"/>
      <c r="AC1310" s="18"/>
      <c r="AE1310" s="18"/>
      <c r="AF1310" s="88"/>
      <c r="AG1310" s="90"/>
      <c r="AK1310" s="37"/>
      <c r="AM1310" s="37"/>
      <c r="AP1310" s="94"/>
      <c r="AQ1310" s="18"/>
      <c r="AR1310" s="95"/>
      <c r="AS1310" s="96"/>
      <c r="AU1310" s="18"/>
      <c r="AW1310" s="18"/>
    </row>
    <row r="1311" spans="17:49" x14ac:dyDescent="0.2">
      <c r="Q1311"/>
      <c r="R1311" s="5"/>
      <c r="S1311" s="34"/>
      <c r="T1311" s="5"/>
      <c r="U1311" s="34"/>
      <c r="V1311" s="5"/>
      <c r="W1311" s="81"/>
      <c r="X1311" s="84"/>
      <c r="Y1311" s="18"/>
      <c r="AA1311" s="18"/>
      <c r="AB1311" s="86"/>
      <c r="AC1311" s="18"/>
      <c r="AE1311" s="18"/>
      <c r="AF1311" s="88"/>
      <c r="AG1311" s="90"/>
      <c r="AK1311" s="37"/>
      <c r="AM1311" s="37"/>
      <c r="AP1311" s="94"/>
      <c r="AQ1311" s="18"/>
      <c r="AR1311" s="95"/>
      <c r="AS1311" s="96"/>
      <c r="AU1311" s="18"/>
      <c r="AW1311" s="18"/>
    </row>
    <row r="1312" spans="17:49" x14ac:dyDescent="0.2">
      <c r="Q1312"/>
      <c r="R1312" s="5"/>
      <c r="S1312" s="34"/>
      <c r="T1312" s="5"/>
      <c r="U1312" s="34"/>
      <c r="V1312" s="5"/>
      <c r="W1312" s="81"/>
      <c r="X1312" s="84"/>
      <c r="Y1312" s="18"/>
      <c r="AA1312" s="18"/>
      <c r="AB1312" s="86"/>
      <c r="AC1312" s="18"/>
      <c r="AE1312" s="18"/>
      <c r="AF1312" s="88"/>
      <c r="AG1312" s="90"/>
      <c r="AK1312" s="37"/>
      <c r="AM1312" s="37"/>
      <c r="AP1312" s="94"/>
      <c r="AQ1312" s="18"/>
      <c r="AR1312" s="95"/>
      <c r="AS1312" s="96"/>
      <c r="AU1312" s="18"/>
      <c r="AW1312" s="18"/>
    </row>
    <row r="1313" spans="17:49" x14ac:dyDescent="0.2">
      <c r="Q1313"/>
      <c r="R1313" s="5"/>
      <c r="S1313" s="34"/>
      <c r="T1313" s="5"/>
      <c r="U1313" s="34"/>
      <c r="V1313" s="5"/>
      <c r="W1313" s="81"/>
      <c r="X1313" s="84"/>
      <c r="Y1313" s="18"/>
      <c r="AA1313" s="18"/>
      <c r="AB1313" s="86"/>
      <c r="AC1313" s="18"/>
      <c r="AE1313" s="18"/>
      <c r="AF1313" s="88"/>
      <c r="AG1313" s="90"/>
      <c r="AK1313" s="37"/>
      <c r="AM1313" s="37"/>
      <c r="AP1313" s="94"/>
      <c r="AQ1313" s="18"/>
      <c r="AR1313" s="95"/>
      <c r="AS1313" s="96"/>
      <c r="AU1313" s="18"/>
      <c r="AW1313" s="18"/>
    </row>
    <row r="1314" spans="17:49" x14ac:dyDescent="0.2">
      <c r="Q1314"/>
      <c r="R1314" s="5"/>
      <c r="S1314" s="34"/>
      <c r="T1314" s="5"/>
      <c r="U1314" s="34"/>
      <c r="V1314" s="5"/>
      <c r="W1314" s="81"/>
      <c r="X1314" s="84"/>
      <c r="Y1314" s="18"/>
      <c r="AA1314" s="18"/>
      <c r="AB1314" s="86"/>
      <c r="AC1314" s="18"/>
      <c r="AE1314" s="18"/>
      <c r="AF1314" s="88"/>
      <c r="AG1314" s="90"/>
      <c r="AK1314" s="37"/>
      <c r="AM1314" s="37"/>
      <c r="AP1314" s="94"/>
      <c r="AQ1314" s="18"/>
      <c r="AR1314" s="95"/>
      <c r="AS1314" s="96"/>
      <c r="AU1314" s="18"/>
      <c r="AW1314" s="18"/>
    </row>
    <row r="1315" spans="17:49" x14ac:dyDescent="0.2">
      <c r="Q1315"/>
      <c r="R1315" s="5"/>
      <c r="S1315" s="34"/>
      <c r="T1315" s="5"/>
      <c r="U1315" s="34"/>
      <c r="V1315" s="5"/>
      <c r="W1315" s="81"/>
      <c r="X1315" s="84"/>
      <c r="Y1315" s="18"/>
      <c r="AA1315" s="18"/>
      <c r="AB1315" s="86"/>
      <c r="AC1315" s="18"/>
      <c r="AE1315" s="18"/>
      <c r="AF1315" s="88"/>
      <c r="AG1315" s="90"/>
      <c r="AK1315" s="37"/>
      <c r="AM1315" s="37"/>
      <c r="AP1315" s="94"/>
      <c r="AQ1315" s="18"/>
      <c r="AR1315" s="95"/>
      <c r="AS1315" s="96"/>
      <c r="AU1315" s="18"/>
      <c r="AW1315" s="18"/>
    </row>
    <row r="1316" spans="17:49" x14ac:dyDescent="0.2">
      <c r="Q1316"/>
      <c r="R1316" s="5"/>
      <c r="S1316" s="34"/>
      <c r="T1316" s="5"/>
      <c r="U1316" s="34"/>
      <c r="V1316" s="5"/>
      <c r="W1316" s="81"/>
      <c r="X1316" s="84"/>
      <c r="Y1316" s="18"/>
      <c r="AA1316" s="18"/>
      <c r="AB1316" s="86"/>
      <c r="AC1316" s="18"/>
      <c r="AE1316" s="18"/>
      <c r="AF1316" s="88"/>
      <c r="AG1316" s="90"/>
      <c r="AK1316" s="37"/>
      <c r="AM1316" s="37"/>
      <c r="AP1316" s="94"/>
      <c r="AQ1316" s="18"/>
      <c r="AR1316" s="95"/>
      <c r="AS1316" s="96"/>
      <c r="AU1316" s="18"/>
      <c r="AW1316" s="18"/>
    </row>
    <row r="1317" spans="17:49" x14ac:dyDescent="0.2">
      <c r="Q1317"/>
      <c r="R1317" s="5"/>
      <c r="S1317" s="34"/>
      <c r="T1317" s="5"/>
      <c r="U1317" s="34"/>
      <c r="V1317" s="5"/>
      <c r="W1317" s="81"/>
      <c r="X1317" s="84"/>
      <c r="Y1317" s="18"/>
      <c r="AA1317" s="18"/>
      <c r="AB1317" s="86"/>
      <c r="AC1317" s="18"/>
      <c r="AE1317" s="18"/>
      <c r="AF1317" s="88"/>
      <c r="AG1317" s="90"/>
      <c r="AK1317" s="37"/>
      <c r="AM1317" s="37"/>
      <c r="AP1317" s="94"/>
      <c r="AQ1317" s="18"/>
      <c r="AR1317" s="95"/>
      <c r="AS1317" s="96"/>
      <c r="AU1317" s="18"/>
      <c r="AW1317" s="18"/>
    </row>
    <row r="1318" spans="17:49" x14ac:dyDescent="0.2">
      <c r="Q1318"/>
      <c r="R1318" s="5"/>
      <c r="S1318" s="34"/>
      <c r="T1318" s="5"/>
      <c r="U1318" s="34"/>
      <c r="V1318" s="5"/>
      <c r="W1318" s="81"/>
      <c r="X1318" s="84"/>
      <c r="Y1318" s="18"/>
      <c r="AA1318" s="18"/>
      <c r="AB1318" s="86"/>
      <c r="AC1318" s="18"/>
      <c r="AE1318" s="18"/>
      <c r="AF1318" s="88"/>
      <c r="AG1318" s="90"/>
      <c r="AK1318" s="37"/>
      <c r="AM1318" s="37"/>
      <c r="AP1318" s="94"/>
      <c r="AQ1318" s="18"/>
      <c r="AR1318" s="95"/>
      <c r="AS1318" s="96"/>
      <c r="AU1318" s="18"/>
      <c r="AW1318" s="18"/>
    </row>
    <row r="1319" spans="17:49" x14ac:dyDescent="0.2">
      <c r="Q1319"/>
      <c r="R1319" s="5"/>
      <c r="S1319" s="34"/>
      <c r="T1319" s="5"/>
      <c r="U1319" s="34"/>
      <c r="V1319" s="5"/>
      <c r="W1319" s="81"/>
      <c r="X1319" s="84"/>
      <c r="Y1319" s="18"/>
      <c r="AA1319" s="18"/>
      <c r="AB1319" s="86"/>
      <c r="AC1319" s="18"/>
      <c r="AE1319" s="18"/>
      <c r="AF1319" s="88"/>
      <c r="AG1319" s="90"/>
      <c r="AK1319" s="37"/>
      <c r="AM1319" s="37"/>
      <c r="AP1319" s="94"/>
      <c r="AQ1319" s="18"/>
      <c r="AR1319" s="95"/>
      <c r="AS1319" s="96"/>
      <c r="AU1319" s="18"/>
      <c r="AW1319" s="18"/>
    </row>
    <row r="1320" spans="17:49" x14ac:dyDescent="0.2">
      <c r="Q1320"/>
      <c r="R1320" s="5"/>
      <c r="S1320" s="34"/>
      <c r="T1320" s="5"/>
      <c r="U1320" s="34"/>
      <c r="V1320" s="5"/>
      <c r="W1320" s="81"/>
      <c r="X1320" s="84"/>
      <c r="Y1320" s="18"/>
      <c r="AA1320" s="18"/>
      <c r="AB1320" s="86"/>
      <c r="AC1320" s="18"/>
      <c r="AE1320" s="18"/>
      <c r="AF1320" s="88"/>
      <c r="AG1320" s="90"/>
      <c r="AK1320" s="37"/>
      <c r="AM1320" s="37"/>
      <c r="AP1320" s="94"/>
      <c r="AQ1320" s="18"/>
      <c r="AR1320" s="95"/>
      <c r="AS1320" s="96"/>
      <c r="AU1320" s="18"/>
      <c r="AW1320" s="18"/>
    </row>
    <row r="1321" spans="17:49" x14ac:dyDescent="0.2">
      <c r="Q1321"/>
      <c r="R1321" s="5"/>
      <c r="S1321" s="34"/>
      <c r="T1321" s="5"/>
      <c r="U1321" s="34"/>
      <c r="V1321" s="5"/>
      <c r="W1321" s="81"/>
      <c r="X1321" s="84"/>
      <c r="Y1321" s="18"/>
      <c r="AA1321" s="18"/>
      <c r="AB1321" s="86"/>
      <c r="AC1321" s="18"/>
      <c r="AE1321" s="18"/>
      <c r="AF1321" s="88"/>
      <c r="AG1321" s="90"/>
      <c r="AK1321" s="37"/>
      <c r="AM1321" s="37"/>
      <c r="AP1321" s="94"/>
      <c r="AQ1321" s="18"/>
      <c r="AR1321" s="95"/>
      <c r="AS1321" s="96"/>
      <c r="AU1321" s="18"/>
      <c r="AW1321" s="18"/>
    </row>
    <row r="1322" spans="17:49" x14ac:dyDescent="0.2">
      <c r="Q1322"/>
      <c r="R1322" s="5"/>
      <c r="S1322" s="34"/>
      <c r="T1322" s="5"/>
      <c r="U1322" s="34"/>
      <c r="V1322" s="5"/>
      <c r="W1322" s="81"/>
      <c r="X1322" s="84"/>
      <c r="Y1322" s="18"/>
      <c r="AA1322" s="18"/>
      <c r="AB1322" s="86"/>
      <c r="AC1322" s="18"/>
      <c r="AE1322" s="18"/>
      <c r="AF1322" s="88"/>
      <c r="AG1322" s="90"/>
      <c r="AK1322" s="37"/>
      <c r="AM1322" s="37"/>
      <c r="AP1322" s="94"/>
      <c r="AQ1322" s="18"/>
      <c r="AR1322" s="95"/>
      <c r="AS1322" s="96"/>
      <c r="AU1322" s="18"/>
      <c r="AW1322" s="18"/>
    </row>
    <row r="1323" spans="17:49" x14ac:dyDescent="0.2">
      <c r="Q1323"/>
      <c r="R1323" s="5"/>
      <c r="S1323" s="34"/>
      <c r="T1323" s="5"/>
      <c r="U1323" s="34"/>
      <c r="V1323" s="5"/>
      <c r="W1323" s="81"/>
      <c r="X1323" s="84"/>
      <c r="Y1323" s="18"/>
      <c r="AA1323" s="18"/>
      <c r="AB1323" s="86"/>
      <c r="AC1323" s="18"/>
      <c r="AE1323" s="18"/>
      <c r="AF1323" s="88"/>
      <c r="AG1323" s="90"/>
      <c r="AK1323" s="37"/>
      <c r="AM1323" s="37"/>
      <c r="AP1323" s="94"/>
      <c r="AQ1323" s="18"/>
      <c r="AR1323" s="95"/>
      <c r="AS1323" s="96"/>
      <c r="AU1323" s="18"/>
      <c r="AW1323" s="18"/>
    </row>
    <row r="1324" spans="17:49" x14ac:dyDescent="0.2">
      <c r="Q1324"/>
      <c r="R1324" s="5"/>
      <c r="S1324" s="34"/>
      <c r="T1324" s="5"/>
      <c r="U1324" s="34"/>
      <c r="V1324" s="5"/>
      <c r="W1324" s="81"/>
      <c r="X1324" s="84"/>
      <c r="Y1324" s="18"/>
      <c r="AA1324" s="18"/>
      <c r="AB1324" s="86"/>
      <c r="AC1324" s="18"/>
      <c r="AE1324" s="18"/>
      <c r="AF1324" s="88"/>
      <c r="AG1324" s="90"/>
      <c r="AK1324" s="37"/>
      <c r="AM1324" s="37"/>
      <c r="AP1324" s="94"/>
      <c r="AQ1324" s="18"/>
      <c r="AR1324" s="95"/>
      <c r="AS1324" s="96"/>
      <c r="AU1324" s="18"/>
      <c r="AW1324" s="18"/>
    </row>
    <row r="1325" spans="17:49" x14ac:dyDescent="0.2">
      <c r="Q1325"/>
      <c r="R1325" s="5"/>
      <c r="S1325" s="34"/>
      <c r="T1325" s="5"/>
      <c r="U1325" s="34"/>
      <c r="V1325" s="5"/>
      <c r="W1325" s="81"/>
      <c r="X1325" s="84"/>
      <c r="Y1325" s="18"/>
      <c r="AA1325" s="18"/>
      <c r="AB1325" s="86"/>
      <c r="AC1325" s="18"/>
      <c r="AE1325" s="18"/>
      <c r="AF1325" s="88"/>
      <c r="AG1325" s="90"/>
      <c r="AK1325" s="37"/>
      <c r="AM1325" s="37"/>
      <c r="AP1325" s="94"/>
      <c r="AQ1325" s="18"/>
      <c r="AR1325" s="95"/>
      <c r="AS1325" s="96"/>
      <c r="AU1325" s="18"/>
      <c r="AW1325" s="18"/>
    </row>
    <row r="1326" spans="17:49" x14ac:dyDescent="0.2">
      <c r="Q1326"/>
      <c r="R1326" s="5"/>
      <c r="S1326" s="34"/>
      <c r="T1326" s="5"/>
      <c r="U1326" s="34"/>
      <c r="V1326" s="5"/>
      <c r="W1326" s="81"/>
      <c r="X1326" s="84"/>
      <c r="Y1326" s="18"/>
      <c r="AA1326" s="18"/>
      <c r="AB1326" s="86"/>
      <c r="AC1326" s="18"/>
      <c r="AE1326" s="18"/>
      <c r="AF1326" s="88"/>
      <c r="AG1326" s="90"/>
      <c r="AK1326" s="37"/>
      <c r="AM1326" s="37"/>
      <c r="AP1326" s="94"/>
      <c r="AQ1326" s="18"/>
      <c r="AR1326" s="95"/>
      <c r="AS1326" s="96"/>
      <c r="AU1326" s="18"/>
      <c r="AW1326" s="18"/>
    </row>
    <row r="1327" spans="17:49" x14ac:dyDescent="0.2">
      <c r="Q1327"/>
      <c r="R1327" s="5"/>
      <c r="S1327" s="34"/>
      <c r="T1327" s="5"/>
      <c r="U1327" s="34"/>
      <c r="V1327" s="5"/>
      <c r="W1327" s="81"/>
      <c r="X1327" s="84"/>
      <c r="Y1327" s="18"/>
      <c r="AA1327" s="18"/>
      <c r="AB1327" s="86"/>
      <c r="AC1327" s="18"/>
      <c r="AE1327" s="18"/>
      <c r="AF1327" s="88"/>
      <c r="AG1327" s="90"/>
      <c r="AK1327" s="37"/>
      <c r="AM1327" s="37"/>
      <c r="AP1327" s="94"/>
      <c r="AQ1327" s="18"/>
      <c r="AR1327" s="95"/>
      <c r="AS1327" s="96"/>
      <c r="AU1327" s="18"/>
      <c r="AW1327" s="18"/>
    </row>
    <row r="1328" spans="17:49" x14ac:dyDescent="0.2">
      <c r="Q1328"/>
      <c r="R1328" s="5"/>
      <c r="S1328" s="34"/>
      <c r="T1328" s="5"/>
      <c r="U1328" s="34"/>
      <c r="V1328" s="5"/>
      <c r="W1328" s="81"/>
      <c r="X1328" s="84"/>
      <c r="Y1328" s="18"/>
      <c r="AA1328" s="18"/>
      <c r="AB1328" s="86"/>
      <c r="AC1328" s="18"/>
      <c r="AE1328" s="18"/>
      <c r="AF1328" s="88"/>
      <c r="AG1328" s="90"/>
      <c r="AK1328" s="37"/>
      <c r="AM1328" s="37"/>
      <c r="AP1328" s="94"/>
      <c r="AQ1328" s="18"/>
      <c r="AR1328" s="95"/>
      <c r="AS1328" s="96"/>
      <c r="AU1328" s="18"/>
      <c r="AW1328" s="18"/>
    </row>
    <row r="1329" spans="17:49" x14ac:dyDescent="0.2">
      <c r="Q1329"/>
      <c r="R1329" s="5"/>
      <c r="S1329" s="34"/>
      <c r="T1329" s="5"/>
      <c r="U1329" s="34"/>
      <c r="V1329" s="5"/>
      <c r="W1329" s="81"/>
      <c r="X1329" s="84"/>
      <c r="Y1329" s="18"/>
      <c r="AA1329" s="18"/>
      <c r="AB1329" s="86"/>
      <c r="AC1329" s="18"/>
      <c r="AE1329" s="18"/>
      <c r="AF1329" s="88"/>
      <c r="AG1329" s="90"/>
      <c r="AK1329" s="37"/>
      <c r="AM1329" s="37"/>
      <c r="AP1329" s="94"/>
      <c r="AQ1329" s="18"/>
      <c r="AR1329" s="95"/>
      <c r="AS1329" s="96"/>
      <c r="AU1329" s="18"/>
      <c r="AW1329" s="18"/>
    </row>
    <row r="1330" spans="17:49" x14ac:dyDescent="0.2">
      <c r="Q1330"/>
      <c r="R1330" s="5"/>
      <c r="S1330" s="34"/>
      <c r="T1330" s="5"/>
      <c r="U1330" s="34"/>
      <c r="V1330" s="5"/>
      <c r="W1330" s="81"/>
      <c r="X1330" s="84"/>
      <c r="Y1330" s="18"/>
      <c r="AA1330" s="18"/>
      <c r="AB1330" s="86"/>
      <c r="AC1330" s="18"/>
      <c r="AE1330" s="18"/>
      <c r="AF1330" s="88"/>
      <c r="AG1330" s="90"/>
      <c r="AK1330" s="37"/>
      <c r="AM1330" s="37"/>
      <c r="AP1330" s="94"/>
      <c r="AQ1330" s="18"/>
      <c r="AR1330" s="95"/>
      <c r="AS1330" s="96"/>
      <c r="AU1330" s="18"/>
      <c r="AW1330" s="18"/>
    </row>
    <row r="1331" spans="17:49" x14ac:dyDescent="0.2">
      <c r="Q1331"/>
      <c r="R1331" s="5"/>
      <c r="S1331" s="34"/>
      <c r="T1331" s="5"/>
      <c r="U1331" s="34"/>
      <c r="V1331" s="5"/>
      <c r="W1331" s="81"/>
      <c r="X1331" s="84"/>
      <c r="Y1331" s="18"/>
      <c r="AA1331" s="18"/>
      <c r="AB1331" s="86"/>
      <c r="AC1331" s="18"/>
      <c r="AE1331" s="18"/>
      <c r="AF1331" s="88"/>
      <c r="AG1331" s="90"/>
      <c r="AK1331" s="37"/>
      <c r="AM1331" s="37"/>
      <c r="AP1331" s="94"/>
      <c r="AQ1331" s="18"/>
      <c r="AR1331" s="95"/>
      <c r="AS1331" s="96"/>
      <c r="AU1331" s="18"/>
      <c r="AW1331" s="18"/>
    </row>
    <row r="1332" spans="17:49" x14ac:dyDescent="0.2">
      <c r="Q1332"/>
      <c r="R1332" s="5"/>
      <c r="S1332" s="34"/>
      <c r="T1332" s="5"/>
      <c r="U1332" s="34"/>
      <c r="V1332" s="5"/>
      <c r="W1332" s="81"/>
      <c r="X1332" s="84"/>
      <c r="Y1332" s="18"/>
      <c r="AA1332" s="18"/>
      <c r="AB1332" s="86"/>
      <c r="AC1332" s="18"/>
      <c r="AE1332" s="18"/>
      <c r="AF1332" s="88"/>
      <c r="AG1332" s="90"/>
      <c r="AK1332" s="37"/>
      <c r="AM1332" s="37"/>
      <c r="AP1332" s="94"/>
      <c r="AQ1332" s="18"/>
      <c r="AR1332" s="95"/>
      <c r="AS1332" s="96"/>
      <c r="AU1332" s="18"/>
      <c r="AW1332" s="18"/>
    </row>
    <row r="1333" spans="17:49" x14ac:dyDescent="0.2">
      <c r="Q1333"/>
      <c r="R1333" s="5"/>
      <c r="S1333" s="34"/>
      <c r="T1333" s="5"/>
      <c r="U1333" s="34"/>
      <c r="V1333" s="5"/>
      <c r="W1333" s="81"/>
      <c r="X1333" s="84"/>
      <c r="Y1333" s="18"/>
      <c r="AA1333" s="18"/>
      <c r="AB1333" s="86"/>
      <c r="AC1333" s="18"/>
      <c r="AE1333" s="18"/>
      <c r="AF1333" s="88"/>
      <c r="AG1333" s="90"/>
      <c r="AK1333" s="37"/>
      <c r="AM1333" s="37"/>
      <c r="AP1333" s="94"/>
      <c r="AQ1333" s="18"/>
      <c r="AR1333" s="95"/>
      <c r="AS1333" s="96"/>
      <c r="AU1333" s="18"/>
      <c r="AW1333" s="18"/>
    </row>
    <row r="1334" spans="17:49" x14ac:dyDescent="0.2">
      <c r="Q1334"/>
      <c r="R1334" s="5"/>
      <c r="S1334" s="34"/>
      <c r="T1334" s="5"/>
      <c r="U1334" s="34"/>
      <c r="V1334" s="5"/>
      <c r="W1334" s="81"/>
      <c r="X1334" s="84"/>
      <c r="Y1334" s="18"/>
      <c r="AA1334" s="18"/>
      <c r="AB1334" s="86"/>
      <c r="AC1334" s="18"/>
      <c r="AE1334" s="18"/>
      <c r="AF1334" s="88"/>
      <c r="AG1334" s="90"/>
      <c r="AK1334" s="37"/>
      <c r="AM1334" s="37"/>
      <c r="AP1334" s="94"/>
      <c r="AQ1334" s="18"/>
      <c r="AR1334" s="95"/>
      <c r="AS1334" s="96"/>
      <c r="AU1334" s="18"/>
      <c r="AW1334" s="18"/>
    </row>
    <row r="1335" spans="17:49" x14ac:dyDescent="0.2">
      <c r="Q1335"/>
      <c r="R1335" s="5"/>
      <c r="S1335" s="34"/>
      <c r="T1335" s="5"/>
      <c r="U1335" s="34"/>
      <c r="V1335" s="5"/>
      <c r="W1335" s="81"/>
      <c r="X1335" s="84"/>
      <c r="Y1335" s="18"/>
      <c r="AA1335" s="18"/>
      <c r="AB1335" s="86"/>
      <c r="AC1335" s="18"/>
      <c r="AE1335" s="18"/>
      <c r="AF1335" s="88"/>
      <c r="AG1335" s="90"/>
      <c r="AK1335" s="37"/>
      <c r="AM1335" s="37"/>
      <c r="AP1335" s="94"/>
      <c r="AQ1335" s="18"/>
      <c r="AR1335" s="95"/>
      <c r="AS1335" s="96"/>
      <c r="AU1335" s="18"/>
      <c r="AW1335" s="18"/>
    </row>
    <row r="1336" spans="17:49" x14ac:dyDescent="0.2">
      <c r="Q1336"/>
      <c r="R1336" s="5"/>
      <c r="S1336" s="34"/>
      <c r="T1336" s="5"/>
      <c r="U1336" s="34"/>
      <c r="V1336" s="5"/>
      <c r="W1336" s="81"/>
      <c r="X1336" s="84"/>
      <c r="Y1336" s="18"/>
      <c r="AA1336" s="18"/>
      <c r="AB1336" s="86"/>
      <c r="AC1336" s="18"/>
      <c r="AE1336" s="18"/>
      <c r="AF1336" s="88"/>
      <c r="AG1336" s="90"/>
      <c r="AK1336" s="37"/>
      <c r="AM1336" s="37"/>
      <c r="AP1336" s="94"/>
      <c r="AQ1336" s="18"/>
      <c r="AR1336" s="95"/>
      <c r="AS1336" s="96"/>
      <c r="AU1336" s="18"/>
      <c r="AW1336" s="18"/>
    </row>
    <row r="1337" spans="17:49" x14ac:dyDescent="0.2">
      <c r="Q1337"/>
      <c r="R1337" s="5"/>
      <c r="S1337" s="34"/>
      <c r="T1337" s="5"/>
      <c r="U1337" s="34"/>
      <c r="V1337" s="5"/>
      <c r="W1337" s="81"/>
      <c r="X1337" s="84"/>
      <c r="Y1337" s="18"/>
      <c r="AA1337" s="18"/>
      <c r="AB1337" s="86"/>
      <c r="AC1337" s="18"/>
      <c r="AE1337" s="18"/>
      <c r="AF1337" s="88"/>
      <c r="AG1337" s="90"/>
      <c r="AK1337" s="37"/>
      <c r="AM1337" s="37"/>
      <c r="AP1337" s="94"/>
      <c r="AQ1337" s="18"/>
      <c r="AR1337" s="95"/>
      <c r="AS1337" s="96"/>
      <c r="AU1337" s="18"/>
      <c r="AW1337" s="18"/>
    </row>
    <row r="1338" spans="17:49" x14ac:dyDescent="0.2">
      <c r="Q1338"/>
      <c r="R1338" s="5"/>
      <c r="S1338" s="34"/>
      <c r="T1338" s="5"/>
      <c r="U1338" s="34"/>
      <c r="V1338" s="5"/>
      <c r="W1338" s="81"/>
      <c r="X1338" s="84"/>
      <c r="Y1338" s="18"/>
      <c r="AA1338" s="18"/>
      <c r="AB1338" s="86"/>
      <c r="AC1338" s="18"/>
      <c r="AE1338" s="18"/>
      <c r="AF1338" s="88"/>
      <c r="AG1338" s="90"/>
      <c r="AK1338" s="37"/>
      <c r="AM1338" s="37"/>
      <c r="AP1338" s="94"/>
      <c r="AQ1338" s="18"/>
      <c r="AR1338" s="95"/>
      <c r="AS1338" s="96"/>
      <c r="AU1338" s="18"/>
      <c r="AW1338" s="18"/>
    </row>
    <row r="1339" spans="17:49" x14ac:dyDescent="0.2">
      <c r="Q1339"/>
      <c r="R1339" s="5"/>
      <c r="S1339" s="34"/>
      <c r="T1339" s="5"/>
      <c r="U1339" s="34"/>
      <c r="V1339" s="5"/>
      <c r="W1339" s="81"/>
      <c r="X1339" s="84"/>
      <c r="Y1339" s="18"/>
      <c r="AA1339" s="18"/>
      <c r="AB1339" s="86"/>
      <c r="AC1339" s="18"/>
      <c r="AE1339" s="18"/>
      <c r="AF1339" s="88"/>
      <c r="AG1339" s="90"/>
      <c r="AK1339" s="37"/>
      <c r="AM1339" s="37"/>
      <c r="AP1339" s="94"/>
      <c r="AQ1339" s="18"/>
      <c r="AR1339" s="95"/>
      <c r="AS1339" s="96"/>
      <c r="AU1339" s="18"/>
      <c r="AW1339" s="18"/>
    </row>
    <row r="1340" spans="17:49" x14ac:dyDescent="0.2">
      <c r="Q1340"/>
      <c r="R1340" s="5"/>
      <c r="S1340" s="34"/>
      <c r="T1340" s="5"/>
      <c r="U1340" s="34"/>
      <c r="V1340" s="5"/>
      <c r="W1340" s="81"/>
      <c r="X1340" s="84"/>
      <c r="Y1340" s="18"/>
      <c r="AA1340" s="18"/>
      <c r="AB1340" s="86"/>
      <c r="AC1340" s="18"/>
      <c r="AE1340" s="18"/>
      <c r="AF1340" s="88"/>
      <c r="AG1340" s="90"/>
      <c r="AK1340" s="37"/>
      <c r="AM1340" s="37"/>
      <c r="AP1340" s="94"/>
      <c r="AQ1340" s="18"/>
      <c r="AR1340" s="95"/>
      <c r="AS1340" s="96"/>
      <c r="AU1340" s="18"/>
      <c r="AW1340" s="18"/>
    </row>
    <row r="1341" spans="17:49" x14ac:dyDescent="0.2">
      <c r="Q1341"/>
      <c r="R1341" s="5"/>
      <c r="S1341" s="34"/>
      <c r="T1341" s="5"/>
      <c r="U1341" s="34"/>
      <c r="V1341" s="5"/>
      <c r="W1341" s="81"/>
      <c r="X1341" s="84"/>
      <c r="Y1341" s="18"/>
      <c r="AA1341" s="18"/>
      <c r="AB1341" s="86"/>
      <c r="AC1341" s="18"/>
      <c r="AE1341" s="18"/>
      <c r="AF1341" s="88"/>
      <c r="AG1341" s="90"/>
      <c r="AK1341" s="37"/>
      <c r="AM1341" s="37"/>
      <c r="AP1341" s="94"/>
      <c r="AQ1341" s="18"/>
      <c r="AR1341" s="95"/>
      <c r="AS1341" s="96"/>
      <c r="AU1341" s="18"/>
      <c r="AW1341" s="18"/>
    </row>
    <row r="1342" spans="17:49" x14ac:dyDescent="0.2">
      <c r="Q1342"/>
      <c r="R1342" s="5"/>
      <c r="S1342" s="34"/>
      <c r="T1342" s="5"/>
      <c r="U1342" s="34"/>
      <c r="V1342" s="5"/>
      <c r="W1342" s="81"/>
      <c r="X1342" s="84"/>
      <c r="Y1342" s="18"/>
      <c r="AA1342" s="18"/>
      <c r="AB1342" s="86"/>
      <c r="AC1342" s="18"/>
      <c r="AE1342" s="18"/>
      <c r="AF1342" s="88"/>
      <c r="AG1342" s="90"/>
      <c r="AK1342" s="37"/>
      <c r="AM1342" s="37"/>
      <c r="AP1342" s="94"/>
      <c r="AQ1342" s="18"/>
      <c r="AR1342" s="95"/>
      <c r="AS1342" s="96"/>
      <c r="AU1342" s="18"/>
      <c r="AW1342" s="18"/>
    </row>
    <row r="1343" spans="17:49" x14ac:dyDescent="0.2">
      <c r="Q1343"/>
      <c r="R1343" s="5"/>
      <c r="S1343" s="34"/>
      <c r="T1343" s="5"/>
      <c r="U1343" s="34"/>
      <c r="V1343" s="5"/>
      <c r="W1343" s="81"/>
      <c r="X1343" s="84"/>
      <c r="Y1343" s="18"/>
      <c r="AA1343" s="18"/>
      <c r="AB1343" s="86"/>
      <c r="AC1343" s="18"/>
      <c r="AE1343" s="18"/>
      <c r="AF1343" s="88"/>
      <c r="AG1343" s="90"/>
      <c r="AK1343" s="37"/>
      <c r="AM1343" s="37"/>
      <c r="AP1343" s="94"/>
      <c r="AQ1343" s="18"/>
      <c r="AR1343" s="95"/>
      <c r="AS1343" s="96"/>
      <c r="AU1343" s="18"/>
      <c r="AW1343" s="18"/>
    </row>
    <row r="1344" spans="17:49" x14ac:dyDescent="0.2">
      <c r="Q1344"/>
      <c r="R1344" s="5"/>
      <c r="S1344" s="34"/>
      <c r="T1344" s="5"/>
      <c r="U1344" s="34"/>
      <c r="V1344" s="5"/>
      <c r="W1344" s="81"/>
      <c r="X1344" s="84"/>
      <c r="Y1344" s="18"/>
      <c r="AA1344" s="18"/>
      <c r="AB1344" s="86"/>
      <c r="AC1344" s="18"/>
      <c r="AE1344" s="18"/>
      <c r="AF1344" s="88"/>
      <c r="AG1344" s="90"/>
      <c r="AK1344" s="37"/>
      <c r="AM1344" s="37"/>
      <c r="AP1344" s="94"/>
      <c r="AQ1344" s="18"/>
      <c r="AR1344" s="95"/>
      <c r="AS1344" s="96"/>
      <c r="AU1344" s="18"/>
      <c r="AW1344" s="18"/>
    </row>
    <row r="1345" spans="17:49" x14ac:dyDescent="0.2">
      <c r="Q1345"/>
      <c r="R1345" s="5"/>
      <c r="S1345" s="34"/>
      <c r="T1345" s="5"/>
      <c r="U1345" s="34"/>
      <c r="V1345" s="5"/>
      <c r="W1345" s="81"/>
      <c r="X1345" s="84"/>
      <c r="Y1345" s="18"/>
      <c r="AA1345" s="18"/>
      <c r="AB1345" s="86"/>
      <c r="AC1345" s="18"/>
      <c r="AE1345" s="18"/>
      <c r="AF1345" s="88"/>
      <c r="AG1345" s="90"/>
      <c r="AK1345" s="37"/>
      <c r="AM1345" s="37"/>
      <c r="AP1345" s="94"/>
      <c r="AQ1345" s="18"/>
      <c r="AR1345" s="95"/>
      <c r="AS1345" s="96"/>
      <c r="AU1345" s="18"/>
      <c r="AW1345" s="18"/>
    </row>
    <row r="1346" spans="17:49" x14ac:dyDescent="0.2">
      <c r="Q1346"/>
      <c r="R1346" s="5"/>
      <c r="S1346" s="34"/>
      <c r="T1346" s="5"/>
      <c r="U1346" s="34"/>
      <c r="V1346" s="5"/>
      <c r="W1346" s="81"/>
      <c r="X1346" s="84"/>
      <c r="Y1346" s="18"/>
      <c r="AA1346" s="18"/>
      <c r="AB1346" s="86"/>
      <c r="AC1346" s="18"/>
      <c r="AE1346" s="18"/>
      <c r="AF1346" s="88"/>
      <c r="AG1346" s="90"/>
      <c r="AK1346" s="37"/>
      <c r="AM1346" s="37"/>
      <c r="AP1346" s="94"/>
      <c r="AQ1346" s="18"/>
      <c r="AR1346" s="95"/>
      <c r="AS1346" s="96"/>
      <c r="AU1346" s="18"/>
      <c r="AW1346" s="18"/>
    </row>
    <row r="1347" spans="17:49" x14ac:dyDescent="0.2">
      <c r="Q1347"/>
      <c r="R1347" s="5"/>
      <c r="S1347" s="34"/>
      <c r="T1347" s="5"/>
      <c r="U1347" s="34"/>
      <c r="V1347" s="5"/>
      <c r="W1347" s="81"/>
      <c r="X1347" s="84"/>
      <c r="Y1347" s="18"/>
      <c r="AA1347" s="18"/>
      <c r="AB1347" s="86"/>
      <c r="AC1347" s="18"/>
      <c r="AE1347" s="18"/>
      <c r="AF1347" s="88"/>
      <c r="AG1347" s="90"/>
      <c r="AK1347" s="37"/>
      <c r="AM1347" s="37"/>
      <c r="AP1347" s="94"/>
      <c r="AQ1347" s="18"/>
      <c r="AR1347" s="95"/>
      <c r="AS1347" s="96"/>
      <c r="AU1347" s="18"/>
      <c r="AW1347" s="18"/>
    </row>
    <row r="1348" spans="17:49" x14ac:dyDescent="0.2">
      <c r="Q1348"/>
      <c r="R1348" s="5"/>
      <c r="S1348" s="34"/>
      <c r="T1348" s="5"/>
      <c r="U1348" s="34"/>
      <c r="V1348" s="5"/>
      <c r="W1348" s="81"/>
      <c r="X1348" s="84"/>
      <c r="Y1348" s="18"/>
      <c r="AA1348" s="18"/>
      <c r="AB1348" s="86"/>
      <c r="AC1348" s="18"/>
      <c r="AE1348" s="18"/>
      <c r="AF1348" s="88"/>
      <c r="AG1348" s="90"/>
      <c r="AK1348" s="37"/>
      <c r="AM1348" s="37"/>
      <c r="AP1348" s="94"/>
      <c r="AQ1348" s="18"/>
      <c r="AR1348" s="95"/>
      <c r="AS1348" s="96"/>
      <c r="AU1348" s="18"/>
      <c r="AW1348" s="18"/>
    </row>
    <row r="1349" spans="17:49" x14ac:dyDescent="0.2">
      <c r="Q1349"/>
      <c r="R1349" s="5"/>
      <c r="S1349" s="34"/>
      <c r="T1349" s="5"/>
      <c r="U1349" s="34"/>
      <c r="V1349" s="5"/>
      <c r="W1349" s="81"/>
      <c r="X1349" s="84"/>
      <c r="Y1349" s="18"/>
      <c r="AA1349" s="18"/>
      <c r="AB1349" s="86"/>
      <c r="AC1349" s="18"/>
      <c r="AE1349" s="18"/>
      <c r="AF1349" s="88"/>
      <c r="AG1349" s="90"/>
      <c r="AK1349" s="37"/>
      <c r="AM1349" s="37"/>
      <c r="AP1349" s="94"/>
      <c r="AQ1349" s="18"/>
      <c r="AR1349" s="95"/>
      <c r="AS1349" s="96"/>
      <c r="AU1349" s="18"/>
      <c r="AW1349" s="18"/>
    </row>
    <row r="1350" spans="17:49" x14ac:dyDescent="0.2">
      <c r="Q1350"/>
      <c r="R1350" s="5"/>
      <c r="S1350" s="34"/>
      <c r="T1350" s="5"/>
      <c r="U1350" s="34"/>
      <c r="V1350" s="5"/>
      <c r="W1350" s="81"/>
      <c r="X1350" s="84"/>
      <c r="Y1350" s="18"/>
      <c r="AA1350" s="18"/>
      <c r="AB1350" s="86"/>
      <c r="AC1350" s="18"/>
      <c r="AE1350" s="18"/>
      <c r="AF1350" s="88"/>
      <c r="AG1350" s="90"/>
      <c r="AK1350" s="37"/>
      <c r="AM1350" s="37"/>
      <c r="AP1350" s="94"/>
      <c r="AQ1350" s="18"/>
      <c r="AR1350" s="95"/>
      <c r="AS1350" s="96"/>
      <c r="AU1350" s="18"/>
      <c r="AW1350" s="18"/>
    </row>
    <row r="1351" spans="17:49" x14ac:dyDescent="0.2">
      <c r="Q1351"/>
      <c r="R1351" s="5"/>
      <c r="S1351" s="34"/>
      <c r="T1351" s="5"/>
      <c r="U1351" s="34"/>
      <c r="V1351" s="5"/>
      <c r="W1351" s="81"/>
      <c r="X1351" s="84"/>
      <c r="Y1351" s="18"/>
      <c r="AA1351" s="18"/>
      <c r="AB1351" s="86"/>
      <c r="AC1351" s="18"/>
      <c r="AE1351" s="18"/>
      <c r="AF1351" s="88"/>
      <c r="AG1351" s="90"/>
      <c r="AK1351" s="37"/>
      <c r="AM1351" s="37"/>
      <c r="AP1351" s="94"/>
      <c r="AQ1351" s="18"/>
      <c r="AR1351" s="95"/>
      <c r="AS1351" s="96"/>
      <c r="AU1351" s="18"/>
      <c r="AW1351" s="18"/>
    </row>
    <row r="1352" spans="17:49" x14ac:dyDescent="0.2">
      <c r="Q1352"/>
      <c r="R1352" s="5"/>
      <c r="S1352" s="34"/>
      <c r="T1352" s="5"/>
      <c r="U1352" s="34"/>
      <c r="V1352" s="5"/>
      <c r="W1352" s="81"/>
      <c r="X1352" s="84"/>
      <c r="Y1352" s="18"/>
      <c r="AA1352" s="18"/>
      <c r="AB1352" s="86"/>
      <c r="AC1352" s="18"/>
      <c r="AE1352" s="18"/>
      <c r="AF1352" s="88"/>
      <c r="AG1352" s="90"/>
      <c r="AK1352" s="37"/>
      <c r="AM1352" s="37"/>
      <c r="AP1352" s="94"/>
      <c r="AQ1352" s="18"/>
      <c r="AR1352" s="95"/>
      <c r="AS1352" s="96"/>
      <c r="AU1352" s="18"/>
      <c r="AW1352" s="18"/>
    </row>
    <row r="1353" spans="17:49" x14ac:dyDescent="0.2">
      <c r="Q1353"/>
      <c r="R1353" s="5"/>
      <c r="S1353" s="34"/>
      <c r="T1353" s="5"/>
      <c r="U1353" s="34"/>
      <c r="V1353" s="5"/>
      <c r="W1353" s="81"/>
      <c r="X1353" s="84"/>
      <c r="Y1353" s="18"/>
      <c r="AA1353" s="18"/>
      <c r="AB1353" s="86"/>
      <c r="AC1353" s="18"/>
      <c r="AE1353" s="18"/>
      <c r="AF1353" s="88"/>
      <c r="AG1353" s="90"/>
      <c r="AK1353" s="37"/>
      <c r="AM1353" s="37"/>
      <c r="AP1353" s="94"/>
      <c r="AQ1353" s="18"/>
      <c r="AR1353" s="95"/>
      <c r="AS1353" s="96"/>
      <c r="AU1353" s="18"/>
      <c r="AW1353" s="18"/>
    </row>
    <row r="1354" spans="17:49" x14ac:dyDescent="0.2">
      <c r="Q1354"/>
      <c r="R1354" s="5"/>
      <c r="S1354" s="34"/>
      <c r="T1354" s="5"/>
      <c r="U1354" s="34"/>
      <c r="V1354" s="5"/>
      <c r="W1354" s="81"/>
      <c r="X1354" s="84"/>
      <c r="Y1354" s="18"/>
      <c r="AA1354" s="18"/>
      <c r="AB1354" s="86"/>
      <c r="AC1354" s="18"/>
      <c r="AE1354" s="18"/>
      <c r="AF1354" s="88"/>
      <c r="AG1354" s="90"/>
      <c r="AK1354" s="37"/>
      <c r="AM1354" s="37"/>
      <c r="AP1354" s="94"/>
      <c r="AQ1354" s="18"/>
      <c r="AR1354" s="95"/>
      <c r="AS1354" s="96"/>
      <c r="AU1354" s="18"/>
      <c r="AW1354" s="18"/>
    </row>
    <row r="1355" spans="17:49" x14ac:dyDescent="0.2">
      <c r="Q1355"/>
      <c r="R1355" s="5"/>
      <c r="S1355" s="34"/>
      <c r="T1355" s="5"/>
      <c r="U1355" s="34"/>
      <c r="V1355" s="5"/>
      <c r="W1355" s="81"/>
      <c r="X1355" s="84"/>
      <c r="Y1355" s="18"/>
      <c r="AA1355" s="18"/>
      <c r="AB1355" s="86"/>
      <c r="AC1355" s="18"/>
      <c r="AE1355" s="18"/>
      <c r="AF1355" s="88"/>
      <c r="AG1355" s="90"/>
      <c r="AK1355" s="37"/>
      <c r="AM1355" s="37"/>
      <c r="AP1355" s="94"/>
      <c r="AQ1355" s="18"/>
      <c r="AR1355" s="95"/>
      <c r="AS1355" s="96"/>
      <c r="AU1355" s="18"/>
      <c r="AW1355" s="18"/>
    </row>
    <row r="1356" spans="17:49" x14ac:dyDescent="0.2">
      <c r="Q1356"/>
      <c r="R1356" s="5"/>
      <c r="S1356" s="34"/>
      <c r="T1356" s="5"/>
      <c r="U1356" s="34"/>
      <c r="V1356" s="5"/>
      <c r="W1356" s="81"/>
      <c r="X1356" s="84"/>
      <c r="Y1356" s="18"/>
      <c r="AA1356" s="18"/>
      <c r="AB1356" s="86"/>
      <c r="AC1356" s="18"/>
      <c r="AE1356" s="18"/>
      <c r="AF1356" s="88"/>
      <c r="AG1356" s="90"/>
      <c r="AK1356" s="37"/>
      <c r="AM1356" s="37"/>
      <c r="AP1356" s="94"/>
      <c r="AQ1356" s="18"/>
      <c r="AR1356" s="95"/>
      <c r="AS1356" s="96"/>
      <c r="AU1356" s="18"/>
      <c r="AW1356" s="18"/>
    </row>
    <row r="1357" spans="17:49" x14ac:dyDescent="0.2">
      <c r="Q1357"/>
      <c r="R1357" s="5"/>
      <c r="S1357" s="34"/>
      <c r="T1357" s="5"/>
      <c r="U1357" s="34"/>
      <c r="V1357" s="5"/>
      <c r="W1357" s="81"/>
      <c r="X1357" s="84"/>
      <c r="Y1357" s="18"/>
      <c r="AA1357" s="18"/>
      <c r="AB1357" s="86"/>
      <c r="AC1357" s="18"/>
      <c r="AE1357" s="18"/>
      <c r="AF1357" s="88"/>
      <c r="AG1357" s="90"/>
      <c r="AK1357" s="37"/>
      <c r="AM1357" s="37"/>
      <c r="AP1357" s="94"/>
      <c r="AQ1357" s="18"/>
      <c r="AR1357" s="95"/>
      <c r="AS1357" s="96"/>
      <c r="AU1357" s="18"/>
      <c r="AW1357" s="18"/>
    </row>
    <row r="1358" spans="17:49" x14ac:dyDescent="0.2">
      <c r="Q1358"/>
      <c r="R1358" s="5"/>
      <c r="S1358" s="34"/>
      <c r="T1358" s="5"/>
      <c r="U1358" s="34"/>
      <c r="V1358" s="5"/>
      <c r="W1358" s="81"/>
      <c r="X1358" s="84"/>
      <c r="Y1358" s="18"/>
      <c r="AA1358" s="18"/>
      <c r="AB1358" s="86"/>
      <c r="AC1358" s="18"/>
      <c r="AE1358" s="18"/>
      <c r="AF1358" s="88"/>
      <c r="AG1358" s="90"/>
      <c r="AK1358" s="37"/>
      <c r="AM1358" s="37"/>
      <c r="AP1358" s="94"/>
      <c r="AQ1358" s="18"/>
      <c r="AR1358" s="95"/>
      <c r="AS1358" s="96"/>
      <c r="AU1358" s="18"/>
      <c r="AW1358" s="18"/>
    </row>
    <row r="1359" spans="17:49" x14ac:dyDescent="0.2">
      <c r="Q1359"/>
      <c r="R1359" s="5"/>
      <c r="S1359" s="34"/>
      <c r="T1359" s="5"/>
      <c r="U1359" s="34"/>
      <c r="V1359" s="5"/>
      <c r="W1359" s="81"/>
      <c r="X1359" s="84"/>
      <c r="Y1359" s="18"/>
      <c r="AA1359" s="18"/>
      <c r="AB1359" s="86"/>
      <c r="AC1359" s="18"/>
      <c r="AE1359" s="18"/>
      <c r="AF1359" s="88"/>
      <c r="AG1359" s="90"/>
      <c r="AK1359" s="37"/>
      <c r="AM1359" s="37"/>
      <c r="AP1359" s="94"/>
      <c r="AQ1359" s="18"/>
      <c r="AR1359" s="95"/>
      <c r="AS1359" s="96"/>
      <c r="AU1359" s="18"/>
      <c r="AW1359" s="18"/>
    </row>
    <row r="1360" spans="17:49" x14ac:dyDescent="0.2">
      <c r="Q1360"/>
      <c r="R1360" s="5"/>
      <c r="S1360" s="34"/>
      <c r="T1360" s="5"/>
      <c r="U1360" s="34"/>
      <c r="V1360" s="5"/>
      <c r="W1360" s="81"/>
      <c r="X1360" s="84"/>
      <c r="Y1360" s="18"/>
      <c r="AA1360" s="18"/>
      <c r="AB1360" s="86"/>
      <c r="AC1360" s="18"/>
      <c r="AE1360" s="18"/>
      <c r="AF1360" s="88"/>
      <c r="AG1360" s="90"/>
      <c r="AK1360" s="37"/>
      <c r="AM1360" s="37"/>
      <c r="AP1360" s="94"/>
      <c r="AQ1360" s="18"/>
      <c r="AR1360" s="95"/>
      <c r="AS1360" s="96"/>
      <c r="AU1360" s="18"/>
      <c r="AW1360" s="18"/>
    </row>
    <row r="1361" spans="17:49" x14ac:dyDescent="0.2">
      <c r="Q1361"/>
      <c r="R1361" s="5"/>
      <c r="S1361" s="34"/>
      <c r="T1361" s="5"/>
      <c r="U1361" s="34"/>
      <c r="V1361" s="5"/>
      <c r="W1361" s="81"/>
      <c r="X1361" s="84"/>
      <c r="Y1361" s="18"/>
      <c r="AA1361" s="18"/>
      <c r="AB1361" s="86"/>
      <c r="AC1361" s="18"/>
      <c r="AE1361" s="18"/>
      <c r="AF1361" s="88"/>
      <c r="AG1361" s="90"/>
      <c r="AK1361" s="37"/>
      <c r="AM1361" s="37"/>
      <c r="AP1361" s="94"/>
      <c r="AQ1361" s="18"/>
      <c r="AR1361" s="95"/>
      <c r="AS1361" s="96"/>
      <c r="AU1361" s="18"/>
      <c r="AW1361" s="18"/>
    </row>
    <row r="1362" spans="17:49" x14ac:dyDescent="0.2">
      <c r="Q1362"/>
      <c r="R1362" s="5"/>
      <c r="S1362" s="34"/>
      <c r="T1362" s="5"/>
      <c r="U1362" s="34"/>
      <c r="V1362" s="5"/>
      <c r="W1362" s="81"/>
      <c r="X1362" s="84"/>
      <c r="Y1362" s="18"/>
      <c r="AA1362" s="18"/>
      <c r="AB1362" s="86"/>
      <c r="AC1362" s="18"/>
      <c r="AE1362" s="18"/>
      <c r="AF1362" s="88"/>
      <c r="AG1362" s="90"/>
      <c r="AK1362" s="37"/>
      <c r="AM1362" s="37"/>
      <c r="AP1362" s="94"/>
      <c r="AQ1362" s="18"/>
      <c r="AR1362" s="95"/>
      <c r="AS1362" s="96"/>
      <c r="AU1362" s="18"/>
      <c r="AW1362" s="18"/>
    </row>
    <row r="1363" spans="17:49" x14ac:dyDescent="0.2">
      <c r="Q1363"/>
      <c r="R1363" s="5"/>
      <c r="S1363" s="34"/>
      <c r="T1363" s="5"/>
      <c r="U1363" s="34"/>
      <c r="V1363" s="5"/>
      <c r="W1363" s="81"/>
      <c r="X1363" s="84"/>
      <c r="Y1363" s="18"/>
      <c r="AA1363" s="18"/>
      <c r="AB1363" s="86"/>
      <c r="AC1363" s="18"/>
      <c r="AE1363" s="18"/>
      <c r="AF1363" s="88"/>
      <c r="AG1363" s="90"/>
      <c r="AK1363" s="37"/>
      <c r="AM1363" s="37"/>
      <c r="AP1363" s="94"/>
      <c r="AQ1363" s="18"/>
      <c r="AR1363" s="95"/>
      <c r="AS1363" s="96"/>
      <c r="AU1363" s="18"/>
      <c r="AW1363" s="18"/>
    </row>
    <row r="1364" spans="17:49" x14ac:dyDescent="0.2">
      <c r="Q1364"/>
      <c r="R1364" s="5"/>
      <c r="S1364" s="34"/>
      <c r="T1364" s="5"/>
      <c r="U1364" s="34"/>
      <c r="V1364" s="5"/>
      <c r="W1364" s="81"/>
      <c r="X1364" s="84"/>
      <c r="Y1364" s="18"/>
      <c r="AA1364" s="18"/>
      <c r="AB1364" s="86"/>
      <c r="AC1364" s="18"/>
      <c r="AE1364" s="18"/>
      <c r="AF1364" s="88"/>
      <c r="AG1364" s="90"/>
      <c r="AK1364" s="37"/>
      <c r="AM1364" s="37"/>
      <c r="AP1364" s="94"/>
      <c r="AQ1364" s="18"/>
      <c r="AR1364" s="95"/>
      <c r="AS1364" s="96"/>
      <c r="AU1364" s="18"/>
      <c r="AW1364" s="18"/>
    </row>
    <row r="1365" spans="17:49" x14ac:dyDescent="0.2">
      <c r="Q1365"/>
      <c r="R1365" s="5"/>
      <c r="S1365" s="34"/>
      <c r="T1365" s="5"/>
      <c r="U1365" s="34"/>
      <c r="V1365" s="5"/>
      <c r="W1365" s="81"/>
      <c r="X1365" s="84"/>
      <c r="Y1365" s="18"/>
      <c r="AA1365" s="18"/>
      <c r="AB1365" s="86"/>
      <c r="AC1365" s="18"/>
      <c r="AE1365" s="18"/>
      <c r="AF1365" s="88"/>
      <c r="AG1365" s="90"/>
      <c r="AK1365" s="37"/>
      <c r="AM1365" s="37"/>
      <c r="AP1365" s="94"/>
      <c r="AQ1365" s="18"/>
      <c r="AR1365" s="95"/>
      <c r="AS1365" s="96"/>
      <c r="AU1365" s="18"/>
      <c r="AW1365" s="18"/>
    </row>
    <row r="1366" spans="17:49" x14ac:dyDescent="0.2">
      <c r="Q1366"/>
      <c r="R1366" s="5"/>
      <c r="S1366" s="34"/>
      <c r="T1366" s="5"/>
      <c r="U1366" s="34"/>
      <c r="V1366" s="5"/>
      <c r="W1366" s="81"/>
      <c r="X1366" s="84"/>
      <c r="Y1366" s="18"/>
      <c r="AA1366" s="18"/>
      <c r="AB1366" s="86"/>
      <c r="AC1366" s="18"/>
      <c r="AE1366" s="18"/>
      <c r="AF1366" s="88"/>
      <c r="AG1366" s="90"/>
      <c r="AK1366" s="37"/>
      <c r="AM1366" s="37"/>
      <c r="AP1366" s="94"/>
      <c r="AQ1366" s="18"/>
      <c r="AR1366" s="95"/>
      <c r="AS1366" s="96"/>
      <c r="AU1366" s="18"/>
      <c r="AW1366" s="18"/>
    </row>
    <row r="1367" spans="17:49" x14ac:dyDescent="0.2">
      <c r="Q1367"/>
      <c r="R1367" s="5"/>
      <c r="S1367" s="34"/>
      <c r="T1367" s="5"/>
      <c r="U1367" s="34"/>
      <c r="V1367" s="5"/>
      <c r="W1367" s="81"/>
      <c r="X1367" s="84"/>
      <c r="Y1367" s="18"/>
      <c r="AA1367" s="18"/>
      <c r="AB1367" s="86"/>
      <c r="AC1367" s="18"/>
      <c r="AE1367" s="18"/>
      <c r="AF1367" s="88"/>
      <c r="AG1367" s="90"/>
      <c r="AK1367" s="37"/>
      <c r="AM1367" s="37"/>
      <c r="AP1367" s="94"/>
      <c r="AQ1367" s="18"/>
      <c r="AR1367" s="95"/>
      <c r="AS1367" s="96"/>
      <c r="AU1367" s="18"/>
      <c r="AW1367" s="18"/>
    </row>
    <row r="1368" spans="17:49" x14ac:dyDescent="0.2">
      <c r="Q1368"/>
      <c r="R1368" s="5"/>
      <c r="S1368" s="34"/>
      <c r="T1368" s="5"/>
      <c r="U1368" s="34"/>
      <c r="V1368" s="5"/>
      <c r="W1368" s="81"/>
      <c r="X1368" s="84"/>
      <c r="Y1368" s="18"/>
      <c r="AA1368" s="18"/>
      <c r="AB1368" s="86"/>
      <c r="AC1368" s="18"/>
      <c r="AE1368" s="18"/>
      <c r="AF1368" s="88"/>
      <c r="AG1368" s="90"/>
      <c r="AK1368" s="37"/>
      <c r="AM1368" s="37"/>
      <c r="AP1368" s="94"/>
      <c r="AQ1368" s="18"/>
      <c r="AR1368" s="95"/>
      <c r="AS1368" s="96"/>
      <c r="AU1368" s="18"/>
      <c r="AW1368" s="18"/>
    </row>
    <row r="1369" spans="17:49" x14ac:dyDescent="0.2">
      <c r="Q1369"/>
      <c r="R1369" s="5"/>
      <c r="S1369" s="34"/>
      <c r="T1369" s="5"/>
      <c r="U1369" s="34"/>
      <c r="V1369" s="5"/>
      <c r="W1369" s="81"/>
      <c r="X1369" s="84"/>
      <c r="Y1369" s="18"/>
      <c r="AA1369" s="18"/>
      <c r="AB1369" s="86"/>
      <c r="AC1369" s="18"/>
      <c r="AE1369" s="18"/>
      <c r="AF1369" s="88"/>
      <c r="AG1369" s="90"/>
      <c r="AK1369" s="37"/>
      <c r="AM1369" s="37"/>
      <c r="AP1369" s="94"/>
      <c r="AQ1369" s="18"/>
      <c r="AR1369" s="95"/>
      <c r="AS1369" s="96"/>
      <c r="AU1369" s="18"/>
      <c r="AW1369" s="18"/>
    </row>
    <row r="1370" spans="17:49" x14ac:dyDescent="0.2">
      <c r="Q1370"/>
      <c r="R1370" s="5"/>
      <c r="S1370" s="34"/>
      <c r="T1370" s="5"/>
      <c r="U1370" s="34"/>
      <c r="V1370" s="5"/>
      <c r="W1370" s="81"/>
      <c r="X1370" s="84"/>
      <c r="Y1370" s="18"/>
      <c r="AA1370" s="18"/>
      <c r="AB1370" s="86"/>
      <c r="AC1370" s="18"/>
      <c r="AE1370" s="18"/>
      <c r="AF1370" s="88"/>
      <c r="AG1370" s="90"/>
      <c r="AK1370" s="37"/>
      <c r="AM1370" s="37"/>
      <c r="AP1370" s="94"/>
      <c r="AQ1370" s="18"/>
      <c r="AR1370" s="95"/>
      <c r="AS1370" s="96"/>
      <c r="AU1370" s="18"/>
      <c r="AW1370" s="18"/>
    </row>
    <row r="1371" spans="17:49" x14ac:dyDescent="0.2">
      <c r="Q1371"/>
      <c r="R1371" s="5"/>
      <c r="S1371" s="34"/>
      <c r="T1371" s="5"/>
      <c r="U1371" s="34"/>
      <c r="V1371" s="5"/>
      <c r="W1371" s="81"/>
      <c r="X1371" s="84"/>
      <c r="Y1371" s="18"/>
      <c r="AA1371" s="18"/>
      <c r="AB1371" s="86"/>
      <c r="AC1371" s="18"/>
      <c r="AE1371" s="18"/>
      <c r="AF1371" s="88"/>
      <c r="AG1371" s="90"/>
      <c r="AK1371" s="37"/>
      <c r="AM1371" s="37"/>
      <c r="AP1371" s="94"/>
      <c r="AQ1371" s="18"/>
      <c r="AR1371" s="95"/>
      <c r="AS1371" s="96"/>
      <c r="AU1371" s="18"/>
      <c r="AW1371" s="18"/>
    </row>
    <row r="1372" spans="17:49" x14ac:dyDescent="0.2">
      <c r="Q1372"/>
      <c r="R1372" s="5"/>
      <c r="S1372" s="34"/>
      <c r="T1372" s="5"/>
      <c r="U1372" s="34"/>
      <c r="V1372" s="5"/>
      <c r="W1372" s="81"/>
      <c r="X1372" s="84"/>
      <c r="Y1372" s="18"/>
      <c r="AA1372" s="18"/>
      <c r="AB1372" s="86"/>
      <c r="AC1372" s="18"/>
      <c r="AE1372" s="18"/>
      <c r="AF1372" s="88"/>
      <c r="AG1372" s="90"/>
      <c r="AK1372" s="37"/>
      <c r="AM1372" s="37"/>
      <c r="AP1372" s="94"/>
      <c r="AQ1372" s="18"/>
      <c r="AR1372" s="95"/>
      <c r="AS1372" s="96"/>
      <c r="AU1372" s="18"/>
      <c r="AW1372" s="18"/>
    </row>
    <row r="1373" spans="17:49" x14ac:dyDescent="0.2">
      <c r="Q1373"/>
      <c r="R1373" s="5"/>
      <c r="S1373" s="34"/>
      <c r="T1373" s="5"/>
      <c r="U1373" s="34"/>
      <c r="V1373" s="5"/>
      <c r="W1373" s="81"/>
      <c r="X1373" s="84"/>
      <c r="Y1373" s="18"/>
      <c r="AA1373" s="18"/>
      <c r="AB1373" s="86"/>
      <c r="AC1373" s="18"/>
      <c r="AE1373" s="18"/>
      <c r="AF1373" s="88"/>
      <c r="AG1373" s="90"/>
      <c r="AK1373" s="37"/>
      <c r="AM1373" s="37"/>
      <c r="AP1373" s="94"/>
      <c r="AQ1373" s="18"/>
      <c r="AR1373" s="95"/>
      <c r="AS1373" s="96"/>
      <c r="AU1373" s="18"/>
      <c r="AW1373" s="18"/>
    </row>
    <row r="1374" spans="17:49" x14ac:dyDescent="0.2">
      <c r="Q1374"/>
      <c r="R1374" s="5"/>
      <c r="S1374" s="34"/>
      <c r="T1374" s="5"/>
      <c r="U1374" s="34"/>
      <c r="V1374" s="5"/>
      <c r="W1374" s="81"/>
      <c r="X1374" s="84"/>
      <c r="Y1374" s="18"/>
      <c r="AA1374" s="18"/>
      <c r="AB1374" s="86"/>
      <c r="AC1374" s="18"/>
      <c r="AE1374" s="18"/>
      <c r="AF1374" s="88"/>
      <c r="AG1374" s="90"/>
      <c r="AK1374" s="37"/>
      <c r="AM1374" s="37"/>
      <c r="AP1374" s="94"/>
      <c r="AQ1374" s="18"/>
      <c r="AR1374" s="95"/>
      <c r="AS1374" s="96"/>
      <c r="AU1374" s="18"/>
      <c r="AW1374" s="18"/>
    </row>
    <row r="1375" spans="17:49" x14ac:dyDescent="0.2">
      <c r="Q1375"/>
      <c r="R1375" s="5"/>
      <c r="S1375" s="34"/>
      <c r="T1375" s="5"/>
      <c r="U1375" s="34"/>
      <c r="V1375" s="5"/>
      <c r="W1375" s="81"/>
      <c r="X1375" s="84"/>
      <c r="Y1375" s="18"/>
      <c r="AA1375" s="18"/>
      <c r="AB1375" s="86"/>
      <c r="AC1375" s="18"/>
      <c r="AE1375" s="18"/>
      <c r="AF1375" s="88"/>
      <c r="AG1375" s="90"/>
      <c r="AK1375" s="37"/>
      <c r="AM1375" s="37"/>
      <c r="AP1375" s="94"/>
      <c r="AQ1375" s="18"/>
      <c r="AR1375" s="95"/>
      <c r="AS1375" s="96"/>
      <c r="AU1375" s="18"/>
      <c r="AW1375" s="18"/>
    </row>
    <row r="1376" spans="17:49" x14ac:dyDescent="0.2">
      <c r="Q1376"/>
      <c r="R1376" s="5"/>
      <c r="S1376" s="34"/>
      <c r="T1376" s="5"/>
      <c r="U1376" s="34"/>
      <c r="V1376" s="5"/>
      <c r="W1376" s="81"/>
      <c r="X1376" s="84"/>
      <c r="Y1376" s="18"/>
      <c r="AA1376" s="18"/>
      <c r="AB1376" s="86"/>
      <c r="AC1376" s="18"/>
      <c r="AE1376" s="18"/>
      <c r="AF1376" s="88"/>
      <c r="AG1376" s="90"/>
      <c r="AK1376" s="37"/>
      <c r="AM1376" s="37"/>
      <c r="AP1376" s="94"/>
      <c r="AQ1376" s="18"/>
      <c r="AR1376" s="95"/>
      <c r="AS1376" s="96"/>
      <c r="AU1376" s="18"/>
      <c r="AW1376" s="18"/>
    </row>
    <row r="1377" spans="17:49" x14ac:dyDescent="0.2">
      <c r="Q1377"/>
      <c r="R1377" s="5"/>
      <c r="S1377" s="34"/>
      <c r="T1377" s="5"/>
      <c r="U1377" s="34"/>
      <c r="V1377" s="5"/>
      <c r="W1377" s="81"/>
      <c r="X1377" s="84"/>
      <c r="Y1377" s="18"/>
      <c r="AA1377" s="18"/>
      <c r="AB1377" s="86"/>
      <c r="AC1377" s="18"/>
      <c r="AE1377" s="18"/>
      <c r="AF1377" s="88"/>
      <c r="AG1377" s="90"/>
      <c r="AK1377" s="37"/>
      <c r="AM1377" s="37"/>
      <c r="AP1377" s="94"/>
      <c r="AQ1377" s="18"/>
      <c r="AR1377" s="95"/>
      <c r="AS1377" s="96"/>
      <c r="AU1377" s="18"/>
      <c r="AW1377" s="18"/>
    </row>
    <row r="1378" spans="17:49" x14ac:dyDescent="0.2">
      <c r="Q1378"/>
      <c r="R1378" s="5"/>
      <c r="S1378" s="34"/>
      <c r="T1378" s="5"/>
      <c r="U1378" s="34"/>
      <c r="V1378" s="5"/>
      <c r="W1378" s="81"/>
      <c r="X1378" s="84"/>
      <c r="Y1378" s="18"/>
      <c r="AA1378" s="18"/>
      <c r="AB1378" s="86"/>
      <c r="AC1378" s="18"/>
      <c r="AE1378" s="18"/>
      <c r="AF1378" s="88"/>
      <c r="AG1378" s="90"/>
      <c r="AK1378" s="37"/>
      <c r="AM1378" s="37"/>
      <c r="AP1378" s="94"/>
      <c r="AQ1378" s="18"/>
      <c r="AR1378" s="95"/>
      <c r="AS1378" s="96"/>
      <c r="AU1378" s="18"/>
      <c r="AW1378" s="18"/>
    </row>
    <row r="1379" spans="17:49" x14ac:dyDescent="0.2">
      <c r="Q1379"/>
      <c r="R1379" s="5"/>
      <c r="S1379" s="34"/>
      <c r="T1379" s="5"/>
      <c r="U1379" s="34"/>
      <c r="V1379" s="5"/>
      <c r="W1379" s="81"/>
      <c r="X1379" s="84"/>
      <c r="Y1379" s="18"/>
      <c r="AA1379" s="18"/>
      <c r="AB1379" s="86"/>
      <c r="AC1379" s="18"/>
      <c r="AE1379" s="18"/>
      <c r="AF1379" s="88"/>
      <c r="AG1379" s="90"/>
      <c r="AK1379" s="37"/>
      <c r="AM1379" s="37"/>
      <c r="AP1379" s="94"/>
      <c r="AQ1379" s="18"/>
      <c r="AR1379" s="95"/>
      <c r="AS1379" s="96"/>
      <c r="AU1379" s="18"/>
      <c r="AW1379" s="18"/>
    </row>
    <row r="1380" spans="17:49" x14ac:dyDescent="0.2">
      <c r="Q1380"/>
      <c r="R1380" s="5"/>
      <c r="S1380" s="34"/>
      <c r="T1380" s="5"/>
      <c r="U1380" s="34"/>
      <c r="V1380" s="5"/>
      <c r="W1380" s="81"/>
      <c r="X1380" s="84"/>
      <c r="Y1380" s="18"/>
      <c r="AA1380" s="18"/>
      <c r="AB1380" s="86"/>
      <c r="AC1380" s="18"/>
      <c r="AE1380" s="18"/>
      <c r="AF1380" s="88"/>
      <c r="AG1380" s="90"/>
      <c r="AK1380" s="37"/>
      <c r="AM1380" s="37"/>
      <c r="AP1380" s="94"/>
      <c r="AQ1380" s="18"/>
      <c r="AR1380" s="95"/>
      <c r="AS1380" s="96"/>
      <c r="AU1380" s="18"/>
      <c r="AW1380" s="18"/>
    </row>
    <row r="1381" spans="17:49" x14ac:dyDescent="0.2">
      <c r="Q1381"/>
      <c r="R1381" s="5"/>
      <c r="S1381" s="34"/>
      <c r="T1381" s="5"/>
      <c r="U1381" s="34"/>
      <c r="V1381" s="5"/>
      <c r="W1381" s="81"/>
      <c r="X1381" s="84"/>
      <c r="Y1381" s="18"/>
      <c r="AA1381" s="18"/>
      <c r="AB1381" s="86"/>
      <c r="AC1381" s="18"/>
      <c r="AE1381" s="18"/>
      <c r="AF1381" s="88"/>
      <c r="AG1381" s="90"/>
      <c r="AK1381" s="37"/>
      <c r="AM1381" s="37"/>
      <c r="AP1381" s="94"/>
      <c r="AQ1381" s="18"/>
      <c r="AR1381" s="95"/>
      <c r="AS1381" s="96"/>
      <c r="AU1381" s="18"/>
      <c r="AW1381" s="18"/>
    </row>
    <row r="1382" spans="17:49" x14ac:dyDescent="0.2">
      <c r="Q1382"/>
      <c r="R1382" s="5"/>
      <c r="S1382" s="34"/>
      <c r="T1382" s="5"/>
      <c r="U1382" s="34"/>
      <c r="V1382" s="5"/>
      <c r="W1382" s="81"/>
      <c r="X1382" s="84"/>
      <c r="Y1382" s="18"/>
      <c r="AA1382" s="18"/>
      <c r="AB1382" s="86"/>
      <c r="AC1382" s="18"/>
      <c r="AE1382" s="18"/>
      <c r="AF1382" s="88"/>
      <c r="AG1382" s="90"/>
      <c r="AK1382" s="37"/>
      <c r="AM1382" s="37"/>
      <c r="AP1382" s="94"/>
      <c r="AQ1382" s="18"/>
      <c r="AR1382" s="95"/>
      <c r="AS1382" s="96"/>
      <c r="AU1382" s="18"/>
      <c r="AW1382" s="18"/>
    </row>
    <row r="1383" spans="17:49" x14ac:dyDescent="0.2">
      <c r="Q1383"/>
      <c r="R1383" s="5"/>
      <c r="S1383" s="34"/>
      <c r="T1383" s="5"/>
      <c r="U1383" s="34"/>
      <c r="V1383" s="5"/>
      <c r="W1383" s="81"/>
      <c r="X1383" s="84"/>
      <c r="Y1383" s="18"/>
      <c r="AA1383" s="18"/>
      <c r="AB1383" s="86"/>
      <c r="AC1383" s="18"/>
      <c r="AE1383" s="18"/>
      <c r="AF1383" s="88"/>
      <c r="AG1383" s="90"/>
      <c r="AK1383" s="37"/>
      <c r="AM1383" s="37"/>
      <c r="AP1383" s="94"/>
      <c r="AQ1383" s="18"/>
      <c r="AR1383" s="95"/>
      <c r="AS1383" s="96"/>
      <c r="AU1383" s="18"/>
      <c r="AW1383" s="18"/>
    </row>
    <row r="1384" spans="17:49" x14ac:dyDescent="0.2">
      <c r="Q1384"/>
      <c r="R1384" s="5"/>
      <c r="S1384" s="34"/>
      <c r="T1384" s="5"/>
      <c r="U1384" s="34"/>
      <c r="V1384" s="5"/>
      <c r="W1384" s="81"/>
      <c r="X1384" s="84"/>
      <c r="Y1384" s="18"/>
      <c r="AA1384" s="18"/>
      <c r="AB1384" s="86"/>
      <c r="AC1384" s="18"/>
      <c r="AE1384" s="18"/>
      <c r="AF1384" s="88"/>
      <c r="AG1384" s="90"/>
      <c r="AK1384" s="37"/>
      <c r="AM1384" s="37"/>
      <c r="AP1384" s="94"/>
      <c r="AQ1384" s="18"/>
      <c r="AR1384" s="95"/>
      <c r="AS1384" s="96"/>
      <c r="AU1384" s="18"/>
      <c r="AW1384" s="18"/>
    </row>
    <row r="1385" spans="17:49" x14ac:dyDescent="0.2">
      <c r="Q1385"/>
      <c r="R1385" s="5"/>
      <c r="S1385" s="34"/>
      <c r="T1385" s="5"/>
      <c r="U1385" s="34"/>
      <c r="V1385" s="5"/>
      <c r="W1385" s="81"/>
      <c r="X1385" s="84"/>
      <c r="Y1385" s="18"/>
      <c r="AA1385" s="18"/>
      <c r="AB1385" s="86"/>
      <c r="AC1385" s="18"/>
      <c r="AE1385" s="18"/>
      <c r="AF1385" s="88"/>
      <c r="AG1385" s="90"/>
      <c r="AK1385" s="37"/>
      <c r="AM1385" s="37"/>
      <c r="AP1385" s="94"/>
      <c r="AQ1385" s="18"/>
      <c r="AR1385" s="95"/>
      <c r="AS1385" s="96"/>
      <c r="AU1385" s="18"/>
      <c r="AW1385" s="18"/>
    </row>
    <row r="1386" spans="17:49" x14ac:dyDescent="0.2">
      <c r="Q1386"/>
      <c r="R1386" s="5"/>
      <c r="S1386" s="34"/>
      <c r="T1386" s="5"/>
      <c r="U1386" s="34"/>
      <c r="V1386" s="5"/>
      <c r="W1386" s="81"/>
      <c r="X1386" s="84"/>
      <c r="Y1386" s="18"/>
      <c r="AA1386" s="18"/>
      <c r="AB1386" s="86"/>
      <c r="AC1386" s="18"/>
      <c r="AE1386" s="18"/>
      <c r="AF1386" s="88"/>
      <c r="AG1386" s="90"/>
      <c r="AK1386" s="37"/>
      <c r="AM1386" s="37"/>
      <c r="AP1386" s="94"/>
      <c r="AQ1386" s="18"/>
      <c r="AR1386" s="95"/>
      <c r="AS1386" s="96"/>
      <c r="AU1386" s="18"/>
      <c r="AW1386" s="18"/>
    </row>
    <row r="1387" spans="17:49" x14ac:dyDescent="0.2">
      <c r="Q1387"/>
      <c r="R1387" s="5"/>
      <c r="S1387" s="34"/>
      <c r="T1387" s="5"/>
      <c r="U1387" s="34"/>
      <c r="V1387" s="5"/>
      <c r="W1387" s="81"/>
      <c r="X1387" s="84"/>
      <c r="Y1387" s="18"/>
      <c r="AA1387" s="18"/>
      <c r="AB1387" s="86"/>
      <c r="AC1387" s="18"/>
      <c r="AE1387" s="18"/>
      <c r="AF1387" s="88"/>
      <c r="AG1387" s="90"/>
      <c r="AK1387" s="37"/>
      <c r="AM1387" s="37"/>
      <c r="AP1387" s="94"/>
      <c r="AQ1387" s="18"/>
      <c r="AR1387" s="95"/>
      <c r="AS1387" s="96"/>
      <c r="AU1387" s="18"/>
      <c r="AW1387" s="18"/>
    </row>
    <row r="1388" spans="17:49" x14ac:dyDescent="0.2">
      <c r="Q1388"/>
      <c r="R1388" s="5"/>
      <c r="S1388" s="34"/>
      <c r="T1388" s="5"/>
      <c r="U1388" s="34"/>
      <c r="V1388" s="5"/>
      <c r="W1388" s="81"/>
      <c r="X1388" s="84"/>
      <c r="Y1388" s="18"/>
      <c r="AA1388" s="18"/>
      <c r="AB1388" s="86"/>
      <c r="AC1388" s="18"/>
      <c r="AE1388" s="18"/>
      <c r="AF1388" s="88"/>
      <c r="AG1388" s="90"/>
      <c r="AK1388" s="37"/>
      <c r="AM1388" s="37"/>
      <c r="AP1388" s="94"/>
      <c r="AQ1388" s="18"/>
      <c r="AR1388" s="95"/>
      <c r="AS1388" s="96"/>
      <c r="AU1388" s="18"/>
      <c r="AW1388" s="18"/>
    </row>
    <row r="1389" spans="17:49" x14ac:dyDescent="0.2">
      <c r="Q1389"/>
      <c r="R1389" s="5"/>
      <c r="S1389" s="34"/>
      <c r="T1389" s="5"/>
      <c r="U1389" s="34"/>
      <c r="V1389" s="5"/>
      <c r="W1389" s="81"/>
      <c r="X1389" s="84"/>
      <c r="Y1389" s="18"/>
      <c r="AA1389" s="18"/>
      <c r="AB1389" s="86"/>
      <c r="AC1389" s="18"/>
      <c r="AE1389" s="18"/>
      <c r="AF1389" s="88"/>
      <c r="AG1389" s="90"/>
      <c r="AK1389" s="37"/>
      <c r="AM1389" s="37"/>
      <c r="AP1389" s="94"/>
      <c r="AQ1389" s="18"/>
      <c r="AR1389" s="95"/>
      <c r="AS1389" s="96"/>
      <c r="AU1389" s="18"/>
      <c r="AW1389" s="18"/>
    </row>
    <row r="1390" spans="17:49" x14ac:dyDescent="0.2">
      <c r="Q1390"/>
      <c r="R1390" s="5"/>
      <c r="S1390" s="34"/>
      <c r="T1390" s="5"/>
      <c r="U1390" s="34"/>
      <c r="V1390" s="5"/>
      <c r="W1390" s="81"/>
      <c r="X1390" s="84"/>
      <c r="Y1390" s="18"/>
      <c r="AA1390" s="18"/>
      <c r="AB1390" s="86"/>
      <c r="AC1390" s="18"/>
      <c r="AE1390" s="18"/>
      <c r="AF1390" s="88"/>
      <c r="AG1390" s="90"/>
      <c r="AK1390" s="37"/>
      <c r="AM1390" s="37"/>
      <c r="AP1390" s="94"/>
      <c r="AQ1390" s="18"/>
      <c r="AR1390" s="95"/>
      <c r="AS1390" s="96"/>
      <c r="AU1390" s="18"/>
      <c r="AW1390" s="18"/>
    </row>
    <row r="1391" spans="17:49" x14ac:dyDescent="0.2">
      <c r="Q1391"/>
      <c r="R1391" s="5"/>
      <c r="S1391" s="34"/>
      <c r="T1391" s="5"/>
      <c r="U1391" s="34"/>
      <c r="V1391" s="5"/>
      <c r="W1391" s="81"/>
      <c r="X1391" s="84"/>
      <c r="Y1391" s="18"/>
      <c r="AA1391" s="18"/>
      <c r="AB1391" s="86"/>
      <c r="AC1391" s="18"/>
      <c r="AE1391" s="18"/>
      <c r="AF1391" s="88"/>
      <c r="AG1391" s="90"/>
      <c r="AK1391" s="37"/>
      <c r="AM1391" s="37"/>
      <c r="AP1391" s="94"/>
      <c r="AQ1391" s="18"/>
      <c r="AR1391" s="95"/>
      <c r="AS1391" s="96"/>
      <c r="AU1391" s="18"/>
      <c r="AW1391" s="18"/>
    </row>
    <row r="1392" spans="17:49" x14ac:dyDescent="0.2">
      <c r="Q1392"/>
      <c r="R1392" s="5"/>
      <c r="S1392" s="34"/>
      <c r="T1392" s="5"/>
      <c r="U1392" s="34"/>
      <c r="V1392" s="5"/>
      <c r="W1392" s="81"/>
      <c r="X1392" s="84"/>
      <c r="Y1392" s="18"/>
      <c r="AA1392" s="18"/>
      <c r="AB1392" s="86"/>
      <c r="AC1392" s="18"/>
      <c r="AE1392" s="18"/>
      <c r="AF1392" s="88"/>
      <c r="AG1392" s="90"/>
      <c r="AK1392" s="37"/>
      <c r="AM1392" s="37"/>
      <c r="AP1392" s="94"/>
      <c r="AQ1392" s="18"/>
      <c r="AR1392" s="95"/>
      <c r="AS1392" s="96"/>
      <c r="AU1392" s="18"/>
      <c r="AW1392" s="18"/>
    </row>
    <row r="1393" spans="17:49" x14ac:dyDescent="0.2">
      <c r="Q1393"/>
      <c r="R1393" s="5"/>
      <c r="S1393" s="34"/>
      <c r="T1393" s="5"/>
      <c r="U1393" s="34"/>
      <c r="V1393" s="5"/>
      <c r="W1393" s="81"/>
      <c r="X1393" s="84"/>
      <c r="Y1393" s="18"/>
      <c r="AA1393" s="18"/>
      <c r="AB1393" s="86"/>
      <c r="AC1393" s="18"/>
      <c r="AE1393" s="18"/>
      <c r="AF1393" s="88"/>
      <c r="AG1393" s="90"/>
      <c r="AK1393" s="37"/>
      <c r="AM1393" s="37"/>
      <c r="AP1393" s="94"/>
      <c r="AQ1393" s="18"/>
      <c r="AR1393" s="95"/>
      <c r="AS1393" s="96"/>
      <c r="AU1393" s="18"/>
      <c r="AW1393" s="18"/>
    </row>
    <row r="1394" spans="17:49" x14ac:dyDescent="0.2">
      <c r="Q1394"/>
      <c r="R1394" s="5"/>
      <c r="S1394" s="34"/>
      <c r="T1394" s="5"/>
      <c r="U1394" s="34"/>
      <c r="V1394" s="5"/>
      <c r="W1394" s="81"/>
      <c r="X1394" s="84"/>
      <c r="Y1394" s="18"/>
      <c r="AA1394" s="18"/>
      <c r="AB1394" s="86"/>
      <c r="AC1394" s="18"/>
      <c r="AE1394" s="18"/>
      <c r="AF1394" s="88"/>
      <c r="AG1394" s="90"/>
      <c r="AK1394" s="37"/>
      <c r="AM1394" s="37"/>
      <c r="AP1394" s="94"/>
      <c r="AQ1394" s="18"/>
      <c r="AR1394" s="95"/>
      <c r="AS1394" s="96"/>
      <c r="AU1394" s="18"/>
      <c r="AW1394" s="18"/>
    </row>
    <row r="1395" spans="17:49" x14ac:dyDescent="0.2">
      <c r="Q1395"/>
      <c r="R1395" s="5"/>
      <c r="S1395" s="34"/>
      <c r="T1395" s="5"/>
      <c r="U1395" s="34"/>
      <c r="V1395" s="5"/>
      <c r="W1395" s="81"/>
      <c r="X1395" s="84"/>
      <c r="Y1395" s="18"/>
      <c r="AA1395" s="18"/>
      <c r="AB1395" s="86"/>
      <c r="AC1395" s="18"/>
      <c r="AE1395" s="18"/>
      <c r="AF1395" s="88"/>
      <c r="AG1395" s="90"/>
      <c r="AK1395" s="37"/>
      <c r="AM1395" s="37"/>
      <c r="AP1395" s="94"/>
      <c r="AQ1395" s="18"/>
      <c r="AR1395" s="95"/>
      <c r="AS1395" s="96"/>
      <c r="AU1395" s="18"/>
      <c r="AW1395" s="18"/>
    </row>
    <row r="1396" spans="17:49" x14ac:dyDescent="0.2">
      <c r="Q1396"/>
      <c r="R1396" s="5"/>
      <c r="S1396" s="34"/>
      <c r="T1396" s="5"/>
      <c r="U1396" s="34"/>
      <c r="V1396" s="5"/>
      <c r="W1396" s="81"/>
      <c r="X1396" s="84"/>
      <c r="Y1396" s="18"/>
      <c r="AA1396" s="18"/>
      <c r="AB1396" s="86"/>
      <c r="AC1396" s="18"/>
      <c r="AE1396" s="18"/>
      <c r="AF1396" s="88"/>
      <c r="AG1396" s="90"/>
      <c r="AK1396" s="37"/>
      <c r="AM1396" s="37"/>
      <c r="AP1396" s="94"/>
      <c r="AQ1396" s="18"/>
      <c r="AR1396" s="95"/>
      <c r="AS1396" s="96"/>
      <c r="AU1396" s="18"/>
      <c r="AW1396" s="18"/>
    </row>
    <row r="1397" spans="17:49" x14ac:dyDescent="0.2">
      <c r="Q1397"/>
      <c r="R1397" s="5"/>
      <c r="S1397" s="34"/>
      <c r="T1397" s="5"/>
      <c r="U1397" s="34"/>
      <c r="V1397" s="5"/>
      <c r="W1397" s="81"/>
      <c r="X1397" s="84"/>
      <c r="Y1397" s="18"/>
      <c r="AA1397" s="18"/>
      <c r="AB1397" s="86"/>
      <c r="AC1397" s="18"/>
      <c r="AE1397" s="18"/>
      <c r="AF1397" s="88"/>
      <c r="AG1397" s="90"/>
      <c r="AK1397" s="37"/>
      <c r="AM1397" s="37"/>
      <c r="AP1397" s="94"/>
      <c r="AQ1397" s="18"/>
      <c r="AR1397" s="95"/>
      <c r="AS1397" s="96"/>
      <c r="AU1397" s="18"/>
      <c r="AW1397" s="18"/>
    </row>
    <row r="1398" spans="17:49" x14ac:dyDescent="0.2">
      <c r="Q1398"/>
      <c r="R1398" s="5"/>
      <c r="S1398" s="34"/>
      <c r="T1398" s="5"/>
      <c r="U1398" s="34"/>
      <c r="V1398" s="5"/>
      <c r="W1398" s="81"/>
      <c r="X1398" s="84"/>
      <c r="Y1398" s="18"/>
      <c r="AA1398" s="18"/>
      <c r="AB1398" s="86"/>
      <c r="AC1398" s="18"/>
      <c r="AE1398" s="18"/>
      <c r="AF1398" s="88"/>
      <c r="AG1398" s="90"/>
      <c r="AK1398" s="37"/>
      <c r="AM1398" s="37"/>
      <c r="AP1398" s="94"/>
      <c r="AQ1398" s="18"/>
      <c r="AR1398" s="95"/>
      <c r="AS1398" s="96"/>
      <c r="AU1398" s="18"/>
      <c r="AW1398" s="18"/>
    </row>
    <row r="1399" spans="17:49" x14ac:dyDescent="0.2">
      <c r="Q1399"/>
      <c r="R1399" s="5"/>
      <c r="S1399" s="34"/>
      <c r="T1399" s="5"/>
      <c r="U1399" s="34"/>
      <c r="V1399" s="5"/>
      <c r="W1399" s="81"/>
      <c r="X1399" s="84"/>
      <c r="Y1399" s="18"/>
      <c r="AA1399" s="18"/>
      <c r="AB1399" s="86"/>
      <c r="AC1399" s="18"/>
      <c r="AE1399" s="18"/>
      <c r="AF1399" s="88"/>
      <c r="AG1399" s="90"/>
      <c r="AK1399" s="37"/>
      <c r="AM1399" s="37"/>
      <c r="AP1399" s="94"/>
      <c r="AQ1399" s="18"/>
      <c r="AR1399" s="95"/>
      <c r="AS1399" s="96"/>
      <c r="AU1399" s="18"/>
      <c r="AW1399" s="18"/>
    </row>
    <row r="1400" spans="17:49" x14ac:dyDescent="0.2">
      <c r="Q1400"/>
      <c r="R1400" s="5"/>
      <c r="S1400" s="34"/>
      <c r="T1400" s="5"/>
      <c r="U1400" s="34"/>
      <c r="V1400" s="5"/>
      <c r="W1400" s="81"/>
      <c r="X1400" s="84"/>
      <c r="Y1400" s="18"/>
      <c r="AA1400" s="18"/>
      <c r="AB1400" s="86"/>
      <c r="AC1400" s="18"/>
      <c r="AE1400" s="18"/>
      <c r="AF1400" s="88"/>
      <c r="AG1400" s="90"/>
      <c r="AK1400" s="37"/>
      <c r="AM1400" s="37"/>
      <c r="AP1400" s="94"/>
      <c r="AQ1400" s="18"/>
      <c r="AR1400" s="95"/>
      <c r="AS1400" s="96"/>
      <c r="AU1400" s="18"/>
      <c r="AW1400" s="18"/>
    </row>
    <row r="1401" spans="17:49" x14ac:dyDescent="0.2">
      <c r="Q1401"/>
      <c r="R1401" s="5"/>
      <c r="S1401" s="34"/>
      <c r="T1401" s="5"/>
      <c r="U1401" s="34"/>
      <c r="V1401" s="5"/>
      <c r="W1401" s="81"/>
      <c r="X1401" s="84"/>
      <c r="Y1401" s="18"/>
      <c r="AA1401" s="18"/>
      <c r="AB1401" s="86"/>
      <c r="AC1401" s="18"/>
      <c r="AE1401" s="18"/>
      <c r="AF1401" s="88"/>
      <c r="AG1401" s="90"/>
      <c r="AK1401" s="37"/>
      <c r="AM1401" s="37"/>
      <c r="AP1401" s="94"/>
      <c r="AQ1401" s="18"/>
      <c r="AR1401" s="95"/>
      <c r="AS1401" s="96"/>
      <c r="AU1401" s="18"/>
      <c r="AW1401" s="18"/>
    </row>
    <row r="1402" spans="17:49" x14ac:dyDescent="0.2">
      <c r="Q1402"/>
      <c r="R1402" s="5"/>
      <c r="S1402" s="34"/>
      <c r="T1402" s="5"/>
      <c r="U1402" s="34"/>
      <c r="V1402" s="5"/>
      <c r="W1402" s="81"/>
      <c r="X1402" s="84"/>
      <c r="Y1402" s="18"/>
      <c r="AA1402" s="18"/>
      <c r="AB1402" s="86"/>
      <c r="AC1402" s="18"/>
      <c r="AE1402" s="18"/>
      <c r="AF1402" s="88"/>
      <c r="AG1402" s="90"/>
      <c r="AK1402" s="37"/>
      <c r="AM1402" s="37"/>
      <c r="AP1402" s="94"/>
      <c r="AQ1402" s="18"/>
      <c r="AR1402" s="95"/>
      <c r="AS1402" s="96"/>
      <c r="AU1402" s="18"/>
      <c r="AW1402" s="18"/>
    </row>
    <row r="1403" spans="17:49" x14ac:dyDescent="0.2">
      <c r="Q1403"/>
      <c r="R1403" s="5"/>
      <c r="S1403" s="34"/>
      <c r="T1403" s="5"/>
      <c r="U1403" s="34"/>
      <c r="V1403" s="5"/>
      <c r="W1403" s="81"/>
      <c r="X1403" s="84"/>
      <c r="Y1403" s="18"/>
      <c r="AA1403" s="18"/>
      <c r="AB1403" s="86"/>
      <c r="AC1403" s="18"/>
      <c r="AE1403" s="18"/>
      <c r="AF1403" s="88"/>
      <c r="AG1403" s="90"/>
      <c r="AK1403" s="37"/>
      <c r="AM1403" s="37"/>
      <c r="AP1403" s="94"/>
      <c r="AQ1403" s="18"/>
      <c r="AR1403" s="95"/>
      <c r="AS1403" s="96"/>
      <c r="AU1403" s="18"/>
      <c r="AW1403" s="18"/>
    </row>
    <row r="1404" spans="17:49" x14ac:dyDescent="0.2">
      <c r="Q1404"/>
      <c r="R1404" s="5"/>
      <c r="S1404" s="34"/>
      <c r="T1404" s="5"/>
      <c r="U1404" s="34"/>
      <c r="V1404" s="5"/>
      <c r="W1404" s="81"/>
      <c r="X1404" s="84"/>
      <c r="Y1404" s="18"/>
      <c r="AA1404" s="18"/>
      <c r="AB1404" s="86"/>
      <c r="AC1404" s="18"/>
      <c r="AE1404" s="18"/>
      <c r="AF1404" s="88"/>
      <c r="AG1404" s="90"/>
      <c r="AK1404" s="37"/>
      <c r="AM1404" s="37"/>
      <c r="AP1404" s="94"/>
      <c r="AQ1404" s="18"/>
      <c r="AR1404" s="95"/>
      <c r="AS1404" s="96"/>
      <c r="AU1404" s="18"/>
      <c r="AW1404" s="18"/>
    </row>
    <row r="1405" spans="17:49" x14ac:dyDescent="0.2">
      <c r="Q1405"/>
      <c r="R1405" s="5"/>
      <c r="S1405" s="34"/>
      <c r="T1405" s="5"/>
      <c r="U1405" s="34"/>
      <c r="V1405" s="5"/>
      <c r="W1405" s="81"/>
      <c r="X1405" s="84"/>
      <c r="Y1405" s="18"/>
      <c r="AA1405" s="18"/>
      <c r="AB1405" s="86"/>
      <c r="AC1405" s="18"/>
      <c r="AE1405" s="18"/>
      <c r="AF1405" s="88"/>
      <c r="AG1405" s="90"/>
      <c r="AK1405" s="37"/>
      <c r="AM1405" s="37"/>
      <c r="AP1405" s="94"/>
      <c r="AQ1405" s="18"/>
      <c r="AR1405" s="95"/>
      <c r="AS1405" s="96"/>
      <c r="AU1405" s="18"/>
      <c r="AW1405" s="18"/>
    </row>
    <row r="1406" spans="17:49" x14ac:dyDescent="0.2">
      <c r="Q1406"/>
      <c r="R1406" s="5"/>
      <c r="S1406" s="34"/>
      <c r="T1406" s="5"/>
      <c r="U1406" s="34"/>
      <c r="V1406" s="5"/>
      <c r="W1406" s="81"/>
      <c r="X1406" s="84"/>
      <c r="Y1406" s="18"/>
      <c r="AA1406" s="18"/>
      <c r="AB1406" s="86"/>
      <c r="AC1406" s="18"/>
      <c r="AE1406" s="18"/>
      <c r="AF1406" s="88"/>
      <c r="AG1406" s="90"/>
      <c r="AK1406" s="37"/>
      <c r="AM1406" s="37"/>
      <c r="AP1406" s="94"/>
      <c r="AQ1406" s="18"/>
      <c r="AR1406" s="95"/>
      <c r="AS1406" s="96"/>
      <c r="AU1406" s="18"/>
      <c r="AW1406" s="18"/>
    </row>
    <row r="1407" spans="17:49" x14ac:dyDescent="0.2">
      <c r="Q1407"/>
      <c r="R1407" s="5"/>
      <c r="S1407" s="34"/>
      <c r="T1407" s="5"/>
      <c r="U1407" s="34"/>
      <c r="V1407" s="5"/>
      <c r="W1407" s="81"/>
      <c r="X1407" s="84"/>
      <c r="Y1407" s="18"/>
      <c r="AA1407" s="18"/>
      <c r="AB1407" s="86"/>
      <c r="AC1407" s="18"/>
      <c r="AE1407" s="18"/>
      <c r="AF1407" s="88"/>
      <c r="AG1407" s="90"/>
      <c r="AK1407" s="37"/>
      <c r="AM1407" s="37"/>
      <c r="AP1407" s="94"/>
      <c r="AQ1407" s="18"/>
      <c r="AR1407" s="95"/>
      <c r="AS1407" s="96"/>
      <c r="AU1407" s="18"/>
      <c r="AW1407" s="18"/>
    </row>
    <row r="1408" spans="17:49" x14ac:dyDescent="0.2">
      <c r="Q1408"/>
      <c r="R1408" s="5"/>
      <c r="S1408" s="34"/>
      <c r="T1408" s="5"/>
      <c r="U1408" s="34"/>
      <c r="V1408" s="5"/>
      <c r="W1408" s="81"/>
      <c r="X1408" s="84"/>
      <c r="Y1408" s="18"/>
      <c r="AA1408" s="18"/>
      <c r="AB1408" s="86"/>
      <c r="AC1408" s="18"/>
      <c r="AE1408" s="18"/>
      <c r="AF1408" s="88"/>
      <c r="AG1408" s="90"/>
      <c r="AK1408" s="37"/>
      <c r="AM1408" s="37"/>
      <c r="AP1408" s="94"/>
      <c r="AQ1408" s="18"/>
      <c r="AR1408" s="95"/>
      <c r="AS1408" s="96"/>
      <c r="AU1408" s="18"/>
      <c r="AW1408" s="18"/>
    </row>
    <row r="1409" spans="17:49" x14ac:dyDescent="0.2">
      <c r="Q1409"/>
      <c r="R1409" s="5"/>
      <c r="S1409" s="34"/>
      <c r="T1409" s="5"/>
      <c r="U1409" s="34"/>
      <c r="V1409" s="5"/>
      <c r="W1409" s="81"/>
      <c r="X1409" s="84"/>
      <c r="Y1409" s="18"/>
      <c r="AA1409" s="18"/>
      <c r="AB1409" s="86"/>
      <c r="AC1409" s="18"/>
      <c r="AE1409" s="18"/>
      <c r="AF1409" s="88"/>
      <c r="AG1409" s="90"/>
      <c r="AK1409" s="37"/>
      <c r="AM1409" s="37"/>
      <c r="AP1409" s="94"/>
      <c r="AQ1409" s="18"/>
      <c r="AR1409" s="95"/>
      <c r="AS1409" s="96"/>
      <c r="AU1409" s="18"/>
      <c r="AW1409" s="18"/>
    </row>
    <row r="1410" spans="17:49" x14ac:dyDescent="0.2">
      <c r="Q1410"/>
      <c r="R1410" s="5"/>
      <c r="S1410" s="34"/>
      <c r="T1410" s="5"/>
      <c r="U1410" s="34"/>
      <c r="V1410" s="5"/>
      <c r="W1410" s="81"/>
      <c r="X1410" s="84"/>
      <c r="Y1410" s="18"/>
      <c r="AA1410" s="18"/>
      <c r="AB1410" s="86"/>
      <c r="AC1410" s="18"/>
      <c r="AE1410" s="18"/>
      <c r="AF1410" s="88"/>
      <c r="AG1410" s="90"/>
      <c r="AK1410" s="37"/>
      <c r="AM1410" s="37"/>
      <c r="AP1410" s="94"/>
      <c r="AQ1410" s="18"/>
      <c r="AR1410" s="95"/>
      <c r="AS1410" s="96"/>
      <c r="AU1410" s="18"/>
      <c r="AW1410" s="18"/>
    </row>
    <row r="1411" spans="17:49" x14ac:dyDescent="0.2">
      <c r="Q1411"/>
      <c r="R1411" s="5"/>
      <c r="S1411" s="34"/>
      <c r="T1411" s="5"/>
      <c r="U1411" s="34"/>
      <c r="V1411" s="5"/>
      <c r="W1411" s="81"/>
      <c r="X1411" s="84"/>
      <c r="Y1411" s="18"/>
      <c r="AA1411" s="18"/>
      <c r="AB1411" s="86"/>
      <c r="AC1411" s="18"/>
      <c r="AE1411" s="18"/>
      <c r="AF1411" s="88"/>
      <c r="AG1411" s="90"/>
      <c r="AK1411" s="37"/>
      <c r="AM1411" s="37"/>
      <c r="AP1411" s="94"/>
      <c r="AQ1411" s="18"/>
      <c r="AR1411" s="95"/>
      <c r="AS1411" s="96"/>
      <c r="AU1411" s="18"/>
      <c r="AW1411" s="18"/>
    </row>
    <row r="1412" spans="17:49" x14ac:dyDescent="0.2">
      <c r="Q1412"/>
      <c r="R1412" s="5"/>
      <c r="S1412" s="34"/>
      <c r="T1412" s="5"/>
      <c r="U1412" s="34"/>
      <c r="V1412" s="5"/>
      <c r="W1412" s="81"/>
      <c r="X1412" s="84"/>
      <c r="Y1412" s="18"/>
      <c r="AA1412" s="18"/>
      <c r="AB1412" s="86"/>
      <c r="AC1412" s="18"/>
      <c r="AE1412" s="18"/>
      <c r="AF1412" s="88"/>
      <c r="AG1412" s="90"/>
      <c r="AK1412" s="37"/>
      <c r="AM1412" s="37"/>
      <c r="AP1412" s="94"/>
      <c r="AQ1412" s="18"/>
      <c r="AR1412" s="95"/>
      <c r="AS1412" s="96"/>
      <c r="AU1412" s="18"/>
      <c r="AW1412" s="18"/>
    </row>
    <row r="1413" spans="17:49" x14ac:dyDescent="0.2">
      <c r="Q1413"/>
      <c r="R1413" s="5"/>
      <c r="S1413" s="34"/>
      <c r="T1413" s="5"/>
      <c r="U1413" s="34"/>
      <c r="V1413" s="5"/>
      <c r="W1413" s="81"/>
      <c r="X1413" s="84"/>
      <c r="Y1413" s="18"/>
      <c r="AA1413" s="18"/>
      <c r="AB1413" s="86"/>
      <c r="AC1413" s="18"/>
      <c r="AE1413" s="18"/>
      <c r="AF1413" s="88"/>
      <c r="AG1413" s="90"/>
      <c r="AK1413" s="37"/>
      <c r="AM1413" s="37"/>
      <c r="AP1413" s="94"/>
      <c r="AQ1413" s="18"/>
      <c r="AR1413" s="95"/>
      <c r="AS1413" s="96"/>
      <c r="AU1413" s="18"/>
      <c r="AW1413" s="18"/>
    </row>
    <row r="1414" spans="17:49" x14ac:dyDescent="0.2">
      <c r="Q1414"/>
      <c r="R1414" s="5"/>
      <c r="S1414" s="34"/>
      <c r="T1414" s="5"/>
      <c r="U1414" s="34"/>
      <c r="V1414" s="5"/>
      <c r="W1414" s="81"/>
      <c r="X1414" s="84"/>
      <c r="Y1414" s="18"/>
      <c r="AA1414" s="18"/>
      <c r="AB1414" s="86"/>
      <c r="AC1414" s="18"/>
      <c r="AE1414" s="18"/>
      <c r="AF1414" s="88"/>
      <c r="AG1414" s="90"/>
      <c r="AK1414" s="37"/>
      <c r="AM1414" s="37"/>
      <c r="AP1414" s="94"/>
      <c r="AQ1414" s="18"/>
      <c r="AR1414" s="95"/>
      <c r="AS1414" s="96"/>
      <c r="AU1414" s="18"/>
      <c r="AW1414" s="18"/>
    </row>
    <row r="1415" spans="17:49" x14ac:dyDescent="0.2">
      <c r="Q1415"/>
      <c r="R1415" s="5"/>
      <c r="S1415" s="34"/>
      <c r="T1415" s="5"/>
      <c r="U1415" s="34"/>
      <c r="V1415" s="5"/>
      <c r="W1415" s="81"/>
      <c r="X1415" s="84"/>
      <c r="Y1415" s="18"/>
      <c r="AA1415" s="18"/>
      <c r="AB1415" s="86"/>
      <c r="AC1415" s="18"/>
      <c r="AE1415" s="18"/>
      <c r="AF1415" s="88"/>
      <c r="AG1415" s="90"/>
      <c r="AK1415" s="37"/>
      <c r="AM1415" s="37"/>
      <c r="AP1415" s="94"/>
      <c r="AQ1415" s="18"/>
      <c r="AR1415" s="95"/>
      <c r="AS1415" s="96"/>
      <c r="AU1415" s="18"/>
      <c r="AW1415" s="18"/>
    </row>
    <row r="1416" spans="17:49" x14ac:dyDescent="0.2">
      <c r="Q1416"/>
      <c r="R1416" s="5"/>
      <c r="S1416" s="34"/>
      <c r="T1416" s="5"/>
      <c r="U1416" s="34"/>
      <c r="V1416" s="5"/>
      <c r="W1416" s="81"/>
      <c r="X1416" s="84"/>
      <c r="Y1416" s="18"/>
      <c r="AA1416" s="18"/>
      <c r="AB1416" s="86"/>
      <c r="AC1416" s="18"/>
      <c r="AE1416" s="18"/>
      <c r="AF1416" s="88"/>
      <c r="AG1416" s="90"/>
      <c r="AK1416" s="37"/>
      <c r="AM1416" s="37"/>
      <c r="AP1416" s="94"/>
      <c r="AQ1416" s="18"/>
      <c r="AR1416" s="95"/>
      <c r="AS1416" s="96"/>
      <c r="AU1416" s="18"/>
      <c r="AW1416" s="18"/>
    </row>
    <row r="1417" spans="17:49" x14ac:dyDescent="0.2">
      <c r="Q1417"/>
      <c r="R1417" s="5"/>
      <c r="S1417" s="34"/>
      <c r="T1417" s="5"/>
      <c r="U1417" s="34"/>
      <c r="V1417" s="5"/>
      <c r="W1417" s="81"/>
      <c r="X1417" s="84"/>
      <c r="Y1417" s="18"/>
      <c r="AA1417" s="18"/>
      <c r="AB1417" s="86"/>
      <c r="AC1417" s="18"/>
      <c r="AE1417" s="18"/>
      <c r="AF1417" s="88"/>
      <c r="AG1417" s="90"/>
      <c r="AK1417" s="37"/>
      <c r="AM1417" s="37"/>
      <c r="AP1417" s="94"/>
      <c r="AQ1417" s="18"/>
      <c r="AR1417" s="95"/>
      <c r="AS1417" s="96"/>
      <c r="AU1417" s="18"/>
      <c r="AW1417" s="18"/>
    </row>
    <row r="1418" spans="17:49" x14ac:dyDescent="0.2">
      <c r="Q1418"/>
      <c r="R1418" s="5"/>
      <c r="S1418" s="34"/>
      <c r="T1418" s="5"/>
      <c r="U1418" s="34"/>
      <c r="V1418" s="5"/>
      <c r="W1418" s="81"/>
      <c r="X1418" s="84"/>
      <c r="Y1418" s="18"/>
      <c r="AA1418" s="18"/>
      <c r="AB1418" s="86"/>
      <c r="AC1418" s="18"/>
      <c r="AE1418" s="18"/>
      <c r="AF1418" s="88"/>
      <c r="AG1418" s="90"/>
      <c r="AK1418" s="37"/>
      <c r="AM1418" s="37"/>
      <c r="AP1418" s="94"/>
      <c r="AQ1418" s="18"/>
      <c r="AR1418" s="95"/>
      <c r="AS1418" s="96"/>
      <c r="AU1418" s="18"/>
      <c r="AW1418" s="18"/>
    </row>
    <row r="1419" spans="17:49" x14ac:dyDescent="0.2">
      <c r="Q1419"/>
      <c r="R1419" s="5"/>
      <c r="S1419" s="34"/>
      <c r="T1419" s="5"/>
      <c r="U1419" s="34"/>
      <c r="V1419" s="5"/>
      <c r="W1419" s="81"/>
      <c r="X1419" s="84"/>
      <c r="Y1419" s="18"/>
      <c r="AA1419" s="18"/>
      <c r="AB1419" s="86"/>
      <c r="AC1419" s="18"/>
      <c r="AE1419" s="18"/>
      <c r="AF1419" s="88"/>
      <c r="AG1419" s="90"/>
      <c r="AK1419" s="37"/>
      <c r="AM1419" s="37"/>
      <c r="AP1419" s="94"/>
      <c r="AQ1419" s="18"/>
      <c r="AR1419" s="95"/>
      <c r="AS1419" s="96"/>
      <c r="AU1419" s="18"/>
      <c r="AW1419" s="18"/>
    </row>
    <row r="1420" spans="17:49" x14ac:dyDescent="0.2">
      <c r="Q1420"/>
      <c r="R1420" s="5"/>
      <c r="S1420" s="34"/>
      <c r="T1420" s="5"/>
      <c r="U1420" s="34"/>
      <c r="V1420" s="5"/>
      <c r="W1420" s="81"/>
      <c r="X1420" s="84"/>
      <c r="Y1420" s="18"/>
      <c r="AA1420" s="18"/>
      <c r="AB1420" s="86"/>
      <c r="AC1420" s="18"/>
      <c r="AE1420" s="18"/>
      <c r="AF1420" s="88"/>
      <c r="AG1420" s="90"/>
      <c r="AK1420" s="37"/>
      <c r="AM1420" s="37"/>
      <c r="AP1420" s="94"/>
      <c r="AQ1420" s="18"/>
      <c r="AR1420" s="95"/>
      <c r="AS1420" s="96"/>
      <c r="AU1420" s="18"/>
      <c r="AW1420" s="18"/>
    </row>
    <row r="1421" spans="17:49" x14ac:dyDescent="0.2">
      <c r="Q1421"/>
      <c r="R1421" s="5"/>
      <c r="S1421" s="34"/>
      <c r="T1421" s="5"/>
      <c r="U1421" s="34"/>
      <c r="V1421" s="5"/>
      <c r="W1421" s="81"/>
      <c r="X1421" s="84"/>
      <c r="Y1421" s="18"/>
      <c r="AA1421" s="18"/>
      <c r="AB1421" s="86"/>
      <c r="AC1421" s="18"/>
      <c r="AE1421" s="18"/>
      <c r="AF1421" s="88"/>
      <c r="AG1421" s="90"/>
      <c r="AK1421" s="37"/>
      <c r="AM1421" s="37"/>
      <c r="AP1421" s="94"/>
      <c r="AQ1421" s="18"/>
      <c r="AR1421" s="95"/>
      <c r="AS1421" s="96"/>
      <c r="AU1421" s="18"/>
      <c r="AW1421" s="18"/>
    </row>
    <row r="1422" spans="17:49" x14ac:dyDescent="0.2">
      <c r="Q1422"/>
      <c r="R1422" s="5"/>
      <c r="S1422" s="34"/>
      <c r="T1422" s="5"/>
      <c r="U1422" s="34"/>
      <c r="V1422" s="5"/>
      <c r="W1422" s="81"/>
      <c r="X1422" s="84"/>
      <c r="Y1422" s="18"/>
      <c r="AA1422" s="18"/>
      <c r="AB1422" s="86"/>
      <c r="AC1422" s="18"/>
      <c r="AE1422" s="18"/>
      <c r="AF1422" s="88"/>
      <c r="AG1422" s="90"/>
      <c r="AK1422" s="37"/>
      <c r="AM1422" s="37"/>
      <c r="AP1422" s="94"/>
      <c r="AQ1422" s="18"/>
      <c r="AR1422" s="95"/>
      <c r="AS1422" s="96"/>
      <c r="AU1422" s="18"/>
      <c r="AW1422" s="18"/>
    </row>
    <row r="1423" spans="17:49" x14ac:dyDescent="0.2">
      <c r="Q1423"/>
      <c r="R1423" s="5"/>
      <c r="S1423" s="34"/>
      <c r="T1423" s="5"/>
      <c r="U1423" s="34"/>
      <c r="V1423" s="5"/>
      <c r="W1423" s="81"/>
      <c r="X1423" s="84"/>
      <c r="Y1423" s="18"/>
      <c r="AA1423" s="18"/>
      <c r="AB1423" s="86"/>
      <c r="AC1423" s="18"/>
      <c r="AE1423" s="18"/>
      <c r="AF1423" s="88"/>
      <c r="AG1423" s="90"/>
      <c r="AK1423" s="37"/>
      <c r="AM1423" s="37"/>
      <c r="AP1423" s="94"/>
      <c r="AQ1423" s="18"/>
      <c r="AR1423" s="95"/>
      <c r="AS1423" s="96"/>
      <c r="AU1423" s="18"/>
      <c r="AW1423" s="18"/>
    </row>
    <row r="1424" spans="17:49" x14ac:dyDescent="0.2">
      <c r="Q1424"/>
      <c r="R1424" s="5"/>
      <c r="S1424" s="34"/>
      <c r="T1424" s="5"/>
      <c r="U1424" s="34"/>
      <c r="V1424" s="5"/>
      <c r="W1424" s="81"/>
      <c r="X1424" s="84"/>
      <c r="Y1424" s="18"/>
      <c r="AA1424" s="18"/>
      <c r="AB1424" s="86"/>
      <c r="AC1424" s="18"/>
      <c r="AE1424" s="18"/>
      <c r="AF1424" s="88"/>
      <c r="AG1424" s="90"/>
      <c r="AK1424" s="37"/>
      <c r="AM1424" s="37"/>
      <c r="AP1424" s="94"/>
      <c r="AQ1424" s="18"/>
      <c r="AR1424" s="95"/>
      <c r="AS1424" s="96"/>
      <c r="AU1424" s="18"/>
      <c r="AW1424" s="18"/>
    </row>
    <row r="1425" spans="17:49" x14ac:dyDescent="0.2">
      <c r="Q1425"/>
      <c r="R1425" s="5"/>
      <c r="S1425" s="34"/>
      <c r="T1425" s="5"/>
      <c r="U1425" s="34"/>
      <c r="V1425" s="5"/>
      <c r="W1425" s="81"/>
      <c r="X1425" s="84"/>
      <c r="Y1425" s="18"/>
      <c r="AA1425" s="18"/>
      <c r="AB1425" s="86"/>
      <c r="AC1425" s="18"/>
      <c r="AE1425" s="18"/>
      <c r="AF1425" s="88"/>
      <c r="AG1425" s="90"/>
      <c r="AK1425" s="37"/>
      <c r="AM1425" s="37"/>
      <c r="AP1425" s="94"/>
      <c r="AQ1425" s="18"/>
      <c r="AR1425" s="95"/>
      <c r="AS1425" s="96"/>
      <c r="AU1425" s="18"/>
      <c r="AW1425" s="18"/>
    </row>
    <row r="1426" spans="17:49" x14ac:dyDescent="0.2">
      <c r="Q1426"/>
      <c r="R1426" s="5"/>
      <c r="S1426" s="34"/>
      <c r="T1426" s="5"/>
      <c r="U1426" s="34"/>
      <c r="V1426" s="5"/>
      <c r="W1426" s="81"/>
      <c r="X1426" s="84"/>
      <c r="Y1426" s="18"/>
      <c r="AA1426" s="18"/>
      <c r="AB1426" s="86"/>
      <c r="AC1426" s="18"/>
      <c r="AE1426" s="18"/>
      <c r="AF1426" s="88"/>
      <c r="AG1426" s="90"/>
      <c r="AK1426" s="37"/>
      <c r="AM1426" s="37"/>
      <c r="AP1426" s="94"/>
      <c r="AQ1426" s="18"/>
      <c r="AR1426" s="95"/>
      <c r="AS1426" s="96"/>
      <c r="AU1426" s="18"/>
      <c r="AW1426" s="18"/>
    </row>
    <row r="1427" spans="17:49" x14ac:dyDescent="0.2">
      <c r="Q1427"/>
      <c r="R1427" s="5"/>
      <c r="S1427" s="34"/>
      <c r="T1427" s="5"/>
      <c r="U1427" s="34"/>
      <c r="V1427" s="5"/>
      <c r="W1427" s="81"/>
      <c r="X1427" s="84"/>
      <c r="Y1427" s="18"/>
      <c r="AA1427" s="18"/>
      <c r="AB1427" s="86"/>
      <c r="AC1427" s="18"/>
      <c r="AE1427" s="18"/>
      <c r="AF1427" s="88"/>
      <c r="AG1427" s="90"/>
      <c r="AK1427" s="37"/>
      <c r="AM1427" s="37"/>
      <c r="AP1427" s="94"/>
      <c r="AQ1427" s="18"/>
      <c r="AR1427" s="95"/>
      <c r="AS1427" s="96"/>
      <c r="AU1427" s="18"/>
      <c r="AW1427" s="18"/>
    </row>
    <row r="1428" spans="17:49" x14ac:dyDescent="0.2">
      <c r="Q1428"/>
      <c r="R1428" s="5"/>
      <c r="S1428" s="34"/>
      <c r="T1428" s="5"/>
      <c r="U1428" s="34"/>
      <c r="V1428" s="5"/>
      <c r="W1428" s="81"/>
      <c r="X1428" s="84"/>
      <c r="Y1428" s="18"/>
      <c r="AA1428" s="18"/>
      <c r="AB1428" s="86"/>
      <c r="AC1428" s="18"/>
      <c r="AE1428" s="18"/>
      <c r="AF1428" s="88"/>
      <c r="AG1428" s="90"/>
      <c r="AK1428" s="37"/>
      <c r="AM1428" s="37"/>
      <c r="AP1428" s="94"/>
      <c r="AQ1428" s="18"/>
      <c r="AR1428" s="95"/>
      <c r="AS1428" s="96"/>
      <c r="AU1428" s="18"/>
      <c r="AW1428" s="18"/>
    </row>
    <row r="1429" spans="17:49" x14ac:dyDescent="0.2">
      <c r="Q1429"/>
      <c r="R1429" s="5"/>
      <c r="S1429" s="34"/>
      <c r="T1429" s="5"/>
      <c r="U1429" s="34"/>
      <c r="V1429" s="5"/>
      <c r="W1429" s="81"/>
      <c r="X1429" s="84"/>
      <c r="Y1429" s="18"/>
      <c r="AA1429" s="18"/>
      <c r="AB1429" s="86"/>
      <c r="AC1429" s="18"/>
      <c r="AE1429" s="18"/>
      <c r="AF1429" s="88"/>
      <c r="AG1429" s="90"/>
      <c r="AK1429" s="37"/>
      <c r="AM1429" s="37"/>
      <c r="AP1429" s="94"/>
      <c r="AQ1429" s="18"/>
      <c r="AR1429" s="95"/>
      <c r="AS1429" s="96"/>
      <c r="AU1429" s="18"/>
      <c r="AW1429" s="18"/>
    </row>
    <row r="1430" spans="17:49" x14ac:dyDescent="0.2">
      <c r="Q1430"/>
      <c r="R1430" s="5"/>
      <c r="S1430" s="34"/>
      <c r="T1430" s="5"/>
      <c r="U1430" s="34"/>
      <c r="V1430" s="5"/>
      <c r="W1430" s="81"/>
      <c r="X1430" s="84"/>
      <c r="Y1430" s="18"/>
      <c r="AA1430" s="18"/>
      <c r="AB1430" s="86"/>
      <c r="AC1430" s="18"/>
      <c r="AE1430" s="18"/>
      <c r="AF1430" s="88"/>
      <c r="AG1430" s="90"/>
      <c r="AK1430" s="37"/>
      <c r="AM1430" s="37"/>
      <c r="AP1430" s="94"/>
      <c r="AQ1430" s="18"/>
      <c r="AR1430" s="95"/>
      <c r="AS1430" s="96"/>
      <c r="AU1430" s="18"/>
      <c r="AW1430" s="18"/>
    </row>
    <row r="1431" spans="17:49" x14ac:dyDescent="0.2">
      <c r="Q1431"/>
      <c r="R1431" s="5"/>
      <c r="S1431" s="34"/>
      <c r="T1431" s="5"/>
      <c r="U1431" s="34"/>
      <c r="V1431" s="5"/>
      <c r="W1431" s="81"/>
      <c r="X1431" s="84"/>
      <c r="Y1431" s="18"/>
      <c r="AA1431" s="18"/>
      <c r="AB1431" s="86"/>
      <c r="AC1431" s="18"/>
      <c r="AE1431" s="18"/>
      <c r="AF1431" s="88"/>
      <c r="AG1431" s="90"/>
      <c r="AK1431" s="37"/>
      <c r="AM1431" s="37"/>
      <c r="AP1431" s="94"/>
      <c r="AQ1431" s="18"/>
      <c r="AR1431" s="95"/>
      <c r="AS1431" s="96"/>
      <c r="AU1431" s="18"/>
      <c r="AW1431" s="18"/>
    </row>
    <row r="1432" spans="17:49" x14ac:dyDescent="0.2">
      <c r="Q1432"/>
      <c r="R1432" s="5"/>
      <c r="S1432" s="34"/>
      <c r="T1432" s="5"/>
      <c r="U1432" s="34"/>
      <c r="V1432" s="5"/>
      <c r="W1432" s="81"/>
      <c r="X1432" s="84"/>
      <c r="Y1432" s="18"/>
      <c r="AA1432" s="18"/>
      <c r="AB1432" s="86"/>
      <c r="AC1432" s="18"/>
      <c r="AE1432" s="18"/>
      <c r="AF1432" s="88"/>
      <c r="AG1432" s="90"/>
      <c r="AK1432" s="37"/>
      <c r="AM1432" s="37"/>
      <c r="AP1432" s="94"/>
      <c r="AQ1432" s="18"/>
      <c r="AR1432" s="95"/>
      <c r="AS1432" s="96"/>
      <c r="AU1432" s="18"/>
      <c r="AW1432" s="18"/>
    </row>
    <row r="1433" spans="17:49" x14ac:dyDescent="0.2">
      <c r="Q1433"/>
      <c r="R1433" s="5"/>
      <c r="S1433" s="34"/>
      <c r="T1433" s="5"/>
      <c r="U1433" s="34"/>
      <c r="V1433" s="5"/>
      <c r="W1433" s="81"/>
      <c r="X1433" s="84"/>
      <c r="Y1433" s="18"/>
      <c r="AA1433" s="18"/>
      <c r="AB1433" s="86"/>
      <c r="AC1433" s="18"/>
      <c r="AE1433" s="18"/>
      <c r="AF1433" s="88"/>
      <c r="AG1433" s="90"/>
      <c r="AK1433" s="37"/>
      <c r="AM1433" s="37"/>
      <c r="AP1433" s="94"/>
      <c r="AQ1433" s="18"/>
      <c r="AR1433" s="95"/>
      <c r="AS1433" s="96"/>
      <c r="AU1433" s="18"/>
      <c r="AW1433" s="18"/>
    </row>
    <row r="1434" spans="17:49" x14ac:dyDescent="0.2">
      <c r="Q1434"/>
      <c r="R1434" s="5"/>
      <c r="S1434" s="34"/>
      <c r="T1434" s="5"/>
      <c r="U1434" s="34"/>
      <c r="V1434" s="5"/>
      <c r="W1434" s="81"/>
      <c r="X1434" s="84"/>
      <c r="Y1434" s="18"/>
      <c r="AA1434" s="18"/>
      <c r="AB1434" s="86"/>
      <c r="AC1434" s="18"/>
      <c r="AE1434" s="18"/>
      <c r="AF1434" s="88"/>
      <c r="AG1434" s="90"/>
      <c r="AK1434" s="37"/>
      <c r="AM1434" s="37"/>
      <c r="AP1434" s="94"/>
      <c r="AQ1434" s="18"/>
      <c r="AR1434" s="95"/>
      <c r="AS1434" s="96"/>
      <c r="AU1434" s="18"/>
      <c r="AW1434" s="18"/>
    </row>
    <row r="1435" spans="17:49" x14ac:dyDescent="0.2">
      <c r="Q1435"/>
      <c r="R1435" s="5"/>
      <c r="S1435" s="34"/>
      <c r="T1435" s="5"/>
      <c r="U1435" s="34"/>
      <c r="V1435" s="5"/>
      <c r="W1435" s="81"/>
      <c r="X1435" s="84"/>
      <c r="Y1435" s="18"/>
      <c r="AA1435" s="18"/>
      <c r="AB1435" s="86"/>
      <c r="AC1435" s="18"/>
      <c r="AE1435" s="18"/>
      <c r="AF1435" s="88"/>
      <c r="AG1435" s="90"/>
      <c r="AK1435" s="37"/>
      <c r="AM1435" s="37"/>
      <c r="AP1435" s="94"/>
      <c r="AQ1435" s="18"/>
      <c r="AR1435" s="95"/>
      <c r="AS1435" s="96"/>
      <c r="AU1435" s="18"/>
      <c r="AW1435" s="18"/>
    </row>
    <row r="1436" spans="17:49" x14ac:dyDescent="0.2">
      <c r="Q1436"/>
      <c r="R1436" s="5"/>
      <c r="S1436" s="34"/>
      <c r="T1436" s="5"/>
      <c r="U1436" s="34"/>
      <c r="V1436" s="5"/>
      <c r="W1436" s="81"/>
      <c r="X1436" s="84"/>
      <c r="Y1436" s="18"/>
      <c r="AA1436" s="18"/>
      <c r="AB1436" s="86"/>
      <c r="AC1436" s="18"/>
      <c r="AE1436" s="18"/>
      <c r="AF1436" s="88"/>
      <c r="AG1436" s="90"/>
      <c r="AK1436" s="37"/>
      <c r="AM1436" s="37"/>
      <c r="AP1436" s="94"/>
      <c r="AQ1436" s="18"/>
      <c r="AR1436" s="95"/>
      <c r="AS1436" s="96"/>
      <c r="AU1436" s="18"/>
      <c r="AW1436" s="18"/>
    </row>
    <row r="1437" spans="17:49" x14ac:dyDescent="0.2">
      <c r="Q1437"/>
      <c r="R1437" s="5"/>
      <c r="S1437" s="34"/>
      <c r="T1437" s="5"/>
      <c r="U1437" s="34"/>
      <c r="V1437" s="5"/>
      <c r="W1437" s="81"/>
      <c r="X1437" s="84"/>
      <c r="Y1437" s="18"/>
      <c r="AA1437" s="18"/>
      <c r="AB1437" s="86"/>
      <c r="AC1437" s="18"/>
      <c r="AE1437" s="18"/>
      <c r="AF1437" s="88"/>
      <c r="AG1437" s="90"/>
      <c r="AK1437" s="37"/>
      <c r="AM1437" s="37"/>
      <c r="AP1437" s="94"/>
      <c r="AQ1437" s="18"/>
      <c r="AR1437" s="95"/>
      <c r="AS1437" s="96"/>
      <c r="AU1437" s="18"/>
      <c r="AW1437" s="18"/>
    </row>
    <row r="1438" spans="17:49" x14ac:dyDescent="0.2">
      <c r="Q1438"/>
      <c r="R1438" s="5"/>
      <c r="S1438" s="34"/>
      <c r="T1438" s="5"/>
      <c r="U1438" s="34"/>
      <c r="V1438" s="5"/>
      <c r="W1438" s="81"/>
      <c r="X1438" s="84"/>
      <c r="Y1438" s="18"/>
      <c r="AA1438" s="18"/>
      <c r="AB1438" s="86"/>
      <c r="AC1438" s="18"/>
      <c r="AE1438" s="18"/>
      <c r="AF1438" s="88"/>
      <c r="AG1438" s="90"/>
      <c r="AK1438" s="37"/>
      <c r="AM1438" s="37"/>
      <c r="AP1438" s="94"/>
      <c r="AQ1438" s="18"/>
      <c r="AR1438" s="95"/>
      <c r="AS1438" s="96"/>
      <c r="AU1438" s="18"/>
      <c r="AW1438" s="18"/>
    </row>
    <row r="1439" spans="17:49" x14ac:dyDescent="0.2">
      <c r="Q1439"/>
      <c r="R1439" s="5"/>
      <c r="S1439" s="34"/>
      <c r="T1439" s="5"/>
      <c r="U1439" s="34"/>
      <c r="V1439" s="5"/>
      <c r="W1439" s="81"/>
      <c r="X1439" s="84"/>
      <c r="Y1439" s="18"/>
      <c r="AA1439" s="18"/>
      <c r="AB1439" s="86"/>
      <c r="AC1439" s="18"/>
      <c r="AE1439" s="18"/>
      <c r="AF1439" s="88"/>
      <c r="AG1439" s="90"/>
      <c r="AK1439" s="37"/>
      <c r="AM1439" s="37"/>
      <c r="AP1439" s="94"/>
      <c r="AQ1439" s="18"/>
      <c r="AR1439" s="95"/>
      <c r="AS1439" s="96"/>
      <c r="AU1439" s="18"/>
      <c r="AW1439" s="18"/>
    </row>
    <row r="1440" spans="17:49" x14ac:dyDescent="0.2">
      <c r="Q1440"/>
      <c r="R1440" s="5"/>
      <c r="S1440" s="34"/>
      <c r="T1440" s="5"/>
      <c r="U1440" s="34"/>
      <c r="V1440" s="5"/>
      <c r="W1440" s="81"/>
      <c r="X1440" s="84"/>
      <c r="Y1440" s="18"/>
      <c r="AA1440" s="18"/>
      <c r="AB1440" s="86"/>
      <c r="AC1440" s="18"/>
      <c r="AE1440" s="18"/>
      <c r="AF1440" s="88"/>
      <c r="AG1440" s="90"/>
      <c r="AK1440" s="37"/>
      <c r="AM1440" s="37"/>
      <c r="AP1440" s="94"/>
      <c r="AQ1440" s="18"/>
      <c r="AR1440" s="95"/>
      <c r="AS1440" s="96"/>
      <c r="AU1440" s="18"/>
      <c r="AW1440" s="18"/>
    </row>
    <row r="1441" spans="17:49" x14ac:dyDescent="0.2">
      <c r="Q1441"/>
      <c r="R1441" s="5"/>
      <c r="S1441" s="34"/>
      <c r="T1441" s="5"/>
      <c r="U1441" s="34"/>
      <c r="V1441" s="5"/>
      <c r="W1441" s="81"/>
      <c r="X1441" s="84"/>
      <c r="Y1441" s="18"/>
      <c r="AA1441" s="18"/>
      <c r="AB1441" s="86"/>
      <c r="AC1441" s="18"/>
      <c r="AE1441" s="18"/>
      <c r="AF1441" s="88"/>
      <c r="AG1441" s="90"/>
      <c r="AK1441" s="37"/>
      <c r="AM1441" s="37"/>
      <c r="AP1441" s="94"/>
      <c r="AQ1441" s="18"/>
      <c r="AR1441" s="95"/>
      <c r="AS1441" s="96"/>
      <c r="AU1441" s="18"/>
      <c r="AW1441" s="18"/>
    </row>
    <row r="1442" spans="17:49" x14ac:dyDescent="0.2">
      <c r="Q1442"/>
      <c r="R1442" s="5"/>
      <c r="S1442" s="34"/>
      <c r="T1442" s="5"/>
      <c r="U1442" s="34"/>
      <c r="V1442" s="5"/>
      <c r="W1442" s="81"/>
      <c r="X1442" s="84"/>
      <c r="Y1442" s="18"/>
      <c r="AA1442" s="18"/>
      <c r="AB1442" s="86"/>
      <c r="AC1442" s="18"/>
      <c r="AE1442" s="18"/>
      <c r="AF1442" s="88"/>
      <c r="AG1442" s="90"/>
      <c r="AK1442" s="37"/>
      <c r="AM1442" s="37"/>
      <c r="AP1442" s="94"/>
      <c r="AQ1442" s="18"/>
      <c r="AR1442" s="95"/>
      <c r="AS1442" s="96"/>
      <c r="AU1442" s="18"/>
      <c r="AW1442" s="18"/>
    </row>
    <row r="1443" spans="17:49" x14ac:dyDescent="0.2">
      <c r="Q1443"/>
      <c r="R1443" s="5"/>
      <c r="S1443" s="34"/>
      <c r="T1443" s="5"/>
      <c r="U1443" s="34"/>
      <c r="V1443" s="5"/>
      <c r="W1443" s="81"/>
      <c r="X1443" s="84"/>
      <c r="Y1443" s="18"/>
      <c r="AA1443" s="18"/>
      <c r="AB1443" s="86"/>
      <c r="AC1443" s="18"/>
      <c r="AE1443" s="18"/>
      <c r="AF1443" s="88"/>
      <c r="AG1443" s="90"/>
      <c r="AK1443" s="37"/>
      <c r="AM1443" s="37"/>
      <c r="AP1443" s="94"/>
      <c r="AQ1443" s="18"/>
      <c r="AR1443" s="95"/>
      <c r="AS1443" s="96"/>
      <c r="AU1443" s="18"/>
      <c r="AW1443" s="18"/>
    </row>
    <row r="1444" spans="17:49" x14ac:dyDescent="0.2">
      <c r="Q1444"/>
      <c r="R1444" s="5"/>
      <c r="S1444" s="34"/>
      <c r="T1444" s="5"/>
      <c r="U1444" s="34"/>
      <c r="V1444" s="5"/>
      <c r="W1444" s="81"/>
      <c r="X1444" s="84"/>
      <c r="Y1444" s="18"/>
      <c r="AA1444" s="18"/>
      <c r="AB1444" s="86"/>
      <c r="AC1444" s="18"/>
      <c r="AE1444" s="18"/>
      <c r="AF1444" s="88"/>
      <c r="AG1444" s="90"/>
      <c r="AK1444" s="37"/>
      <c r="AM1444" s="37"/>
      <c r="AP1444" s="94"/>
      <c r="AQ1444" s="18"/>
      <c r="AR1444" s="95"/>
      <c r="AS1444" s="96"/>
      <c r="AU1444" s="18"/>
      <c r="AW1444" s="18"/>
    </row>
    <row r="1445" spans="17:49" x14ac:dyDescent="0.2">
      <c r="Q1445"/>
      <c r="R1445" s="5"/>
      <c r="S1445" s="34"/>
      <c r="T1445" s="5"/>
      <c r="U1445" s="34"/>
      <c r="V1445" s="5"/>
      <c r="W1445" s="81"/>
      <c r="X1445" s="84"/>
      <c r="Y1445" s="18"/>
      <c r="AA1445" s="18"/>
      <c r="AB1445" s="86"/>
      <c r="AC1445" s="18"/>
      <c r="AE1445" s="18"/>
      <c r="AF1445" s="88"/>
      <c r="AG1445" s="90"/>
      <c r="AK1445" s="37"/>
      <c r="AM1445" s="37"/>
      <c r="AP1445" s="94"/>
      <c r="AQ1445" s="18"/>
      <c r="AR1445" s="95"/>
      <c r="AS1445" s="96"/>
      <c r="AU1445" s="18"/>
      <c r="AW1445" s="18"/>
    </row>
    <row r="1446" spans="17:49" x14ac:dyDescent="0.2">
      <c r="Q1446"/>
      <c r="R1446" s="5"/>
      <c r="S1446" s="34"/>
      <c r="T1446" s="5"/>
      <c r="U1446" s="34"/>
      <c r="V1446" s="5"/>
      <c r="W1446" s="81"/>
      <c r="X1446" s="84"/>
      <c r="Y1446" s="18"/>
      <c r="AA1446" s="18"/>
      <c r="AB1446" s="86"/>
      <c r="AC1446" s="18"/>
      <c r="AE1446" s="18"/>
      <c r="AF1446" s="88"/>
      <c r="AG1446" s="90"/>
      <c r="AK1446" s="37"/>
      <c r="AM1446" s="37"/>
      <c r="AP1446" s="94"/>
      <c r="AQ1446" s="18"/>
      <c r="AR1446" s="95"/>
      <c r="AS1446" s="96"/>
      <c r="AU1446" s="18"/>
      <c r="AW1446" s="18"/>
    </row>
    <row r="1447" spans="17:49" x14ac:dyDescent="0.2">
      <c r="Q1447"/>
      <c r="R1447" s="5"/>
      <c r="S1447" s="34"/>
      <c r="T1447" s="5"/>
      <c r="U1447" s="34"/>
      <c r="V1447" s="5"/>
      <c r="W1447" s="81"/>
      <c r="X1447" s="84"/>
      <c r="Y1447" s="18"/>
      <c r="AA1447" s="18"/>
      <c r="AB1447" s="86"/>
      <c r="AC1447" s="18"/>
      <c r="AE1447" s="18"/>
      <c r="AF1447" s="88"/>
      <c r="AG1447" s="90"/>
      <c r="AK1447" s="37"/>
      <c r="AM1447" s="37"/>
      <c r="AP1447" s="94"/>
      <c r="AQ1447" s="18"/>
      <c r="AR1447" s="95"/>
      <c r="AS1447" s="96"/>
      <c r="AU1447" s="18"/>
      <c r="AW1447" s="18"/>
    </row>
    <row r="1448" spans="17:49" x14ac:dyDescent="0.2">
      <c r="Q1448"/>
      <c r="R1448" s="5"/>
      <c r="S1448" s="34"/>
      <c r="T1448" s="5"/>
      <c r="U1448" s="34"/>
      <c r="V1448" s="5"/>
      <c r="W1448" s="81"/>
      <c r="X1448" s="84"/>
      <c r="Y1448" s="18"/>
      <c r="AA1448" s="18"/>
      <c r="AB1448" s="86"/>
      <c r="AC1448" s="18"/>
      <c r="AE1448" s="18"/>
      <c r="AF1448" s="88"/>
      <c r="AG1448" s="90"/>
      <c r="AK1448" s="37"/>
      <c r="AM1448" s="37"/>
      <c r="AP1448" s="94"/>
      <c r="AQ1448" s="18"/>
      <c r="AR1448" s="95"/>
      <c r="AS1448" s="96"/>
      <c r="AU1448" s="18"/>
      <c r="AW1448" s="18"/>
    </row>
    <row r="1449" spans="17:49" x14ac:dyDescent="0.2">
      <c r="Q1449"/>
      <c r="R1449" s="5"/>
      <c r="S1449" s="34"/>
      <c r="T1449" s="5"/>
      <c r="U1449" s="34"/>
      <c r="V1449" s="5"/>
      <c r="W1449" s="81"/>
      <c r="X1449" s="84"/>
      <c r="Y1449" s="18"/>
      <c r="AA1449" s="18"/>
      <c r="AB1449" s="86"/>
      <c r="AC1449" s="18"/>
      <c r="AE1449" s="18"/>
      <c r="AF1449" s="88"/>
      <c r="AG1449" s="90"/>
      <c r="AK1449" s="37"/>
      <c r="AM1449" s="37"/>
      <c r="AP1449" s="94"/>
      <c r="AQ1449" s="18"/>
      <c r="AR1449" s="95"/>
      <c r="AS1449" s="96"/>
      <c r="AU1449" s="18"/>
      <c r="AW1449" s="18"/>
    </row>
    <row r="1450" spans="17:49" x14ac:dyDescent="0.2">
      <c r="Q1450"/>
      <c r="R1450" s="5"/>
      <c r="S1450" s="34"/>
      <c r="T1450" s="5"/>
      <c r="U1450" s="34"/>
      <c r="V1450" s="5"/>
      <c r="W1450" s="81"/>
      <c r="X1450" s="84"/>
      <c r="Y1450" s="18"/>
      <c r="AA1450" s="18"/>
      <c r="AB1450" s="86"/>
      <c r="AC1450" s="18"/>
      <c r="AE1450" s="18"/>
      <c r="AF1450" s="88"/>
      <c r="AG1450" s="90"/>
      <c r="AK1450" s="37"/>
      <c r="AM1450" s="37"/>
      <c r="AP1450" s="94"/>
      <c r="AQ1450" s="18"/>
      <c r="AR1450" s="95"/>
      <c r="AS1450" s="96"/>
      <c r="AU1450" s="18"/>
      <c r="AW1450" s="18"/>
    </row>
    <row r="1451" spans="17:49" x14ac:dyDescent="0.2">
      <c r="Q1451"/>
      <c r="R1451" s="5"/>
      <c r="S1451" s="34"/>
      <c r="T1451" s="5"/>
      <c r="U1451" s="34"/>
      <c r="V1451" s="5"/>
      <c r="W1451" s="81"/>
      <c r="X1451" s="84"/>
      <c r="Y1451" s="18"/>
      <c r="AA1451" s="18"/>
      <c r="AB1451" s="86"/>
      <c r="AC1451" s="18"/>
      <c r="AE1451" s="18"/>
      <c r="AF1451" s="88"/>
      <c r="AG1451" s="90"/>
      <c r="AK1451" s="37"/>
      <c r="AM1451" s="37"/>
      <c r="AP1451" s="94"/>
      <c r="AQ1451" s="18"/>
      <c r="AR1451" s="95"/>
      <c r="AS1451" s="96"/>
      <c r="AU1451" s="18"/>
      <c r="AW1451" s="18"/>
    </row>
    <row r="1452" spans="17:49" x14ac:dyDescent="0.2">
      <c r="Q1452"/>
      <c r="R1452" s="5"/>
      <c r="S1452" s="34"/>
      <c r="T1452" s="5"/>
      <c r="U1452" s="34"/>
      <c r="V1452" s="5"/>
      <c r="W1452" s="81"/>
      <c r="X1452" s="84"/>
      <c r="Y1452" s="18"/>
      <c r="AA1452" s="18"/>
      <c r="AB1452" s="86"/>
      <c r="AC1452" s="18"/>
      <c r="AE1452" s="18"/>
      <c r="AF1452" s="88"/>
      <c r="AG1452" s="90"/>
      <c r="AK1452" s="37"/>
      <c r="AM1452" s="37"/>
      <c r="AP1452" s="94"/>
      <c r="AQ1452" s="18"/>
      <c r="AR1452" s="95"/>
      <c r="AS1452" s="96"/>
      <c r="AU1452" s="18"/>
      <c r="AW1452" s="18"/>
    </row>
    <row r="1453" spans="17:49" x14ac:dyDescent="0.2">
      <c r="Q1453"/>
      <c r="R1453" s="5"/>
      <c r="S1453" s="34"/>
      <c r="T1453" s="5"/>
      <c r="U1453" s="34"/>
      <c r="V1453" s="5"/>
      <c r="W1453" s="81"/>
      <c r="X1453" s="84"/>
      <c r="Y1453" s="18"/>
      <c r="AA1453" s="18"/>
      <c r="AB1453" s="86"/>
      <c r="AC1453" s="18"/>
      <c r="AE1453" s="18"/>
      <c r="AF1453" s="88"/>
      <c r="AG1453" s="90"/>
      <c r="AK1453" s="37"/>
      <c r="AM1453" s="37"/>
      <c r="AP1453" s="94"/>
      <c r="AQ1453" s="18"/>
      <c r="AR1453" s="95"/>
      <c r="AS1453" s="96"/>
      <c r="AU1453" s="18"/>
      <c r="AW1453" s="18"/>
    </row>
    <row r="1454" spans="17:49" x14ac:dyDescent="0.2">
      <c r="Q1454"/>
      <c r="R1454" s="5"/>
      <c r="S1454" s="34"/>
      <c r="T1454" s="5"/>
      <c r="U1454" s="34"/>
      <c r="V1454" s="5"/>
      <c r="W1454" s="81"/>
      <c r="X1454" s="84"/>
      <c r="Y1454" s="18"/>
      <c r="AA1454" s="18"/>
      <c r="AB1454" s="86"/>
      <c r="AC1454" s="18"/>
      <c r="AE1454" s="18"/>
      <c r="AF1454" s="88"/>
      <c r="AG1454" s="90"/>
      <c r="AK1454" s="37"/>
      <c r="AM1454" s="37"/>
      <c r="AP1454" s="94"/>
      <c r="AQ1454" s="18"/>
      <c r="AR1454" s="95"/>
      <c r="AS1454" s="96"/>
      <c r="AU1454" s="18"/>
      <c r="AW1454" s="18"/>
    </row>
    <row r="1455" spans="17:49" x14ac:dyDescent="0.2">
      <c r="Q1455"/>
      <c r="R1455" s="5"/>
      <c r="S1455" s="34"/>
      <c r="T1455" s="5"/>
      <c r="U1455" s="34"/>
      <c r="V1455" s="5"/>
      <c r="W1455" s="81"/>
      <c r="X1455" s="84"/>
      <c r="Y1455" s="18"/>
      <c r="AA1455" s="18"/>
      <c r="AB1455" s="86"/>
      <c r="AC1455" s="18"/>
      <c r="AE1455" s="18"/>
      <c r="AF1455" s="88"/>
      <c r="AG1455" s="90"/>
      <c r="AK1455" s="37"/>
      <c r="AM1455" s="37"/>
      <c r="AP1455" s="94"/>
      <c r="AQ1455" s="18"/>
      <c r="AR1455" s="95"/>
      <c r="AS1455" s="96"/>
      <c r="AU1455" s="18"/>
      <c r="AW1455" s="18"/>
    </row>
    <row r="1456" spans="17:49" x14ac:dyDescent="0.2">
      <c r="Q1456"/>
      <c r="R1456" s="5"/>
      <c r="S1456" s="34"/>
      <c r="T1456" s="5"/>
      <c r="U1456" s="34"/>
      <c r="V1456" s="5"/>
      <c r="W1456" s="81"/>
      <c r="X1456" s="84"/>
      <c r="Y1456" s="18"/>
      <c r="AA1456" s="18"/>
      <c r="AB1456" s="86"/>
      <c r="AC1456" s="18"/>
      <c r="AE1456" s="18"/>
      <c r="AF1456" s="88"/>
      <c r="AG1456" s="90"/>
      <c r="AK1456" s="37"/>
      <c r="AM1456" s="37"/>
      <c r="AP1456" s="94"/>
      <c r="AQ1456" s="18"/>
      <c r="AR1456" s="95"/>
      <c r="AS1456" s="96"/>
      <c r="AU1456" s="18"/>
      <c r="AW1456" s="18"/>
    </row>
    <row r="1457" spans="17:49" x14ac:dyDescent="0.2">
      <c r="Q1457"/>
      <c r="R1457" s="5"/>
      <c r="S1457" s="34"/>
      <c r="T1457" s="5"/>
      <c r="U1457" s="34"/>
      <c r="V1457" s="5"/>
      <c r="W1457" s="81"/>
      <c r="X1457" s="84"/>
      <c r="Y1457" s="18"/>
      <c r="AA1457" s="18"/>
      <c r="AB1457" s="86"/>
      <c r="AC1457" s="18"/>
      <c r="AE1457" s="18"/>
      <c r="AF1457" s="88"/>
      <c r="AG1457" s="90"/>
      <c r="AK1457" s="37"/>
      <c r="AM1457" s="37"/>
      <c r="AP1457" s="94"/>
      <c r="AQ1457" s="18"/>
      <c r="AR1457" s="95"/>
      <c r="AS1457" s="96"/>
      <c r="AU1457" s="18"/>
      <c r="AW1457" s="18"/>
    </row>
    <row r="1458" spans="17:49" x14ac:dyDescent="0.2">
      <c r="Q1458"/>
      <c r="R1458" s="5"/>
      <c r="S1458" s="34"/>
      <c r="T1458" s="5"/>
      <c r="U1458" s="34"/>
      <c r="V1458" s="5"/>
      <c r="W1458" s="81"/>
      <c r="X1458" s="84"/>
      <c r="Y1458" s="18"/>
      <c r="AA1458" s="18"/>
      <c r="AB1458" s="86"/>
      <c r="AC1458" s="18"/>
      <c r="AE1458" s="18"/>
      <c r="AF1458" s="88"/>
      <c r="AG1458" s="90"/>
      <c r="AK1458" s="37"/>
      <c r="AM1458" s="37"/>
      <c r="AP1458" s="94"/>
      <c r="AQ1458" s="18"/>
      <c r="AR1458" s="95"/>
      <c r="AS1458" s="96"/>
      <c r="AU1458" s="18"/>
      <c r="AW1458" s="18"/>
    </row>
    <row r="1459" spans="17:49" x14ac:dyDescent="0.2">
      <c r="Q1459"/>
      <c r="R1459" s="5"/>
      <c r="S1459" s="34"/>
      <c r="T1459" s="5"/>
      <c r="U1459" s="34"/>
      <c r="V1459" s="5"/>
      <c r="W1459" s="81"/>
      <c r="X1459" s="84"/>
      <c r="Y1459" s="18"/>
      <c r="AA1459" s="18"/>
      <c r="AB1459" s="86"/>
      <c r="AC1459" s="18"/>
      <c r="AE1459" s="18"/>
      <c r="AF1459" s="88"/>
      <c r="AG1459" s="90"/>
      <c r="AK1459" s="37"/>
      <c r="AM1459" s="37"/>
      <c r="AP1459" s="94"/>
      <c r="AQ1459" s="18"/>
      <c r="AR1459" s="95"/>
      <c r="AS1459" s="96"/>
      <c r="AU1459" s="18"/>
      <c r="AW1459" s="18"/>
    </row>
    <row r="1460" spans="17:49" x14ac:dyDescent="0.2">
      <c r="Q1460"/>
      <c r="R1460" s="5"/>
      <c r="S1460" s="34"/>
      <c r="T1460" s="5"/>
      <c r="U1460" s="34"/>
      <c r="V1460" s="5"/>
      <c r="W1460" s="81"/>
      <c r="X1460" s="84"/>
      <c r="Y1460" s="18"/>
      <c r="AA1460" s="18"/>
      <c r="AB1460" s="86"/>
      <c r="AC1460" s="18"/>
      <c r="AE1460" s="18"/>
      <c r="AF1460" s="88"/>
      <c r="AG1460" s="90"/>
      <c r="AK1460" s="37"/>
      <c r="AM1460" s="37"/>
      <c r="AP1460" s="94"/>
      <c r="AQ1460" s="18"/>
      <c r="AR1460" s="95"/>
      <c r="AS1460" s="96"/>
      <c r="AU1460" s="18"/>
      <c r="AW1460" s="18"/>
    </row>
    <row r="1461" spans="17:49" x14ac:dyDescent="0.2">
      <c r="Q1461"/>
      <c r="R1461" s="5"/>
      <c r="S1461" s="34"/>
      <c r="T1461" s="5"/>
      <c r="U1461" s="34"/>
      <c r="V1461" s="5"/>
      <c r="W1461" s="81"/>
      <c r="X1461" s="84"/>
      <c r="Y1461" s="18"/>
      <c r="AA1461" s="18"/>
      <c r="AB1461" s="86"/>
      <c r="AC1461" s="18"/>
      <c r="AE1461" s="18"/>
      <c r="AF1461" s="88"/>
      <c r="AG1461" s="90"/>
      <c r="AK1461" s="37"/>
      <c r="AM1461" s="37"/>
      <c r="AP1461" s="94"/>
      <c r="AQ1461" s="18"/>
      <c r="AR1461" s="95"/>
      <c r="AS1461" s="96"/>
      <c r="AU1461" s="18"/>
      <c r="AW1461" s="18"/>
    </row>
    <row r="1462" spans="17:49" x14ac:dyDescent="0.2">
      <c r="Q1462"/>
      <c r="R1462" s="5"/>
      <c r="S1462" s="34"/>
      <c r="T1462" s="5"/>
      <c r="U1462" s="34"/>
      <c r="V1462" s="5"/>
      <c r="W1462" s="81"/>
      <c r="X1462" s="84"/>
      <c r="Y1462" s="18"/>
      <c r="AA1462" s="18"/>
      <c r="AB1462" s="86"/>
      <c r="AC1462" s="18"/>
      <c r="AE1462" s="18"/>
      <c r="AF1462" s="88"/>
      <c r="AG1462" s="90"/>
      <c r="AK1462" s="37"/>
      <c r="AM1462" s="37"/>
      <c r="AP1462" s="94"/>
      <c r="AQ1462" s="18"/>
      <c r="AR1462" s="95"/>
      <c r="AS1462" s="96"/>
      <c r="AU1462" s="18"/>
      <c r="AW1462" s="18"/>
    </row>
    <row r="1463" spans="17:49" x14ac:dyDescent="0.2">
      <c r="Q1463"/>
      <c r="R1463" s="5"/>
      <c r="S1463" s="34"/>
      <c r="T1463" s="5"/>
      <c r="U1463" s="34"/>
      <c r="V1463" s="5"/>
      <c r="W1463" s="81"/>
      <c r="X1463" s="84"/>
      <c r="Y1463" s="18"/>
      <c r="AA1463" s="18"/>
      <c r="AB1463" s="86"/>
      <c r="AC1463" s="18"/>
      <c r="AE1463" s="18"/>
      <c r="AF1463" s="88"/>
      <c r="AG1463" s="90"/>
      <c r="AK1463" s="37"/>
      <c r="AM1463" s="37"/>
      <c r="AP1463" s="94"/>
      <c r="AQ1463" s="18"/>
      <c r="AR1463" s="95"/>
      <c r="AS1463" s="96"/>
      <c r="AU1463" s="18"/>
      <c r="AW1463" s="18"/>
    </row>
    <row r="1464" spans="17:49" x14ac:dyDescent="0.2">
      <c r="Q1464"/>
      <c r="R1464" s="5"/>
      <c r="S1464" s="34"/>
      <c r="T1464" s="5"/>
      <c r="U1464" s="34"/>
      <c r="V1464" s="5"/>
      <c r="W1464" s="81"/>
      <c r="X1464" s="84"/>
      <c r="Y1464" s="18"/>
      <c r="AA1464" s="18"/>
      <c r="AB1464" s="86"/>
      <c r="AC1464" s="18"/>
      <c r="AE1464" s="18"/>
      <c r="AF1464" s="88"/>
      <c r="AG1464" s="90"/>
      <c r="AK1464" s="37"/>
      <c r="AM1464" s="37"/>
      <c r="AP1464" s="94"/>
      <c r="AQ1464" s="18"/>
      <c r="AR1464" s="95"/>
      <c r="AS1464" s="96"/>
      <c r="AU1464" s="18"/>
      <c r="AW1464" s="18"/>
    </row>
    <row r="1465" spans="17:49" x14ac:dyDescent="0.2">
      <c r="Q1465"/>
      <c r="R1465" s="5"/>
      <c r="S1465" s="34"/>
      <c r="T1465" s="5"/>
      <c r="U1465" s="34"/>
      <c r="V1465" s="5"/>
      <c r="W1465" s="81"/>
      <c r="X1465" s="84"/>
      <c r="Y1465" s="18"/>
      <c r="AA1465" s="18"/>
      <c r="AB1465" s="86"/>
      <c r="AC1465" s="18"/>
      <c r="AE1465" s="18"/>
      <c r="AF1465" s="88"/>
      <c r="AG1465" s="90"/>
      <c r="AK1465" s="37"/>
      <c r="AM1465" s="37"/>
      <c r="AP1465" s="94"/>
      <c r="AQ1465" s="18"/>
      <c r="AR1465" s="95"/>
      <c r="AS1465" s="96"/>
      <c r="AU1465" s="18"/>
      <c r="AW1465" s="18"/>
    </row>
    <row r="1466" spans="17:49" x14ac:dyDescent="0.2">
      <c r="Q1466"/>
      <c r="R1466" s="5"/>
      <c r="S1466" s="34"/>
      <c r="T1466" s="5"/>
      <c r="U1466" s="34"/>
      <c r="V1466" s="5"/>
      <c r="W1466" s="81"/>
      <c r="X1466" s="84"/>
      <c r="Y1466" s="18"/>
      <c r="AA1466" s="18"/>
      <c r="AB1466" s="86"/>
      <c r="AC1466" s="18"/>
      <c r="AE1466" s="18"/>
      <c r="AF1466" s="88"/>
      <c r="AG1466" s="90"/>
      <c r="AK1466" s="37"/>
      <c r="AM1466" s="37"/>
      <c r="AP1466" s="94"/>
      <c r="AQ1466" s="18"/>
      <c r="AR1466" s="95"/>
      <c r="AS1466" s="96"/>
      <c r="AU1466" s="18"/>
      <c r="AW1466" s="18"/>
    </row>
    <row r="1467" spans="17:49" x14ac:dyDescent="0.2">
      <c r="Q1467"/>
      <c r="R1467" s="5"/>
      <c r="S1467" s="34"/>
      <c r="T1467" s="5"/>
      <c r="U1467" s="34"/>
      <c r="V1467" s="5"/>
      <c r="W1467" s="81"/>
      <c r="X1467" s="84"/>
      <c r="Y1467" s="18"/>
      <c r="AA1467" s="18"/>
      <c r="AB1467" s="86"/>
      <c r="AC1467" s="18"/>
      <c r="AE1467" s="18"/>
      <c r="AF1467" s="88"/>
      <c r="AG1467" s="90"/>
      <c r="AK1467" s="37"/>
      <c r="AM1467" s="37"/>
      <c r="AP1467" s="94"/>
      <c r="AQ1467" s="18"/>
      <c r="AR1467" s="95"/>
      <c r="AS1467" s="96"/>
      <c r="AU1467" s="18"/>
      <c r="AW1467" s="18"/>
    </row>
    <row r="1468" spans="17:49" x14ac:dyDescent="0.2">
      <c r="Q1468"/>
      <c r="R1468" s="5"/>
      <c r="S1468" s="34"/>
      <c r="T1468" s="5"/>
      <c r="U1468" s="34"/>
      <c r="V1468" s="5"/>
      <c r="W1468" s="81"/>
      <c r="X1468" s="84"/>
      <c r="Y1468" s="18"/>
      <c r="AA1468" s="18"/>
      <c r="AB1468" s="86"/>
      <c r="AC1468" s="18"/>
      <c r="AE1468" s="18"/>
      <c r="AF1468" s="88"/>
      <c r="AG1468" s="90"/>
      <c r="AK1468" s="37"/>
      <c r="AM1468" s="37"/>
      <c r="AP1468" s="94"/>
      <c r="AQ1468" s="18"/>
      <c r="AR1468" s="95"/>
      <c r="AS1468" s="96"/>
      <c r="AU1468" s="18"/>
      <c r="AW1468" s="18"/>
    </row>
    <row r="1469" spans="17:49" x14ac:dyDescent="0.2">
      <c r="Q1469"/>
      <c r="R1469" s="5"/>
      <c r="S1469" s="34"/>
      <c r="T1469" s="5"/>
      <c r="U1469" s="34"/>
      <c r="V1469" s="5"/>
      <c r="W1469" s="81"/>
      <c r="X1469" s="84"/>
      <c r="Y1469" s="18"/>
      <c r="AA1469" s="18"/>
      <c r="AB1469" s="86"/>
      <c r="AC1469" s="18"/>
      <c r="AE1469" s="18"/>
      <c r="AF1469" s="88"/>
      <c r="AG1469" s="90"/>
      <c r="AK1469" s="37"/>
      <c r="AM1469" s="37"/>
      <c r="AP1469" s="94"/>
      <c r="AQ1469" s="18"/>
      <c r="AR1469" s="95"/>
      <c r="AS1469" s="96"/>
      <c r="AU1469" s="18"/>
      <c r="AW1469" s="18"/>
    </row>
    <row r="1470" spans="17:49" x14ac:dyDescent="0.2">
      <c r="Q1470"/>
      <c r="R1470" s="5"/>
      <c r="S1470" s="34"/>
      <c r="T1470" s="5"/>
      <c r="U1470" s="34"/>
      <c r="V1470" s="5"/>
      <c r="W1470" s="81"/>
      <c r="X1470" s="84"/>
      <c r="Y1470" s="18"/>
      <c r="AA1470" s="18"/>
      <c r="AB1470" s="86"/>
      <c r="AC1470" s="18"/>
      <c r="AE1470" s="18"/>
      <c r="AF1470" s="88"/>
      <c r="AG1470" s="90"/>
      <c r="AK1470" s="37"/>
      <c r="AM1470" s="37"/>
      <c r="AP1470" s="94"/>
      <c r="AQ1470" s="18"/>
      <c r="AR1470" s="95"/>
      <c r="AS1470" s="96"/>
      <c r="AU1470" s="18"/>
      <c r="AW1470" s="18"/>
    </row>
    <row r="1471" spans="17:49" x14ac:dyDescent="0.2">
      <c r="Q1471"/>
      <c r="R1471" s="5"/>
      <c r="S1471" s="34"/>
      <c r="T1471" s="5"/>
      <c r="U1471" s="34"/>
      <c r="V1471" s="5"/>
      <c r="W1471" s="81"/>
      <c r="X1471" s="84"/>
      <c r="Y1471" s="18"/>
      <c r="AA1471" s="18"/>
      <c r="AB1471" s="86"/>
      <c r="AC1471" s="18"/>
      <c r="AE1471" s="18"/>
      <c r="AF1471" s="88"/>
      <c r="AG1471" s="90"/>
      <c r="AK1471" s="37"/>
      <c r="AM1471" s="37"/>
      <c r="AP1471" s="94"/>
      <c r="AQ1471" s="18"/>
      <c r="AR1471" s="95"/>
      <c r="AS1471" s="96"/>
      <c r="AU1471" s="18"/>
      <c r="AW1471" s="18"/>
    </row>
    <row r="1472" spans="17:49" x14ac:dyDescent="0.2">
      <c r="Q1472"/>
      <c r="R1472" s="5"/>
      <c r="S1472" s="34"/>
      <c r="T1472" s="5"/>
      <c r="U1472" s="34"/>
      <c r="V1472" s="5"/>
      <c r="W1472" s="81"/>
      <c r="X1472" s="84"/>
      <c r="Y1472" s="18"/>
      <c r="AA1472" s="18"/>
      <c r="AB1472" s="86"/>
      <c r="AC1472" s="18"/>
      <c r="AE1472" s="18"/>
      <c r="AF1472" s="88"/>
      <c r="AG1472" s="90"/>
      <c r="AK1472" s="37"/>
      <c r="AM1472" s="37"/>
      <c r="AP1472" s="94"/>
      <c r="AQ1472" s="18"/>
      <c r="AR1472" s="95"/>
      <c r="AS1472" s="96"/>
      <c r="AU1472" s="18"/>
      <c r="AW1472" s="18"/>
    </row>
    <row r="1473" spans="17:49" x14ac:dyDescent="0.2">
      <c r="Q1473"/>
      <c r="R1473" s="5"/>
      <c r="S1473" s="34"/>
      <c r="T1473" s="5"/>
      <c r="U1473" s="34"/>
      <c r="V1473" s="5"/>
      <c r="W1473" s="81"/>
      <c r="X1473" s="84"/>
      <c r="Y1473" s="18"/>
      <c r="AA1473" s="18"/>
      <c r="AB1473" s="86"/>
      <c r="AC1473" s="18"/>
      <c r="AE1473" s="18"/>
      <c r="AF1473" s="88"/>
      <c r="AG1473" s="90"/>
      <c r="AK1473" s="37"/>
      <c r="AM1473" s="37"/>
      <c r="AP1473" s="94"/>
      <c r="AQ1473" s="18"/>
      <c r="AR1473" s="95"/>
      <c r="AS1473" s="96"/>
      <c r="AU1473" s="18"/>
      <c r="AW1473" s="18"/>
    </row>
    <row r="1474" spans="17:49" x14ac:dyDescent="0.2">
      <c r="Q1474"/>
      <c r="R1474" s="5"/>
      <c r="S1474" s="34"/>
      <c r="T1474" s="5"/>
      <c r="U1474" s="34"/>
      <c r="V1474" s="5"/>
      <c r="W1474" s="81"/>
      <c r="X1474" s="84"/>
      <c r="Y1474" s="18"/>
      <c r="AA1474" s="18"/>
      <c r="AB1474" s="86"/>
      <c r="AC1474" s="18"/>
      <c r="AE1474" s="18"/>
      <c r="AF1474" s="88"/>
      <c r="AG1474" s="90"/>
      <c r="AK1474" s="37"/>
      <c r="AM1474" s="37"/>
      <c r="AP1474" s="94"/>
      <c r="AQ1474" s="18"/>
      <c r="AR1474" s="95"/>
      <c r="AS1474" s="96"/>
      <c r="AU1474" s="18"/>
      <c r="AW1474" s="18"/>
    </row>
    <row r="1475" spans="17:49" x14ac:dyDescent="0.2">
      <c r="Q1475"/>
      <c r="R1475" s="5"/>
      <c r="S1475" s="34"/>
      <c r="T1475" s="5"/>
      <c r="U1475" s="34"/>
      <c r="V1475" s="5"/>
      <c r="W1475" s="81"/>
      <c r="X1475" s="84"/>
      <c r="Y1475" s="18"/>
      <c r="AA1475" s="18"/>
      <c r="AB1475" s="86"/>
      <c r="AC1475" s="18"/>
      <c r="AE1475" s="18"/>
      <c r="AF1475" s="88"/>
      <c r="AG1475" s="90"/>
      <c r="AK1475" s="37"/>
      <c r="AM1475" s="37"/>
      <c r="AP1475" s="94"/>
      <c r="AQ1475" s="18"/>
      <c r="AR1475" s="95"/>
      <c r="AS1475" s="96"/>
      <c r="AU1475" s="18"/>
      <c r="AW1475" s="18"/>
    </row>
    <row r="1476" spans="17:49" x14ac:dyDescent="0.2">
      <c r="Q1476"/>
      <c r="R1476" s="5"/>
      <c r="S1476" s="34"/>
      <c r="T1476" s="5"/>
      <c r="U1476" s="34"/>
      <c r="V1476" s="5"/>
      <c r="W1476" s="81"/>
      <c r="X1476" s="84"/>
      <c r="Y1476" s="18"/>
      <c r="AA1476" s="18"/>
      <c r="AB1476" s="86"/>
      <c r="AC1476" s="18"/>
      <c r="AE1476" s="18"/>
      <c r="AF1476" s="88"/>
      <c r="AG1476" s="90"/>
      <c r="AK1476" s="37"/>
      <c r="AM1476" s="37"/>
      <c r="AP1476" s="94"/>
      <c r="AQ1476" s="18"/>
      <c r="AR1476" s="95"/>
      <c r="AS1476" s="96"/>
      <c r="AU1476" s="18"/>
      <c r="AW1476" s="18"/>
    </row>
    <row r="1477" spans="17:49" x14ac:dyDescent="0.2">
      <c r="Q1477"/>
      <c r="R1477" s="5"/>
      <c r="S1477" s="34"/>
      <c r="T1477" s="5"/>
      <c r="U1477" s="34"/>
      <c r="V1477" s="5"/>
      <c r="W1477" s="81"/>
      <c r="X1477" s="84"/>
      <c r="Y1477" s="18"/>
      <c r="AA1477" s="18"/>
      <c r="AB1477" s="86"/>
      <c r="AC1477" s="18"/>
      <c r="AE1477" s="18"/>
      <c r="AF1477" s="88"/>
      <c r="AG1477" s="90"/>
      <c r="AK1477" s="37"/>
      <c r="AM1477" s="37"/>
      <c r="AP1477" s="94"/>
      <c r="AQ1477" s="18"/>
      <c r="AR1477" s="95"/>
      <c r="AS1477" s="96"/>
      <c r="AU1477" s="18"/>
      <c r="AW1477" s="18"/>
    </row>
    <row r="1478" spans="17:49" x14ac:dyDescent="0.2">
      <c r="Q1478"/>
      <c r="R1478" s="5"/>
      <c r="S1478" s="34"/>
      <c r="T1478" s="5"/>
      <c r="U1478" s="34"/>
      <c r="V1478" s="5"/>
      <c r="W1478" s="81"/>
      <c r="X1478" s="84"/>
      <c r="Y1478" s="18"/>
      <c r="AA1478" s="18"/>
      <c r="AB1478" s="86"/>
      <c r="AC1478" s="18"/>
      <c r="AE1478" s="18"/>
      <c r="AF1478" s="88"/>
      <c r="AG1478" s="90"/>
      <c r="AK1478" s="37"/>
      <c r="AM1478" s="37"/>
      <c r="AP1478" s="94"/>
      <c r="AQ1478" s="18"/>
      <c r="AR1478" s="95"/>
      <c r="AS1478" s="96"/>
      <c r="AU1478" s="18"/>
      <c r="AW1478" s="18"/>
    </row>
    <row r="1479" spans="17:49" x14ac:dyDescent="0.2">
      <c r="Q1479"/>
      <c r="R1479" s="5"/>
      <c r="S1479" s="34"/>
      <c r="T1479" s="5"/>
      <c r="U1479" s="34"/>
      <c r="V1479" s="5"/>
      <c r="W1479" s="81"/>
      <c r="X1479" s="84"/>
      <c r="Y1479" s="18"/>
      <c r="AA1479" s="18"/>
      <c r="AB1479" s="86"/>
      <c r="AC1479" s="18"/>
      <c r="AE1479" s="18"/>
      <c r="AF1479" s="88"/>
      <c r="AG1479" s="90"/>
      <c r="AK1479" s="37"/>
      <c r="AM1479" s="37"/>
      <c r="AP1479" s="94"/>
      <c r="AQ1479" s="18"/>
      <c r="AR1479" s="95"/>
      <c r="AS1479" s="96"/>
      <c r="AU1479" s="18"/>
      <c r="AW1479" s="18"/>
    </row>
    <row r="1480" spans="17:49" x14ac:dyDescent="0.2">
      <c r="Q1480"/>
      <c r="R1480" s="5"/>
      <c r="S1480" s="34"/>
      <c r="T1480" s="5"/>
      <c r="U1480" s="34"/>
      <c r="V1480" s="5"/>
      <c r="W1480" s="81"/>
      <c r="X1480" s="84"/>
      <c r="Y1480" s="18"/>
      <c r="AA1480" s="18"/>
      <c r="AB1480" s="86"/>
      <c r="AC1480" s="18"/>
      <c r="AE1480" s="18"/>
      <c r="AF1480" s="88"/>
      <c r="AG1480" s="90"/>
      <c r="AK1480" s="37"/>
      <c r="AM1480" s="37"/>
      <c r="AP1480" s="94"/>
      <c r="AQ1480" s="18"/>
      <c r="AR1480" s="95"/>
      <c r="AS1480" s="96"/>
      <c r="AU1480" s="18"/>
      <c r="AW1480" s="18"/>
    </row>
    <row r="1481" spans="17:49" x14ac:dyDescent="0.2">
      <c r="Q1481"/>
      <c r="R1481" s="5"/>
      <c r="S1481" s="34"/>
      <c r="T1481" s="5"/>
      <c r="U1481" s="34"/>
      <c r="V1481" s="5"/>
      <c r="W1481" s="81"/>
      <c r="X1481" s="84"/>
      <c r="Y1481" s="18"/>
      <c r="AA1481" s="18"/>
      <c r="AB1481" s="86"/>
      <c r="AC1481" s="18"/>
      <c r="AE1481" s="18"/>
      <c r="AF1481" s="88"/>
      <c r="AG1481" s="90"/>
      <c r="AK1481" s="37"/>
      <c r="AM1481" s="37"/>
      <c r="AP1481" s="94"/>
      <c r="AQ1481" s="18"/>
      <c r="AR1481" s="95"/>
      <c r="AS1481" s="96"/>
      <c r="AU1481" s="18"/>
      <c r="AW1481" s="18"/>
    </row>
    <row r="1482" spans="17:49" x14ac:dyDescent="0.2">
      <c r="Q1482"/>
      <c r="R1482" s="5"/>
      <c r="S1482" s="34"/>
      <c r="T1482" s="5"/>
      <c r="U1482" s="34"/>
      <c r="V1482" s="5"/>
      <c r="W1482" s="81"/>
      <c r="X1482" s="84"/>
      <c r="Y1482" s="18"/>
      <c r="AA1482" s="18"/>
      <c r="AB1482" s="86"/>
      <c r="AC1482" s="18"/>
      <c r="AE1482" s="18"/>
      <c r="AF1482" s="88"/>
      <c r="AG1482" s="90"/>
      <c r="AK1482" s="37"/>
      <c r="AM1482" s="37"/>
      <c r="AP1482" s="94"/>
      <c r="AQ1482" s="18"/>
      <c r="AR1482" s="95"/>
      <c r="AS1482" s="96"/>
      <c r="AU1482" s="18"/>
      <c r="AW1482" s="18"/>
    </row>
    <row r="1483" spans="17:49" x14ac:dyDescent="0.2">
      <c r="Q1483"/>
      <c r="R1483" s="5"/>
      <c r="S1483" s="34"/>
      <c r="T1483" s="5"/>
      <c r="U1483" s="34"/>
      <c r="V1483" s="5"/>
      <c r="W1483" s="81"/>
      <c r="X1483" s="84"/>
      <c r="Y1483" s="18"/>
      <c r="AA1483" s="18"/>
      <c r="AB1483" s="86"/>
      <c r="AC1483" s="18"/>
      <c r="AE1483" s="18"/>
      <c r="AF1483" s="88"/>
      <c r="AG1483" s="90"/>
      <c r="AK1483" s="37"/>
      <c r="AM1483" s="37"/>
      <c r="AP1483" s="94"/>
      <c r="AQ1483" s="18"/>
      <c r="AR1483" s="95"/>
      <c r="AS1483" s="96"/>
      <c r="AU1483" s="18"/>
      <c r="AW1483" s="18"/>
    </row>
    <row r="1484" spans="17:49" x14ac:dyDescent="0.2">
      <c r="Q1484"/>
      <c r="R1484" s="5"/>
      <c r="S1484" s="34"/>
      <c r="T1484" s="5"/>
      <c r="U1484" s="34"/>
      <c r="V1484" s="5"/>
      <c r="W1484" s="81"/>
      <c r="X1484" s="84"/>
      <c r="Y1484" s="18"/>
      <c r="AA1484" s="18"/>
      <c r="AB1484" s="86"/>
      <c r="AC1484" s="18"/>
      <c r="AE1484" s="18"/>
      <c r="AF1484" s="88"/>
      <c r="AG1484" s="90"/>
      <c r="AK1484" s="37"/>
      <c r="AM1484" s="37"/>
      <c r="AP1484" s="94"/>
      <c r="AQ1484" s="18"/>
      <c r="AR1484" s="95"/>
      <c r="AS1484" s="96"/>
      <c r="AU1484" s="18"/>
      <c r="AW1484" s="18"/>
    </row>
    <row r="1485" spans="17:49" x14ac:dyDescent="0.2">
      <c r="Q1485"/>
      <c r="R1485" s="5"/>
      <c r="S1485" s="34"/>
      <c r="T1485" s="5"/>
      <c r="U1485" s="34"/>
      <c r="V1485" s="5"/>
      <c r="W1485" s="81"/>
      <c r="X1485" s="84"/>
      <c r="Y1485" s="18"/>
      <c r="AA1485" s="18"/>
      <c r="AB1485" s="86"/>
      <c r="AC1485" s="18"/>
      <c r="AE1485" s="18"/>
      <c r="AF1485" s="88"/>
      <c r="AG1485" s="90"/>
      <c r="AK1485" s="37"/>
      <c r="AM1485" s="37"/>
      <c r="AP1485" s="94"/>
      <c r="AQ1485" s="18"/>
      <c r="AR1485" s="95"/>
      <c r="AS1485" s="96"/>
      <c r="AU1485" s="18"/>
      <c r="AW1485" s="18"/>
    </row>
    <row r="1486" spans="17:49" x14ac:dyDescent="0.2">
      <c r="Q1486"/>
      <c r="R1486" s="5"/>
      <c r="S1486" s="34"/>
      <c r="T1486" s="5"/>
      <c r="U1486" s="34"/>
      <c r="V1486" s="5"/>
      <c r="W1486" s="81"/>
      <c r="X1486" s="84"/>
      <c r="Y1486" s="18"/>
      <c r="AA1486" s="18"/>
      <c r="AB1486" s="86"/>
      <c r="AC1486" s="18"/>
      <c r="AE1486" s="18"/>
      <c r="AF1486" s="88"/>
      <c r="AG1486" s="90"/>
      <c r="AK1486" s="37"/>
      <c r="AM1486" s="37"/>
      <c r="AP1486" s="94"/>
      <c r="AQ1486" s="18"/>
      <c r="AR1486" s="95"/>
      <c r="AS1486" s="96"/>
      <c r="AU1486" s="18"/>
      <c r="AW1486" s="18"/>
    </row>
    <row r="1487" spans="17:49" x14ac:dyDescent="0.2">
      <c r="Q1487"/>
      <c r="R1487" s="5"/>
      <c r="S1487" s="34"/>
      <c r="T1487" s="5"/>
      <c r="U1487" s="34"/>
      <c r="V1487" s="5"/>
      <c r="W1487" s="81"/>
      <c r="X1487" s="84"/>
      <c r="Y1487" s="18"/>
      <c r="AA1487" s="18"/>
      <c r="AB1487" s="86"/>
      <c r="AC1487" s="18"/>
      <c r="AE1487" s="18"/>
      <c r="AF1487" s="88"/>
      <c r="AG1487" s="90"/>
      <c r="AK1487" s="37"/>
      <c r="AM1487" s="37"/>
      <c r="AP1487" s="94"/>
      <c r="AQ1487" s="18"/>
      <c r="AR1487" s="95"/>
      <c r="AS1487" s="96"/>
      <c r="AU1487" s="18"/>
      <c r="AW1487" s="18"/>
    </row>
    <row r="1488" spans="17:49" x14ac:dyDescent="0.2">
      <c r="Q1488"/>
      <c r="R1488" s="5"/>
      <c r="S1488" s="34"/>
      <c r="T1488" s="5"/>
      <c r="U1488" s="34"/>
      <c r="V1488" s="5"/>
      <c r="W1488" s="81"/>
      <c r="X1488" s="84"/>
      <c r="Y1488" s="18"/>
      <c r="AA1488" s="18"/>
      <c r="AB1488" s="86"/>
      <c r="AC1488" s="18"/>
      <c r="AE1488" s="18"/>
      <c r="AF1488" s="88"/>
      <c r="AG1488" s="90"/>
      <c r="AK1488" s="37"/>
      <c r="AM1488" s="37"/>
      <c r="AP1488" s="94"/>
      <c r="AQ1488" s="18"/>
      <c r="AR1488" s="95"/>
      <c r="AS1488" s="96"/>
      <c r="AU1488" s="18"/>
      <c r="AW1488" s="18"/>
    </row>
    <row r="1489" spans="17:49" x14ac:dyDescent="0.2">
      <c r="Q1489"/>
      <c r="R1489" s="5"/>
      <c r="S1489" s="34"/>
      <c r="T1489" s="5"/>
      <c r="U1489" s="34"/>
      <c r="V1489" s="5"/>
      <c r="W1489" s="81"/>
      <c r="X1489" s="84"/>
      <c r="Y1489" s="18"/>
      <c r="AA1489" s="18"/>
      <c r="AB1489" s="86"/>
      <c r="AC1489" s="18"/>
      <c r="AE1489" s="18"/>
      <c r="AF1489" s="88"/>
      <c r="AG1489" s="90"/>
      <c r="AK1489" s="37"/>
      <c r="AM1489" s="37"/>
      <c r="AP1489" s="94"/>
      <c r="AQ1489" s="18"/>
      <c r="AR1489" s="95"/>
      <c r="AS1489" s="96"/>
      <c r="AU1489" s="18"/>
      <c r="AW1489" s="18"/>
    </row>
    <row r="1490" spans="17:49" x14ac:dyDescent="0.2">
      <c r="Q1490"/>
      <c r="R1490" s="5"/>
      <c r="S1490" s="34"/>
      <c r="T1490" s="5"/>
      <c r="U1490" s="34"/>
      <c r="V1490" s="5"/>
      <c r="W1490" s="81"/>
      <c r="X1490" s="84"/>
      <c r="Y1490" s="18"/>
      <c r="AA1490" s="18"/>
      <c r="AB1490" s="86"/>
      <c r="AC1490" s="18"/>
      <c r="AE1490" s="18"/>
      <c r="AF1490" s="88"/>
      <c r="AG1490" s="90"/>
      <c r="AK1490" s="37"/>
      <c r="AM1490" s="37"/>
      <c r="AP1490" s="94"/>
      <c r="AQ1490" s="18"/>
      <c r="AR1490" s="95"/>
      <c r="AS1490" s="96"/>
      <c r="AU1490" s="18"/>
      <c r="AW1490" s="18"/>
    </row>
    <row r="1491" spans="17:49" x14ac:dyDescent="0.2">
      <c r="Q1491"/>
      <c r="R1491" s="5"/>
      <c r="S1491" s="34"/>
      <c r="T1491" s="5"/>
      <c r="U1491" s="34"/>
      <c r="V1491" s="5"/>
      <c r="W1491" s="81"/>
      <c r="X1491" s="84"/>
      <c r="Y1491" s="18"/>
      <c r="AA1491" s="18"/>
      <c r="AB1491" s="86"/>
      <c r="AC1491" s="18"/>
      <c r="AE1491" s="18"/>
      <c r="AF1491" s="88"/>
      <c r="AG1491" s="90"/>
      <c r="AK1491" s="37"/>
      <c r="AM1491" s="37"/>
      <c r="AP1491" s="94"/>
      <c r="AQ1491" s="18"/>
      <c r="AR1491" s="95"/>
      <c r="AS1491" s="96"/>
      <c r="AU1491" s="18"/>
      <c r="AW1491" s="18"/>
    </row>
    <row r="1492" spans="17:49" x14ac:dyDescent="0.2">
      <c r="Q1492"/>
      <c r="R1492" s="5"/>
      <c r="S1492" s="34"/>
      <c r="T1492" s="5"/>
      <c r="U1492" s="34"/>
      <c r="V1492" s="5"/>
      <c r="W1492" s="81"/>
      <c r="X1492" s="84"/>
      <c r="Y1492" s="18"/>
      <c r="AA1492" s="18"/>
      <c r="AB1492" s="86"/>
      <c r="AC1492" s="18"/>
      <c r="AE1492" s="18"/>
      <c r="AF1492" s="88"/>
      <c r="AG1492" s="90"/>
      <c r="AK1492" s="37"/>
      <c r="AM1492" s="37"/>
      <c r="AP1492" s="94"/>
      <c r="AQ1492" s="18"/>
      <c r="AR1492" s="95"/>
      <c r="AS1492" s="96"/>
      <c r="AU1492" s="18"/>
      <c r="AW1492" s="18"/>
    </row>
    <row r="1493" spans="17:49" x14ac:dyDescent="0.2">
      <c r="Q1493"/>
      <c r="R1493" s="5"/>
      <c r="S1493" s="34"/>
      <c r="T1493" s="5"/>
      <c r="U1493" s="34"/>
      <c r="V1493" s="5"/>
      <c r="W1493" s="81"/>
      <c r="X1493" s="84"/>
      <c r="Y1493" s="18"/>
      <c r="AA1493" s="18"/>
      <c r="AB1493" s="86"/>
      <c r="AC1493" s="18"/>
      <c r="AE1493" s="18"/>
      <c r="AF1493" s="88"/>
      <c r="AG1493" s="90"/>
      <c r="AK1493" s="37"/>
      <c r="AM1493" s="37"/>
      <c r="AP1493" s="94"/>
      <c r="AQ1493" s="18"/>
      <c r="AR1493" s="95"/>
      <c r="AS1493" s="96"/>
      <c r="AU1493" s="18"/>
      <c r="AW1493" s="18"/>
    </row>
    <row r="1494" spans="17:49" x14ac:dyDescent="0.2">
      <c r="Q1494"/>
      <c r="R1494" s="5"/>
      <c r="S1494" s="34"/>
      <c r="T1494" s="5"/>
      <c r="U1494" s="34"/>
      <c r="V1494" s="5"/>
      <c r="W1494" s="81"/>
      <c r="X1494" s="84"/>
      <c r="Y1494" s="18"/>
      <c r="AA1494" s="18"/>
      <c r="AB1494" s="86"/>
      <c r="AC1494" s="18"/>
      <c r="AE1494" s="18"/>
      <c r="AF1494" s="88"/>
      <c r="AG1494" s="90"/>
      <c r="AK1494" s="37"/>
      <c r="AM1494" s="37"/>
      <c r="AP1494" s="94"/>
      <c r="AQ1494" s="18"/>
      <c r="AR1494" s="95"/>
      <c r="AS1494" s="96"/>
      <c r="AU1494" s="18"/>
      <c r="AW1494" s="18"/>
    </row>
    <row r="1495" spans="17:49" x14ac:dyDescent="0.2">
      <c r="Q1495"/>
      <c r="R1495" s="5"/>
      <c r="S1495" s="34"/>
      <c r="T1495" s="5"/>
      <c r="U1495" s="34"/>
      <c r="V1495" s="5"/>
      <c r="W1495" s="81"/>
      <c r="X1495" s="84"/>
      <c r="Y1495" s="18"/>
      <c r="AA1495" s="18"/>
      <c r="AB1495" s="86"/>
      <c r="AC1495" s="18"/>
      <c r="AE1495" s="18"/>
      <c r="AF1495" s="88"/>
      <c r="AG1495" s="90"/>
      <c r="AK1495" s="37"/>
      <c r="AM1495" s="37"/>
      <c r="AP1495" s="94"/>
      <c r="AQ1495" s="18"/>
      <c r="AR1495" s="95"/>
      <c r="AS1495" s="96"/>
      <c r="AU1495" s="18"/>
      <c r="AW1495" s="18"/>
    </row>
    <row r="1496" spans="17:49" x14ac:dyDescent="0.2">
      <c r="Q1496"/>
      <c r="R1496" s="5"/>
      <c r="S1496" s="34"/>
      <c r="T1496" s="5"/>
      <c r="U1496" s="34"/>
      <c r="V1496" s="5"/>
      <c r="W1496" s="81"/>
      <c r="X1496" s="84"/>
      <c r="Y1496" s="18"/>
      <c r="AA1496" s="18"/>
      <c r="AB1496" s="86"/>
      <c r="AC1496" s="18"/>
      <c r="AE1496" s="18"/>
      <c r="AF1496" s="88"/>
      <c r="AG1496" s="90"/>
      <c r="AK1496" s="37"/>
      <c r="AM1496" s="37"/>
      <c r="AP1496" s="94"/>
      <c r="AQ1496" s="18"/>
      <c r="AR1496" s="95"/>
      <c r="AS1496" s="96"/>
      <c r="AU1496" s="18"/>
      <c r="AW1496" s="18"/>
    </row>
    <row r="1497" spans="17:49" x14ac:dyDescent="0.2">
      <c r="Q1497"/>
      <c r="R1497" s="5"/>
      <c r="S1497" s="34"/>
      <c r="T1497" s="5"/>
      <c r="U1497" s="34"/>
      <c r="V1497" s="5"/>
      <c r="W1497" s="81"/>
      <c r="X1497" s="84"/>
      <c r="Y1497" s="18"/>
      <c r="AA1497" s="18"/>
      <c r="AB1497" s="86"/>
      <c r="AC1497" s="18"/>
      <c r="AE1497" s="18"/>
      <c r="AF1497" s="88"/>
      <c r="AG1497" s="90"/>
      <c r="AK1497" s="37"/>
      <c r="AM1497" s="37"/>
      <c r="AP1497" s="94"/>
      <c r="AQ1497" s="18"/>
      <c r="AR1497" s="95"/>
      <c r="AS1497" s="96"/>
      <c r="AU1497" s="18"/>
      <c r="AW1497" s="18"/>
    </row>
    <row r="1498" spans="17:49" x14ac:dyDescent="0.2">
      <c r="Q1498"/>
      <c r="R1498" s="5"/>
      <c r="S1498" s="34"/>
      <c r="T1498" s="5"/>
      <c r="U1498" s="34"/>
      <c r="V1498" s="5"/>
      <c r="W1498" s="81"/>
      <c r="X1498" s="84"/>
      <c r="Y1498" s="18"/>
      <c r="AA1498" s="18"/>
      <c r="AB1498" s="86"/>
      <c r="AC1498" s="18"/>
      <c r="AE1498" s="18"/>
      <c r="AF1498" s="88"/>
      <c r="AG1498" s="90"/>
      <c r="AK1498" s="37"/>
      <c r="AM1498" s="37"/>
      <c r="AP1498" s="94"/>
      <c r="AQ1498" s="18"/>
      <c r="AR1498" s="95"/>
      <c r="AS1498" s="96"/>
      <c r="AU1498" s="18"/>
      <c r="AW1498" s="18"/>
    </row>
    <row r="1499" spans="17:49" x14ac:dyDescent="0.2">
      <c r="Q1499"/>
      <c r="R1499" s="5"/>
      <c r="S1499" s="34"/>
      <c r="T1499" s="5"/>
      <c r="U1499" s="34"/>
      <c r="V1499" s="5"/>
      <c r="W1499" s="81"/>
      <c r="X1499" s="84"/>
      <c r="Y1499" s="18"/>
      <c r="AA1499" s="18"/>
      <c r="AB1499" s="86"/>
      <c r="AC1499" s="18"/>
      <c r="AE1499" s="18"/>
      <c r="AF1499" s="88"/>
      <c r="AG1499" s="90"/>
      <c r="AK1499" s="37"/>
      <c r="AM1499" s="37"/>
      <c r="AP1499" s="94"/>
      <c r="AQ1499" s="18"/>
      <c r="AR1499" s="95"/>
      <c r="AS1499" s="96"/>
      <c r="AU1499" s="18"/>
      <c r="AW1499" s="18"/>
    </row>
    <row r="1500" spans="17:49" x14ac:dyDescent="0.2">
      <c r="Q1500"/>
      <c r="R1500" s="5"/>
      <c r="S1500" s="34"/>
      <c r="T1500" s="5"/>
      <c r="U1500" s="34"/>
      <c r="V1500" s="5"/>
      <c r="W1500" s="81"/>
      <c r="X1500" s="84"/>
      <c r="Y1500" s="18"/>
      <c r="AA1500" s="18"/>
      <c r="AB1500" s="86"/>
      <c r="AC1500" s="18"/>
      <c r="AE1500" s="18"/>
      <c r="AF1500" s="88"/>
      <c r="AG1500" s="90"/>
      <c r="AK1500" s="37"/>
      <c r="AM1500" s="37"/>
      <c r="AP1500" s="94"/>
      <c r="AQ1500" s="18"/>
      <c r="AR1500" s="95"/>
      <c r="AS1500" s="96"/>
      <c r="AU1500" s="18"/>
      <c r="AW1500" s="18"/>
    </row>
    <row r="1501" spans="17:49" x14ac:dyDescent="0.2">
      <c r="Q1501"/>
      <c r="R1501" s="5"/>
      <c r="S1501" s="34"/>
      <c r="T1501" s="5"/>
      <c r="U1501" s="34"/>
      <c r="V1501" s="5"/>
      <c r="W1501" s="81"/>
      <c r="X1501" s="84"/>
      <c r="Y1501" s="18"/>
      <c r="AA1501" s="18"/>
      <c r="AB1501" s="86"/>
      <c r="AC1501" s="18"/>
      <c r="AE1501" s="18"/>
      <c r="AF1501" s="88"/>
      <c r="AG1501" s="90"/>
      <c r="AK1501" s="37"/>
      <c r="AM1501" s="37"/>
      <c r="AP1501" s="94"/>
      <c r="AQ1501" s="18"/>
      <c r="AR1501" s="95"/>
      <c r="AS1501" s="96"/>
      <c r="AU1501" s="18"/>
      <c r="AW1501" s="18"/>
    </row>
    <row r="1502" spans="17:49" x14ac:dyDescent="0.2">
      <c r="Q1502"/>
      <c r="R1502" s="5"/>
      <c r="S1502" s="34"/>
      <c r="T1502" s="5"/>
      <c r="U1502" s="34"/>
      <c r="V1502" s="5"/>
      <c r="W1502" s="81"/>
      <c r="X1502" s="84"/>
      <c r="Y1502" s="18"/>
      <c r="AA1502" s="18"/>
      <c r="AB1502" s="86"/>
      <c r="AC1502" s="18"/>
      <c r="AE1502" s="18"/>
      <c r="AF1502" s="88"/>
      <c r="AG1502" s="90"/>
      <c r="AK1502" s="37"/>
      <c r="AM1502" s="37"/>
      <c r="AP1502" s="94"/>
      <c r="AQ1502" s="18"/>
      <c r="AR1502" s="95"/>
      <c r="AS1502" s="96"/>
      <c r="AU1502" s="18"/>
      <c r="AW1502" s="18"/>
    </row>
    <row r="1503" spans="17:49" x14ac:dyDescent="0.2">
      <c r="Q1503"/>
      <c r="R1503" s="5"/>
      <c r="S1503" s="34"/>
      <c r="T1503" s="5"/>
      <c r="U1503" s="34"/>
      <c r="V1503" s="5"/>
      <c r="W1503" s="81"/>
      <c r="X1503" s="84"/>
      <c r="Y1503" s="18"/>
      <c r="AA1503" s="18"/>
      <c r="AB1503" s="86"/>
      <c r="AC1503" s="18"/>
      <c r="AE1503" s="18"/>
      <c r="AF1503" s="88"/>
      <c r="AG1503" s="90"/>
      <c r="AK1503" s="37"/>
      <c r="AM1503" s="37"/>
      <c r="AP1503" s="94"/>
      <c r="AQ1503" s="18"/>
      <c r="AR1503" s="95"/>
      <c r="AS1503" s="96"/>
      <c r="AU1503" s="18"/>
      <c r="AW1503" s="18"/>
    </row>
    <row r="1504" spans="17:49" x14ac:dyDescent="0.2">
      <c r="Q1504"/>
      <c r="R1504" s="5"/>
      <c r="S1504" s="34"/>
      <c r="T1504" s="5"/>
      <c r="U1504" s="34"/>
      <c r="V1504" s="5"/>
      <c r="W1504" s="81"/>
      <c r="X1504" s="84"/>
      <c r="Y1504" s="18"/>
      <c r="AA1504" s="18"/>
      <c r="AB1504" s="86"/>
      <c r="AC1504" s="18"/>
      <c r="AE1504" s="18"/>
      <c r="AF1504" s="88"/>
      <c r="AG1504" s="90"/>
      <c r="AK1504" s="37"/>
      <c r="AM1504" s="37"/>
      <c r="AP1504" s="94"/>
      <c r="AQ1504" s="18"/>
      <c r="AR1504" s="95"/>
      <c r="AS1504" s="96"/>
      <c r="AU1504" s="18"/>
      <c r="AW1504" s="18"/>
    </row>
    <row r="1505" spans="17:49" x14ac:dyDescent="0.2">
      <c r="Q1505"/>
      <c r="R1505" s="5"/>
      <c r="S1505" s="34"/>
      <c r="T1505" s="5"/>
      <c r="U1505" s="34"/>
      <c r="V1505" s="5"/>
      <c r="W1505" s="81"/>
      <c r="X1505" s="84"/>
      <c r="Y1505" s="18"/>
      <c r="AA1505" s="18"/>
      <c r="AB1505" s="86"/>
      <c r="AC1505" s="18"/>
      <c r="AE1505" s="18"/>
      <c r="AF1505" s="88"/>
      <c r="AG1505" s="90"/>
      <c r="AK1505" s="37"/>
      <c r="AM1505" s="37"/>
      <c r="AP1505" s="94"/>
      <c r="AQ1505" s="18"/>
      <c r="AR1505" s="95"/>
      <c r="AS1505" s="96"/>
      <c r="AU1505" s="18"/>
      <c r="AW1505" s="18"/>
    </row>
    <row r="1506" spans="17:49" x14ac:dyDescent="0.2">
      <c r="Q1506"/>
      <c r="R1506" s="5"/>
      <c r="S1506" s="34"/>
      <c r="T1506" s="5"/>
      <c r="U1506" s="34"/>
      <c r="V1506" s="5"/>
      <c r="W1506" s="81"/>
      <c r="X1506" s="84"/>
      <c r="Y1506" s="18"/>
      <c r="AA1506" s="18"/>
      <c r="AB1506" s="86"/>
      <c r="AC1506" s="18"/>
      <c r="AE1506" s="18"/>
      <c r="AF1506" s="88"/>
      <c r="AG1506" s="90"/>
      <c r="AK1506" s="37"/>
      <c r="AM1506" s="37"/>
      <c r="AP1506" s="94"/>
      <c r="AQ1506" s="18"/>
      <c r="AR1506" s="95"/>
      <c r="AS1506" s="96"/>
      <c r="AU1506" s="18"/>
      <c r="AW1506" s="18"/>
    </row>
    <row r="1507" spans="17:49" x14ac:dyDescent="0.2">
      <c r="Q1507"/>
      <c r="R1507" s="5"/>
      <c r="S1507" s="34"/>
      <c r="T1507" s="5"/>
      <c r="U1507" s="34"/>
      <c r="V1507" s="5"/>
      <c r="W1507" s="81"/>
      <c r="X1507" s="84"/>
      <c r="Y1507" s="18"/>
      <c r="AA1507" s="18"/>
      <c r="AB1507" s="86"/>
      <c r="AC1507" s="18"/>
      <c r="AE1507" s="18"/>
      <c r="AF1507" s="88"/>
      <c r="AG1507" s="90"/>
      <c r="AK1507" s="37"/>
      <c r="AM1507" s="37"/>
      <c r="AP1507" s="94"/>
      <c r="AQ1507" s="18"/>
      <c r="AR1507" s="95"/>
      <c r="AS1507" s="96"/>
      <c r="AU1507" s="18"/>
      <c r="AW1507" s="18"/>
    </row>
    <row r="1508" spans="17:49" x14ac:dyDescent="0.2">
      <c r="Q1508"/>
      <c r="R1508" s="5"/>
      <c r="S1508" s="34"/>
      <c r="T1508" s="5"/>
      <c r="U1508" s="34"/>
      <c r="V1508" s="5"/>
      <c r="W1508" s="81"/>
      <c r="X1508" s="84"/>
      <c r="Y1508" s="18"/>
      <c r="AA1508" s="18"/>
      <c r="AB1508" s="86"/>
      <c r="AC1508" s="18"/>
      <c r="AE1508" s="18"/>
      <c r="AF1508" s="88"/>
      <c r="AG1508" s="90"/>
      <c r="AK1508" s="37"/>
      <c r="AM1508" s="37"/>
      <c r="AP1508" s="94"/>
      <c r="AQ1508" s="18"/>
      <c r="AR1508" s="95"/>
      <c r="AS1508" s="96"/>
      <c r="AU1508" s="18"/>
      <c r="AW1508" s="18"/>
    </row>
    <row r="1509" spans="17:49" x14ac:dyDescent="0.2">
      <c r="Q1509"/>
      <c r="R1509" s="5"/>
      <c r="S1509" s="34"/>
      <c r="T1509" s="5"/>
      <c r="U1509" s="34"/>
      <c r="V1509" s="5"/>
      <c r="W1509" s="81"/>
      <c r="X1509" s="84"/>
      <c r="Y1509" s="18"/>
      <c r="AA1509" s="18"/>
      <c r="AB1509" s="86"/>
      <c r="AC1509" s="18"/>
      <c r="AE1509" s="18"/>
      <c r="AF1509" s="88"/>
      <c r="AG1509" s="90"/>
      <c r="AK1509" s="37"/>
      <c r="AM1509" s="37"/>
      <c r="AP1509" s="94"/>
      <c r="AQ1509" s="18"/>
      <c r="AR1509" s="95"/>
      <c r="AS1509" s="96"/>
      <c r="AU1509" s="18"/>
      <c r="AW1509" s="18"/>
    </row>
    <row r="1510" spans="17:49" x14ac:dyDescent="0.2">
      <c r="Q1510"/>
      <c r="R1510" s="5"/>
      <c r="S1510" s="34"/>
      <c r="T1510" s="5"/>
      <c r="U1510" s="34"/>
      <c r="V1510" s="5"/>
      <c r="W1510" s="81"/>
      <c r="X1510" s="84"/>
      <c r="Y1510" s="18"/>
      <c r="AA1510" s="18"/>
      <c r="AB1510" s="86"/>
      <c r="AC1510" s="18"/>
      <c r="AE1510" s="18"/>
      <c r="AF1510" s="88"/>
      <c r="AG1510" s="90"/>
      <c r="AK1510" s="37"/>
      <c r="AM1510" s="37"/>
      <c r="AP1510" s="94"/>
      <c r="AQ1510" s="18"/>
      <c r="AR1510" s="95"/>
      <c r="AS1510" s="96"/>
      <c r="AU1510" s="18"/>
      <c r="AW1510" s="18"/>
    </row>
    <row r="1511" spans="17:49" x14ac:dyDescent="0.2">
      <c r="Q1511"/>
      <c r="R1511" s="5"/>
      <c r="S1511" s="34"/>
      <c r="T1511" s="5"/>
      <c r="U1511" s="34"/>
      <c r="V1511" s="5"/>
      <c r="W1511" s="81"/>
      <c r="X1511" s="84"/>
      <c r="Y1511" s="18"/>
      <c r="AA1511" s="18"/>
      <c r="AB1511" s="86"/>
      <c r="AC1511" s="18"/>
      <c r="AE1511" s="18"/>
      <c r="AF1511" s="88"/>
      <c r="AG1511" s="90"/>
      <c r="AK1511" s="37"/>
      <c r="AM1511" s="37"/>
      <c r="AP1511" s="94"/>
      <c r="AQ1511" s="18"/>
      <c r="AR1511" s="95"/>
      <c r="AS1511" s="96"/>
      <c r="AU1511" s="18"/>
      <c r="AW1511" s="18"/>
    </row>
    <row r="1512" spans="17:49" x14ac:dyDescent="0.2">
      <c r="Q1512"/>
      <c r="R1512" s="5"/>
      <c r="S1512" s="34"/>
      <c r="T1512" s="5"/>
      <c r="U1512" s="34"/>
      <c r="V1512" s="5"/>
      <c r="W1512" s="81"/>
      <c r="X1512" s="84"/>
      <c r="Y1512" s="18"/>
      <c r="AA1512" s="18"/>
      <c r="AB1512" s="86"/>
      <c r="AC1512" s="18"/>
      <c r="AE1512" s="18"/>
      <c r="AF1512" s="88"/>
      <c r="AG1512" s="90"/>
      <c r="AK1512" s="37"/>
      <c r="AM1512" s="37"/>
      <c r="AP1512" s="94"/>
      <c r="AQ1512" s="18"/>
      <c r="AR1512" s="95"/>
      <c r="AS1512" s="96"/>
      <c r="AU1512" s="18"/>
      <c r="AW1512" s="18"/>
    </row>
    <row r="1513" spans="17:49" x14ac:dyDescent="0.2">
      <c r="Q1513"/>
      <c r="R1513" s="5"/>
      <c r="S1513" s="34"/>
      <c r="T1513" s="5"/>
      <c r="U1513" s="34"/>
      <c r="V1513" s="5"/>
      <c r="W1513" s="81"/>
      <c r="X1513" s="84"/>
      <c r="Y1513" s="18"/>
      <c r="AA1513" s="18"/>
      <c r="AB1513" s="86"/>
      <c r="AC1513" s="18"/>
      <c r="AE1513" s="18"/>
      <c r="AF1513" s="88"/>
      <c r="AG1513" s="90"/>
      <c r="AK1513" s="37"/>
      <c r="AM1513" s="37"/>
      <c r="AP1513" s="94"/>
      <c r="AQ1513" s="18"/>
      <c r="AR1513" s="95"/>
      <c r="AS1513" s="96"/>
      <c r="AU1513" s="18"/>
      <c r="AW1513" s="18"/>
    </row>
    <row r="1514" spans="17:49" x14ac:dyDescent="0.2">
      <c r="Q1514"/>
      <c r="R1514" s="5"/>
      <c r="S1514" s="34"/>
      <c r="T1514" s="5"/>
      <c r="U1514" s="34"/>
      <c r="V1514" s="5"/>
      <c r="W1514" s="81"/>
      <c r="X1514" s="84"/>
      <c r="Y1514" s="18"/>
      <c r="AA1514" s="18"/>
      <c r="AB1514" s="86"/>
      <c r="AC1514" s="18"/>
      <c r="AE1514" s="18"/>
      <c r="AF1514" s="88"/>
      <c r="AG1514" s="90"/>
      <c r="AK1514" s="37"/>
      <c r="AM1514" s="37"/>
      <c r="AP1514" s="94"/>
      <c r="AQ1514" s="18"/>
      <c r="AR1514" s="95"/>
      <c r="AS1514" s="96"/>
      <c r="AU1514" s="18"/>
      <c r="AW1514" s="18"/>
    </row>
    <row r="1515" spans="17:49" x14ac:dyDescent="0.2">
      <c r="Q1515"/>
      <c r="R1515" s="5"/>
      <c r="S1515" s="34"/>
      <c r="T1515" s="5"/>
      <c r="U1515" s="34"/>
      <c r="V1515" s="5"/>
      <c r="W1515" s="81"/>
      <c r="X1515" s="84"/>
      <c r="Y1515" s="18"/>
      <c r="AA1515" s="18"/>
      <c r="AB1515" s="86"/>
      <c r="AC1515" s="18"/>
      <c r="AE1515" s="18"/>
      <c r="AF1515" s="88"/>
      <c r="AG1515" s="90"/>
      <c r="AK1515" s="37"/>
      <c r="AM1515" s="37"/>
      <c r="AP1515" s="94"/>
      <c r="AQ1515" s="18"/>
      <c r="AR1515" s="95"/>
      <c r="AS1515" s="96"/>
      <c r="AU1515" s="18"/>
      <c r="AW1515" s="18"/>
    </row>
    <row r="1516" spans="17:49" x14ac:dyDescent="0.2">
      <c r="Q1516"/>
      <c r="R1516" s="5"/>
      <c r="S1516" s="34"/>
      <c r="T1516" s="5"/>
      <c r="U1516" s="34"/>
      <c r="V1516" s="5"/>
      <c r="W1516" s="81"/>
      <c r="X1516" s="84"/>
      <c r="Y1516" s="18"/>
      <c r="AA1516" s="18"/>
      <c r="AB1516" s="86"/>
      <c r="AC1516" s="18"/>
      <c r="AE1516" s="18"/>
      <c r="AF1516" s="88"/>
      <c r="AG1516" s="90"/>
      <c r="AK1516" s="37"/>
      <c r="AM1516" s="37"/>
      <c r="AP1516" s="94"/>
      <c r="AQ1516" s="18"/>
      <c r="AR1516" s="95"/>
      <c r="AS1516" s="96"/>
      <c r="AU1516" s="18"/>
      <c r="AW1516" s="18"/>
    </row>
    <row r="1517" spans="17:49" x14ac:dyDescent="0.2">
      <c r="Q1517"/>
      <c r="R1517" s="5"/>
      <c r="S1517" s="34"/>
      <c r="T1517" s="5"/>
      <c r="U1517" s="34"/>
      <c r="V1517" s="5"/>
      <c r="W1517" s="81"/>
      <c r="X1517" s="84"/>
      <c r="Y1517" s="18"/>
      <c r="AA1517" s="18"/>
      <c r="AB1517" s="86"/>
      <c r="AC1517" s="18"/>
      <c r="AE1517" s="18"/>
      <c r="AF1517" s="88"/>
      <c r="AG1517" s="90"/>
      <c r="AK1517" s="37"/>
      <c r="AM1517" s="37"/>
      <c r="AP1517" s="94"/>
      <c r="AQ1517" s="18"/>
      <c r="AR1517" s="95"/>
      <c r="AS1517" s="96"/>
      <c r="AU1517" s="18"/>
      <c r="AW1517" s="18"/>
    </row>
    <row r="1518" spans="17:49" x14ac:dyDescent="0.2">
      <c r="Q1518"/>
      <c r="R1518" s="5"/>
      <c r="S1518" s="34"/>
      <c r="T1518" s="5"/>
      <c r="U1518" s="34"/>
      <c r="V1518" s="5"/>
      <c r="W1518" s="81"/>
      <c r="X1518" s="84"/>
      <c r="Y1518" s="18"/>
      <c r="AA1518" s="18"/>
      <c r="AB1518" s="86"/>
      <c r="AC1518" s="18"/>
      <c r="AE1518" s="18"/>
      <c r="AF1518" s="88"/>
      <c r="AG1518" s="90"/>
      <c r="AK1518" s="37"/>
      <c r="AM1518" s="37"/>
      <c r="AP1518" s="94"/>
      <c r="AQ1518" s="18"/>
      <c r="AR1518" s="95"/>
      <c r="AS1518" s="96"/>
      <c r="AU1518" s="18"/>
      <c r="AW1518" s="18"/>
    </row>
    <row r="1519" spans="17:49" x14ac:dyDescent="0.2">
      <c r="Q1519"/>
      <c r="R1519" s="5"/>
      <c r="S1519" s="34"/>
      <c r="T1519" s="5"/>
      <c r="U1519" s="34"/>
      <c r="V1519" s="5"/>
      <c r="W1519" s="81"/>
      <c r="X1519" s="84"/>
      <c r="Y1519" s="18"/>
      <c r="AA1519" s="18"/>
      <c r="AB1519" s="86"/>
      <c r="AC1519" s="18"/>
      <c r="AE1519" s="18"/>
      <c r="AF1519" s="88"/>
      <c r="AG1519" s="90"/>
      <c r="AK1519" s="37"/>
      <c r="AM1519" s="37"/>
      <c r="AP1519" s="94"/>
      <c r="AQ1519" s="18"/>
      <c r="AR1519" s="95"/>
      <c r="AS1519" s="96"/>
      <c r="AU1519" s="18"/>
      <c r="AW1519" s="18"/>
    </row>
    <row r="1520" spans="17:49" x14ac:dyDescent="0.2">
      <c r="Q1520"/>
      <c r="R1520" s="5"/>
      <c r="S1520" s="34"/>
      <c r="T1520" s="5"/>
      <c r="U1520" s="34"/>
      <c r="V1520" s="5"/>
      <c r="W1520" s="81"/>
      <c r="X1520" s="84"/>
      <c r="Y1520" s="18"/>
      <c r="AA1520" s="18"/>
      <c r="AB1520" s="86"/>
      <c r="AC1520" s="18"/>
      <c r="AE1520" s="18"/>
      <c r="AF1520" s="88"/>
      <c r="AG1520" s="90"/>
      <c r="AK1520" s="37"/>
      <c r="AM1520" s="37"/>
      <c r="AP1520" s="94"/>
      <c r="AQ1520" s="18"/>
      <c r="AR1520" s="95"/>
      <c r="AS1520" s="96"/>
      <c r="AU1520" s="18"/>
      <c r="AW1520" s="18"/>
    </row>
    <row r="1521" spans="17:49" x14ac:dyDescent="0.2">
      <c r="Q1521"/>
      <c r="R1521" s="5"/>
      <c r="S1521" s="34"/>
      <c r="T1521" s="5"/>
      <c r="U1521" s="34"/>
      <c r="V1521" s="5"/>
      <c r="W1521" s="81"/>
      <c r="X1521" s="84"/>
      <c r="Y1521" s="18"/>
      <c r="AA1521" s="18"/>
      <c r="AB1521" s="86"/>
      <c r="AC1521" s="18"/>
      <c r="AE1521" s="18"/>
      <c r="AF1521" s="88"/>
      <c r="AG1521" s="90"/>
      <c r="AK1521" s="37"/>
      <c r="AM1521" s="37"/>
      <c r="AP1521" s="94"/>
      <c r="AQ1521" s="18"/>
      <c r="AR1521" s="95"/>
      <c r="AS1521" s="96"/>
      <c r="AU1521" s="18"/>
      <c r="AW1521" s="18"/>
    </row>
    <row r="1522" spans="17:49" x14ac:dyDescent="0.2">
      <c r="Q1522"/>
      <c r="R1522" s="5"/>
      <c r="S1522" s="34"/>
      <c r="T1522" s="5"/>
      <c r="U1522" s="34"/>
      <c r="V1522" s="5"/>
      <c r="W1522" s="81"/>
      <c r="X1522" s="84"/>
      <c r="Y1522" s="18"/>
      <c r="AA1522" s="18"/>
      <c r="AB1522" s="86"/>
      <c r="AC1522" s="18"/>
      <c r="AE1522" s="18"/>
      <c r="AF1522" s="88"/>
      <c r="AG1522" s="90"/>
      <c r="AK1522" s="37"/>
      <c r="AM1522" s="37"/>
      <c r="AP1522" s="94"/>
      <c r="AQ1522" s="18"/>
      <c r="AR1522" s="95"/>
      <c r="AS1522" s="96"/>
      <c r="AU1522" s="18"/>
      <c r="AW1522" s="18"/>
    </row>
    <row r="1523" spans="17:49" x14ac:dyDescent="0.2">
      <c r="Q1523"/>
      <c r="R1523" s="5"/>
      <c r="S1523" s="34"/>
      <c r="T1523" s="5"/>
      <c r="U1523" s="34"/>
      <c r="V1523" s="5"/>
      <c r="W1523" s="81"/>
      <c r="X1523" s="84"/>
      <c r="Y1523" s="18"/>
      <c r="AA1523" s="18"/>
      <c r="AB1523" s="86"/>
      <c r="AC1523" s="18"/>
      <c r="AE1523" s="18"/>
      <c r="AF1523" s="88"/>
      <c r="AG1523" s="90"/>
      <c r="AK1523" s="37"/>
      <c r="AM1523" s="37"/>
      <c r="AP1523" s="94"/>
      <c r="AQ1523" s="18"/>
      <c r="AR1523" s="95"/>
      <c r="AS1523" s="96"/>
      <c r="AU1523" s="18"/>
      <c r="AW1523" s="18"/>
    </row>
    <row r="1524" spans="17:49" x14ac:dyDescent="0.2">
      <c r="Q1524"/>
      <c r="R1524" s="5"/>
      <c r="S1524" s="34"/>
      <c r="T1524" s="5"/>
      <c r="U1524" s="34"/>
      <c r="V1524" s="5"/>
      <c r="W1524" s="81"/>
      <c r="X1524" s="84"/>
      <c r="Y1524" s="18"/>
      <c r="AA1524" s="18"/>
      <c r="AB1524" s="86"/>
      <c r="AC1524" s="18"/>
      <c r="AE1524" s="18"/>
      <c r="AF1524" s="88"/>
      <c r="AG1524" s="90"/>
      <c r="AK1524" s="37"/>
      <c r="AM1524" s="37"/>
      <c r="AP1524" s="94"/>
      <c r="AQ1524" s="18"/>
      <c r="AR1524" s="95"/>
      <c r="AS1524" s="96"/>
      <c r="AU1524" s="18"/>
      <c r="AW1524" s="18"/>
    </row>
    <row r="1525" spans="17:49" x14ac:dyDescent="0.2">
      <c r="Q1525"/>
      <c r="R1525" s="5"/>
      <c r="S1525" s="34"/>
      <c r="T1525" s="5"/>
      <c r="U1525" s="34"/>
      <c r="V1525" s="5"/>
      <c r="W1525" s="81"/>
      <c r="X1525" s="84"/>
      <c r="Y1525" s="18"/>
      <c r="AA1525" s="18"/>
      <c r="AB1525" s="86"/>
      <c r="AC1525" s="18"/>
      <c r="AE1525" s="18"/>
      <c r="AF1525" s="88"/>
      <c r="AG1525" s="90"/>
      <c r="AK1525" s="37"/>
      <c r="AM1525" s="37"/>
      <c r="AP1525" s="94"/>
      <c r="AQ1525" s="18"/>
      <c r="AR1525" s="95"/>
      <c r="AS1525" s="96"/>
      <c r="AU1525" s="18"/>
      <c r="AW1525" s="18"/>
    </row>
    <row r="1526" spans="17:49" x14ac:dyDescent="0.2">
      <c r="Q1526"/>
      <c r="R1526" s="5"/>
      <c r="S1526" s="34"/>
      <c r="T1526" s="5"/>
      <c r="U1526" s="34"/>
      <c r="V1526" s="5"/>
      <c r="W1526" s="81"/>
      <c r="X1526" s="84"/>
      <c r="Y1526" s="18"/>
      <c r="AA1526" s="18"/>
      <c r="AB1526" s="86"/>
      <c r="AC1526" s="18"/>
      <c r="AE1526" s="18"/>
      <c r="AF1526" s="88"/>
      <c r="AG1526" s="90"/>
      <c r="AK1526" s="37"/>
      <c r="AM1526" s="37"/>
      <c r="AP1526" s="94"/>
      <c r="AQ1526" s="18"/>
      <c r="AR1526" s="95"/>
      <c r="AS1526" s="96"/>
      <c r="AU1526" s="18"/>
      <c r="AW1526" s="18"/>
    </row>
    <row r="1527" spans="17:49" x14ac:dyDescent="0.2">
      <c r="Q1527"/>
      <c r="R1527" s="5"/>
      <c r="S1527" s="34"/>
      <c r="T1527" s="5"/>
      <c r="U1527" s="34"/>
      <c r="V1527" s="5"/>
      <c r="W1527" s="81"/>
      <c r="X1527" s="84"/>
      <c r="Y1527" s="18"/>
      <c r="AA1527" s="18"/>
      <c r="AB1527" s="86"/>
      <c r="AC1527" s="18"/>
      <c r="AE1527" s="18"/>
      <c r="AF1527" s="88"/>
      <c r="AG1527" s="90"/>
      <c r="AK1527" s="37"/>
      <c r="AM1527" s="37"/>
      <c r="AP1527" s="94"/>
      <c r="AQ1527" s="18"/>
      <c r="AR1527" s="95"/>
      <c r="AS1527" s="96"/>
      <c r="AU1527" s="18"/>
      <c r="AW1527" s="18"/>
    </row>
    <row r="1528" spans="17:49" x14ac:dyDescent="0.2">
      <c r="Q1528"/>
      <c r="R1528" s="5"/>
      <c r="S1528" s="34"/>
      <c r="T1528" s="5"/>
      <c r="U1528" s="34"/>
      <c r="V1528" s="5"/>
      <c r="W1528" s="81"/>
      <c r="X1528" s="84"/>
      <c r="Y1528" s="18"/>
      <c r="AA1528" s="18"/>
      <c r="AB1528" s="86"/>
      <c r="AC1528" s="18"/>
      <c r="AE1528" s="18"/>
      <c r="AF1528" s="88"/>
      <c r="AG1528" s="90"/>
      <c r="AK1528" s="37"/>
      <c r="AM1528" s="37"/>
      <c r="AP1528" s="94"/>
      <c r="AQ1528" s="18"/>
      <c r="AR1528" s="95"/>
      <c r="AS1528" s="96"/>
      <c r="AU1528" s="18"/>
      <c r="AW1528" s="18"/>
    </row>
    <row r="1529" spans="17:49" x14ac:dyDescent="0.2">
      <c r="Q1529"/>
      <c r="R1529" s="5"/>
      <c r="S1529" s="34"/>
      <c r="T1529" s="5"/>
      <c r="U1529" s="34"/>
      <c r="V1529" s="5"/>
      <c r="W1529" s="81"/>
      <c r="X1529" s="84"/>
      <c r="Y1529" s="18"/>
      <c r="AA1529" s="18"/>
      <c r="AB1529" s="86"/>
      <c r="AC1529" s="18"/>
      <c r="AE1529" s="18"/>
      <c r="AF1529" s="88"/>
      <c r="AG1529" s="90"/>
      <c r="AK1529" s="37"/>
      <c r="AM1529" s="37"/>
      <c r="AP1529" s="94"/>
      <c r="AQ1529" s="18"/>
      <c r="AR1529" s="95"/>
      <c r="AS1529" s="96"/>
      <c r="AU1529" s="18"/>
      <c r="AW1529" s="18"/>
    </row>
    <row r="1530" spans="17:49" x14ac:dyDescent="0.2">
      <c r="Q1530"/>
      <c r="R1530" s="5"/>
      <c r="S1530" s="34"/>
      <c r="T1530" s="5"/>
      <c r="U1530" s="34"/>
      <c r="V1530" s="5"/>
      <c r="W1530" s="81"/>
      <c r="X1530" s="84"/>
      <c r="Y1530" s="18"/>
      <c r="AA1530" s="18"/>
      <c r="AB1530" s="86"/>
      <c r="AC1530" s="18"/>
      <c r="AE1530" s="18"/>
      <c r="AF1530" s="88"/>
      <c r="AG1530" s="90"/>
      <c r="AK1530" s="37"/>
      <c r="AM1530" s="37"/>
      <c r="AP1530" s="94"/>
      <c r="AQ1530" s="18"/>
      <c r="AR1530" s="95"/>
      <c r="AS1530" s="96"/>
      <c r="AU1530" s="18"/>
      <c r="AW1530" s="18"/>
    </row>
    <row r="1531" spans="17:49" x14ac:dyDescent="0.2">
      <c r="Q1531"/>
      <c r="R1531" s="5"/>
      <c r="S1531" s="34"/>
      <c r="T1531" s="5"/>
      <c r="U1531" s="34"/>
      <c r="V1531" s="5"/>
      <c r="W1531" s="81"/>
      <c r="X1531" s="84"/>
      <c r="Y1531" s="18"/>
      <c r="AA1531" s="18"/>
      <c r="AB1531" s="86"/>
      <c r="AC1531" s="18"/>
      <c r="AE1531" s="18"/>
      <c r="AF1531" s="88"/>
      <c r="AG1531" s="90"/>
      <c r="AK1531" s="37"/>
      <c r="AM1531" s="37"/>
      <c r="AP1531" s="94"/>
      <c r="AQ1531" s="18"/>
      <c r="AR1531" s="95"/>
      <c r="AS1531" s="96"/>
      <c r="AU1531" s="18"/>
      <c r="AW1531" s="18"/>
    </row>
    <row r="1532" spans="17:49" x14ac:dyDescent="0.2">
      <c r="Q1532"/>
      <c r="R1532" s="5"/>
      <c r="S1532" s="34"/>
      <c r="T1532" s="5"/>
      <c r="U1532" s="34"/>
      <c r="V1532" s="5"/>
      <c r="W1532" s="81"/>
      <c r="X1532" s="84"/>
      <c r="Y1532" s="18"/>
      <c r="AA1532" s="18"/>
      <c r="AB1532" s="86"/>
      <c r="AC1532" s="18"/>
      <c r="AE1532" s="18"/>
      <c r="AF1532" s="88"/>
      <c r="AG1532" s="90"/>
      <c r="AK1532" s="37"/>
      <c r="AM1532" s="37"/>
      <c r="AP1532" s="94"/>
      <c r="AQ1532" s="18"/>
      <c r="AR1532" s="95"/>
      <c r="AS1532" s="96"/>
      <c r="AU1532" s="18"/>
      <c r="AW1532" s="18"/>
    </row>
    <row r="1533" spans="17:49" x14ac:dyDescent="0.2">
      <c r="Q1533"/>
      <c r="R1533" s="5"/>
      <c r="S1533" s="34"/>
      <c r="T1533" s="5"/>
      <c r="U1533" s="34"/>
      <c r="V1533" s="5"/>
      <c r="W1533" s="81"/>
      <c r="X1533" s="84"/>
      <c r="Y1533" s="18"/>
      <c r="AA1533" s="18"/>
      <c r="AB1533" s="86"/>
      <c r="AC1533" s="18"/>
      <c r="AE1533" s="18"/>
      <c r="AF1533" s="88"/>
      <c r="AG1533" s="90"/>
      <c r="AK1533" s="37"/>
      <c r="AM1533" s="37"/>
      <c r="AP1533" s="94"/>
      <c r="AQ1533" s="18"/>
      <c r="AR1533" s="95"/>
      <c r="AS1533" s="96"/>
      <c r="AU1533" s="18"/>
      <c r="AW1533" s="18"/>
    </row>
    <row r="1534" spans="17:49" x14ac:dyDescent="0.2">
      <c r="Q1534"/>
      <c r="R1534" s="5"/>
      <c r="S1534" s="34"/>
      <c r="T1534" s="5"/>
      <c r="U1534" s="34"/>
      <c r="V1534" s="5"/>
      <c r="W1534" s="81"/>
      <c r="X1534" s="84"/>
      <c r="Y1534" s="18"/>
      <c r="AA1534" s="18"/>
      <c r="AB1534" s="86"/>
      <c r="AC1534" s="18"/>
      <c r="AE1534" s="18"/>
      <c r="AF1534" s="88"/>
      <c r="AG1534" s="90"/>
      <c r="AK1534" s="37"/>
      <c r="AM1534" s="37"/>
      <c r="AP1534" s="94"/>
      <c r="AQ1534" s="18"/>
      <c r="AR1534" s="95"/>
      <c r="AS1534" s="96"/>
      <c r="AU1534" s="18"/>
      <c r="AW1534" s="18"/>
    </row>
    <row r="1535" spans="17:49" x14ac:dyDescent="0.2">
      <c r="Q1535"/>
      <c r="R1535" s="5"/>
      <c r="S1535" s="34"/>
      <c r="T1535" s="5"/>
      <c r="U1535" s="34"/>
      <c r="V1535" s="5"/>
      <c r="W1535" s="81"/>
      <c r="X1535" s="84"/>
      <c r="Y1535" s="18"/>
      <c r="AA1535" s="18"/>
      <c r="AB1535" s="86"/>
      <c r="AC1535" s="18"/>
      <c r="AE1535" s="18"/>
      <c r="AF1535" s="88"/>
      <c r="AG1535" s="90"/>
      <c r="AK1535" s="37"/>
      <c r="AM1535" s="37"/>
      <c r="AP1535" s="94"/>
      <c r="AQ1535" s="18"/>
      <c r="AR1535" s="95"/>
      <c r="AS1535" s="96"/>
      <c r="AU1535" s="18"/>
      <c r="AW1535" s="18"/>
    </row>
    <row r="1536" spans="17:49" x14ac:dyDescent="0.2">
      <c r="Q1536"/>
      <c r="R1536" s="5"/>
      <c r="S1536" s="34"/>
      <c r="T1536" s="5"/>
      <c r="U1536" s="34"/>
      <c r="V1536" s="5"/>
      <c r="W1536" s="81"/>
      <c r="X1536" s="84"/>
      <c r="Y1536" s="18"/>
      <c r="AA1536" s="18"/>
      <c r="AB1536" s="86"/>
      <c r="AC1536" s="18"/>
      <c r="AE1536" s="18"/>
      <c r="AF1536" s="88"/>
      <c r="AG1536" s="90"/>
      <c r="AK1536" s="37"/>
      <c r="AM1536" s="37"/>
      <c r="AP1536" s="94"/>
      <c r="AQ1536" s="18"/>
      <c r="AR1536" s="95"/>
      <c r="AS1536" s="96"/>
      <c r="AU1536" s="18"/>
      <c r="AW1536" s="18"/>
    </row>
    <row r="1537" spans="17:49" x14ac:dyDescent="0.2">
      <c r="Q1537"/>
      <c r="R1537" s="5"/>
      <c r="S1537" s="34"/>
      <c r="T1537" s="5"/>
      <c r="U1537" s="34"/>
      <c r="V1537" s="5"/>
      <c r="W1537" s="81"/>
      <c r="X1537" s="84"/>
      <c r="Y1537" s="18"/>
      <c r="AA1537" s="18"/>
      <c r="AB1537" s="86"/>
      <c r="AC1537" s="18"/>
      <c r="AE1537" s="18"/>
      <c r="AF1537" s="88"/>
      <c r="AG1537" s="90"/>
      <c r="AK1537" s="37"/>
      <c r="AM1537" s="37"/>
      <c r="AP1537" s="94"/>
      <c r="AQ1537" s="18"/>
      <c r="AR1537" s="95"/>
      <c r="AS1537" s="96"/>
      <c r="AU1537" s="18"/>
      <c r="AW1537" s="18"/>
    </row>
    <row r="1538" spans="17:49" x14ac:dyDescent="0.2">
      <c r="Q1538"/>
      <c r="R1538" s="5"/>
      <c r="S1538" s="34"/>
      <c r="T1538" s="5"/>
      <c r="U1538" s="34"/>
      <c r="V1538" s="5"/>
      <c r="W1538" s="81"/>
      <c r="X1538" s="84"/>
      <c r="Y1538" s="18"/>
      <c r="AA1538" s="18"/>
      <c r="AB1538" s="86"/>
      <c r="AC1538" s="18"/>
      <c r="AE1538" s="18"/>
      <c r="AF1538" s="88"/>
      <c r="AG1538" s="90"/>
      <c r="AK1538" s="37"/>
      <c r="AM1538" s="37"/>
      <c r="AP1538" s="94"/>
      <c r="AQ1538" s="18"/>
      <c r="AR1538" s="95"/>
      <c r="AS1538" s="96"/>
      <c r="AU1538" s="18"/>
      <c r="AW1538" s="18"/>
    </row>
    <row r="1539" spans="17:49" x14ac:dyDescent="0.2">
      <c r="Q1539"/>
      <c r="R1539" s="5"/>
      <c r="S1539" s="34"/>
      <c r="T1539" s="5"/>
      <c r="U1539" s="34"/>
      <c r="V1539" s="5"/>
      <c r="W1539" s="81"/>
      <c r="X1539" s="84"/>
      <c r="Y1539" s="18"/>
      <c r="AA1539" s="18"/>
      <c r="AB1539" s="86"/>
      <c r="AC1539" s="18"/>
      <c r="AE1539" s="18"/>
      <c r="AF1539" s="88"/>
      <c r="AG1539" s="90"/>
      <c r="AK1539" s="37"/>
      <c r="AM1539" s="37"/>
      <c r="AP1539" s="94"/>
      <c r="AQ1539" s="18"/>
      <c r="AR1539" s="95"/>
      <c r="AS1539" s="96"/>
      <c r="AU1539" s="18"/>
      <c r="AW1539" s="18"/>
    </row>
    <row r="1540" spans="17:49" x14ac:dyDescent="0.2">
      <c r="Q1540"/>
      <c r="R1540" s="5"/>
      <c r="S1540" s="34"/>
      <c r="T1540" s="5"/>
      <c r="U1540" s="34"/>
      <c r="V1540" s="5"/>
      <c r="W1540" s="81"/>
      <c r="X1540" s="84"/>
      <c r="Y1540" s="18"/>
      <c r="AA1540" s="18"/>
      <c r="AB1540" s="86"/>
      <c r="AC1540" s="18"/>
      <c r="AE1540" s="18"/>
      <c r="AF1540" s="88"/>
      <c r="AG1540" s="90"/>
      <c r="AK1540" s="37"/>
      <c r="AM1540" s="37"/>
      <c r="AP1540" s="94"/>
      <c r="AQ1540" s="18"/>
      <c r="AR1540" s="95"/>
      <c r="AS1540" s="96"/>
      <c r="AU1540" s="18"/>
      <c r="AW1540" s="18"/>
    </row>
    <row r="1541" spans="17:49" x14ac:dyDescent="0.2">
      <c r="Q1541"/>
      <c r="R1541" s="5"/>
      <c r="S1541" s="34"/>
      <c r="T1541" s="5"/>
      <c r="U1541" s="34"/>
      <c r="V1541" s="5"/>
      <c r="W1541" s="81"/>
      <c r="X1541" s="84"/>
      <c r="Y1541" s="18"/>
      <c r="AA1541" s="18"/>
      <c r="AB1541" s="86"/>
      <c r="AC1541" s="18"/>
      <c r="AE1541" s="18"/>
      <c r="AF1541" s="88"/>
      <c r="AG1541" s="90"/>
      <c r="AK1541" s="37"/>
      <c r="AM1541" s="37"/>
      <c r="AP1541" s="94"/>
      <c r="AQ1541" s="18"/>
      <c r="AR1541" s="95"/>
      <c r="AS1541" s="96"/>
      <c r="AU1541" s="18"/>
      <c r="AW1541" s="18"/>
    </row>
    <row r="1542" spans="17:49" x14ac:dyDescent="0.2">
      <c r="Q1542"/>
      <c r="R1542" s="5"/>
      <c r="S1542" s="34"/>
      <c r="T1542" s="5"/>
      <c r="U1542" s="34"/>
      <c r="V1542" s="5"/>
      <c r="W1542" s="81"/>
      <c r="X1542" s="84"/>
      <c r="Y1542" s="18"/>
      <c r="AA1542" s="18"/>
      <c r="AB1542" s="86"/>
      <c r="AC1542" s="18"/>
      <c r="AE1542" s="18"/>
      <c r="AF1542" s="88"/>
      <c r="AG1542" s="90"/>
      <c r="AK1542" s="37"/>
      <c r="AM1542" s="37"/>
      <c r="AP1542" s="94"/>
      <c r="AQ1542" s="18"/>
      <c r="AR1542" s="95"/>
      <c r="AS1542" s="96"/>
      <c r="AU1542" s="18"/>
      <c r="AW1542" s="18"/>
    </row>
    <row r="1543" spans="17:49" x14ac:dyDescent="0.2">
      <c r="Q1543"/>
      <c r="R1543" s="5"/>
      <c r="S1543" s="34"/>
      <c r="T1543" s="5"/>
      <c r="U1543" s="34"/>
      <c r="V1543" s="5"/>
      <c r="W1543" s="81"/>
      <c r="X1543" s="84"/>
      <c r="Y1543" s="18"/>
      <c r="AA1543" s="18"/>
      <c r="AB1543" s="86"/>
      <c r="AC1543" s="18"/>
      <c r="AE1543" s="18"/>
      <c r="AF1543" s="88"/>
      <c r="AG1543" s="90"/>
      <c r="AK1543" s="37"/>
      <c r="AM1543" s="37"/>
      <c r="AP1543" s="94"/>
      <c r="AQ1543" s="18"/>
      <c r="AR1543" s="95"/>
      <c r="AS1543" s="96"/>
      <c r="AU1543" s="18"/>
      <c r="AW1543" s="18"/>
    </row>
    <row r="1544" spans="17:49" x14ac:dyDescent="0.2">
      <c r="Q1544"/>
      <c r="R1544" s="5"/>
      <c r="S1544" s="34"/>
      <c r="T1544" s="5"/>
      <c r="U1544" s="34"/>
      <c r="V1544" s="5"/>
      <c r="W1544" s="81"/>
      <c r="X1544" s="84"/>
      <c r="Y1544" s="18"/>
      <c r="AA1544" s="18"/>
      <c r="AB1544" s="86"/>
      <c r="AC1544" s="18"/>
      <c r="AE1544" s="18"/>
      <c r="AF1544" s="88"/>
      <c r="AG1544" s="90"/>
      <c r="AK1544" s="37"/>
      <c r="AM1544" s="37"/>
      <c r="AP1544" s="94"/>
      <c r="AQ1544" s="18"/>
      <c r="AR1544" s="95"/>
      <c r="AS1544" s="96"/>
      <c r="AU1544" s="18"/>
      <c r="AW1544" s="18"/>
    </row>
    <row r="1545" spans="17:49" x14ac:dyDescent="0.2">
      <c r="Q1545"/>
      <c r="R1545" s="5"/>
      <c r="S1545" s="34"/>
      <c r="T1545" s="5"/>
      <c r="U1545" s="34"/>
      <c r="V1545" s="5"/>
      <c r="W1545" s="81"/>
      <c r="X1545" s="84"/>
      <c r="Y1545" s="18"/>
      <c r="AA1545" s="18"/>
      <c r="AB1545" s="86"/>
      <c r="AC1545" s="18"/>
      <c r="AE1545" s="18"/>
      <c r="AF1545" s="88"/>
      <c r="AG1545" s="90"/>
      <c r="AK1545" s="37"/>
      <c r="AM1545" s="37"/>
      <c r="AP1545" s="94"/>
      <c r="AQ1545" s="18"/>
      <c r="AR1545" s="95"/>
      <c r="AS1545" s="96"/>
      <c r="AU1545" s="18"/>
      <c r="AW1545" s="18"/>
    </row>
    <row r="1546" spans="17:49" x14ac:dyDescent="0.2">
      <c r="Q1546"/>
      <c r="R1546" s="5"/>
      <c r="S1546" s="34"/>
      <c r="T1546" s="5"/>
      <c r="U1546" s="34"/>
      <c r="V1546" s="5"/>
      <c r="W1546" s="81"/>
      <c r="X1546" s="84"/>
      <c r="Y1546" s="18"/>
      <c r="AA1546" s="18"/>
      <c r="AB1546" s="86"/>
      <c r="AC1546" s="18"/>
      <c r="AE1546" s="18"/>
      <c r="AF1546" s="88"/>
      <c r="AG1546" s="90"/>
      <c r="AK1546" s="37"/>
      <c r="AM1546" s="37"/>
      <c r="AP1546" s="94"/>
      <c r="AQ1546" s="18"/>
      <c r="AR1546" s="95"/>
      <c r="AS1546" s="96"/>
      <c r="AU1546" s="18"/>
      <c r="AW1546" s="18"/>
    </row>
    <row r="1547" spans="17:49" x14ac:dyDescent="0.2">
      <c r="Q1547"/>
      <c r="R1547" s="5"/>
      <c r="S1547" s="34"/>
      <c r="T1547" s="5"/>
      <c r="U1547" s="34"/>
      <c r="V1547" s="5"/>
      <c r="W1547" s="81"/>
      <c r="X1547" s="84"/>
      <c r="Y1547" s="18"/>
      <c r="AA1547" s="18"/>
      <c r="AB1547" s="86"/>
      <c r="AC1547" s="18"/>
      <c r="AE1547" s="18"/>
      <c r="AF1547" s="88"/>
      <c r="AG1547" s="90"/>
      <c r="AK1547" s="37"/>
      <c r="AM1547" s="37"/>
      <c r="AP1547" s="94"/>
      <c r="AQ1547" s="18"/>
      <c r="AR1547" s="95"/>
      <c r="AS1547" s="96"/>
      <c r="AU1547" s="18"/>
      <c r="AW1547" s="18"/>
    </row>
    <row r="1548" spans="17:49" x14ac:dyDescent="0.2">
      <c r="Q1548"/>
      <c r="R1548" s="5"/>
      <c r="S1548" s="34"/>
      <c r="T1548" s="5"/>
      <c r="U1548" s="34"/>
      <c r="V1548" s="5"/>
      <c r="W1548" s="81"/>
      <c r="X1548" s="84"/>
      <c r="Y1548" s="18"/>
      <c r="AA1548" s="18"/>
      <c r="AB1548" s="86"/>
      <c r="AC1548" s="18"/>
      <c r="AE1548" s="18"/>
      <c r="AF1548" s="88"/>
      <c r="AG1548" s="90"/>
      <c r="AK1548" s="37"/>
      <c r="AM1548" s="37"/>
      <c r="AP1548" s="94"/>
      <c r="AQ1548" s="18"/>
      <c r="AR1548" s="95"/>
      <c r="AS1548" s="96"/>
      <c r="AU1548" s="18"/>
      <c r="AW1548" s="18"/>
    </row>
    <row r="1549" spans="17:49" x14ac:dyDescent="0.2">
      <c r="Q1549"/>
      <c r="R1549" s="5"/>
      <c r="S1549" s="34"/>
      <c r="T1549" s="5"/>
      <c r="U1549" s="34"/>
      <c r="V1549" s="5"/>
      <c r="W1549" s="81"/>
      <c r="X1549" s="84"/>
      <c r="Y1549" s="18"/>
      <c r="AA1549" s="18"/>
      <c r="AB1549" s="86"/>
      <c r="AC1549" s="18"/>
      <c r="AE1549" s="18"/>
      <c r="AF1549" s="88"/>
      <c r="AG1549" s="90"/>
      <c r="AK1549" s="37"/>
      <c r="AM1549" s="37"/>
      <c r="AP1549" s="94"/>
      <c r="AQ1549" s="18"/>
      <c r="AR1549" s="95"/>
      <c r="AS1549" s="96"/>
      <c r="AU1549" s="18"/>
      <c r="AW1549" s="18"/>
    </row>
    <row r="1550" spans="17:49" x14ac:dyDescent="0.2">
      <c r="Q1550"/>
      <c r="R1550" s="5"/>
      <c r="S1550" s="34"/>
      <c r="T1550" s="5"/>
      <c r="U1550" s="34"/>
      <c r="V1550" s="5"/>
      <c r="W1550" s="81"/>
      <c r="X1550" s="84"/>
      <c r="Y1550" s="18"/>
      <c r="AA1550" s="18"/>
      <c r="AB1550" s="86"/>
      <c r="AC1550" s="18"/>
      <c r="AE1550" s="18"/>
      <c r="AF1550" s="88"/>
      <c r="AG1550" s="90"/>
      <c r="AK1550" s="37"/>
      <c r="AM1550" s="37"/>
      <c r="AP1550" s="94"/>
      <c r="AQ1550" s="18"/>
      <c r="AR1550" s="95"/>
      <c r="AS1550" s="96"/>
      <c r="AU1550" s="18"/>
      <c r="AW1550" s="18"/>
    </row>
    <row r="1551" spans="17:49" x14ac:dyDescent="0.2">
      <c r="Q1551"/>
      <c r="R1551" s="5"/>
      <c r="S1551" s="34"/>
      <c r="T1551" s="5"/>
      <c r="U1551" s="34"/>
      <c r="V1551" s="5"/>
      <c r="W1551" s="81"/>
      <c r="X1551" s="84"/>
      <c r="Y1551" s="18"/>
      <c r="AA1551" s="18"/>
      <c r="AB1551" s="86"/>
      <c r="AC1551" s="18"/>
      <c r="AE1551" s="18"/>
      <c r="AF1551" s="88"/>
      <c r="AG1551" s="90"/>
      <c r="AK1551" s="37"/>
      <c r="AM1551" s="37"/>
      <c r="AP1551" s="94"/>
      <c r="AQ1551" s="18"/>
      <c r="AR1551" s="95"/>
      <c r="AS1551" s="96"/>
      <c r="AU1551" s="18"/>
      <c r="AW1551" s="18"/>
    </row>
    <row r="1552" spans="17:49" x14ac:dyDescent="0.2">
      <c r="Q1552"/>
      <c r="R1552" s="5"/>
      <c r="S1552" s="34"/>
      <c r="T1552" s="5"/>
      <c r="U1552" s="34"/>
      <c r="V1552" s="5"/>
      <c r="W1552" s="81"/>
      <c r="X1552" s="84"/>
      <c r="Y1552" s="18"/>
      <c r="AA1552" s="18"/>
      <c r="AB1552" s="86"/>
      <c r="AC1552" s="18"/>
      <c r="AE1552" s="18"/>
      <c r="AF1552" s="88"/>
      <c r="AG1552" s="90"/>
      <c r="AK1552" s="37"/>
      <c r="AM1552" s="37"/>
      <c r="AP1552" s="94"/>
      <c r="AQ1552" s="18"/>
      <c r="AR1552" s="95"/>
      <c r="AS1552" s="96"/>
      <c r="AU1552" s="18"/>
      <c r="AW1552" s="18"/>
    </row>
    <row r="1553" spans="17:49" x14ac:dyDescent="0.2">
      <c r="Q1553"/>
      <c r="R1553" s="5"/>
      <c r="S1553" s="34"/>
      <c r="T1553" s="5"/>
      <c r="U1553" s="34"/>
      <c r="V1553" s="5"/>
      <c r="W1553" s="81"/>
      <c r="X1553" s="84"/>
      <c r="Y1553" s="18"/>
      <c r="AA1553" s="18"/>
      <c r="AB1553" s="86"/>
      <c r="AC1553" s="18"/>
      <c r="AE1553" s="18"/>
      <c r="AF1553" s="88"/>
      <c r="AG1553" s="90"/>
      <c r="AK1553" s="37"/>
      <c r="AM1553" s="37"/>
      <c r="AP1553" s="94"/>
      <c r="AQ1553" s="18"/>
      <c r="AR1553" s="95"/>
      <c r="AS1553" s="96"/>
      <c r="AU1553" s="18"/>
      <c r="AW1553" s="18"/>
    </row>
    <row r="1554" spans="17:49" x14ac:dyDescent="0.2">
      <c r="Q1554"/>
      <c r="R1554" s="5"/>
      <c r="S1554" s="34"/>
      <c r="T1554" s="5"/>
      <c r="U1554" s="34"/>
      <c r="V1554" s="5"/>
      <c r="W1554" s="81"/>
      <c r="X1554" s="84"/>
      <c r="Y1554" s="18"/>
      <c r="AA1554" s="18"/>
      <c r="AB1554" s="86"/>
      <c r="AC1554" s="18"/>
      <c r="AE1554" s="18"/>
      <c r="AF1554" s="88"/>
      <c r="AG1554" s="90"/>
      <c r="AK1554" s="37"/>
      <c r="AM1554" s="37"/>
      <c r="AP1554" s="94"/>
      <c r="AQ1554" s="18"/>
      <c r="AR1554" s="95"/>
      <c r="AS1554" s="96"/>
      <c r="AU1554" s="18"/>
      <c r="AW1554" s="18"/>
    </row>
    <row r="1555" spans="17:49" x14ac:dyDescent="0.2">
      <c r="Q1555"/>
      <c r="R1555" s="5"/>
      <c r="S1555" s="34"/>
      <c r="T1555" s="5"/>
      <c r="U1555" s="34"/>
      <c r="V1555" s="5"/>
      <c r="W1555" s="81"/>
      <c r="X1555" s="84"/>
      <c r="Y1555" s="18"/>
      <c r="AA1555" s="18"/>
      <c r="AB1555" s="86"/>
      <c r="AC1555" s="18"/>
      <c r="AE1555" s="18"/>
      <c r="AF1555" s="88"/>
      <c r="AG1555" s="90"/>
      <c r="AK1555" s="37"/>
      <c r="AM1555" s="37"/>
      <c r="AP1555" s="94"/>
      <c r="AQ1555" s="18"/>
      <c r="AR1555" s="95"/>
      <c r="AS1555" s="96"/>
      <c r="AU1555" s="18"/>
      <c r="AW1555" s="18"/>
    </row>
    <row r="1556" spans="17:49" x14ac:dyDescent="0.2">
      <c r="Q1556"/>
      <c r="R1556" s="5"/>
      <c r="S1556" s="34"/>
      <c r="T1556" s="5"/>
      <c r="U1556" s="34"/>
      <c r="V1556" s="5"/>
      <c r="W1556" s="81"/>
      <c r="X1556" s="84"/>
      <c r="Y1556" s="18"/>
      <c r="AA1556" s="18"/>
      <c r="AB1556" s="86"/>
      <c r="AC1556" s="18"/>
      <c r="AE1556" s="18"/>
      <c r="AF1556" s="88"/>
      <c r="AG1556" s="90"/>
      <c r="AK1556" s="37"/>
      <c r="AM1556" s="37"/>
      <c r="AP1556" s="94"/>
      <c r="AQ1556" s="18"/>
      <c r="AR1556" s="95"/>
      <c r="AS1556" s="96"/>
      <c r="AU1556" s="18"/>
      <c r="AW1556" s="18"/>
    </row>
    <row r="1557" spans="17:49" x14ac:dyDescent="0.2">
      <c r="Q1557"/>
      <c r="R1557" s="5"/>
      <c r="S1557" s="34"/>
      <c r="T1557" s="5"/>
      <c r="U1557" s="34"/>
      <c r="V1557" s="5"/>
      <c r="W1557" s="81"/>
      <c r="X1557" s="84"/>
      <c r="Y1557" s="18"/>
      <c r="AA1557" s="18"/>
      <c r="AB1557" s="86"/>
      <c r="AC1557" s="18"/>
      <c r="AE1557" s="18"/>
      <c r="AF1557" s="88"/>
      <c r="AG1557" s="90"/>
      <c r="AK1557" s="37"/>
      <c r="AM1557" s="37"/>
      <c r="AP1557" s="94"/>
      <c r="AQ1557" s="18"/>
      <c r="AR1557" s="95"/>
      <c r="AS1557" s="96"/>
      <c r="AU1557" s="18"/>
      <c r="AW1557" s="18"/>
    </row>
    <row r="1558" spans="17:49" x14ac:dyDescent="0.2">
      <c r="Q1558"/>
      <c r="R1558" s="5"/>
      <c r="S1558" s="34"/>
      <c r="T1558" s="5"/>
      <c r="U1558" s="34"/>
      <c r="V1558" s="5"/>
      <c r="W1558" s="81"/>
      <c r="X1558" s="84"/>
      <c r="Y1558" s="18"/>
      <c r="AA1558" s="18"/>
      <c r="AB1558" s="86"/>
      <c r="AC1558" s="18"/>
      <c r="AE1558" s="18"/>
      <c r="AF1558" s="88"/>
      <c r="AG1558" s="90"/>
      <c r="AK1558" s="37"/>
      <c r="AM1558" s="37"/>
      <c r="AP1558" s="94"/>
      <c r="AQ1558" s="18"/>
      <c r="AR1558" s="95"/>
      <c r="AS1558" s="96"/>
      <c r="AU1558" s="18"/>
      <c r="AW1558" s="18"/>
    </row>
    <row r="1559" spans="17:49" x14ac:dyDescent="0.2">
      <c r="Q1559"/>
      <c r="R1559" s="5"/>
      <c r="S1559" s="34"/>
      <c r="T1559" s="5"/>
      <c r="U1559" s="34"/>
      <c r="V1559" s="5"/>
      <c r="W1559" s="81"/>
      <c r="X1559" s="84"/>
      <c r="Y1559" s="18"/>
      <c r="AA1559" s="18"/>
      <c r="AB1559" s="86"/>
      <c r="AC1559" s="18"/>
      <c r="AE1559" s="18"/>
      <c r="AF1559" s="88"/>
      <c r="AG1559" s="90"/>
      <c r="AK1559" s="37"/>
      <c r="AM1559" s="37"/>
      <c r="AP1559" s="94"/>
      <c r="AQ1559" s="18"/>
      <c r="AR1559" s="95"/>
      <c r="AS1559" s="96"/>
      <c r="AU1559" s="18"/>
      <c r="AW1559" s="18"/>
    </row>
    <row r="1560" spans="17:49" x14ac:dyDescent="0.2">
      <c r="Q1560"/>
      <c r="R1560" s="5"/>
      <c r="S1560" s="34"/>
      <c r="T1560" s="5"/>
      <c r="U1560" s="34"/>
      <c r="V1560" s="5"/>
      <c r="W1560" s="81"/>
      <c r="X1560" s="84"/>
      <c r="Y1560" s="18"/>
      <c r="AA1560" s="18"/>
      <c r="AB1560" s="86"/>
      <c r="AC1560" s="18"/>
      <c r="AE1560" s="18"/>
      <c r="AF1560" s="88"/>
      <c r="AG1560" s="90"/>
      <c r="AK1560" s="37"/>
      <c r="AM1560" s="37"/>
      <c r="AP1560" s="94"/>
      <c r="AQ1560" s="18"/>
      <c r="AR1560" s="95"/>
      <c r="AS1560" s="96"/>
      <c r="AU1560" s="18"/>
      <c r="AW1560" s="18"/>
    </row>
    <row r="1561" spans="17:49" x14ac:dyDescent="0.2">
      <c r="Q1561"/>
      <c r="R1561" s="5"/>
      <c r="S1561" s="34"/>
      <c r="T1561" s="5"/>
      <c r="U1561" s="34"/>
      <c r="V1561" s="5"/>
      <c r="W1561" s="81"/>
      <c r="X1561" s="84"/>
      <c r="Y1561" s="18"/>
      <c r="AA1561" s="18"/>
      <c r="AB1561" s="86"/>
      <c r="AC1561" s="18"/>
      <c r="AE1561" s="18"/>
      <c r="AF1561" s="88"/>
      <c r="AG1561" s="90"/>
      <c r="AK1561" s="37"/>
      <c r="AM1561" s="37"/>
      <c r="AP1561" s="94"/>
      <c r="AQ1561" s="18"/>
      <c r="AR1561" s="95"/>
      <c r="AS1561" s="96"/>
      <c r="AU1561" s="18"/>
      <c r="AW1561" s="18"/>
    </row>
    <row r="1562" spans="17:49" x14ac:dyDescent="0.2">
      <c r="Q1562"/>
      <c r="R1562" s="5"/>
      <c r="S1562" s="34"/>
      <c r="T1562" s="5"/>
      <c r="U1562" s="34"/>
      <c r="V1562" s="5"/>
      <c r="W1562" s="81"/>
      <c r="X1562" s="84"/>
      <c r="Y1562" s="18"/>
      <c r="AA1562" s="18"/>
      <c r="AB1562" s="86"/>
      <c r="AC1562" s="18"/>
      <c r="AE1562" s="18"/>
      <c r="AF1562" s="88"/>
      <c r="AG1562" s="90"/>
      <c r="AK1562" s="37"/>
      <c r="AM1562" s="37"/>
      <c r="AP1562" s="94"/>
      <c r="AQ1562" s="18"/>
      <c r="AR1562" s="95"/>
      <c r="AS1562" s="96"/>
      <c r="AU1562" s="18"/>
      <c r="AW1562" s="18"/>
    </row>
    <row r="1563" spans="17:49" x14ac:dyDescent="0.2">
      <c r="Q1563"/>
      <c r="R1563" s="5"/>
      <c r="S1563" s="34"/>
      <c r="T1563" s="5"/>
      <c r="U1563" s="34"/>
      <c r="V1563" s="5"/>
      <c r="W1563" s="81"/>
      <c r="X1563" s="84"/>
      <c r="Y1563" s="18"/>
      <c r="AA1563" s="18"/>
      <c r="AB1563" s="86"/>
      <c r="AC1563" s="18"/>
      <c r="AE1563" s="18"/>
      <c r="AF1563" s="88"/>
      <c r="AG1563" s="90"/>
      <c r="AK1563" s="37"/>
      <c r="AM1563" s="37"/>
      <c r="AP1563" s="94"/>
      <c r="AQ1563" s="18"/>
      <c r="AR1563" s="95"/>
      <c r="AS1563" s="96"/>
      <c r="AU1563" s="18"/>
      <c r="AW1563" s="18"/>
    </row>
    <row r="1564" spans="17:49" x14ac:dyDescent="0.2">
      <c r="Q1564"/>
      <c r="R1564" s="5"/>
      <c r="S1564" s="34"/>
      <c r="T1564" s="5"/>
      <c r="U1564" s="34"/>
      <c r="V1564" s="5"/>
      <c r="W1564" s="81"/>
      <c r="X1564" s="84"/>
      <c r="Y1564" s="18"/>
      <c r="AA1564" s="18"/>
      <c r="AB1564" s="86"/>
      <c r="AC1564" s="18"/>
      <c r="AE1564" s="18"/>
      <c r="AF1564" s="88"/>
      <c r="AG1564" s="90"/>
      <c r="AK1564" s="37"/>
      <c r="AM1564" s="37"/>
      <c r="AP1564" s="94"/>
      <c r="AQ1564" s="18"/>
      <c r="AR1564" s="95"/>
      <c r="AS1564" s="96"/>
      <c r="AU1564" s="18"/>
      <c r="AW1564" s="18"/>
    </row>
    <row r="1565" spans="17:49" x14ac:dyDescent="0.2">
      <c r="Q1565"/>
      <c r="R1565" s="5"/>
      <c r="S1565" s="34"/>
      <c r="T1565" s="5"/>
      <c r="U1565" s="34"/>
      <c r="V1565" s="5"/>
      <c r="W1565" s="81"/>
      <c r="X1565" s="84"/>
      <c r="Y1565" s="18"/>
      <c r="AA1565" s="18"/>
      <c r="AB1565" s="86"/>
      <c r="AC1565" s="18"/>
      <c r="AE1565" s="18"/>
      <c r="AF1565" s="88"/>
      <c r="AG1565" s="90"/>
      <c r="AK1565" s="37"/>
      <c r="AM1565" s="37"/>
      <c r="AP1565" s="94"/>
      <c r="AQ1565" s="18"/>
      <c r="AR1565" s="95"/>
      <c r="AS1565" s="96"/>
      <c r="AU1565" s="18"/>
      <c r="AW1565" s="18"/>
    </row>
    <row r="1566" spans="17:49" x14ac:dyDescent="0.2">
      <c r="Q1566"/>
      <c r="R1566" s="5"/>
      <c r="S1566" s="34"/>
      <c r="T1566" s="5"/>
      <c r="U1566" s="34"/>
      <c r="V1566" s="5"/>
      <c r="W1566" s="81"/>
      <c r="X1566" s="84"/>
      <c r="Y1566" s="18"/>
      <c r="AA1566" s="18"/>
      <c r="AB1566" s="86"/>
      <c r="AC1566" s="18"/>
      <c r="AE1566" s="18"/>
      <c r="AF1566" s="88"/>
      <c r="AG1566" s="90"/>
      <c r="AK1566" s="37"/>
      <c r="AM1566" s="37"/>
      <c r="AP1566" s="94"/>
      <c r="AQ1566" s="18"/>
      <c r="AR1566" s="95"/>
      <c r="AS1566" s="96"/>
      <c r="AU1566" s="18"/>
      <c r="AW1566" s="18"/>
    </row>
    <row r="1567" spans="17:49" x14ac:dyDescent="0.2">
      <c r="Q1567"/>
      <c r="R1567" s="5"/>
      <c r="S1567" s="34"/>
      <c r="T1567" s="5"/>
      <c r="U1567" s="34"/>
      <c r="V1567" s="5"/>
      <c r="W1567" s="81"/>
      <c r="X1567" s="84"/>
      <c r="Y1567" s="18"/>
      <c r="AA1567" s="18"/>
      <c r="AB1567" s="86"/>
      <c r="AC1567" s="18"/>
      <c r="AE1567" s="18"/>
      <c r="AF1567" s="88"/>
      <c r="AG1567" s="90"/>
      <c r="AK1567" s="37"/>
      <c r="AM1567" s="37"/>
      <c r="AP1567" s="94"/>
      <c r="AQ1567" s="18"/>
      <c r="AR1567" s="95"/>
      <c r="AS1567" s="96"/>
      <c r="AU1567" s="18"/>
      <c r="AW1567" s="18"/>
    </row>
    <row r="1568" spans="17:49" x14ac:dyDescent="0.2">
      <c r="Q1568"/>
      <c r="R1568" s="5"/>
      <c r="S1568" s="34"/>
      <c r="T1568" s="5"/>
      <c r="U1568" s="34"/>
      <c r="V1568" s="5"/>
      <c r="W1568" s="81"/>
      <c r="X1568" s="84"/>
      <c r="Y1568" s="18"/>
      <c r="AA1568" s="18"/>
      <c r="AB1568" s="86"/>
      <c r="AC1568" s="18"/>
      <c r="AE1568" s="18"/>
      <c r="AF1568" s="88"/>
      <c r="AG1568" s="90"/>
      <c r="AK1568" s="37"/>
      <c r="AM1568" s="37"/>
      <c r="AP1568" s="94"/>
      <c r="AQ1568" s="18"/>
      <c r="AR1568" s="95"/>
      <c r="AS1568" s="96"/>
      <c r="AU1568" s="18"/>
      <c r="AW1568" s="18"/>
    </row>
    <row r="1569" spans="17:49" x14ac:dyDescent="0.2">
      <c r="Q1569"/>
      <c r="R1569" s="5"/>
      <c r="S1569" s="34"/>
      <c r="T1569" s="5"/>
      <c r="U1569" s="34"/>
      <c r="V1569" s="5"/>
      <c r="W1569" s="81"/>
      <c r="X1569" s="84"/>
      <c r="Y1569" s="18"/>
      <c r="AA1569" s="18"/>
      <c r="AB1569" s="86"/>
      <c r="AC1569" s="18"/>
      <c r="AE1569" s="18"/>
      <c r="AF1569" s="88"/>
      <c r="AG1569" s="90"/>
      <c r="AK1569" s="37"/>
      <c r="AM1569" s="37"/>
      <c r="AP1569" s="94"/>
      <c r="AQ1569" s="18"/>
      <c r="AR1569" s="95"/>
      <c r="AS1569" s="96"/>
      <c r="AU1569" s="18"/>
      <c r="AW1569" s="18"/>
    </row>
    <row r="1570" spans="17:49" x14ac:dyDescent="0.2">
      <c r="Q1570"/>
      <c r="R1570" s="5"/>
      <c r="S1570" s="34"/>
      <c r="T1570" s="5"/>
      <c r="U1570" s="34"/>
      <c r="V1570" s="5"/>
      <c r="W1570" s="81"/>
      <c r="X1570" s="84"/>
      <c r="Y1570" s="18"/>
      <c r="AA1570" s="18"/>
      <c r="AB1570" s="86"/>
      <c r="AC1570" s="18"/>
      <c r="AE1570" s="18"/>
      <c r="AF1570" s="88"/>
      <c r="AG1570" s="90"/>
      <c r="AK1570" s="37"/>
      <c r="AM1570" s="37"/>
      <c r="AP1570" s="94"/>
      <c r="AQ1570" s="18"/>
      <c r="AR1570" s="95"/>
      <c r="AS1570" s="96"/>
      <c r="AU1570" s="18"/>
      <c r="AW1570" s="18"/>
    </row>
    <row r="1571" spans="17:49" x14ac:dyDescent="0.2">
      <c r="Q1571"/>
      <c r="R1571" s="5"/>
      <c r="S1571" s="34"/>
      <c r="T1571" s="5"/>
      <c r="U1571" s="34"/>
      <c r="V1571" s="5"/>
      <c r="W1571" s="81"/>
      <c r="X1571" s="84"/>
      <c r="Y1571" s="18"/>
      <c r="AA1571" s="18"/>
      <c r="AB1571" s="86"/>
      <c r="AC1571" s="18"/>
      <c r="AE1571" s="18"/>
      <c r="AF1571" s="88"/>
      <c r="AG1571" s="90"/>
      <c r="AK1571" s="37"/>
      <c r="AM1571" s="37"/>
      <c r="AP1571" s="94"/>
      <c r="AQ1571" s="18"/>
      <c r="AR1571" s="95"/>
      <c r="AS1571" s="96"/>
      <c r="AU1571" s="18"/>
      <c r="AW1571" s="18"/>
    </row>
    <row r="1572" spans="17:49" x14ac:dyDescent="0.2">
      <c r="Q1572"/>
      <c r="R1572" s="5"/>
      <c r="S1572" s="34"/>
      <c r="T1572" s="5"/>
      <c r="U1572" s="34"/>
      <c r="V1572" s="5"/>
      <c r="W1572" s="81"/>
      <c r="X1572" s="84"/>
      <c r="Y1572" s="18"/>
      <c r="AA1572" s="18"/>
      <c r="AB1572" s="86"/>
      <c r="AC1572" s="18"/>
      <c r="AE1572" s="18"/>
      <c r="AF1572" s="88"/>
      <c r="AG1572" s="90"/>
      <c r="AK1572" s="37"/>
      <c r="AM1572" s="37"/>
      <c r="AP1572" s="94"/>
      <c r="AQ1572" s="18"/>
      <c r="AR1572" s="95"/>
      <c r="AS1572" s="96"/>
      <c r="AU1572" s="18"/>
      <c r="AW1572" s="18"/>
    </row>
    <row r="1573" spans="17:49" x14ac:dyDescent="0.2">
      <c r="Q1573"/>
      <c r="R1573" s="5"/>
      <c r="S1573" s="34"/>
      <c r="T1573" s="5"/>
      <c r="U1573" s="34"/>
      <c r="V1573" s="5"/>
      <c r="W1573" s="81"/>
      <c r="X1573" s="84"/>
      <c r="Y1573" s="18"/>
      <c r="AA1573" s="18"/>
      <c r="AB1573" s="86"/>
      <c r="AC1573" s="18"/>
      <c r="AE1573" s="18"/>
      <c r="AF1573" s="88"/>
      <c r="AG1573" s="90"/>
      <c r="AK1573" s="37"/>
      <c r="AM1573" s="37"/>
      <c r="AP1573" s="94"/>
      <c r="AQ1573" s="18"/>
      <c r="AR1573" s="95"/>
      <c r="AS1573" s="96"/>
      <c r="AU1573" s="18"/>
      <c r="AW1573" s="18"/>
    </row>
    <row r="1574" spans="17:49" x14ac:dyDescent="0.2">
      <c r="Q1574"/>
      <c r="R1574" s="5"/>
      <c r="S1574" s="34"/>
      <c r="T1574" s="5"/>
      <c r="U1574" s="34"/>
      <c r="V1574" s="5"/>
      <c r="W1574" s="81"/>
      <c r="X1574" s="84"/>
      <c r="Y1574" s="18"/>
      <c r="AA1574" s="18"/>
      <c r="AB1574" s="86"/>
      <c r="AC1574" s="18"/>
      <c r="AE1574" s="18"/>
      <c r="AF1574" s="88"/>
      <c r="AG1574" s="90"/>
      <c r="AK1574" s="37"/>
      <c r="AM1574" s="37"/>
      <c r="AP1574" s="94"/>
      <c r="AQ1574" s="18"/>
      <c r="AR1574" s="95"/>
      <c r="AS1574" s="96"/>
      <c r="AU1574" s="18"/>
      <c r="AW1574" s="18"/>
    </row>
    <row r="1575" spans="17:49" x14ac:dyDescent="0.2">
      <c r="Q1575"/>
      <c r="R1575" s="5"/>
      <c r="S1575" s="34"/>
      <c r="T1575" s="5"/>
      <c r="U1575" s="34"/>
      <c r="V1575" s="5"/>
      <c r="W1575" s="81"/>
      <c r="X1575" s="84"/>
      <c r="Y1575" s="18"/>
      <c r="AA1575" s="18"/>
      <c r="AB1575" s="86"/>
      <c r="AC1575" s="18"/>
      <c r="AE1575" s="18"/>
      <c r="AF1575" s="88"/>
      <c r="AG1575" s="90"/>
      <c r="AK1575" s="37"/>
      <c r="AM1575" s="37"/>
      <c r="AP1575" s="94"/>
      <c r="AQ1575" s="18"/>
      <c r="AR1575" s="95"/>
      <c r="AS1575" s="96"/>
      <c r="AU1575" s="18"/>
      <c r="AW1575" s="18"/>
    </row>
    <row r="1576" spans="17:49" x14ac:dyDescent="0.2">
      <c r="Q1576"/>
      <c r="R1576" s="5"/>
      <c r="S1576" s="34"/>
      <c r="T1576" s="5"/>
      <c r="U1576" s="34"/>
      <c r="V1576" s="5"/>
      <c r="W1576" s="81"/>
      <c r="X1576" s="84"/>
      <c r="Y1576" s="18"/>
      <c r="AA1576" s="18"/>
      <c r="AB1576" s="86"/>
      <c r="AC1576" s="18"/>
      <c r="AE1576" s="18"/>
      <c r="AF1576" s="88"/>
      <c r="AG1576" s="90"/>
      <c r="AK1576" s="37"/>
      <c r="AM1576" s="37"/>
      <c r="AP1576" s="94"/>
      <c r="AQ1576" s="18"/>
      <c r="AR1576" s="95"/>
      <c r="AS1576" s="96"/>
      <c r="AU1576" s="18"/>
      <c r="AW1576" s="18"/>
    </row>
    <row r="1577" spans="17:49" x14ac:dyDescent="0.2">
      <c r="Q1577"/>
      <c r="R1577" s="5"/>
      <c r="S1577" s="34"/>
      <c r="T1577" s="5"/>
      <c r="U1577" s="34"/>
      <c r="V1577" s="5"/>
      <c r="W1577" s="81"/>
      <c r="X1577" s="84"/>
      <c r="Y1577" s="18"/>
      <c r="AA1577" s="18"/>
      <c r="AB1577" s="86"/>
      <c r="AC1577" s="18"/>
      <c r="AE1577" s="18"/>
      <c r="AF1577" s="88"/>
      <c r="AG1577" s="90"/>
      <c r="AK1577" s="37"/>
      <c r="AM1577" s="37"/>
      <c r="AP1577" s="94"/>
      <c r="AQ1577" s="18"/>
      <c r="AR1577" s="95"/>
      <c r="AS1577" s="96"/>
      <c r="AU1577" s="18"/>
      <c r="AW1577" s="18"/>
    </row>
    <row r="1578" spans="17:49" x14ac:dyDescent="0.2">
      <c r="Q1578"/>
      <c r="R1578" s="5"/>
      <c r="S1578" s="34"/>
      <c r="T1578" s="5"/>
      <c r="U1578" s="34"/>
      <c r="V1578" s="5"/>
      <c r="W1578" s="81"/>
      <c r="X1578" s="84"/>
      <c r="Y1578" s="18"/>
      <c r="AA1578" s="18"/>
      <c r="AB1578" s="86"/>
      <c r="AC1578" s="18"/>
      <c r="AE1578" s="18"/>
      <c r="AF1578" s="88"/>
      <c r="AG1578" s="90"/>
      <c r="AK1578" s="37"/>
      <c r="AM1578" s="37"/>
      <c r="AP1578" s="94"/>
      <c r="AQ1578" s="18"/>
      <c r="AR1578" s="95"/>
      <c r="AS1578" s="96"/>
      <c r="AU1578" s="18"/>
      <c r="AW1578" s="18"/>
    </row>
    <row r="1579" spans="17:49" x14ac:dyDescent="0.2">
      <c r="Q1579"/>
      <c r="R1579" s="5"/>
      <c r="S1579" s="34"/>
      <c r="T1579" s="5"/>
      <c r="U1579" s="34"/>
      <c r="V1579" s="5"/>
      <c r="W1579" s="81"/>
      <c r="X1579" s="84"/>
      <c r="Y1579" s="18"/>
      <c r="AA1579" s="18"/>
      <c r="AB1579" s="86"/>
      <c r="AC1579" s="18"/>
      <c r="AE1579" s="18"/>
      <c r="AF1579" s="88"/>
      <c r="AG1579" s="90"/>
      <c r="AK1579" s="37"/>
      <c r="AM1579" s="37"/>
      <c r="AP1579" s="94"/>
      <c r="AQ1579" s="18"/>
      <c r="AR1579" s="95"/>
      <c r="AS1579" s="96"/>
      <c r="AU1579" s="18"/>
      <c r="AW1579" s="18"/>
    </row>
    <row r="1580" spans="17:49" x14ac:dyDescent="0.2">
      <c r="Q1580"/>
      <c r="R1580" s="5"/>
      <c r="S1580" s="34"/>
      <c r="T1580" s="5"/>
      <c r="U1580" s="34"/>
      <c r="V1580" s="5"/>
      <c r="W1580" s="81"/>
      <c r="X1580" s="84"/>
      <c r="Y1580" s="18"/>
      <c r="AA1580" s="18"/>
      <c r="AB1580" s="86"/>
      <c r="AC1580" s="18"/>
      <c r="AE1580" s="18"/>
      <c r="AF1580" s="88"/>
      <c r="AG1580" s="90"/>
      <c r="AK1580" s="37"/>
      <c r="AM1580" s="37"/>
      <c r="AP1580" s="94"/>
      <c r="AQ1580" s="18"/>
      <c r="AR1580" s="95"/>
      <c r="AS1580" s="96"/>
      <c r="AU1580" s="18"/>
      <c r="AW1580" s="18"/>
    </row>
    <row r="1581" spans="17:49" x14ac:dyDescent="0.2">
      <c r="Q1581"/>
      <c r="R1581" s="5"/>
      <c r="S1581" s="34"/>
      <c r="T1581" s="5"/>
      <c r="U1581" s="34"/>
      <c r="V1581" s="5"/>
      <c r="W1581" s="81"/>
      <c r="X1581" s="84"/>
      <c r="Y1581" s="18"/>
      <c r="AA1581" s="18"/>
      <c r="AB1581" s="86"/>
      <c r="AC1581" s="18"/>
      <c r="AE1581" s="18"/>
      <c r="AF1581" s="88"/>
      <c r="AG1581" s="90"/>
      <c r="AK1581" s="37"/>
      <c r="AM1581" s="37"/>
      <c r="AP1581" s="94"/>
      <c r="AQ1581" s="18"/>
      <c r="AR1581" s="95"/>
      <c r="AS1581" s="96"/>
      <c r="AU1581" s="18"/>
      <c r="AW1581" s="18"/>
    </row>
    <row r="1582" spans="17:49" x14ac:dyDescent="0.2">
      <c r="Q1582"/>
      <c r="R1582" s="5"/>
      <c r="S1582" s="34"/>
      <c r="T1582" s="5"/>
      <c r="U1582" s="34"/>
      <c r="V1582" s="5"/>
      <c r="W1582" s="81"/>
      <c r="X1582" s="84"/>
      <c r="Y1582" s="18"/>
      <c r="AA1582" s="18"/>
      <c r="AB1582" s="86"/>
      <c r="AC1582" s="18"/>
      <c r="AE1582" s="18"/>
      <c r="AF1582" s="88"/>
      <c r="AG1582" s="90"/>
      <c r="AK1582" s="37"/>
      <c r="AM1582" s="37"/>
      <c r="AP1582" s="94"/>
      <c r="AQ1582" s="18"/>
      <c r="AR1582" s="95"/>
      <c r="AS1582" s="96"/>
      <c r="AU1582" s="18"/>
      <c r="AW1582" s="18"/>
    </row>
    <row r="1583" spans="17:49" x14ac:dyDescent="0.2">
      <c r="Q1583"/>
      <c r="R1583" s="5"/>
      <c r="S1583" s="34"/>
      <c r="T1583" s="5"/>
      <c r="U1583" s="34"/>
      <c r="V1583" s="5"/>
      <c r="W1583" s="81"/>
      <c r="X1583" s="84"/>
      <c r="Y1583" s="18"/>
      <c r="AA1583" s="18"/>
      <c r="AB1583" s="86"/>
      <c r="AC1583" s="18"/>
      <c r="AE1583" s="18"/>
      <c r="AF1583" s="88"/>
      <c r="AG1583" s="90"/>
      <c r="AK1583" s="37"/>
      <c r="AM1583" s="37"/>
      <c r="AP1583" s="94"/>
      <c r="AQ1583" s="18"/>
      <c r="AR1583" s="95"/>
      <c r="AS1583" s="96"/>
      <c r="AU1583" s="18"/>
      <c r="AW1583" s="18"/>
    </row>
    <row r="1584" spans="17:49" x14ac:dyDescent="0.2">
      <c r="Q1584"/>
      <c r="R1584" s="5"/>
      <c r="S1584" s="34"/>
      <c r="T1584" s="5"/>
      <c r="U1584" s="34"/>
      <c r="V1584" s="5"/>
      <c r="W1584" s="81"/>
      <c r="X1584" s="84"/>
      <c r="Y1584" s="18"/>
      <c r="AA1584" s="18"/>
      <c r="AB1584" s="86"/>
      <c r="AC1584" s="18"/>
      <c r="AE1584" s="18"/>
      <c r="AF1584" s="88"/>
      <c r="AG1584" s="90"/>
      <c r="AK1584" s="37"/>
      <c r="AM1584" s="37"/>
      <c r="AP1584" s="94"/>
      <c r="AQ1584" s="18"/>
      <c r="AR1584" s="95"/>
      <c r="AS1584" s="96"/>
      <c r="AU1584" s="18"/>
      <c r="AW1584" s="18"/>
    </row>
    <row r="1585" spans="17:49" x14ac:dyDescent="0.2">
      <c r="Q1585"/>
      <c r="R1585" s="5"/>
      <c r="S1585" s="34"/>
      <c r="T1585" s="5"/>
      <c r="U1585" s="34"/>
      <c r="V1585" s="5"/>
      <c r="W1585" s="81"/>
      <c r="X1585" s="84"/>
      <c r="Y1585" s="18"/>
      <c r="AA1585" s="18"/>
      <c r="AB1585" s="86"/>
      <c r="AC1585" s="18"/>
      <c r="AE1585" s="18"/>
      <c r="AF1585" s="88"/>
      <c r="AG1585" s="90"/>
      <c r="AK1585" s="37"/>
      <c r="AM1585" s="37"/>
      <c r="AP1585" s="94"/>
      <c r="AQ1585" s="18"/>
      <c r="AR1585" s="95"/>
      <c r="AS1585" s="96"/>
      <c r="AU1585" s="18"/>
      <c r="AW1585" s="18"/>
    </row>
    <row r="1586" spans="17:49" x14ac:dyDescent="0.2">
      <c r="Q1586"/>
      <c r="R1586" s="5"/>
      <c r="S1586" s="34"/>
      <c r="T1586" s="5"/>
      <c r="U1586" s="34"/>
      <c r="V1586" s="5"/>
      <c r="W1586" s="81"/>
      <c r="X1586" s="84"/>
      <c r="Y1586" s="18"/>
      <c r="AA1586" s="18"/>
      <c r="AB1586" s="86"/>
      <c r="AC1586" s="18"/>
      <c r="AE1586" s="18"/>
      <c r="AF1586" s="88"/>
      <c r="AG1586" s="90"/>
      <c r="AK1586" s="37"/>
      <c r="AM1586" s="37"/>
      <c r="AP1586" s="94"/>
      <c r="AQ1586" s="18"/>
      <c r="AR1586" s="95"/>
      <c r="AS1586" s="96"/>
      <c r="AU1586" s="18"/>
      <c r="AW1586" s="18"/>
    </row>
    <row r="1587" spans="17:49" x14ac:dyDescent="0.2">
      <c r="Q1587"/>
      <c r="R1587" s="5"/>
      <c r="S1587" s="34"/>
      <c r="T1587" s="5"/>
      <c r="U1587" s="34"/>
      <c r="V1587" s="5"/>
      <c r="W1587" s="81"/>
      <c r="X1587" s="84"/>
      <c r="Y1587" s="18"/>
      <c r="AA1587" s="18"/>
      <c r="AB1587" s="86"/>
      <c r="AC1587" s="18"/>
      <c r="AE1587" s="18"/>
      <c r="AF1587" s="88"/>
      <c r="AG1587" s="90"/>
      <c r="AK1587" s="37"/>
      <c r="AM1587" s="37"/>
      <c r="AP1587" s="94"/>
      <c r="AQ1587" s="18"/>
      <c r="AR1587" s="95"/>
      <c r="AS1587" s="96"/>
      <c r="AU1587" s="18"/>
      <c r="AW1587" s="18"/>
    </row>
    <row r="1588" spans="17:49" x14ac:dyDescent="0.2">
      <c r="Q1588"/>
      <c r="R1588" s="5"/>
      <c r="S1588" s="34"/>
      <c r="T1588" s="5"/>
      <c r="U1588" s="34"/>
      <c r="V1588" s="5"/>
      <c r="W1588" s="81"/>
      <c r="X1588" s="84"/>
      <c r="Y1588" s="18"/>
      <c r="AA1588" s="18"/>
      <c r="AB1588" s="86"/>
      <c r="AC1588" s="18"/>
      <c r="AE1588" s="18"/>
      <c r="AF1588" s="88"/>
      <c r="AG1588" s="90"/>
      <c r="AK1588" s="37"/>
      <c r="AM1588" s="37"/>
      <c r="AP1588" s="94"/>
      <c r="AQ1588" s="18"/>
      <c r="AR1588" s="95"/>
      <c r="AS1588" s="96"/>
      <c r="AU1588" s="18"/>
      <c r="AW1588" s="18"/>
    </row>
    <row r="1589" spans="17:49" x14ac:dyDescent="0.2">
      <c r="Q1589"/>
      <c r="R1589" s="5"/>
      <c r="S1589" s="34"/>
      <c r="T1589" s="5"/>
      <c r="U1589" s="34"/>
      <c r="V1589" s="5"/>
      <c r="W1589" s="81"/>
      <c r="X1589" s="84"/>
      <c r="Y1589" s="18"/>
      <c r="AA1589" s="18"/>
      <c r="AB1589" s="86"/>
      <c r="AC1589" s="18"/>
      <c r="AE1589" s="18"/>
      <c r="AF1589" s="88"/>
      <c r="AG1589" s="90"/>
      <c r="AK1589" s="37"/>
      <c r="AM1589" s="37"/>
      <c r="AP1589" s="94"/>
      <c r="AQ1589" s="18"/>
      <c r="AR1589" s="95"/>
      <c r="AS1589" s="96"/>
      <c r="AU1589" s="18"/>
      <c r="AW1589" s="18"/>
    </row>
    <row r="1590" spans="17:49" x14ac:dyDescent="0.2">
      <c r="Q1590"/>
      <c r="R1590" s="5"/>
      <c r="S1590" s="34"/>
      <c r="T1590" s="5"/>
      <c r="U1590" s="34"/>
      <c r="V1590" s="5"/>
      <c r="W1590" s="81"/>
      <c r="X1590" s="84"/>
      <c r="Y1590" s="18"/>
      <c r="AA1590" s="18"/>
      <c r="AB1590" s="86"/>
      <c r="AC1590" s="18"/>
      <c r="AE1590" s="18"/>
      <c r="AF1590" s="88"/>
      <c r="AG1590" s="90"/>
      <c r="AK1590" s="37"/>
      <c r="AM1590" s="37"/>
      <c r="AP1590" s="94"/>
      <c r="AQ1590" s="18"/>
      <c r="AR1590" s="95"/>
      <c r="AS1590" s="96"/>
      <c r="AU1590" s="18"/>
      <c r="AW1590" s="18"/>
    </row>
    <row r="1591" spans="17:49" x14ac:dyDescent="0.2">
      <c r="Q1591"/>
      <c r="R1591" s="5"/>
      <c r="S1591" s="34"/>
      <c r="T1591" s="5"/>
      <c r="U1591" s="34"/>
      <c r="V1591" s="5"/>
      <c r="W1591" s="81"/>
      <c r="X1591" s="84"/>
      <c r="Y1591" s="18"/>
      <c r="AA1591" s="18"/>
      <c r="AB1591" s="86"/>
      <c r="AC1591" s="18"/>
      <c r="AE1591" s="18"/>
      <c r="AF1591" s="88"/>
      <c r="AG1591" s="90"/>
      <c r="AK1591" s="37"/>
      <c r="AM1591" s="37"/>
      <c r="AP1591" s="94"/>
      <c r="AQ1591" s="18"/>
      <c r="AR1591" s="95"/>
      <c r="AS1591" s="96"/>
      <c r="AU1591" s="18"/>
      <c r="AW1591" s="18"/>
    </row>
    <row r="1592" spans="17:49" x14ac:dyDescent="0.2">
      <c r="Q1592"/>
      <c r="R1592" s="5"/>
      <c r="S1592" s="34"/>
      <c r="T1592" s="5"/>
      <c r="U1592" s="34"/>
      <c r="V1592" s="5"/>
      <c r="W1592" s="81"/>
      <c r="X1592" s="84"/>
      <c r="Y1592" s="18"/>
      <c r="AA1592" s="18"/>
      <c r="AB1592" s="86"/>
      <c r="AC1592" s="18"/>
      <c r="AE1592" s="18"/>
      <c r="AF1592" s="88"/>
      <c r="AG1592" s="90"/>
      <c r="AK1592" s="37"/>
      <c r="AM1592" s="37"/>
      <c r="AP1592" s="94"/>
      <c r="AQ1592" s="18"/>
      <c r="AR1592" s="95"/>
      <c r="AS1592" s="96"/>
      <c r="AU1592" s="18"/>
      <c r="AW1592" s="18"/>
    </row>
    <row r="1593" spans="17:49" x14ac:dyDescent="0.2">
      <c r="Q1593"/>
      <c r="R1593" s="5"/>
      <c r="S1593" s="34"/>
      <c r="T1593" s="5"/>
      <c r="U1593" s="34"/>
      <c r="V1593" s="5"/>
      <c r="W1593" s="81"/>
      <c r="X1593" s="84"/>
      <c r="Y1593" s="18"/>
      <c r="AA1593" s="18"/>
      <c r="AB1593" s="86"/>
      <c r="AC1593" s="18"/>
      <c r="AE1593" s="18"/>
      <c r="AF1593" s="88"/>
      <c r="AG1593" s="90"/>
      <c r="AK1593" s="37"/>
      <c r="AM1593" s="37"/>
      <c r="AP1593" s="94"/>
      <c r="AQ1593" s="18"/>
      <c r="AR1593" s="95"/>
      <c r="AS1593" s="96"/>
      <c r="AU1593" s="18"/>
      <c r="AW1593" s="18"/>
    </row>
    <row r="1594" spans="17:49" x14ac:dyDescent="0.2">
      <c r="Q1594"/>
      <c r="R1594" s="5"/>
      <c r="S1594" s="34"/>
      <c r="T1594" s="5"/>
      <c r="U1594" s="34"/>
      <c r="V1594" s="5"/>
      <c r="W1594" s="81"/>
      <c r="X1594" s="84"/>
      <c r="Y1594" s="18"/>
      <c r="AA1594" s="18"/>
      <c r="AB1594" s="86"/>
      <c r="AC1594" s="18"/>
      <c r="AE1594" s="18"/>
      <c r="AF1594" s="88"/>
      <c r="AG1594" s="90"/>
      <c r="AK1594" s="37"/>
      <c r="AM1594" s="37"/>
      <c r="AP1594" s="94"/>
      <c r="AQ1594" s="18"/>
      <c r="AR1594" s="95"/>
      <c r="AS1594" s="96"/>
      <c r="AU1594" s="18"/>
      <c r="AW1594" s="18"/>
    </row>
    <row r="1595" spans="17:49" x14ac:dyDescent="0.2">
      <c r="Q1595"/>
      <c r="R1595" s="5"/>
      <c r="S1595" s="34"/>
      <c r="T1595" s="5"/>
      <c r="U1595" s="34"/>
      <c r="V1595" s="5"/>
      <c r="W1595" s="81"/>
      <c r="X1595" s="84"/>
      <c r="Y1595" s="18"/>
      <c r="AA1595" s="18"/>
      <c r="AB1595" s="86"/>
      <c r="AC1595" s="18"/>
      <c r="AE1595" s="18"/>
      <c r="AF1595" s="88"/>
      <c r="AG1595" s="90"/>
      <c r="AK1595" s="37"/>
      <c r="AM1595" s="37"/>
      <c r="AP1595" s="94"/>
      <c r="AQ1595" s="18"/>
      <c r="AR1595" s="95"/>
      <c r="AS1595" s="96"/>
      <c r="AU1595" s="18"/>
      <c r="AW1595" s="18"/>
    </row>
    <row r="1596" spans="17:49" x14ac:dyDescent="0.2">
      <c r="Q1596"/>
      <c r="R1596" s="5"/>
      <c r="S1596" s="34"/>
      <c r="T1596" s="5"/>
      <c r="U1596" s="34"/>
      <c r="V1596" s="5"/>
      <c r="W1596" s="81"/>
      <c r="X1596" s="84"/>
      <c r="Y1596" s="18"/>
      <c r="AA1596" s="18"/>
      <c r="AB1596" s="86"/>
      <c r="AC1596" s="18"/>
      <c r="AE1596" s="18"/>
      <c r="AF1596" s="88"/>
      <c r="AG1596" s="90"/>
      <c r="AK1596" s="37"/>
      <c r="AM1596" s="37"/>
      <c r="AP1596" s="94"/>
      <c r="AQ1596" s="18"/>
      <c r="AR1596" s="95"/>
      <c r="AS1596" s="96"/>
      <c r="AU1596" s="18"/>
      <c r="AW1596" s="18"/>
    </row>
    <row r="1597" spans="17:49" x14ac:dyDescent="0.2">
      <c r="Q1597"/>
      <c r="R1597" s="5"/>
      <c r="S1597" s="34"/>
      <c r="T1597" s="5"/>
      <c r="U1597" s="34"/>
      <c r="V1597" s="5"/>
      <c r="W1597" s="81"/>
      <c r="X1597" s="84"/>
      <c r="Y1597" s="18"/>
      <c r="AA1597" s="18"/>
      <c r="AB1597" s="86"/>
      <c r="AC1597" s="18"/>
      <c r="AE1597" s="18"/>
      <c r="AF1597" s="88"/>
      <c r="AG1597" s="90"/>
      <c r="AK1597" s="37"/>
      <c r="AM1597" s="37"/>
      <c r="AP1597" s="94"/>
      <c r="AQ1597" s="18"/>
      <c r="AR1597" s="95"/>
      <c r="AS1597" s="96"/>
      <c r="AU1597" s="18"/>
      <c r="AW1597" s="18"/>
    </row>
    <row r="1598" spans="17:49" x14ac:dyDescent="0.2">
      <c r="Q1598"/>
      <c r="R1598" s="5"/>
      <c r="S1598" s="34"/>
      <c r="T1598" s="5"/>
      <c r="U1598" s="34"/>
      <c r="V1598" s="5"/>
      <c r="W1598" s="81"/>
      <c r="X1598" s="84"/>
      <c r="Y1598" s="18"/>
      <c r="AA1598" s="18"/>
      <c r="AB1598" s="86"/>
      <c r="AC1598" s="18"/>
      <c r="AE1598" s="18"/>
      <c r="AF1598" s="88"/>
      <c r="AG1598" s="90"/>
      <c r="AK1598" s="37"/>
      <c r="AM1598" s="37"/>
      <c r="AP1598" s="94"/>
      <c r="AQ1598" s="18"/>
      <c r="AR1598" s="95"/>
      <c r="AS1598" s="96"/>
      <c r="AU1598" s="18"/>
      <c r="AW1598" s="18"/>
    </row>
    <row r="1599" spans="17:49" x14ac:dyDescent="0.2">
      <c r="Q1599"/>
      <c r="R1599" s="5"/>
      <c r="S1599" s="34"/>
      <c r="T1599" s="5"/>
      <c r="U1599" s="34"/>
      <c r="V1599" s="5"/>
      <c r="W1599" s="81"/>
      <c r="X1599" s="84"/>
      <c r="Y1599" s="18"/>
      <c r="AA1599" s="18"/>
      <c r="AB1599" s="86"/>
      <c r="AC1599" s="18"/>
      <c r="AE1599" s="18"/>
      <c r="AF1599" s="88"/>
      <c r="AG1599" s="90"/>
      <c r="AK1599" s="37"/>
      <c r="AM1599" s="37"/>
      <c r="AP1599" s="94"/>
      <c r="AQ1599" s="18"/>
      <c r="AR1599" s="95"/>
      <c r="AS1599" s="96"/>
      <c r="AU1599" s="18"/>
      <c r="AW1599" s="18"/>
    </row>
    <row r="1600" spans="17:49" x14ac:dyDescent="0.2">
      <c r="Q1600"/>
      <c r="R1600" s="5"/>
      <c r="S1600" s="34"/>
      <c r="T1600" s="5"/>
      <c r="U1600" s="34"/>
      <c r="V1600" s="5"/>
      <c r="W1600" s="81"/>
      <c r="X1600" s="84"/>
      <c r="Y1600" s="18"/>
      <c r="AA1600" s="18"/>
      <c r="AB1600" s="86"/>
      <c r="AC1600" s="18"/>
      <c r="AE1600" s="18"/>
      <c r="AF1600" s="88"/>
      <c r="AG1600" s="90"/>
      <c r="AK1600" s="37"/>
      <c r="AM1600" s="37"/>
      <c r="AP1600" s="94"/>
      <c r="AQ1600" s="18"/>
      <c r="AR1600" s="95"/>
      <c r="AS1600" s="96"/>
      <c r="AU1600" s="18"/>
      <c r="AW1600" s="18"/>
    </row>
    <row r="1601" spans="17:49" x14ac:dyDescent="0.2">
      <c r="Q1601"/>
      <c r="R1601" s="5"/>
      <c r="S1601" s="34"/>
      <c r="T1601" s="5"/>
      <c r="U1601" s="34"/>
      <c r="V1601" s="5"/>
      <c r="W1601" s="81"/>
      <c r="X1601" s="84"/>
      <c r="Y1601" s="18"/>
      <c r="AA1601" s="18"/>
      <c r="AB1601" s="86"/>
      <c r="AC1601" s="18"/>
      <c r="AE1601" s="18"/>
      <c r="AF1601" s="88"/>
      <c r="AG1601" s="90"/>
      <c r="AK1601" s="37"/>
      <c r="AM1601" s="37"/>
      <c r="AP1601" s="94"/>
      <c r="AQ1601" s="18"/>
      <c r="AR1601" s="95"/>
      <c r="AS1601" s="96"/>
      <c r="AU1601" s="18"/>
      <c r="AW1601" s="18"/>
    </row>
    <row r="1602" spans="17:49" x14ac:dyDescent="0.2">
      <c r="Q1602"/>
      <c r="R1602" s="5"/>
      <c r="S1602" s="34"/>
      <c r="T1602" s="5"/>
      <c r="U1602" s="34"/>
      <c r="V1602" s="5"/>
      <c r="W1602" s="81"/>
      <c r="X1602" s="84"/>
      <c r="Y1602" s="18"/>
      <c r="AA1602" s="18"/>
      <c r="AB1602" s="86"/>
      <c r="AC1602" s="18"/>
      <c r="AE1602" s="18"/>
      <c r="AF1602" s="88"/>
      <c r="AG1602" s="90"/>
      <c r="AK1602" s="37"/>
      <c r="AM1602" s="37"/>
      <c r="AP1602" s="94"/>
      <c r="AQ1602" s="18"/>
      <c r="AR1602" s="95"/>
      <c r="AS1602" s="96"/>
      <c r="AU1602" s="18"/>
      <c r="AW1602" s="18"/>
    </row>
    <row r="1603" spans="17:49" x14ac:dyDescent="0.2">
      <c r="Q1603"/>
      <c r="R1603" s="5"/>
      <c r="S1603" s="34"/>
      <c r="T1603" s="5"/>
      <c r="U1603" s="34"/>
      <c r="V1603" s="5"/>
      <c r="W1603" s="81"/>
      <c r="X1603" s="84"/>
      <c r="Y1603" s="18"/>
      <c r="AA1603" s="18"/>
      <c r="AB1603" s="86"/>
      <c r="AC1603" s="18"/>
      <c r="AE1603" s="18"/>
      <c r="AF1603" s="88"/>
      <c r="AG1603" s="90"/>
      <c r="AK1603" s="37"/>
      <c r="AM1603" s="37"/>
      <c r="AP1603" s="94"/>
      <c r="AQ1603" s="18"/>
      <c r="AR1603" s="95"/>
      <c r="AS1603" s="96"/>
      <c r="AU1603" s="18"/>
      <c r="AW1603" s="18"/>
    </row>
    <row r="1604" spans="17:49" x14ac:dyDescent="0.2">
      <c r="Q1604"/>
      <c r="R1604" s="5"/>
      <c r="S1604" s="34"/>
      <c r="T1604" s="5"/>
      <c r="U1604" s="34"/>
      <c r="V1604" s="5"/>
      <c r="W1604" s="81"/>
      <c r="X1604" s="84"/>
      <c r="Y1604" s="18"/>
      <c r="AA1604" s="18"/>
      <c r="AB1604" s="86"/>
      <c r="AC1604" s="18"/>
      <c r="AE1604" s="18"/>
      <c r="AF1604" s="88"/>
      <c r="AG1604" s="90"/>
      <c r="AK1604" s="37"/>
      <c r="AM1604" s="37"/>
      <c r="AP1604" s="94"/>
      <c r="AQ1604" s="18"/>
      <c r="AR1604" s="95"/>
      <c r="AS1604" s="96"/>
      <c r="AU1604" s="18"/>
      <c r="AW1604" s="18"/>
    </row>
    <row r="1605" spans="17:49" x14ac:dyDescent="0.2">
      <c r="Q1605"/>
      <c r="R1605" s="5"/>
      <c r="S1605" s="34"/>
      <c r="T1605" s="5"/>
      <c r="U1605" s="34"/>
      <c r="V1605" s="5"/>
      <c r="W1605" s="81"/>
      <c r="X1605" s="84"/>
      <c r="Y1605" s="18"/>
      <c r="AA1605" s="18"/>
      <c r="AB1605" s="86"/>
      <c r="AC1605" s="18"/>
      <c r="AE1605" s="18"/>
      <c r="AF1605" s="88"/>
      <c r="AG1605" s="90"/>
      <c r="AK1605" s="37"/>
      <c r="AM1605" s="37"/>
      <c r="AP1605" s="94"/>
      <c r="AQ1605" s="18"/>
      <c r="AR1605" s="95"/>
      <c r="AS1605" s="96"/>
      <c r="AU1605" s="18"/>
      <c r="AW1605" s="18"/>
    </row>
    <row r="1606" spans="17:49" x14ac:dyDescent="0.2">
      <c r="Q1606"/>
      <c r="R1606" s="5"/>
      <c r="S1606" s="34"/>
      <c r="T1606" s="5"/>
      <c r="U1606" s="34"/>
      <c r="V1606" s="5"/>
      <c r="W1606" s="81"/>
      <c r="X1606" s="84"/>
      <c r="Y1606" s="18"/>
      <c r="AA1606" s="18"/>
      <c r="AB1606" s="86"/>
      <c r="AC1606" s="18"/>
      <c r="AE1606" s="18"/>
      <c r="AF1606" s="88"/>
      <c r="AG1606" s="90"/>
      <c r="AK1606" s="37"/>
      <c r="AM1606" s="37"/>
      <c r="AP1606" s="94"/>
      <c r="AQ1606" s="18"/>
      <c r="AR1606" s="95"/>
      <c r="AS1606" s="96"/>
      <c r="AU1606" s="18"/>
      <c r="AW1606" s="18"/>
    </row>
    <row r="1607" spans="17:49" x14ac:dyDescent="0.2">
      <c r="Q1607"/>
      <c r="R1607" s="5"/>
      <c r="S1607" s="34"/>
      <c r="T1607" s="5"/>
      <c r="U1607" s="34"/>
      <c r="V1607" s="5"/>
      <c r="W1607" s="81"/>
      <c r="X1607" s="84"/>
      <c r="Y1607" s="18"/>
      <c r="AA1607" s="18"/>
      <c r="AB1607" s="86"/>
      <c r="AC1607" s="18"/>
      <c r="AE1607" s="18"/>
      <c r="AF1607" s="88"/>
      <c r="AG1607" s="90"/>
      <c r="AK1607" s="37"/>
      <c r="AM1607" s="37"/>
      <c r="AP1607" s="94"/>
      <c r="AQ1607" s="18"/>
      <c r="AR1607" s="95"/>
      <c r="AS1607" s="96"/>
      <c r="AU1607" s="18"/>
      <c r="AW1607" s="18"/>
    </row>
    <row r="1608" spans="17:49" x14ac:dyDescent="0.2">
      <c r="Q1608"/>
      <c r="R1608" s="5"/>
      <c r="S1608" s="34"/>
      <c r="T1608" s="5"/>
      <c r="U1608" s="34"/>
      <c r="V1608" s="5"/>
      <c r="W1608" s="81"/>
      <c r="X1608" s="84"/>
      <c r="Y1608" s="18"/>
      <c r="AA1608" s="18"/>
      <c r="AB1608" s="86"/>
      <c r="AC1608" s="18"/>
      <c r="AE1608" s="18"/>
      <c r="AF1608" s="88"/>
      <c r="AG1608" s="90"/>
      <c r="AK1608" s="37"/>
      <c r="AM1608" s="37"/>
      <c r="AP1608" s="94"/>
      <c r="AQ1608" s="18"/>
      <c r="AR1608" s="95"/>
      <c r="AS1608" s="96"/>
      <c r="AU1608" s="18"/>
      <c r="AW1608" s="18"/>
    </row>
    <row r="1609" spans="17:49" x14ac:dyDescent="0.2">
      <c r="Q1609"/>
      <c r="R1609" s="5"/>
      <c r="S1609" s="34"/>
      <c r="T1609" s="5"/>
      <c r="U1609" s="34"/>
      <c r="V1609" s="5"/>
      <c r="W1609" s="81"/>
      <c r="X1609" s="84"/>
      <c r="Y1609" s="18"/>
      <c r="AA1609" s="18"/>
      <c r="AB1609" s="86"/>
      <c r="AC1609" s="18"/>
      <c r="AE1609" s="18"/>
      <c r="AF1609" s="88"/>
      <c r="AG1609" s="90"/>
      <c r="AK1609" s="37"/>
      <c r="AM1609" s="37"/>
      <c r="AP1609" s="94"/>
      <c r="AQ1609" s="18"/>
      <c r="AR1609" s="95"/>
      <c r="AS1609" s="96"/>
      <c r="AU1609" s="18"/>
      <c r="AW1609" s="18"/>
    </row>
    <row r="1610" spans="17:49" x14ac:dyDescent="0.2">
      <c r="Q1610"/>
      <c r="R1610" s="5"/>
      <c r="S1610" s="34"/>
      <c r="T1610" s="5"/>
      <c r="U1610" s="34"/>
      <c r="V1610" s="5"/>
      <c r="W1610" s="81"/>
      <c r="X1610" s="84"/>
      <c r="Y1610" s="18"/>
      <c r="AA1610" s="18"/>
      <c r="AB1610" s="86"/>
      <c r="AC1610" s="18"/>
      <c r="AE1610" s="18"/>
      <c r="AF1610" s="88"/>
      <c r="AG1610" s="90"/>
      <c r="AK1610" s="37"/>
      <c r="AM1610" s="37"/>
      <c r="AP1610" s="94"/>
      <c r="AQ1610" s="18"/>
      <c r="AR1610" s="95"/>
      <c r="AS1610" s="96"/>
      <c r="AU1610" s="18"/>
      <c r="AW1610" s="18"/>
    </row>
    <row r="1611" spans="17:49" x14ac:dyDescent="0.2">
      <c r="Q1611"/>
      <c r="R1611" s="5"/>
      <c r="S1611" s="34"/>
      <c r="T1611" s="5"/>
      <c r="U1611" s="34"/>
      <c r="V1611" s="5"/>
      <c r="W1611" s="81"/>
      <c r="X1611" s="84"/>
      <c r="Y1611" s="18"/>
      <c r="AA1611" s="18"/>
      <c r="AB1611" s="86"/>
      <c r="AC1611" s="18"/>
      <c r="AE1611" s="18"/>
      <c r="AF1611" s="88"/>
      <c r="AG1611" s="90"/>
      <c r="AK1611" s="37"/>
      <c r="AM1611" s="37"/>
      <c r="AP1611" s="94"/>
      <c r="AQ1611" s="18"/>
      <c r="AR1611" s="95"/>
      <c r="AS1611" s="96"/>
      <c r="AU1611" s="18"/>
      <c r="AW1611" s="18"/>
    </row>
    <row r="1612" spans="17:49" x14ac:dyDescent="0.2">
      <c r="Q1612"/>
      <c r="R1612" s="5"/>
      <c r="S1612" s="34"/>
      <c r="T1612" s="5"/>
      <c r="U1612" s="34"/>
      <c r="V1612" s="5"/>
      <c r="W1612" s="81"/>
      <c r="X1612" s="84"/>
      <c r="Y1612" s="18"/>
      <c r="AA1612" s="18"/>
      <c r="AB1612" s="86"/>
      <c r="AC1612" s="18"/>
      <c r="AE1612" s="18"/>
      <c r="AF1612" s="88"/>
      <c r="AG1612" s="90"/>
      <c r="AK1612" s="37"/>
      <c r="AM1612" s="37"/>
      <c r="AP1612" s="94"/>
      <c r="AQ1612" s="18"/>
      <c r="AR1612" s="95"/>
      <c r="AS1612" s="96"/>
      <c r="AU1612" s="18"/>
      <c r="AW1612" s="18"/>
    </row>
    <row r="1613" spans="17:49" x14ac:dyDescent="0.2">
      <c r="Q1613"/>
      <c r="R1613" s="5"/>
      <c r="S1613" s="34"/>
      <c r="T1613" s="5"/>
      <c r="U1613" s="34"/>
      <c r="V1613" s="5"/>
      <c r="W1613" s="81"/>
      <c r="X1613" s="84"/>
      <c r="Y1613" s="18"/>
      <c r="AA1613" s="18"/>
      <c r="AB1613" s="86"/>
      <c r="AC1613" s="18"/>
      <c r="AE1613" s="18"/>
      <c r="AF1613" s="88"/>
      <c r="AG1613" s="90"/>
      <c r="AK1613" s="37"/>
      <c r="AM1613" s="37"/>
      <c r="AP1613" s="94"/>
      <c r="AQ1613" s="18"/>
      <c r="AR1613" s="95"/>
      <c r="AS1613" s="96"/>
      <c r="AU1613" s="18"/>
      <c r="AW1613" s="18"/>
    </row>
    <row r="1614" spans="17:49" x14ac:dyDescent="0.2">
      <c r="Q1614"/>
      <c r="R1614" s="5"/>
      <c r="S1614" s="34"/>
      <c r="T1614" s="5"/>
      <c r="U1614" s="34"/>
      <c r="V1614" s="5"/>
      <c r="W1614" s="81"/>
      <c r="X1614" s="84"/>
      <c r="Y1614" s="18"/>
      <c r="AA1614" s="18"/>
      <c r="AB1614" s="86"/>
      <c r="AC1614" s="18"/>
      <c r="AE1614" s="18"/>
      <c r="AF1614" s="88"/>
      <c r="AG1614" s="90"/>
      <c r="AK1614" s="37"/>
      <c r="AM1614" s="37"/>
      <c r="AP1614" s="94"/>
      <c r="AQ1614" s="18"/>
      <c r="AR1614" s="95"/>
      <c r="AS1614" s="96"/>
      <c r="AU1614" s="18"/>
      <c r="AW1614" s="18"/>
    </row>
    <row r="1615" spans="17:49" x14ac:dyDescent="0.2">
      <c r="Q1615"/>
      <c r="R1615" s="5"/>
      <c r="S1615" s="34"/>
      <c r="T1615" s="5"/>
      <c r="U1615" s="34"/>
      <c r="V1615" s="5"/>
      <c r="W1615" s="81"/>
      <c r="X1615" s="84"/>
      <c r="Y1615" s="18"/>
      <c r="AA1615" s="18"/>
      <c r="AB1615" s="86"/>
      <c r="AC1615" s="18"/>
      <c r="AE1615" s="18"/>
      <c r="AF1615" s="88"/>
      <c r="AG1615" s="90"/>
      <c r="AK1615" s="37"/>
      <c r="AM1615" s="37"/>
      <c r="AP1615" s="94"/>
      <c r="AQ1615" s="18"/>
      <c r="AR1615" s="95"/>
      <c r="AS1615" s="96"/>
      <c r="AU1615" s="18"/>
      <c r="AW1615" s="18"/>
    </row>
    <row r="1616" spans="17:49" x14ac:dyDescent="0.2">
      <c r="Q1616"/>
      <c r="R1616" s="5"/>
      <c r="S1616" s="34"/>
      <c r="T1616" s="5"/>
      <c r="U1616" s="34"/>
      <c r="V1616" s="5"/>
      <c r="W1616" s="81"/>
      <c r="X1616" s="84"/>
      <c r="Y1616" s="18"/>
      <c r="AA1616" s="18"/>
      <c r="AB1616" s="86"/>
      <c r="AC1616" s="18"/>
      <c r="AE1616" s="18"/>
      <c r="AF1616" s="88"/>
      <c r="AG1616" s="90"/>
      <c r="AK1616" s="37"/>
      <c r="AM1616" s="37"/>
      <c r="AP1616" s="94"/>
      <c r="AQ1616" s="18"/>
      <c r="AR1616" s="95"/>
      <c r="AS1616" s="96"/>
      <c r="AU1616" s="18"/>
      <c r="AW1616" s="18"/>
    </row>
    <row r="1617" spans="17:49" x14ac:dyDescent="0.2">
      <c r="Q1617"/>
      <c r="R1617" s="5"/>
      <c r="S1617" s="34"/>
      <c r="T1617" s="5"/>
      <c r="U1617" s="34"/>
      <c r="V1617" s="5"/>
      <c r="W1617" s="81"/>
      <c r="X1617" s="84"/>
      <c r="Y1617" s="18"/>
      <c r="AA1617" s="18"/>
      <c r="AB1617" s="86"/>
      <c r="AC1617" s="18"/>
      <c r="AE1617" s="18"/>
      <c r="AF1617" s="88"/>
      <c r="AG1617" s="90"/>
      <c r="AK1617" s="37"/>
      <c r="AM1617" s="37"/>
      <c r="AP1617" s="94"/>
      <c r="AQ1617" s="18"/>
      <c r="AR1617" s="95"/>
      <c r="AS1617" s="96"/>
      <c r="AU1617" s="18"/>
      <c r="AW1617" s="18"/>
    </row>
    <row r="1618" spans="17:49" x14ac:dyDescent="0.2">
      <c r="Q1618"/>
      <c r="R1618" s="5"/>
      <c r="S1618" s="34"/>
      <c r="T1618" s="5"/>
      <c r="U1618" s="34"/>
      <c r="V1618" s="5"/>
      <c r="W1618" s="81"/>
      <c r="X1618" s="84"/>
      <c r="Y1618" s="18"/>
      <c r="AA1618" s="18"/>
      <c r="AB1618" s="86"/>
      <c r="AC1618" s="18"/>
      <c r="AE1618" s="18"/>
      <c r="AF1618" s="88"/>
      <c r="AG1618" s="90"/>
      <c r="AK1618" s="37"/>
      <c r="AM1618" s="37"/>
      <c r="AP1618" s="94"/>
      <c r="AQ1618" s="18"/>
      <c r="AR1618" s="95"/>
      <c r="AS1618" s="96"/>
      <c r="AU1618" s="18"/>
      <c r="AW1618" s="18"/>
    </row>
    <row r="1619" spans="17:49" x14ac:dyDescent="0.2">
      <c r="Q1619"/>
      <c r="R1619" s="5"/>
      <c r="S1619" s="34"/>
      <c r="T1619" s="5"/>
      <c r="U1619" s="34"/>
      <c r="V1619" s="5"/>
      <c r="W1619" s="81"/>
      <c r="X1619" s="84"/>
      <c r="Y1619" s="18"/>
      <c r="AA1619" s="18"/>
      <c r="AB1619" s="86"/>
      <c r="AC1619" s="18"/>
      <c r="AE1619" s="18"/>
      <c r="AF1619" s="88"/>
      <c r="AG1619" s="90"/>
      <c r="AK1619" s="37"/>
      <c r="AM1619" s="37"/>
      <c r="AP1619" s="94"/>
      <c r="AQ1619" s="18"/>
      <c r="AR1619" s="95"/>
      <c r="AS1619" s="96"/>
      <c r="AU1619" s="18"/>
      <c r="AW1619" s="18"/>
    </row>
    <row r="1620" spans="17:49" x14ac:dyDescent="0.2">
      <c r="Q1620"/>
      <c r="R1620" s="5"/>
      <c r="S1620" s="34"/>
      <c r="T1620" s="5"/>
      <c r="U1620" s="34"/>
      <c r="V1620" s="5"/>
      <c r="W1620" s="81"/>
      <c r="X1620" s="84"/>
      <c r="Y1620" s="18"/>
      <c r="AA1620" s="18"/>
      <c r="AB1620" s="86"/>
      <c r="AC1620" s="18"/>
      <c r="AE1620" s="18"/>
      <c r="AF1620" s="88"/>
      <c r="AG1620" s="90"/>
      <c r="AK1620" s="37"/>
      <c r="AM1620" s="37"/>
      <c r="AP1620" s="94"/>
      <c r="AQ1620" s="18"/>
      <c r="AR1620" s="95"/>
      <c r="AS1620" s="96"/>
      <c r="AU1620" s="18"/>
      <c r="AW1620" s="18"/>
    </row>
    <row r="1621" spans="17:49" x14ac:dyDescent="0.2">
      <c r="Q1621"/>
      <c r="R1621" s="5"/>
      <c r="S1621" s="34"/>
      <c r="T1621" s="5"/>
      <c r="U1621" s="34"/>
      <c r="V1621" s="5"/>
      <c r="W1621" s="81"/>
      <c r="X1621" s="84"/>
      <c r="Y1621" s="18"/>
      <c r="AA1621" s="18"/>
      <c r="AB1621" s="86"/>
      <c r="AC1621" s="18"/>
      <c r="AE1621" s="18"/>
      <c r="AF1621" s="88"/>
      <c r="AG1621" s="90"/>
      <c r="AK1621" s="37"/>
      <c r="AM1621" s="37"/>
      <c r="AP1621" s="94"/>
      <c r="AQ1621" s="18"/>
      <c r="AR1621" s="95"/>
      <c r="AS1621" s="96"/>
      <c r="AU1621" s="18"/>
      <c r="AW1621" s="18"/>
    </row>
    <row r="1622" spans="17:49" x14ac:dyDescent="0.2">
      <c r="Q1622"/>
      <c r="R1622" s="5"/>
      <c r="S1622" s="34"/>
      <c r="T1622" s="5"/>
      <c r="U1622" s="34"/>
      <c r="V1622" s="5"/>
      <c r="W1622" s="81"/>
      <c r="X1622" s="84"/>
      <c r="Y1622" s="18"/>
      <c r="AA1622" s="18"/>
      <c r="AB1622" s="86"/>
      <c r="AC1622" s="18"/>
      <c r="AE1622" s="18"/>
      <c r="AF1622" s="88"/>
      <c r="AG1622" s="90"/>
      <c r="AK1622" s="37"/>
      <c r="AM1622" s="37"/>
      <c r="AP1622" s="94"/>
      <c r="AQ1622" s="18"/>
      <c r="AR1622" s="95"/>
      <c r="AS1622" s="96"/>
      <c r="AU1622" s="18"/>
      <c r="AW1622" s="18"/>
    </row>
    <row r="1623" spans="17:49" x14ac:dyDescent="0.2">
      <c r="Q1623"/>
      <c r="R1623" s="5"/>
      <c r="S1623" s="34"/>
      <c r="T1623" s="5"/>
      <c r="U1623" s="34"/>
      <c r="V1623" s="5"/>
      <c r="W1623" s="81"/>
      <c r="X1623" s="84"/>
      <c r="Y1623" s="18"/>
      <c r="AA1623" s="18"/>
      <c r="AB1623" s="86"/>
      <c r="AC1623" s="18"/>
      <c r="AE1623" s="18"/>
      <c r="AF1623" s="88"/>
      <c r="AG1623" s="90"/>
      <c r="AK1623" s="37"/>
      <c r="AM1623" s="37"/>
      <c r="AP1623" s="94"/>
      <c r="AQ1623" s="18"/>
      <c r="AR1623" s="95"/>
      <c r="AS1623" s="96"/>
      <c r="AU1623" s="18"/>
      <c r="AW1623" s="18"/>
    </row>
    <row r="1624" spans="17:49" x14ac:dyDescent="0.2">
      <c r="Q1624"/>
      <c r="R1624" s="5"/>
      <c r="S1624" s="34"/>
      <c r="T1624" s="5"/>
      <c r="U1624" s="34"/>
      <c r="V1624" s="5"/>
      <c r="W1624" s="81"/>
      <c r="X1624" s="84"/>
      <c r="Y1624" s="18"/>
      <c r="AA1624" s="18"/>
      <c r="AB1624" s="86"/>
      <c r="AC1624" s="18"/>
      <c r="AE1624" s="18"/>
      <c r="AF1624" s="88"/>
      <c r="AG1624" s="90"/>
      <c r="AK1624" s="37"/>
      <c r="AM1624" s="37"/>
      <c r="AP1624" s="94"/>
      <c r="AQ1624" s="18"/>
      <c r="AR1624" s="95"/>
      <c r="AS1624" s="96"/>
      <c r="AU1624" s="18"/>
      <c r="AW1624" s="18"/>
    </row>
    <row r="1625" spans="17:49" x14ac:dyDescent="0.2">
      <c r="Q1625"/>
      <c r="R1625" s="5"/>
      <c r="S1625" s="34"/>
      <c r="T1625" s="5"/>
      <c r="U1625" s="34"/>
      <c r="V1625" s="5"/>
      <c r="W1625" s="81"/>
      <c r="X1625" s="84"/>
      <c r="Y1625" s="18"/>
      <c r="AA1625" s="18"/>
      <c r="AB1625" s="86"/>
      <c r="AC1625" s="18"/>
      <c r="AE1625" s="18"/>
      <c r="AF1625" s="88"/>
      <c r="AG1625" s="90"/>
      <c r="AK1625" s="37"/>
      <c r="AM1625" s="37"/>
      <c r="AP1625" s="94"/>
      <c r="AQ1625" s="18"/>
      <c r="AR1625" s="95"/>
      <c r="AS1625" s="96"/>
      <c r="AU1625" s="18"/>
      <c r="AW1625" s="18"/>
    </row>
    <row r="1626" spans="17:49" x14ac:dyDescent="0.2">
      <c r="Q1626"/>
      <c r="R1626" s="5"/>
      <c r="S1626" s="34"/>
      <c r="T1626" s="5"/>
      <c r="U1626" s="34"/>
      <c r="V1626" s="5"/>
      <c r="W1626" s="81"/>
      <c r="X1626" s="84"/>
      <c r="Y1626" s="18"/>
      <c r="AA1626" s="18"/>
      <c r="AB1626" s="86"/>
      <c r="AC1626" s="18"/>
      <c r="AE1626" s="18"/>
      <c r="AF1626" s="88"/>
      <c r="AG1626" s="90"/>
      <c r="AK1626" s="37"/>
      <c r="AM1626" s="37"/>
      <c r="AP1626" s="94"/>
      <c r="AQ1626" s="18"/>
      <c r="AR1626" s="95"/>
      <c r="AS1626" s="96"/>
      <c r="AU1626" s="18"/>
      <c r="AW1626" s="18"/>
    </row>
    <row r="1627" spans="17:49" x14ac:dyDescent="0.2">
      <c r="Q1627"/>
      <c r="R1627" s="5"/>
      <c r="S1627" s="34"/>
      <c r="T1627" s="5"/>
      <c r="U1627" s="34"/>
      <c r="V1627" s="5"/>
      <c r="W1627" s="81"/>
      <c r="X1627" s="84"/>
      <c r="Y1627" s="18"/>
      <c r="AA1627" s="18"/>
      <c r="AB1627" s="86"/>
      <c r="AC1627" s="18"/>
      <c r="AE1627" s="18"/>
      <c r="AF1627" s="88"/>
      <c r="AG1627" s="90"/>
      <c r="AK1627" s="37"/>
      <c r="AM1627" s="37"/>
      <c r="AP1627" s="94"/>
      <c r="AQ1627" s="18"/>
      <c r="AR1627" s="95"/>
      <c r="AS1627" s="96"/>
      <c r="AU1627" s="18"/>
      <c r="AW1627" s="18"/>
    </row>
    <row r="1628" spans="17:49" x14ac:dyDescent="0.2">
      <c r="Q1628"/>
      <c r="R1628" s="5"/>
      <c r="S1628" s="34"/>
      <c r="T1628" s="5"/>
      <c r="U1628" s="34"/>
      <c r="V1628" s="5"/>
      <c r="W1628" s="81"/>
      <c r="X1628" s="84"/>
      <c r="Y1628" s="18"/>
      <c r="AA1628" s="18"/>
      <c r="AB1628" s="86"/>
      <c r="AC1628" s="18"/>
      <c r="AE1628" s="18"/>
      <c r="AF1628" s="88"/>
      <c r="AG1628" s="90"/>
      <c r="AK1628" s="37"/>
      <c r="AM1628" s="37"/>
      <c r="AP1628" s="94"/>
      <c r="AQ1628" s="18"/>
      <c r="AR1628" s="95"/>
      <c r="AS1628" s="96"/>
      <c r="AU1628" s="18"/>
      <c r="AW1628" s="18"/>
    </row>
    <row r="1629" spans="17:49" x14ac:dyDescent="0.2">
      <c r="Q1629"/>
      <c r="R1629" s="5"/>
      <c r="S1629" s="34"/>
      <c r="T1629" s="5"/>
      <c r="U1629" s="34"/>
      <c r="V1629" s="5"/>
      <c r="W1629" s="81"/>
      <c r="X1629" s="84"/>
      <c r="Y1629" s="18"/>
      <c r="AA1629" s="18"/>
      <c r="AB1629" s="86"/>
      <c r="AC1629" s="18"/>
      <c r="AE1629" s="18"/>
      <c r="AF1629" s="88"/>
      <c r="AG1629" s="90"/>
      <c r="AK1629" s="37"/>
      <c r="AM1629" s="37"/>
      <c r="AP1629" s="94"/>
      <c r="AQ1629" s="18"/>
      <c r="AR1629" s="95"/>
      <c r="AS1629" s="96"/>
      <c r="AU1629" s="18"/>
      <c r="AW1629" s="18"/>
    </row>
    <row r="1630" spans="17:49" x14ac:dyDescent="0.2">
      <c r="Q1630"/>
      <c r="R1630" s="5"/>
      <c r="S1630" s="34"/>
      <c r="T1630" s="5"/>
      <c r="U1630" s="34"/>
      <c r="V1630" s="5"/>
      <c r="W1630" s="81"/>
      <c r="X1630" s="84"/>
      <c r="Y1630" s="18"/>
      <c r="AA1630" s="18"/>
      <c r="AB1630" s="86"/>
      <c r="AC1630" s="18"/>
      <c r="AE1630" s="18"/>
      <c r="AF1630" s="88"/>
      <c r="AG1630" s="90"/>
      <c r="AK1630" s="37"/>
      <c r="AM1630" s="37"/>
      <c r="AP1630" s="94"/>
      <c r="AQ1630" s="18"/>
      <c r="AR1630" s="95"/>
      <c r="AS1630" s="96"/>
      <c r="AU1630" s="18"/>
      <c r="AW1630" s="18"/>
    </row>
    <row r="1631" spans="17:49" x14ac:dyDescent="0.2">
      <c r="Q1631"/>
      <c r="R1631" s="5"/>
      <c r="S1631" s="34"/>
      <c r="T1631" s="5"/>
      <c r="U1631" s="34"/>
      <c r="V1631" s="5"/>
      <c r="W1631" s="81"/>
      <c r="X1631" s="84"/>
      <c r="Y1631" s="18"/>
      <c r="AA1631" s="18"/>
      <c r="AB1631" s="86"/>
      <c r="AC1631" s="18"/>
      <c r="AE1631" s="18"/>
      <c r="AF1631" s="88"/>
      <c r="AG1631" s="90"/>
      <c r="AK1631" s="37"/>
      <c r="AM1631" s="37"/>
      <c r="AP1631" s="94"/>
      <c r="AQ1631" s="18"/>
      <c r="AR1631" s="95"/>
      <c r="AS1631" s="96"/>
      <c r="AU1631" s="18"/>
      <c r="AW1631" s="18"/>
    </row>
    <row r="1632" spans="17:49" x14ac:dyDescent="0.2">
      <c r="Q1632"/>
      <c r="R1632" s="5"/>
      <c r="S1632" s="34"/>
      <c r="T1632" s="5"/>
      <c r="U1632" s="34"/>
      <c r="V1632" s="5"/>
      <c r="W1632" s="81"/>
      <c r="X1632" s="84"/>
      <c r="Y1632" s="18"/>
      <c r="AA1632" s="18"/>
      <c r="AB1632" s="86"/>
      <c r="AC1632" s="18"/>
      <c r="AE1632" s="18"/>
      <c r="AF1632" s="88"/>
      <c r="AG1632" s="90"/>
      <c r="AK1632" s="37"/>
      <c r="AM1632" s="37"/>
      <c r="AP1632" s="94"/>
      <c r="AQ1632" s="18"/>
      <c r="AR1632" s="95"/>
      <c r="AS1632" s="96"/>
      <c r="AU1632" s="18"/>
      <c r="AW1632" s="18"/>
    </row>
    <row r="1633" spans="17:49" x14ac:dyDescent="0.2">
      <c r="Q1633"/>
      <c r="R1633" s="5"/>
      <c r="S1633" s="34"/>
      <c r="T1633" s="5"/>
      <c r="U1633" s="34"/>
      <c r="V1633" s="5"/>
      <c r="W1633" s="81"/>
      <c r="X1633" s="84"/>
      <c r="Y1633" s="18"/>
      <c r="AA1633" s="18"/>
      <c r="AB1633" s="86"/>
      <c r="AC1633" s="18"/>
      <c r="AE1633" s="18"/>
      <c r="AF1633" s="88"/>
      <c r="AG1633" s="90"/>
      <c r="AK1633" s="37"/>
      <c r="AM1633" s="37"/>
      <c r="AP1633" s="94"/>
      <c r="AQ1633" s="18"/>
      <c r="AR1633" s="95"/>
      <c r="AS1633" s="96"/>
      <c r="AU1633" s="18"/>
      <c r="AW1633" s="18"/>
    </row>
    <row r="1634" spans="17:49" x14ac:dyDescent="0.2">
      <c r="Q1634"/>
      <c r="R1634" s="5"/>
      <c r="S1634" s="34"/>
      <c r="T1634" s="5"/>
      <c r="U1634" s="34"/>
      <c r="V1634" s="5"/>
      <c r="W1634" s="81"/>
      <c r="X1634" s="84"/>
      <c r="Y1634" s="18"/>
      <c r="AA1634" s="18"/>
      <c r="AB1634" s="86"/>
      <c r="AC1634" s="18"/>
      <c r="AE1634" s="18"/>
      <c r="AF1634" s="88"/>
      <c r="AG1634" s="90"/>
      <c r="AK1634" s="37"/>
      <c r="AM1634" s="37"/>
      <c r="AP1634" s="94"/>
      <c r="AQ1634" s="18"/>
      <c r="AR1634" s="95"/>
      <c r="AS1634" s="96"/>
      <c r="AU1634" s="18"/>
      <c r="AW1634" s="18"/>
    </row>
    <row r="1635" spans="17:49" x14ac:dyDescent="0.2">
      <c r="Q1635"/>
      <c r="R1635" s="5"/>
      <c r="S1635" s="34"/>
      <c r="T1635" s="5"/>
      <c r="U1635" s="34"/>
      <c r="V1635" s="5"/>
      <c r="W1635" s="81"/>
      <c r="X1635" s="84"/>
      <c r="Y1635" s="18"/>
      <c r="AA1635" s="18"/>
      <c r="AB1635" s="86"/>
      <c r="AC1635" s="18"/>
      <c r="AE1635" s="18"/>
      <c r="AF1635" s="88"/>
      <c r="AG1635" s="90"/>
      <c r="AK1635" s="37"/>
      <c r="AM1635" s="37"/>
      <c r="AP1635" s="94"/>
      <c r="AQ1635" s="18"/>
      <c r="AR1635" s="95"/>
      <c r="AS1635" s="96"/>
      <c r="AU1635" s="18"/>
      <c r="AW1635" s="18"/>
    </row>
    <row r="1636" spans="17:49" x14ac:dyDescent="0.2">
      <c r="Q1636"/>
      <c r="R1636" s="5"/>
      <c r="S1636" s="34"/>
      <c r="T1636" s="5"/>
      <c r="U1636" s="34"/>
      <c r="V1636" s="5"/>
      <c r="W1636" s="81"/>
      <c r="X1636" s="84"/>
      <c r="Y1636" s="18"/>
      <c r="AA1636" s="18"/>
      <c r="AB1636" s="86"/>
      <c r="AC1636" s="18"/>
      <c r="AE1636" s="18"/>
      <c r="AF1636" s="88"/>
      <c r="AG1636" s="90"/>
      <c r="AK1636" s="37"/>
      <c r="AM1636" s="37"/>
      <c r="AP1636" s="94"/>
      <c r="AQ1636" s="18"/>
      <c r="AR1636" s="95"/>
      <c r="AS1636" s="96"/>
      <c r="AU1636" s="18"/>
      <c r="AW1636" s="18"/>
    </row>
    <row r="1637" spans="17:49" x14ac:dyDescent="0.2">
      <c r="Q1637"/>
      <c r="R1637" s="5"/>
      <c r="S1637" s="34"/>
      <c r="T1637" s="5"/>
      <c r="U1637" s="34"/>
      <c r="V1637" s="5"/>
      <c r="W1637" s="81"/>
      <c r="X1637" s="84"/>
      <c r="Y1637" s="18"/>
      <c r="AA1637" s="18"/>
      <c r="AB1637" s="86"/>
      <c r="AC1637" s="18"/>
      <c r="AE1637" s="18"/>
      <c r="AF1637" s="88"/>
      <c r="AG1637" s="90"/>
      <c r="AK1637" s="37"/>
      <c r="AM1637" s="37"/>
      <c r="AP1637" s="94"/>
      <c r="AQ1637" s="18"/>
      <c r="AR1637" s="95"/>
      <c r="AS1637" s="96"/>
      <c r="AU1637" s="18"/>
      <c r="AW1637" s="18"/>
    </row>
    <row r="1638" spans="17:49" x14ac:dyDescent="0.2">
      <c r="Q1638"/>
      <c r="R1638" s="5"/>
      <c r="S1638" s="34"/>
      <c r="T1638" s="5"/>
      <c r="U1638" s="34"/>
      <c r="V1638" s="5"/>
      <c r="W1638" s="81"/>
      <c r="X1638" s="84"/>
      <c r="Y1638" s="18"/>
      <c r="AA1638" s="18"/>
      <c r="AB1638" s="86"/>
      <c r="AC1638" s="18"/>
      <c r="AE1638" s="18"/>
      <c r="AF1638" s="88"/>
      <c r="AG1638" s="90"/>
      <c r="AK1638" s="37"/>
      <c r="AM1638" s="37"/>
      <c r="AP1638" s="94"/>
      <c r="AQ1638" s="18"/>
      <c r="AR1638" s="95"/>
      <c r="AS1638" s="96"/>
      <c r="AU1638" s="18"/>
      <c r="AW1638" s="18"/>
    </row>
    <row r="1639" spans="17:49" x14ac:dyDescent="0.2">
      <c r="Q1639"/>
      <c r="R1639" s="5"/>
      <c r="S1639" s="34"/>
      <c r="T1639" s="5"/>
      <c r="U1639" s="34"/>
      <c r="V1639" s="5"/>
      <c r="W1639" s="81"/>
      <c r="X1639" s="84"/>
      <c r="Y1639" s="18"/>
      <c r="AA1639" s="18"/>
      <c r="AB1639" s="86"/>
      <c r="AC1639" s="18"/>
      <c r="AE1639" s="18"/>
      <c r="AF1639" s="88"/>
      <c r="AG1639" s="90"/>
      <c r="AK1639" s="37"/>
      <c r="AM1639" s="37"/>
      <c r="AP1639" s="94"/>
      <c r="AQ1639" s="18"/>
      <c r="AR1639" s="95"/>
      <c r="AS1639" s="96"/>
      <c r="AU1639" s="18"/>
      <c r="AW1639" s="18"/>
    </row>
    <row r="1640" spans="17:49" x14ac:dyDescent="0.2">
      <c r="Q1640"/>
      <c r="R1640" s="5"/>
      <c r="S1640" s="34"/>
      <c r="T1640" s="5"/>
      <c r="U1640" s="34"/>
      <c r="V1640" s="5"/>
      <c r="W1640" s="81"/>
      <c r="X1640" s="84"/>
      <c r="Y1640" s="18"/>
      <c r="AA1640" s="18"/>
      <c r="AB1640" s="86"/>
      <c r="AC1640" s="18"/>
      <c r="AE1640" s="18"/>
      <c r="AF1640" s="88"/>
      <c r="AG1640" s="90"/>
      <c r="AK1640" s="37"/>
      <c r="AM1640" s="37"/>
      <c r="AP1640" s="94"/>
      <c r="AQ1640" s="18"/>
      <c r="AR1640" s="95"/>
      <c r="AS1640" s="96"/>
      <c r="AU1640" s="18"/>
      <c r="AW1640" s="18"/>
    </row>
    <row r="1641" spans="17:49" x14ac:dyDescent="0.2">
      <c r="Q1641"/>
      <c r="R1641" s="5"/>
      <c r="S1641" s="34"/>
      <c r="T1641" s="5"/>
      <c r="U1641" s="34"/>
      <c r="V1641" s="5"/>
      <c r="W1641" s="81"/>
      <c r="X1641" s="84"/>
      <c r="Y1641" s="18"/>
      <c r="AA1641" s="18"/>
      <c r="AB1641" s="86"/>
      <c r="AC1641" s="18"/>
      <c r="AE1641" s="18"/>
      <c r="AF1641" s="88"/>
      <c r="AG1641" s="90"/>
      <c r="AK1641" s="37"/>
      <c r="AM1641" s="37"/>
      <c r="AP1641" s="94"/>
      <c r="AQ1641" s="18"/>
      <c r="AR1641" s="95"/>
      <c r="AS1641" s="96"/>
      <c r="AU1641" s="18"/>
      <c r="AW1641" s="18"/>
    </row>
    <row r="1642" spans="17:49" x14ac:dyDescent="0.2">
      <c r="Q1642"/>
      <c r="R1642" s="5"/>
      <c r="S1642" s="34"/>
      <c r="T1642" s="5"/>
      <c r="U1642" s="34"/>
      <c r="V1642" s="5"/>
      <c r="W1642" s="81"/>
      <c r="X1642" s="84"/>
      <c r="Y1642" s="18"/>
      <c r="AA1642" s="18"/>
      <c r="AB1642" s="86"/>
      <c r="AC1642" s="18"/>
      <c r="AE1642" s="18"/>
      <c r="AF1642" s="88"/>
      <c r="AG1642" s="90"/>
      <c r="AK1642" s="37"/>
      <c r="AM1642" s="37"/>
      <c r="AP1642" s="94"/>
      <c r="AQ1642" s="18"/>
      <c r="AR1642" s="95"/>
      <c r="AS1642" s="96"/>
      <c r="AU1642" s="18"/>
      <c r="AW1642" s="18"/>
    </row>
    <row r="1643" spans="17:49" x14ac:dyDescent="0.2">
      <c r="Q1643"/>
      <c r="R1643" s="5"/>
      <c r="S1643" s="34"/>
      <c r="T1643" s="5"/>
      <c r="U1643" s="34"/>
      <c r="V1643" s="5"/>
      <c r="W1643" s="81"/>
      <c r="X1643" s="84"/>
      <c r="Y1643" s="18"/>
      <c r="AA1643" s="18"/>
      <c r="AB1643" s="86"/>
      <c r="AC1643" s="18"/>
      <c r="AE1643" s="18"/>
      <c r="AF1643" s="88"/>
      <c r="AG1643" s="90"/>
      <c r="AK1643" s="37"/>
      <c r="AM1643" s="37"/>
      <c r="AP1643" s="94"/>
      <c r="AQ1643" s="18"/>
      <c r="AR1643" s="95"/>
      <c r="AS1643" s="96"/>
      <c r="AU1643" s="18"/>
      <c r="AW1643" s="18"/>
    </row>
    <row r="1644" spans="17:49" x14ac:dyDescent="0.2">
      <c r="Q1644"/>
      <c r="R1644" s="5"/>
      <c r="S1644" s="34"/>
      <c r="T1644" s="5"/>
      <c r="U1644" s="34"/>
      <c r="V1644" s="5"/>
      <c r="W1644" s="81"/>
      <c r="X1644" s="84"/>
      <c r="Y1644" s="18"/>
      <c r="AA1644" s="18"/>
      <c r="AB1644" s="86"/>
      <c r="AC1644" s="18"/>
      <c r="AE1644" s="18"/>
      <c r="AF1644" s="88"/>
      <c r="AG1644" s="90"/>
      <c r="AK1644" s="37"/>
      <c r="AM1644" s="37"/>
      <c r="AP1644" s="94"/>
      <c r="AQ1644" s="18"/>
      <c r="AR1644" s="95"/>
      <c r="AS1644" s="96"/>
      <c r="AU1644" s="18"/>
      <c r="AW1644" s="18"/>
    </row>
    <row r="1645" spans="17:49" x14ac:dyDescent="0.2">
      <c r="Q1645"/>
      <c r="R1645" s="5"/>
      <c r="S1645" s="34"/>
      <c r="T1645" s="5"/>
      <c r="U1645" s="34"/>
      <c r="V1645" s="5"/>
      <c r="W1645" s="81"/>
      <c r="X1645" s="84"/>
      <c r="Y1645" s="18"/>
      <c r="AA1645" s="18"/>
      <c r="AB1645" s="86"/>
      <c r="AC1645" s="18"/>
      <c r="AE1645" s="18"/>
      <c r="AF1645" s="88"/>
      <c r="AG1645" s="90"/>
      <c r="AK1645" s="37"/>
      <c r="AM1645" s="37"/>
      <c r="AP1645" s="94"/>
      <c r="AQ1645" s="18"/>
      <c r="AR1645" s="95"/>
      <c r="AS1645" s="96"/>
      <c r="AU1645" s="18"/>
      <c r="AW1645" s="18"/>
    </row>
    <row r="1646" spans="17:49" x14ac:dyDescent="0.2">
      <c r="Q1646"/>
      <c r="R1646" s="5"/>
      <c r="S1646" s="34"/>
      <c r="T1646" s="5"/>
      <c r="U1646" s="34"/>
      <c r="V1646" s="5"/>
      <c r="W1646" s="81"/>
      <c r="X1646" s="84"/>
      <c r="Y1646" s="18"/>
      <c r="AA1646" s="18"/>
      <c r="AB1646" s="86"/>
      <c r="AC1646" s="18"/>
      <c r="AE1646" s="18"/>
      <c r="AF1646" s="88"/>
      <c r="AG1646" s="90"/>
      <c r="AK1646" s="37"/>
      <c r="AM1646" s="37"/>
      <c r="AP1646" s="94"/>
      <c r="AQ1646" s="18"/>
      <c r="AR1646" s="95"/>
      <c r="AS1646" s="96"/>
      <c r="AU1646" s="18"/>
      <c r="AW1646" s="18"/>
    </row>
    <row r="1647" spans="17:49" x14ac:dyDescent="0.2">
      <c r="Q1647"/>
      <c r="R1647" s="5"/>
      <c r="S1647" s="34"/>
      <c r="T1647" s="5"/>
      <c r="U1647" s="34"/>
      <c r="V1647" s="5"/>
      <c r="W1647" s="81"/>
      <c r="X1647" s="84"/>
      <c r="Y1647" s="18"/>
      <c r="AA1647" s="18"/>
      <c r="AB1647" s="86"/>
      <c r="AC1647" s="18"/>
      <c r="AE1647" s="18"/>
      <c r="AF1647" s="88"/>
      <c r="AG1647" s="90"/>
      <c r="AK1647" s="37"/>
      <c r="AM1647" s="37"/>
      <c r="AP1647" s="94"/>
      <c r="AQ1647" s="18"/>
      <c r="AR1647" s="95"/>
      <c r="AS1647" s="96"/>
      <c r="AU1647" s="18"/>
      <c r="AW1647" s="18"/>
    </row>
    <row r="1648" spans="17:49" x14ac:dyDescent="0.2">
      <c r="Q1648"/>
      <c r="R1648" s="5"/>
      <c r="S1648" s="34"/>
      <c r="T1648" s="5"/>
      <c r="U1648" s="34"/>
      <c r="V1648" s="5"/>
      <c r="W1648" s="81"/>
      <c r="X1648" s="84"/>
      <c r="Y1648" s="18"/>
      <c r="AA1648" s="18"/>
      <c r="AB1648" s="86"/>
      <c r="AC1648" s="18"/>
      <c r="AE1648" s="18"/>
      <c r="AF1648" s="88"/>
      <c r="AG1648" s="90"/>
      <c r="AK1648" s="37"/>
      <c r="AM1648" s="37"/>
      <c r="AP1648" s="94"/>
      <c r="AQ1648" s="18"/>
      <c r="AR1648" s="95"/>
      <c r="AS1648" s="96"/>
      <c r="AU1648" s="18"/>
      <c r="AW1648" s="18"/>
    </row>
    <row r="1649" spans="17:49" x14ac:dyDescent="0.2">
      <c r="Q1649"/>
      <c r="R1649" s="5"/>
      <c r="S1649" s="34"/>
      <c r="T1649" s="5"/>
      <c r="U1649" s="34"/>
      <c r="V1649" s="5"/>
      <c r="W1649" s="81"/>
      <c r="X1649" s="84"/>
      <c r="Y1649" s="18"/>
      <c r="AA1649" s="18"/>
      <c r="AB1649" s="86"/>
      <c r="AC1649" s="18"/>
      <c r="AE1649" s="18"/>
      <c r="AF1649" s="88"/>
      <c r="AG1649" s="90"/>
      <c r="AK1649" s="37"/>
      <c r="AM1649" s="37"/>
      <c r="AP1649" s="94"/>
      <c r="AQ1649" s="18"/>
      <c r="AR1649" s="95"/>
      <c r="AS1649" s="96"/>
      <c r="AU1649" s="18"/>
      <c r="AW1649" s="18"/>
    </row>
    <row r="1650" spans="17:49" x14ac:dyDescent="0.2">
      <c r="Q1650"/>
      <c r="R1650" s="5"/>
      <c r="S1650" s="34"/>
      <c r="T1650" s="5"/>
      <c r="U1650" s="34"/>
      <c r="V1650" s="5"/>
      <c r="W1650" s="81"/>
      <c r="X1650" s="84"/>
      <c r="Y1650" s="18"/>
      <c r="AA1650" s="18"/>
      <c r="AB1650" s="86"/>
      <c r="AC1650" s="18"/>
      <c r="AE1650" s="18"/>
      <c r="AF1650" s="88"/>
      <c r="AG1650" s="90"/>
      <c r="AK1650" s="37"/>
      <c r="AM1650" s="37"/>
      <c r="AP1650" s="94"/>
      <c r="AQ1650" s="18"/>
      <c r="AR1650" s="95"/>
      <c r="AS1650" s="96"/>
      <c r="AU1650" s="18"/>
      <c r="AW1650" s="18"/>
    </row>
    <row r="1651" spans="17:49" x14ac:dyDescent="0.2">
      <c r="Q1651"/>
      <c r="R1651" s="5"/>
      <c r="S1651" s="34"/>
      <c r="T1651" s="5"/>
      <c r="U1651" s="34"/>
      <c r="V1651" s="5"/>
      <c r="W1651" s="81"/>
      <c r="X1651" s="84"/>
      <c r="Y1651" s="18"/>
      <c r="AA1651" s="18"/>
      <c r="AB1651" s="86"/>
      <c r="AC1651" s="18"/>
      <c r="AE1651" s="18"/>
      <c r="AF1651" s="88"/>
      <c r="AG1651" s="90"/>
      <c r="AK1651" s="37"/>
      <c r="AM1651" s="37"/>
      <c r="AP1651" s="94"/>
      <c r="AQ1651" s="18"/>
      <c r="AR1651" s="95"/>
      <c r="AS1651" s="96"/>
      <c r="AU1651" s="18"/>
      <c r="AW1651" s="18"/>
    </row>
    <row r="1652" spans="17:49" x14ac:dyDescent="0.2">
      <c r="Q1652"/>
      <c r="R1652" s="5"/>
      <c r="S1652" s="34"/>
      <c r="T1652" s="5"/>
      <c r="U1652" s="34"/>
      <c r="V1652" s="5"/>
      <c r="W1652" s="81"/>
      <c r="X1652" s="84"/>
      <c r="Y1652" s="18"/>
      <c r="AA1652" s="18"/>
      <c r="AB1652" s="86"/>
      <c r="AC1652" s="18"/>
      <c r="AE1652" s="18"/>
      <c r="AF1652" s="88"/>
      <c r="AG1652" s="90"/>
      <c r="AK1652" s="37"/>
      <c r="AM1652" s="37"/>
      <c r="AP1652" s="94"/>
      <c r="AQ1652" s="18"/>
      <c r="AR1652" s="95"/>
      <c r="AS1652" s="96"/>
      <c r="AU1652" s="18"/>
      <c r="AW1652" s="18"/>
    </row>
    <row r="1653" spans="17:49" x14ac:dyDescent="0.2">
      <c r="Q1653"/>
      <c r="R1653" s="5"/>
      <c r="S1653" s="34"/>
      <c r="T1653" s="5"/>
      <c r="U1653" s="34"/>
      <c r="V1653" s="5"/>
      <c r="W1653" s="81"/>
      <c r="X1653" s="84"/>
      <c r="Y1653" s="18"/>
      <c r="AA1653" s="18"/>
      <c r="AB1653" s="86"/>
      <c r="AC1653" s="18"/>
      <c r="AE1653" s="18"/>
      <c r="AF1653" s="88"/>
      <c r="AG1653" s="90"/>
      <c r="AK1653" s="37"/>
      <c r="AM1653" s="37"/>
      <c r="AP1653" s="94"/>
      <c r="AQ1653" s="18"/>
      <c r="AR1653" s="95"/>
      <c r="AS1653" s="96"/>
      <c r="AU1653" s="18"/>
      <c r="AW1653" s="18"/>
    </row>
    <row r="1654" spans="17:49" x14ac:dyDescent="0.2">
      <c r="Q1654"/>
      <c r="R1654" s="5"/>
      <c r="S1654" s="34"/>
      <c r="T1654" s="5"/>
      <c r="U1654" s="34"/>
      <c r="V1654" s="5"/>
      <c r="W1654" s="81"/>
      <c r="X1654" s="84"/>
      <c r="Y1654" s="18"/>
      <c r="AA1654" s="18"/>
      <c r="AB1654" s="86"/>
      <c r="AC1654" s="18"/>
      <c r="AE1654" s="18"/>
      <c r="AF1654" s="88"/>
      <c r="AG1654" s="90"/>
      <c r="AK1654" s="37"/>
      <c r="AM1654" s="37"/>
      <c r="AP1654" s="94"/>
      <c r="AQ1654" s="18"/>
      <c r="AR1654" s="95"/>
      <c r="AS1654" s="96"/>
      <c r="AU1654" s="18"/>
      <c r="AW1654" s="18"/>
    </row>
    <row r="1655" spans="17:49" x14ac:dyDescent="0.2">
      <c r="Q1655"/>
      <c r="R1655" s="5"/>
      <c r="S1655" s="34"/>
      <c r="T1655" s="5"/>
      <c r="U1655" s="34"/>
      <c r="V1655" s="5"/>
      <c r="W1655" s="81"/>
      <c r="X1655" s="84"/>
      <c r="Y1655" s="18"/>
      <c r="AA1655" s="18"/>
      <c r="AB1655" s="86"/>
      <c r="AC1655" s="18"/>
      <c r="AE1655" s="18"/>
      <c r="AF1655" s="88"/>
      <c r="AG1655" s="90"/>
      <c r="AK1655" s="37"/>
      <c r="AM1655" s="37"/>
      <c r="AP1655" s="94"/>
      <c r="AQ1655" s="18"/>
      <c r="AR1655" s="95"/>
      <c r="AS1655" s="96"/>
      <c r="AU1655" s="18"/>
      <c r="AW1655" s="18"/>
    </row>
    <row r="1656" spans="17:49" x14ac:dyDescent="0.2">
      <c r="Q1656"/>
      <c r="R1656" s="5"/>
      <c r="S1656" s="34"/>
      <c r="T1656" s="5"/>
      <c r="U1656" s="34"/>
      <c r="V1656" s="5"/>
      <c r="W1656" s="81"/>
      <c r="X1656" s="84"/>
      <c r="Y1656" s="18"/>
      <c r="AA1656" s="18"/>
      <c r="AB1656" s="86"/>
      <c r="AC1656" s="18"/>
      <c r="AE1656" s="18"/>
      <c r="AF1656" s="88"/>
      <c r="AG1656" s="90"/>
      <c r="AK1656" s="37"/>
      <c r="AM1656" s="37"/>
      <c r="AP1656" s="94"/>
      <c r="AQ1656" s="18"/>
      <c r="AR1656" s="95"/>
      <c r="AS1656" s="96"/>
      <c r="AU1656" s="18"/>
      <c r="AW1656" s="18"/>
    </row>
    <row r="1657" spans="17:49" x14ac:dyDescent="0.2">
      <c r="Q1657"/>
      <c r="R1657" s="5"/>
      <c r="S1657" s="34"/>
      <c r="T1657" s="5"/>
      <c r="U1657" s="34"/>
      <c r="V1657" s="5"/>
      <c r="W1657" s="81"/>
      <c r="X1657" s="84"/>
      <c r="Y1657" s="18"/>
      <c r="AA1657" s="18"/>
      <c r="AB1657" s="86"/>
      <c r="AC1657" s="18"/>
      <c r="AE1657" s="18"/>
      <c r="AF1657" s="88"/>
      <c r="AG1657" s="90"/>
      <c r="AK1657" s="37"/>
      <c r="AM1657" s="37"/>
      <c r="AP1657" s="94"/>
      <c r="AQ1657" s="18"/>
      <c r="AR1657" s="95"/>
      <c r="AS1657" s="96"/>
      <c r="AU1657" s="18"/>
      <c r="AW1657" s="18"/>
    </row>
    <row r="1658" spans="17:49" x14ac:dyDescent="0.2">
      <c r="Q1658"/>
      <c r="R1658" s="5"/>
      <c r="S1658" s="34"/>
      <c r="T1658" s="5"/>
      <c r="U1658" s="34"/>
      <c r="V1658" s="5"/>
      <c r="W1658" s="81"/>
      <c r="X1658" s="84"/>
      <c r="Y1658" s="18"/>
      <c r="AA1658" s="18"/>
      <c r="AB1658" s="86"/>
      <c r="AC1658" s="18"/>
      <c r="AE1658" s="18"/>
      <c r="AF1658" s="88"/>
      <c r="AG1658" s="90"/>
      <c r="AK1658" s="37"/>
      <c r="AM1658" s="37"/>
      <c r="AP1658" s="94"/>
      <c r="AQ1658" s="18"/>
      <c r="AR1658" s="95"/>
      <c r="AS1658" s="96"/>
      <c r="AU1658" s="18"/>
      <c r="AW1658" s="18"/>
    </row>
    <row r="1659" spans="17:49" x14ac:dyDescent="0.2">
      <c r="Q1659"/>
      <c r="R1659" s="5"/>
      <c r="S1659" s="34"/>
      <c r="T1659" s="5"/>
      <c r="U1659" s="34"/>
      <c r="V1659" s="5"/>
      <c r="W1659" s="81"/>
      <c r="X1659" s="84"/>
      <c r="Y1659" s="18"/>
      <c r="AA1659" s="18"/>
      <c r="AB1659" s="86"/>
      <c r="AC1659" s="18"/>
      <c r="AE1659" s="18"/>
      <c r="AF1659" s="88"/>
      <c r="AG1659" s="90"/>
      <c r="AK1659" s="37"/>
      <c r="AM1659" s="37"/>
      <c r="AP1659" s="94"/>
      <c r="AQ1659" s="18"/>
      <c r="AR1659" s="95"/>
      <c r="AS1659" s="96"/>
      <c r="AU1659" s="18"/>
      <c r="AW1659" s="18"/>
    </row>
    <row r="1660" spans="17:49" x14ac:dyDescent="0.2">
      <c r="Q1660"/>
      <c r="R1660" s="5"/>
      <c r="S1660" s="34"/>
      <c r="T1660" s="5"/>
      <c r="U1660" s="34"/>
      <c r="V1660" s="5"/>
      <c r="W1660" s="81"/>
      <c r="X1660" s="84"/>
      <c r="Y1660" s="18"/>
      <c r="AA1660" s="18"/>
      <c r="AB1660" s="86"/>
      <c r="AC1660" s="18"/>
      <c r="AE1660" s="18"/>
      <c r="AF1660" s="88"/>
      <c r="AG1660" s="90"/>
      <c r="AK1660" s="37"/>
      <c r="AM1660" s="37"/>
      <c r="AP1660" s="94"/>
      <c r="AQ1660" s="18"/>
      <c r="AR1660" s="95"/>
      <c r="AS1660" s="96"/>
      <c r="AU1660" s="18"/>
      <c r="AW1660" s="18"/>
    </row>
    <row r="1661" spans="17:49" x14ac:dyDescent="0.2">
      <c r="Q1661"/>
      <c r="R1661" s="5"/>
      <c r="S1661" s="34"/>
      <c r="T1661" s="5"/>
      <c r="U1661" s="34"/>
      <c r="V1661" s="5"/>
      <c r="W1661" s="81"/>
      <c r="X1661" s="84"/>
      <c r="Y1661" s="18"/>
      <c r="AA1661" s="18"/>
      <c r="AB1661" s="86"/>
      <c r="AC1661" s="18"/>
      <c r="AE1661" s="18"/>
      <c r="AF1661" s="88"/>
      <c r="AG1661" s="90"/>
      <c r="AK1661" s="37"/>
      <c r="AM1661" s="37"/>
      <c r="AP1661" s="94"/>
      <c r="AQ1661" s="18"/>
      <c r="AR1661" s="95"/>
      <c r="AS1661" s="96"/>
      <c r="AU1661" s="18"/>
      <c r="AW1661" s="18"/>
    </row>
    <row r="1662" spans="17:49" x14ac:dyDescent="0.2">
      <c r="Q1662"/>
      <c r="R1662" s="5"/>
      <c r="S1662" s="34"/>
      <c r="T1662" s="5"/>
      <c r="U1662" s="34"/>
      <c r="V1662" s="5"/>
      <c r="W1662" s="81"/>
      <c r="X1662" s="84"/>
      <c r="Y1662" s="18"/>
      <c r="AA1662" s="18"/>
      <c r="AB1662" s="86"/>
      <c r="AC1662" s="18"/>
      <c r="AE1662" s="18"/>
      <c r="AF1662" s="88"/>
      <c r="AG1662" s="90"/>
      <c r="AK1662" s="37"/>
      <c r="AM1662" s="37"/>
      <c r="AP1662" s="94"/>
      <c r="AQ1662" s="18"/>
      <c r="AR1662" s="95"/>
      <c r="AS1662" s="96"/>
      <c r="AU1662" s="18"/>
      <c r="AW1662" s="18"/>
    </row>
    <row r="1663" spans="17:49" x14ac:dyDescent="0.2">
      <c r="Q1663"/>
      <c r="R1663" s="5"/>
      <c r="S1663" s="34"/>
      <c r="T1663" s="5"/>
      <c r="U1663" s="34"/>
      <c r="V1663" s="5"/>
      <c r="W1663" s="81"/>
      <c r="X1663" s="84"/>
      <c r="Y1663" s="18"/>
      <c r="AA1663" s="18"/>
      <c r="AB1663" s="86"/>
      <c r="AC1663" s="18"/>
      <c r="AE1663" s="18"/>
      <c r="AF1663" s="88"/>
      <c r="AG1663" s="90"/>
      <c r="AK1663" s="37"/>
      <c r="AM1663" s="37"/>
      <c r="AP1663" s="94"/>
      <c r="AQ1663" s="18"/>
      <c r="AR1663" s="95"/>
      <c r="AS1663" s="96"/>
      <c r="AU1663" s="18"/>
      <c r="AW1663" s="18"/>
    </row>
    <row r="1664" spans="17:49" x14ac:dyDescent="0.2">
      <c r="Q1664"/>
      <c r="R1664" s="5"/>
      <c r="S1664" s="34"/>
      <c r="T1664" s="5"/>
      <c r="U1664" s="34"/>
      <c r="V1664" s="5"/>
      <c r="W1664" s="81"/>
      <c r="X1664" s="84"/>
      <c r="Y1664" s="18"/>
      <c r="AA1664" s="18"/>
      <c r="AB1664" s="86"/>
      <c r="AC1664" s="18"/>
      <c r="AE1664" s="18"/>
      <c r="AF1664" s="88"/>
      <c r="AG1664" s="90"/>
      <c r="AK1664" s="37"/>
      <c r="AM1664" s="37"/>
      <c r="AP1664" s="94"/>
      <c r="AQ1664" s="18"/>
      <c r="AR1664" s="95"/>
      <c r="AS1664" s="96"/>
      <c r="AU1664" s="18"/>
      <c r="AW1664" s="18"/>
    </row>
    <row r="1665" spans="17:49" x14ac:dyDescent="0.2">
      <c r="Q1665"/>
      <c r="R1665" s="5"/>
      <c r="S1665" s="34"/>
      <c r="T1665" s="5"/>
      <c r="U1665" s="34"/>
      <c r="V1665" s="5"/>
      <c r="W1665" s="81"/>
      <c r="X1665" s="84"/>
      <c r="Y1665" s="18"/>
      <c r="AA1665" s="18"/>
      <c r="AB1665" s="86"/>
      <c r="AC1665" s="18"/>
      <c r="AE1665" s="18"/>
      <c r="AF1665" s="88"/>
      <c r="AG1665" s="90"/>
      <c r="AK1665" s="37"/>
      <c r="AM1665" s="37"/>
      <c r="AP1665" s="94"/>
      <c r="AQ1665" s="18"/>
      <c r="AR1665" s="95"/>
      <c r="AS1665" s="96"/>
      <c r="AU1665" s="18"/>
      <c r="AW1665" s="18"/>
    </row>
    <row r="1666" spans="17:49" x14ac:dyDescent="0.2">
      <c r="Q1666"/>
      <c r="R1666" s="5"/>
      <c r="S1666" s="34"/>
      <c r="T1666" s="5"/>
      <c r="U1666" s="34"/>
      <c r="V1666" s="5"/>
      <c r="W1666" s="81"/>
      <c r="X1666" s="84"/>
      <c r="Y1666" s="18"/>
      <c r="AA1666" s="18"/>
      <c r="AB1666" s="86"/>
      <c r="AC1666" s="18"/>
      <c r="AE1666" s="18"/>
      <c r="AF1666" s="88"/>
      <c r="AG1666" s="90"/>
      <c r="AK1666" s="37"/>
      <c r="AM1666" s="37"/>
      <c r="AP1666" s="94"/>
      <c r="AQ1666" s="18"/>
      <c r="AR1666" s="95"/>
      <c r="AS1666" s="96"/>
      <c r="AU1666" s="18"/>
      <c r="AW1666" s="18"/>
    </row>
    <row r="1667" spans="17:49" x14ac:dyDescent="0.2">
      <c r="Q1667"/>
      <c r="R1667" s="5"/>
      <c r="S1667" s="34"/>
      <c r="T1667" s="5"/>
      <c r="U1667" s="34"/>
      <c r="V1667" s="5"/>
      <c r="W1667" s="81"/>
      <c r="X1667" s="84"/>
      <c r="Y1667" s="18"/>
      <c r="AA1667" s="18"/>
      <c r="AB1667" s="86"/>
      <c r="AC1667" s="18"/>
      <c r="AE1667" s="18"/>
      <c r="AF1667" s="88"/>
      <c r="AG1667" s="90"/>
      <c r="AK1667" s="37"/>
      <c r="AM1667" s="37"/>
      <c r="AP1667" s="94"/>
      <c r="AQ1667" s="18"/>
      <c r="AR1667" s="95"/>
      <c r="AS1667" s="96"/>
      <c r="AU1667" s="18"/>
      <c r="AW1667" s="18"/>
    </row>
    <row r="1668" spans="17:49" x14ac:dyDescent="0.2">
      <c r="Q1668"/>
      <c r="R1668" s="5"/>
      <c r="S1668" s="34"/>
      <c r="T1668" s="5"/>
      <c r="U1668" s="34"/>
      <c r="V1668" s="5"/>
      <c r="W1668" s="81"/>
      <c r="X1668" s="84"/>
      <c r="Y1668" s="18"/>
      <c r="AA1668" s="18"/>
      <c r="AB1668" s="86"/>
      <c r="AC1668" s="18"/>
      <c r="AE1668" s="18"/>
      <c r="AF1668" s="88"/>
      <c r="AG1668" s="90"/>
      <c r="AK1668" s="37"/>
      <c r="AM1668" s="37"/>
      <c r="AP1668" s="94"/>
      <c r="AQ1668" s="18"/>
      <c r="AR1668" s="95"/>
      <c r="AS1668" s="96"/>
      <c r="AU1668" s="18"/>
      <c r="AW1668" s="18"/>
    </row>
    <row r="1669" spans="17:49" x14ac:dyDescent="0.2">
      <c r="Q1669"/>
      <c r="R1669" s="5"/>
      <c r="S1669" s="34"/>
      <c r="T1669" s="5"/>
      <c r="U1669" s="34"/>
      <c r="V1669" s="5"/>
      <c r="W1669" s="81"/>
      <c r="X1669" s="84"/>
      <c r="Y1669" s="18"/>
      <c r="AA1669" s="18"/>
      <c r="AB1669" s="86"/>
      <c r="AC1669" s="18"/>
      <c r="AE1669" s="18"/>
      <c r="AF1669" s="88"/>
      <c r="AG1669" s="90"/>
      <c r="AK1669" s="37"/>
      <c r="AM1669" s="37"/>
      <c r="AP1669" s="94"/>
      <c r="AQ1669" s="18"/>
      <c r="AR1669" s="95"/>
      <c r="AS1669" s="96"/>
      <c r="AU1669" s="18"/>
      <c r="AW1669" s="18"/>
    </row>
    <row r="1670" spans="17:49" x14ac:dyDescent="0.2">
      <c r="Q1670"/>
      <c r="R1670" s="5"/>
      <c r="S1670" s="34"/>
      <c r="T1670" s="5"/>
      <c r="U1670" s="34"/>
      <c r="V1670" s="5"/>
      <c r="W1670" s="81"/>
      <c r="X1670" s="84"/>
      <c r="Y1670" s="18"/>
      <c r="AA1670" s="18"/>
      <c r="AB1670" s="86"/>
      <c r="AC1670" s="18"/>
      <c r="AE1670" s="18"/>
      <c r="AF1670" s="88"/>
      <c r="AG1670" s="90"/>
      <c r="AK1670" s="37"/>
      <c r="AM1670" s="37"/>
      <c r="AP1670" s="94"/>
      <c r="AQ1670" s="18"/>
      <c r="AR1670" s="95"/>
      <c r="AS1670" s="96"/>
      <c r="AU1670" s="18"/>
      <c r="AW1670" s="18"/>
    </row>
    <row r="1671" spans="17:49" x14ac:dyDescent="0.2">
      <c r="Q1671"/>
      <c r="R1671" s="5"/>
      <c r="S1671" s="34"/>
      <c r="T1671" s="5"/>
      <c r="U1671" s="34"/>
      <c r="V1671" s="5"/>
      <c r="W1671" s="81"/>
      <c r="X1671" s="84"/>
      <c r="Y1671" s="18"/>
      <c r="AA1671" s="18"/>
      <c r="AB1671" s="86"/>
      <c r="AC1671" s="18"/>
      <c r="AE1671" s="18"/>
      <c r="AF1671" s="88"/>
      <c r="AG1671" s="90"/>
      <c r="AK1671" s="37"/>
      <c r="AM1671" s="37"/>
      <c r="AP1671" s="94"/>
      <c r="AQ1671" s="18"/>
      <c r="AR1671" s="95"/>
      <c r="AS1671" s="96"/>
      <c r="AU1671" s="18"/>
      <c r="AW1671" s="18"/>
    </row>
    <row r="1672" spans="17:49" x14ac:dyDescent="0.2">
      <c r="Q1672"/>
      <c r="R1672" s="5"/>
      <c r="S1672" s="34"/>
      <c r="T1672" s="5"/>
      <c r="U1672" s="34"/>
      <c r="V1672" s="5"/>
      <c r="W1672" s="81"/>
      <c r="X1672" s="84"/>
      <c r="Y1672" s="18"/>
      <c r="AA1672" s="18"/>
      <c r="AB1672" s="86"/>
      <c r="AC1672" s="18"/>
      <c r="AE1672" s="18"/>
      <c r="AF1672" s="88"/>
      <c r="AG1672" s="90"/>
      <c r="AK1672" s="37"/>
      <c r="AM1672" s="37"/>
      <c r="AP1672" s="94"/>
      <c r="AQ1672" s="18"/>
      <c r="AR1672" s="95"/>
      <c r="AS1672" s="96"/>
      <c r="AU1672" s="18"/>
      <c r="AW1672" s="18"/>
    </row>
    <row r="1673" spans="17:49" x14ac:dyDescent="0.2">
      <c r="Q1673"/>
      <c r="R1673" s="5"/>
      <c r="S1673" s="34"/>
      <c r="T1673" s="5"/>
      <c r="U1673" s="34"/>
      <c r="V1673" s="5"/>
      <c r="W1673" s="81"/>
      <c r="X1673" s="84"/>
      <c r="Y1673" s="18"/>
      <c r="AA1673" s="18"/>
      <c r="AB1673" s="86"/>
      <c r="AC1673" s="18"/>
      <c r="AE1673" s="18"/>
      <c r="AF1673" s="88"/>
      <c r="AG1673" s="90"/>
      <c r="AK1673" s="37"/>
      <c r="AM1673" s="37"/>
      <c r="AP1673" s="94"/>
      <c r="AQ1673" s="18"/>
      <c r="AR1673" s="95"/>
      <c r="AS1673" s="96"/>
      <c r="AU1673" s="18"/>
      <c r="AW1673" s="18"/>
    </row>
    <row r="1674" spans="17:49" x14ac:dyDescent="0.2">
      <c r="Q1674"/>
      <c r="R1674" s="5"/>
      <c r="S1674" s="34"/>
      <c r="T1674" s="5"/>
      <c r="U1674" s="34"/>
      <c r="V1674" s="5"/>
      <c r="W1674" s="81"/>
      <c r="X1674" s="84"/>
      <c r="Y1674" s="18"/>
      <c r="AA1674" s="18"/>
      <c r="AB1674" s="86"/>
      <c r="AC1674" s="18"/>
      <c r="AE1674" s="18"/>
      <c r="AF1674" s="88"/>
      <c r="AG1674" s="90"/>
      <c r="AK1674" s="37"/>
      <c r="AM1674" s="37"/>
      <c r="AP1674" s="94"/>
      <c r="AQ1674" s="18"/>
      <c r="AR1674" s="95"/>
      <c r="AS1674" s="96"/>
      <c r="AU1674" s="18"/>
      <c r="AW1674" s="18"/>
    </row>
    <row r="1675" spans="17:49" x14ac:dyDescent="0.2">
      <c r="Q1675"/>
      <c r="R1675" s="5"/>
      <c r="S1675" s="34"/>
      <c r="T1675" s="5"/>
      <c r="U1675" s="34"/>
      <c r="V1675" s="5"/>
      <c r="W1675" s="81"/>
      <c r="X1675" s="84"/>
      <c r="Y1675" s="18"/>
      <c r="AA1675" s="18"/>
      <c r="AB1675" s="86"/>
      <c r="AC1675" s="18"/>
      <c r="AE1675" s="18"/>
      <c r="AF1675" s="88"/>
      <c r="AG1675" s="90"/>
      <c r="AK1675" s="37"/>
      <c r="AM1675" s="37"/>
      <c r="AP1675" s="94"/>
      <c r="AQ1675" s="18"/>
      <c r="AR1675" s="95"/>
      <c r="AS1675" s="96"/>
      <c r="AU1675" s="18"/>
      <c r="AW1675" s="18"/>
    </row>
    <row r="1676" spans="17:49" x14ac:dyDescent="0.2">
      <c r="Q1676"/>
      <c r="R1676" s="5"/>
      <c r="S1676" s="34"/>
      <c r="T1676" s="5"/>
      <c r="U1676" s="34"/>
      <c r="V1676" s="5"/>
      <c r="W1676" s="81"/>
      <c r="X1676" s="84"/>
      <c r="Y1676" s="18"/>
      <c r="AA1676" s="18"/>
      <c r="AB1676" s="86"/>
      <c r="AC1676" s="18"/>
      <c r="AE1676" s="18"/>
      <c r="AF1676" s="88"/>
      <c r="AG1676" s="90"/>
      <c r="AK1676" s="37"/>
      <c r="AM1676" s="37"/>
      <c r="AP1676" s="94"/>
      <c r="AQ1676" s="18"/>
      <c r="AR1676" s="95"/>
      <c r="AS1676" s="96"/>
      <c r="AU1676" s="18"/>
      <c r="AW1676" s="18"/>
    </row>
    <row r="1677" spans="17:49" x14ac:dyDescent="0.2">
      <c r="Q1677"/>
      <c r="R1677" s="5"/>
      <c r="S1677" s="34"/>
      <c r="T1677" s="5"/>
      <c r="U1677" s="34"/>
      <c r="V1677" s="5"/>
      <c r="W1677" s="81"/>
      <c r="X1677" s="84"/>
      <c r="Y1677" s="18"/>
      <c r="AA1677" s="18"/>
      <c r="AB1677" s="86"/>
      <c r="AC1677" s="18"/>
      <c r="AE1677" s="18"/>
      <c r="AF1677" s="88"/>
      <c r="AG1677" s="90"/>
      <c r="AK1677" s="37"/>
      <c r="AM1677" s="37"/>
      <c r="AP1677" s="94"/>
      <c r="AQ1677" s="18"/>
      <c r="AR1677" s="95"/>
      <c r="AS1677" s="96"/>
      <c r="AU1677" s="18"/>
      <c r="AW1677" s="18"/>
    </row>
    <row r="1678" spans="17:49" x14ac:dyDescent="0.2">
      <c r="Q1678"/>
      <c r="R1678" s="5"/>
      <c r="S1678" s="34"/>
      <c r="T1678" s="5"/>
      <c r="U1678" s="34"/>
      <c r="V1678" s="5"/>
      <c r="W1678" s="81"/>
      <c r="X1678" s="84"/>
      <c r="Y1678" s="18"/>
      <c r="AA1678" s="18"/>
      <c r="AB1678" s="86"/>
      <c r="AC1678" s="18"/>
      <c r="AE1678" s="18"/>
      <c r="AF1678" s="88"/>
      <c r="AG1678" s="90"/>
      <c r="AK1678" s="37"/>
      <c r="AM1678" s="37"/>
      <c r="AP1678" s="94"/>
      <c r="AQ1678" s="18"/>
      <c r="AR1678" s="95"/>
      <c r="AS1678" s="96"/>
      <c r="AU1678" s="18"/>
      <c r="AW1678" s="18"/>
    </row>
    <row r="1679" spans="17:49" x14ac:dyDescent="0.2">
      <c r="Q1679"/>
      <c r="R1679" s="5"/>
      <c r="S1679" s="34"/>
      <c r="T1679" s="5"/>
      <c r="U1679" s="34"/>
      <c r="V1679" s="5"/>
      <c r="W1679" s="81"/>
      <c r="X1679" s="84"/>
      <c r="Y1679" s="18"/>
      <c r="AA1679" s="18"/>
      <c r="AB1679" s="86"/>
      <c r="AC1679" s="18"/>
      <c r="AE1679" s="18"/>
      <c r="AF1679" s="88"/>
      <c r="AG1679" s="90"/>
      <c r="AK1679" s="37"/>
      <c r="AM1679" s="37"/>
      <c r="AP1679" s="94"/>
      <c r="AQ1679" s="18"/>
      <c r="AR1679" s="95"/>
      <c r="AS1679" s="96"/>
      <c r="AU1679" s="18"/>
      <c r="AW1679" s="18"/>
    </row>
    <row r="1680" spans="17:49" x14ac:dyDescent="0.2">
      <c r="Q1680"/>
      <c r="R1680" s="5"/>
      <c r="S1680" s="34"/>
      <c r="T1680" s="5"/>
      <c r="U1680" s="34"/>
      <c r="V1680" s="5"/>
      <c r="W1680" s="81"/>
      <c r="X1680" s="84"/>
      <c r="Y1680" s="18"/>
      <c r="AA1680" s="18"/>
      <c r="AB1680" s="86"/>
      <c r="AC1680" s="18"/>
      <c r="AE1680" s="18"/>
      <c r="AF1680" s="88"/>
      <c r="AG1680" s="90"/>
      <c r="AK1680" s="37"/>
      <c r="AM1680" s="37"/>
      <c r="AP1680" s="94"/>
      <c r="AQ1680" s="18"/>
      <c r="AR1680" s="95"/>
      <c r="AS1680" s="96"/>
      <c r="AU1680" s="18"/>
      <c r="AW1680" s="18"/>
    </row>
    <row r="1681" spans="17:49" x14ac:dyDescent="0.2">
      <c r="Q1681"/>
      <c r="R1681" s="5"/>
      <c r="S1681" s="34"/>
      <c r="T1681" s="5"/>
      <c r="U1681" s="34"/>
      <c r="V1681" s="5"/>
      <c r="W1681" s="81"/>
      <c r="X1681" s="84"/>
      <c r="Y1681" s="18"/>
      <c r="AA1681" s="18"/>
      <c r="AB1681" s="86"/>
      <c r="AC1681" s="18"/>
      <c r="AE1681" s="18"/>
      <c r="AF1681" s="88"/>
      <c r="AG1681" s="90"/>
      <c r="AK1681" s="37"/>
      <c r="AM1681" s="37"/>
      <c r="AP1681" s="94"/>
      <c r="AQ1681" s="18"/>
      <c r="AR1681" s="95"/>
      <c r="AS1681" s="96"/>
      <c r="AU1681" s="18"/>
      <c r="AW1681" s="18"/>
    </row>
    <row r="1682" spans="17:49" x14ac:dyDescent="0.2">
      <c r="Q1682"/>
      <c r="R1682" s="5"/>
      <c r="S1682" s="34"/>
      <c r="T1682" s="5"/>
      <c r="U1682" s="34"/>
      <c r="V1682" s="5"/>
      <c r="W1682" s="81"/>
      <c r="X1682" s="84"/>
      <c r="Y1682" s="18"/>
      <c r="AA1682" s="18"/>
      <c r="AB1682" s="86"/>
      <c r="AC1682" s="18"/>
      <c r="AE1682" s="18"/>
      <c r="AF1682" s="88"/>
      <c r="AG1682" s="90"/>
      <c r="AK1682" s="37"/>
      <c r="AM1682" s="37"/>
      <c r="AP1682" s="94"/>
      <c r="AQ1682" s="18"/>
      <c r="AR1682" s="95"/>
      <c r="AS1682" s="96"/>
      <c r="AU1682" s="18"/>
      <c r="AW1682" s="18"/>
    </row>
    <row r="1683" spans="17:49" x14ac:dyDescent="0.2">
      <c r="Q1683"/>
      <c r="R1683" s="5"/>
      <c r="S1683" s="34"/>
      <c r="T1683" s="5"/>
      <c r="U1683" s="34"/>
      <c r="V1683" s="5"/>
      <c r="W1683" s="81"/>
      <c r="X1683" s="84"/>
      <c r="Y1683" s="18"/>
      <c r="AA1683" s="18"/>
      <c r="AB1683" s="86"/>
      <c r="AC1683" s="18"/>
      <c r="AE1683" s="18"/>
      <c r="AF1683" s="88"/>
      <c r="AG1683" s="90"/>
      <c r="AK1683" s="37"/>
      <c r="AM1683" s="37"/>
      <c r="AP1683" s="94"/>
      <c r="AQ1683" s="18"/>
      <c r="AR1683" s="95"/>
      <c r="AS1683" s="96"/>
      <c r="AU1683" s="18"/>
      <c r="AW1683" s="18"/>
    </row>
    <row r="1684" spans="17:49" x14ac:dyDescent="0.2">
      <c r="Q1684"/>
      <c r="R1684" s="5"/>
      <c r="S1684" s="34"/>
      <c r="T1684" s="5"/>
      <c r="U1684" s="34"/>
      <c r="V1684" s="5"/>
      <c r="W1684" s="81"/>
      <c r="X1684" s="84"/>
      <c r="Y1684" s="18"/>
      <c r="AA1684" s="18"/>
      <c r="AB1684" s="86"/>
      <c r="AC1684" s="18"/>
      <c r="AE1684" s="18"/>
      <c r="AF1684" s="88"/>
      <c r="AG1684" s="90"/>
      <c r="AK1684" s="37"/>
      <c r="AM1684" s="37"/>
      <c r="AP1684" s="94"/>
      <c r="AQ1684" s="18"/>
      <c r="AR1684" s="95"/>
      <c r="AS1684" s="96"/>
      <c r="AU1684" s="18"/>
      <c r="AW1684" s="18"/>
    </row>
    <row r="1685" spans="17:49" x14ac:dyDescent="0.2">
      <c r="Q1685"/>
      <c r="R1685" s="5"/>
      <c r="S1685" s="34"/>
      <c r="T1685" s="5"/>
      <c r="U1685" s="34"/>
      <c r="V1685" s="5"/>
      <c r="W1685" s="81"/>
      <c r="X1685" s="84"/>
      <c r="Y1685" s="18"/>
      <c r="AA1685" s="18"/>
      <c r="AB1685" s="86"/>
      <c r="AC1685" s="18"/>
      <c r="AE1685" s="18"/>
      <c r="AF1685" s="88"/>
      <c r="AG1685" s="90"/>
      <c r="AK1685" s="37"/>
      <c r="AM1685" s="37"/>
      <c r="AP1685" s="94"/>
      <c r="AQ1685" s="18"/>
      <c r="AR1685" s="95"/>
      <c r="AS1685" s="96"/>
      <c r="AU1685" s="18"/>
      <c r="AW1685" s="18"/>
    </row>
    <row r="1686" spans="17:49" x14ac:dyDescent="0.2">
      <c r="Q1686"/>
      <c r="R1686" s="5"/>
      <c r="S1686" s="34"/>
      <c r="T1686" s="5"/>
      <c r="U1686" s="34"/>
      <c r="V1686" s="5"/>
      <c r="W1686" s="81"/>
      <c r="X1686" s="84"/>
      <c r="Y1686" s="18"/>
      <c r="AA1686" s="18"/>
      <c r="AB1686" s="86"/>
      <c r="AC1686" s="18"/>
      <c r="AE1686" s="18"/>
      <c r="AF1686" s="88"/>
      <c r="AG1686" s="90"/>
      <c r="AK1686" s="37"/>
      <c r="AM1686" s="37"/>
      <c r="AP1686" s="94"/>
      <c r="AQ1686" s="18"/>
      <c r="AR1686" s="95"/>
      <c r="AS1686" s="96"/>
      <c r="AU1686" s="18"/>
      <c r="AW1686" s="18"/>
    </row>
    <row r="1687" spans="17:49" x14ac:dyDescent="0.2">
      <c r="Q1687"/>
      <c r="R1687" s="5"/>
      <c r="S1687" s="34"/>
      <c r="T1687" s="5"/>
      <c r="U1687" s="34"/>
      <c r="V1687" s="5"/>
      <c r="W1687" s="81"/>
      <c r="X1687" s="84"/>
      <c r="Y1687" s="18"/>
      <c r="AA1687" s="18"/>
      <c r="AB1687" s="86"/>
      <c r="AC1687" s="18"/>
      <c r="AE1687" s="18"/>
      <c r="AF1687" s="88"/>
      <c r="AG1687" s="90"/>
      <c r="AK1687" s="37"/>
      <c r="AM1687" s="37"/>
      <c r="AP1687" s="94"/>
      <c r="AQ1687" s="18"/>
      <c r="AR1687" s="95"/>
      <c r="AS1687" s="96"/>
      <c r="AU1687" s="18"/>
      <c r="AW1687" s="18"/>
    </row>
    <row r="1688" spans="17:49" x14ac:dyDescent="0.2">
      <c r="Q1688"/>
      <c r="R1688" s="5"/>
      <c r="S1688" s="34"/>
      <c r="T1688" s="5"/>
      <c r="U1688" s="34"/>
      <c r="V1688" s="5"/>
      <c r="W1688" s="81"/>
      <c r="X1688" s="84"/>
      <c r="Y1688" s="18"/>
      <c r="AA1688" s="18"/>
      <c r="AB1688" s="86"/>
      <c r="AC1688" s="18"/>
      <c r="AE1688" s="18"/>
      <c r="AF1688" s="88"/>
      <c r="AG1688" s="90"/>
      <c r="AK1688" s="37"/>
      <c r="AM1688" s="37"/>
      <c r="AP1688" s="94"/>
      <c r="AQ1688" s="18"/>
      <c r="AR1688" s="95"/>
      <c r="AS1688" s="96"/>
      <c r="AU1688" s="18"/>
      <c r="AW1688" s="18"/>
    </row>
    <row r="1689" spans="17:49" x14ac:dyDescent="0.2">
      <c r="Q1689"/>
      <c r="R1689" s="5"/>
      <c r="S1689" s="34"/>
      <c r="T1689" s="5"/>
      <c r="U1689" s="34"/>
      <c r="V1689" s="5"/>
      <c r="W1689" s="81"/>
      <c r="X1689" s="84"/>
      <c r="Y1689" s="18"/>
      <c r="AA1689" s="18"/>
      <c r="AB1689" s="86"/>
      <c r="AC1689" s="18"/>
      <c r="AE1689" s="18"/>
      <c r="AF1689" s="88"/>
      <c r="AG1689" s="90"/>
      <c r="AK1689" s="37"/>
      <c r="AM1689" s="37"/>
      <c r="AP1689" s="94"/>
      <c r="AQ1689" s="18"/>
      <c r="AR1689" s="95"/>
      <c r="AS1689" s="96"/>
      <c r="AU1689" s="18"/>
      <c r="AW1689" s="18"/>
    </row>
    <row r="1690" spans="17:49" x14ac:dyDescent="0.2">
      <c r="Q1690"/>
      <c r="R1690" s="5"/>
      <c r="S1690" s="34"/>
      <c r="T1690" s="5"/>
      <c r="U1690" s="34"/>
      <c r="V1690" s="5"/>
      <c r="W1690" s="81"/>
      <c r="X1690" s="84"/>
      <c r="Y1690" s="18"/>
      <c r="AA1690" s="18"/>
      <c r="AB1690" s="86"/>
      <c r="AC1690" s="18"/>
      <c r="AE1690" s="18"/>
      <c r="AF1690" s="88"/>
      <c r="AG1690" s="90"/>
      <c r="AK1690" s="37"/>
      <c r="AM1690" s="37"/>
      <c r="AP1690" s="94"/>
      <c r="AQ1690" s="18"/>
      <c r="AR1690" s="95"/>
      <c r="AS1690" s="96"/>
      <c r="AU1690" s="18"/>
      <c r="AW1690" s="18"/>
    </row>
    <row r="1691" spans="17:49" x14ac:dyDescent="0.2">
      <c r="Q1691"/>
      <c r="R1691" s="5"/>
      <c r="S1691" s="34"/>
      <c r="T1691" s="5"/>
      <c r="U1691" s="34"/>
      <c r="V1691" s="5"/>
      <c r="W1691" s="81"/>
      <c r="X1691" s="84"/>
      <c r="Y1691" s="18"/>
      <c r="AA1691" s="18"/>
      <c r="AB1691" s="86"/>
      <c r="AC1691" s="18"/>
      <c r="AE1691" s="18"/>
      <c r="AF1691" s="88"/>
      <c r="AG1691" s="90"/>
      <c r="AK1691" s="37"/>
      <c r="AM1691" s="37"/>
      <c r="AP1691" s="94"/>
      <c r="AQ1691" s="18"/>
      <c r="AR1691" s="95"/>
      <c r="AS1691" s="96"/>
      <c r="AU1691" s="18"/>
      <c r="AW1691" s="18"/>
    </row>
    <row r="1692" spans="17:49" x14ac:dyDescent="0.2">
      <c r="Q1692"/>
      <c r="R1692" s="5"/>
      <c r="S1692" s="34"/>
      <c r="T1692" s="5"/>
      <c r="U1692" s="34"/>
      <c r="V1692" s="5"/>
      <c r="W1692" s="81"/>
      <c r="X1692" s="84"/>
      <c r="Y1692" s="18"/>
      <c r="AA1692" s="18"/>
      <c r="AB1692" s="86"/>
      <c r="AC1692" s="18"/>
      <c r="AE1692" s="18"/>
      <c r="AF1692" s="88"/>
      <c r="AG1692" s="90"/>
      <c r="AK1692" s="37"/>
      <c r="AM1692" s="37"/>
      <c r="AP1692" s="94"/>
      <c r="AQ1692" s="18"/>
      <c r="AR1692" s="95"/>
      <c r="AS1692" s="96"/>
      <c r="AU1692" s="18"/>
      <c r="AW1692" s="18"/>
    </row>
    <row r="1693" spans="17:49" x14ac:dyDescent="0.2">
      <c r="Q1693"/>
      <c r="R1693" s="5"/>
      <c r="S1693" s="34"/>
      <c r="T1693" s="5"/>
      <c r="U1693" s="34"/>
      <c r="V1693" s="5"/>
      <c r="W1693" s="81"/>
      <c r="X1693" s="84"/>
      <c r="Y1693" s="18"/>
      <c r="AA1693" s="18"/>
      <c r="AB1693" s="86"/>
      <c r="AC1693" s="18"/>
      <c r="AE1693" s="18"/>
      <c r="AF1693" s="88"/>
      <c r="AG1693" s="90"/>
      <c r="AK1693" s="37"/>
      <c r="AM1693" s="37"/>
      <c r="AP1693" s="94"/>
      <c r="AQ1693" s="18"/>
      <c r="AR1693" s="95"/>
      <c r="AS1693" s="96"/>
      <c r="AU1693" s="18"/>
      <c r="AW1693" s="18"/>
    </row>
    <row r="1694" spans="17:49" x14ac:dyDescent="0.2">
      <c r="Q1694"/>
      <c r="R1694" s="5"/>
      <c r="S1694" s="34"/>
      <c r="T1694" s="5"/>
      <c r="U1694" s="34"/>
      <c r="V1694" s="5"/>
      <c r="W1694" s="81"/>
      <c r="X1694" s="84"/>
      <c r="Y1694" s="18"/>
      <c r="AA1694" s="18"/>
      <c r="AB1694" s="86"/>
      <c r="AC1694" s="18"/>
      <c r="AE1694" s="18"/>
      <c r="AF1694" s="88"/>
      <c r="AG1694" s="90"/>
      <c r="AK1694" s="37"/>
      <c r="AM1694" s="37"/>
      <c r="AP1694" s="94"/>
      <c r="AQ1694" s="18"/>
      <c r="AR1694" s="95"/>
      <c r="AS1694" s="96"/>
      <c r="AU1694" s="18"/>
      <c r="AW1694" s="18"/>
    </row>
    <row r="1695" spans="17:49" x14ac:dyDescent="0.2">
      <c r="Q1695"/>
      <c r="R1695" s="5"/>
      <c r="S1695" s="34"/>
      <c r="T1695" s="5"/>
      <c r="U1695" s="34"/>
      <c r="V1695" s="5"/>
      <c r="W1695" s="81"/>
      <c r="X1695" s="84"/>
      <c r="Y1695" s="18"/>
      <c r="AA1695" s="18"/>
      <c r="AB1695" s="86"/>
      <c r="AC1695" s="18"/>
      <c r="AE1695" s="18"/>
      <c r="AF1695" s="88"/>
      <c r="AG1695" s="90"/>
      <c r="AK1695" s="37"/>
      <c r="AM1695" s="37"/>
      <c r="AP1695" s="94"/>
      <c r="AQ1695" s="18"/>
      <c r="AR1695" s="95"/>
      <c r="AS1695" s="96"/>
      <c r="AU1695" s="18"/>
      <c r="AW1695" s="18"/>
    </row>
    <row r="1696" spans="17:49" x14ac:dyDescent="0.2">
      <c r="Q1696"/>
      <c r="R1696" s="5"/>
      <c r="S1696" s="34"/>
      <c r="T1696" s="5"/>
      <c r="U1696" s="34"/>
      <c r="V1696" s="5"/>
      <c r="W1696" s="81"/>
      <c r="X1696" s="84"/>
      <c r="Y1696" s="18"/>
      <c r="AA1696" s="18"/>
      <c r="AB1696" s="86"/>
      <c r="AC1696" s="18"/>
      <c r="AE1696" s="18"/>
      <c r="AF1696" s="88"/>
      <c r="AG1696" s="90"/>
      <c r="AK1696" s="37"/>
      <c r="AM1696" s="37"/>
      <c r="AP1696" s="94"/>
      <c r="AQ1696" s="18"/>
      <c r="AR1696" s="95"/>
      <c r="AS1696" s="96"/>
      <c r="AU1696" s="18"/>
      <c r="AW1696" s="18"/>
    </row>
    <row r="1697" spans="17:49" x14ac:dyDescent="0.2">
      <c r="Q1697"/>
      <c r="R1697" s="5"/>
      <c r="S1697" s="34"/>
      <c r="T1697" s="5"/>
      <c r="U1697" s="34"/>
      <c r="V1697" s="5"/>
      <c r="W1697" s="81"/>
      <c r="X1697" s="84"/>
      <c r="Y1697" s="18"/>
      <c r="AA1697" s="18"/>
      <c r="AB1697" s="86"/>
      <c r="AC1697" s="18"/>
      <c r="AE1697" s="18"/>
      <c r="AF1697" s="88"/>
      <c r="AG1697" s="90"/>
      <c r="AK1697" s="37"/>
      <c r="AM1697" s="37"/>
      <c r="AP1697" s="94"/>
      <c r="AQ1697" s="18"/>
      <c r="AR1697" s="95"/>
      <c r="AS1697" s="96"/>
      <c r="AU1697" s="18"/>
      <c r="AW1697" s="18"/>
    </row>
    <row r="1698" spans="17:49" x14ac:dyDescent="0.2">
      <c r="Q1698"/>
      <c r="R1698" s="5"/>
      <c r="S1698" s="34"/>
      <c r="T1698" s="5"/>
      <c r="U1698" s="34"/>
      <c r="V1698" s="5"/>
      <c r="W1698" s="81"/>
      <c r="X1698" s="84"/>
      <c r="Y1698" s="18"/>
      <c r="AA1698" s="18"/>
      <c r="AB1698" s="86"/>
      <c r="AC1698" s="18"/>
      <c r="AE1698" s="18"/>
      <c r="AF1698" s="88"/>
      <c r="AG1698" s="90"/>
      <c r="AK1698" s="37"/>
      <c r="AM1698" s="37"/>
      <c r="AP1698" s="94"/>
      <c r="AQ1698" s="18"/>
      <c r="AR1698" s="95"/>
      <c r="AS1698" s="96"/>
      <c r="AU1698" s="18"/>
      <c r="AW1698" s="18"/>
    </row>
    <row r="1699" spans="17:49" x14ac:dyDescent="0.2">
      <c r="Q1699"/>
      <c r="R1699" s="5"/>
      <c r="S1699" s="34"/>
      <c r="T1699" s="5"/>
      <c r="U1699" s="34"/>
      <c r="V1699" s="5"/>
      <c r="W1699" s="81"/>
      <c r="X1699" s="84"/>
      <c r="Y1699" s="18"/>
      <c r="AA1699" s="18"/>
      <c r="AB1699" s="86"/>
      <c r="AC1699" s="18"/>
      <c r="AE1699" s="18"/>
      <c r="AF1699" s="88"/>
      <c r="AG1699" s="90"/>
      <c r="AK1699" s="37"/>
      <c r="AM1699" s="37"/>
      <c r="AP1699" s="94"/>
      <c r="AQ1699" s="18"/>
      <c r="AR1699" s="95"/>
      <c r="AS1699" s="96"/>
      <c r="AU1699" s="18"/>
      <c r="AW1699" s="18"/>
    </row>
    <row r="1700" spans="17:49" x14ac:dyDescent="0.2">
      <c r="Q1700"/>
      <c r="R1700" s="5"/>
      <c r="S1700" s="34"/>
      <c r="T1700" s="5"/>
      <c r="U1700" s="34"/>
      <c r="V1700" s="5"/>
      <c r="W1700" s="81"/>
      <c r="X1700" s="84"/>
      <c r="Y1700" s="18"/>
      <c r="AA1700" s="18"/>
      <c r="AB1700" s="86"/>
      <c r="AC1700" s="18"/>
      <c r="AE1700" s="18"/>
      <c r="AF1700" s="88"/>
      <c r="AG1700" s="90"/>
      <c r="AK1700" s="37"/>
      <c r="AM1700" s="37"/>
      <c r="AP1700" s="94"/>
      <c r="AQ1700" s="18"/>
      <c r="AR1700" s="95"/>
      <c r="AS1700" s="96"/>
      <c r="AU1700" s="18"/>
      <c r="AW1700" s="18"/>
    </row>
    <row r="1701" spans="17:49" x14ac:dyDescent="0.2">
      <c r="Q1701"/>
      <c r="R1701" s="5"/>
      <c r="S1701" s="34"/>
      <c r="T1701" s="5"/>
      <c r="U1701" s="34"/>
      <c r="V1701" s="5"/>
      <c r="W1701" s="81"/>
      <c r="X1701" s="84"/>
      <c r="Y1701" s="18"/>
      <c r="AA1701" s="18"/>
      <c r="AB1701" s="86"/>
      <c r="AC1701" s="18"/>
      <c r="AE1701" s="18"/>
      <c r="AF1701" s="88"/>
      <c r="AG1701" s="90"/>
      <c r="AK1701" s="37"/>
      <c r="AM1701" s="37"/>
      <c r="AP1701" s="94"/>
      <c r="AQ1701" s="18"/>
      <c r="AR1701" s="95"/>
      <c r="AS1701" s="96"/>
      <c r="AU1701" s="18"/>
      <c r="AW1701" s="18"/>
    </row>
    <row r="1702" spans="17:49" x14ac:dyDescent="0.2">
      <c r="Q1702"/>
      <c r="R1702" s="5"/>
      <c r="S1702" s="34"/>
      <c r="T1702" s="5"/>
      <c r="U1702" s="34"/>
      <c r="V1702" s="5"/>
      <c r="W1702" s="81"/>
      <c r="X1702" s="84"/>
      <c r="Y1702" s="18"/>
      <c r="AA1702" s="18"/>
      <c r="AB1702" s="86"/>
      <c r="AC1702" s="18"/>
      <c r="AE1702" s="18"/>
      <c r="AF1702" s="88"/>
      <c r="AG1702" s="90"/>
      <c r="AK1702" s="37"/>
      <c r="AM1702" s="37"/>
      <c r="AP1702" s="94"/>
      <c r="AQ1702" s="18"/>
      <c r="AR1702" s="95"/>
      <c r="AS1702" s="96"/>
      <c r="AU1702" s="18"/>
      <c r="AW1702" s="18"/>
    </row>
    <row r="1703" spans="17:49" x14ac:dyDescent="0.2">
      <c r="Q1703"/>
      <c r="R1703" s="5"/>
      <c r="S1703" s="34"/>
      <c r="T1703" s="5"/>
      <c r="U1703" s="34"/>
      <c r="V1703" s="5"/>
      <c r="W1703" s="81"/>
      <c r="X1703" s="84"/>
      <c r="Y1703" s="18"/>
      <c r="AA1703" s="18"/>
      <c r="AB1703" s="86"/>
      <c r="AC1703" s="18"/>
      <c r="AE1703" s="18"/>
      <c r="AF1703" s="88"/>
      <c r="AG1703" s="90"/>
      <c r="AK1703" s="37"/>
      <c r="AM1703" s="37"/>
      <c r="AP1703" s="94"/>
      <c r="AQ1703" s="18"/>
      <c r="AR1703" s="95"/>
      <c r="AS1703" s="96"/>
      <c r="AU1703" s="18"/>
      <c r="AW1703" s="18"/>
    </row>
    <row r="1704" spans="17:49" x14ac:dyDescent="0.2">
      <c r="Q1704"/>
      <c r="R1704" s="5"/>
      <c r="S1704" s="34"/>
      <c r="T1704" s="5"/>
      <c r="U1704" s="34"/>
      <c r="V1704" s="5"/>
      <c r="W1704" s="81"/>
      <c r="X1704" s="84"/>
      <c r="Y1704" s="18"/>
      <c r="AA1704" s="18"/>
      <c r="AB1704" s="86"/>
      <c r="AC1704" s="18"/>
      <c r="AE1704" s="18"/>
      <c r="AF1704" s="88"/>
      <c r="AG1704" s="90"/>
      <c r="AK1704" s="37"/>
      <c r="AM1704" s="37"/>
      <c r="AP1704" s="94"/>
      <c r="AQ1704" s="18"/>
      <c r="AR1704" s="95"/>
      <c r="AS1704" s="96"/>
      <c r="AU1704" s="18"/>
      <c r="AW1704" s="18"/>
    </row>
    <row r="1705" spans="17:49" x14ac:dyDescent="0.2">
      <c r="Q1705"/>
      <c r="R1705" s="5"/>
      <c r="S1705" s="34"/>
      <c r="T1705" s="5"/>
      <c r="U1705" s="34"/>
      <c r="V1705" s="5"/>
      <c r="W1705" s="81"/>
      <c r="X1705" s="84"/>
      <c r="Y1705" s="18"/>
      <c r="AA1705" s="18"/>
      <c r="AB1705" s="86"/>
      <c r="AC1705" s="18"/>
      <c r="AE1705" s="18"/>
      <c r="AF1705" s="88"/>
      <c r="AG1705" s="90"/>
      <c r="AK1705" s="37"/>
      <c r="AM1705" s="37"/>
      <c r="AP1705" s="94"/>
      <c r="AQ1705" s="18"/>
      <c r="AR1705" s="95"/>
      <c r="AS1705" s="96"/>
      <c r="AU1705" s="18"/>
      <c r="AW1705" s="18"/>
    </row>
    <row r="1706" spans="17:49" x14ac:dyDescent="0.2">
      <c r="Q1706"/>
      <c r="R1706" s="5"/>
      <c r="S1706" s="34"/>
      <c r="T1706" s="5"/>
      <c r="U1706" s="34"/>
      <c r="V1706" s="5"/>
      <c r="W1706" s="81"/>
      <c r="X1706" s="84"/>
      <c r="Y1706" s="18"/>
      <c r="AA1706" s="18"/>
      <c r="AB1706" s="86"/>
      <c r="AC1706" s="18"/>
      <c r="AE1706" s="18"/>
      <c r="AF1706" s="88"/>
      <c r="AG1706" s="90"/>
      <c r="AK1706" s="37"/>
      <c r="AM1706" s="37"/>
      <c r="AP1706" s="94"/>
      <c r="AQ1706" s="18"/>
      <c r="AR1706" s="95"/>
      <c r="AS1706" s="96"/>
      <c r="AU1706" s="18"/>
      <c r="AW1706" s="18"/>
    </row>
    <row r="1707" spans="17:49" x14ac:dyDescent="0.2">
      <c r="Q1707"/>
      <c r="R1707" s="5"/>
      <c r="S1707" s="34"/>
      <c r="T1707" s="5"/>
      <c r="U1707" s="34"/>
      <c r="V1707" s="5"/>
      <c r="W1707" s="81"/>
      <c r="X1707" s="84"/>
      <c r="Y1707" s="18"/>
      <c r="AA1707" s="18"/>
      <c r="AB1707" s="86"/>
      <c r="AC1707" s="18"/>
      <c r="AE1707" s="18"/>
      <c r="AF1707" s="88"/>
      <c r="AG1707" s="90"/>
      <c r="AK1707" s="37"/>
      <c r="AM1707" s="37"/>
      <c r="AP1707" s="94"/>
      <c r="AQ1707" s="18"/>
      <c r="AR1707" s="95"/>
      <c r="AS1707" s="96"/>
      <c r="AU1707" s="18"/>
      <c r="AW1707" s="18"/>
    </row>
    <row r="1708" spans="17:49" x14ac:dyDescent="0.2">
      <c r="Q1708"/>
      <c r="R1708" s="5"/>
      <c r="S1708" s="34"/>
      <c r="T1708" s="5"/>
      <c r="U1708" s="34"/>
      <c r="V1708" s="5"/>
      <c r="W1708" s="81"/>
      <c r="X1708" s="84"/>
      <c r="Y1708" s="18"/>
      <c r="AA1708" s="18"/>
      <c r="AB1708" s="86"/>
      <c r="AC1708" s="18"/>
      <c r="AE1708" s="18"/>
      <c r="AF1708" s="88"/>
      <c r="AG1708" s="90"/>
      <c r="AK1708" s="37"/>
      <c r="AM1708" s="37"/>
      <c r="AP1708" s="94"/>
      <c r="AQ1708" s="18"/>
      <c r="AR1708" s="95"/>
      <c r="AS1708" s="96"/>
      <c r="AU1708" s="18"/>
      <c r="AW1708" s="18"/>
    </row>
    <row r="1709" spans="17:49" x14ac:dyDescent="0.2">
      <c r="Q1709"/>
      <c r="R1709" s="5"/>
      <c r="S1709" s="34"/>
      <c r="T1709" s="5"/>
      <c r="U1709" s="34"/>
      <c r="V1709" s="5"/>
      <c r="W1709" s="81"/>
      <c r="X1709" s="84"/>
      <c r="Y1709" s="18"/>
      <c r="AA1709" s="18"/>
      <c r="AB1709" s="86"/>
      <c r="AC1709" s="18"/>
      <c r="AE1709" s="18"/>
      <c r="AF1709" s="88"/>
      <c r="AG1709" s="90"/>
      <c r="AK1709" s="37"/>
      <c r="AM1709" s="37"/>
      <c r="AP1709" s="94"/>
      <c r="AQ1709" s="18"/>
      <c r="AR1709" s="95"/>
      <c r="AS1709" s="96"/>
      <c r="AU1709" s="18"/>
      <c r="AW1709" s="18"/>
    </row>
    <row r="1710" spans="17:49" x14ac:dyDescent="0.2">
      <c r="Q1710"/>
      <c r="R1710" s="5"/>
      <c r="S1710" s="34"/>
      <c r="T1710" s="5"/>
      <c r="U1710" s="34"/>
      <c r="V1710" s="5"/>
      <c r="W1710" s="81"/>
      <c r="X1710" s="84"/>
      <c r="Y1710" s="18"/>
      <c r="AA1710" s="18"/>
      <c r="AB1710" s="86"/>
      <c r="AC1710" s="18"/>
      <c r="AE1710" s="18"/>
      <c r="AF1710" s="88"/>
      <c r="AG1710" s="90"/>
      <c r="AK1710" s="37"/>
      <c r="AM1710" s="37"/>
      <c r="AP1710" s="94"/>
      <c r="AQ1710" s="18"/>
      <c r="AR1710" s="95"/>
      <c r="AS1710" s="96"/>
      <c r="AU1710" s="18"/>
      <c r="AW1710" s="18"/>
    </row>
    <row r="1711" spans="17:49" x14ac:dyDescent="0.2">
      <c r="Q1711"/>
      <c r="R1711" s="5"/>
      <c r="S1711" s="34"/>
      <c r="T1711" s="5"/>
      <c r="U1711" s="34"/>
      <c r="V1711" s="5"/>
      <c r="W1711" s="81"/>
      <c r="X1711" s="84"/>
      <c r="Y1711" s="18"/>
      <c r="AA1711" s="18"/>
      <c r="AB1711" s="86"/>
      <c r="AC1711" s="18"/>
      <c r="AE1711" s="18"/>
      <c r="AF1711" s="88"/>
      <c r="AG1711" s="90"/>
      <c r="AK1711" s="37"/>
      <c r="AM1711" s="37"/>
      <c r="AP1711" s="94"/>
      <c r="AQ1711" s="18"/>
      <c r="AR1711" s="95"/>
      <c r="AS1711" s="96"/>
      <c r="AU1711" s="18"/>
      <c r="AW1711" s="18"/>
    </row>
    <row r="1712" spans="17:49" x14ac:dyDescent="0.2">
      <c r="Q1712"/>
      <c r="R1712" s="5"/>
      <c r="S1712" s="34"/>
      <c r="T1712" s="5"/>
      <c r="U1712" s="34"/>
      <c r="V1712" s="5"/>
      <c r="W1712" s="81"/>
      <c r="X1712" s="84"/>
      <c r="Y1712" s="18"/>
      <c r="AA1712" s="18"/>
      <c r="AB1712" s="86"/>
      <c r="AC1712" s="18"/>
      <c r="AE1712" s="18"/>
      <c r="AF1712" s="88"/>
      <c r="AG1712" s="90"/>
      <c r="AK1712" s="37"/>
      <c r="AM1712" s="37"/>
      <c r="AP1712" s="94"/>
      <c r="AQ1712" s="18"/>
      <c r="AR1712" s="95"/>
      <c r="AS1712" s="96"/>
      <c r="AU1712" s="18"/>
      <c r="AW1712" s="18"/>
    </row>
    <row r="1713" spans="17:49" x14ac:dyDescent="0.2">
      <c r="Q1713"/>
      <c r="R1713" s="5"/>
      <c r="S1713" s="34"/>
      <c r="T1713" s="5"/>
      <c r="U1713" s="34"/>
      <c r="V1713" s="5"/>
      <c r="W1713" s="81"/>
      <c r="X1713" s="84"/>
      <c r="Y1713" s="18"/>
      <c r="AA1713" s="18"/>
      <c r="AB1713" s="86"/>
      <c r="AC1713" s="18"/>
      <c r="AE1713" s="18"/>
      <c r="AF1713" s="88"/>
      <c r="AG1713" s="90"/>
      <c r="AK1713" s="37"/>
      <c r="AM1713" s="37"/>
      <c r="AP1713" s="94"/>
      <c r="AQ1713" s="18"/>
      <c r="AR1713" s="95"/>
      <c r="AS1713" s="96"/>
      <c r="AU1713" s="18"/>
      <c r="AW1713" s="18"/>
    </row>
    <row r="1714" spans="17:49" x14ac:dyDescent="0.2">
      <c r="Q1714"/>
      <c r="R1714" s="5"/>
      <c r="S1714" s="34"/>
      <c r="T1714" s="5"/>
      <c r="U1714" s="34"/>
      <c r="V1714" s="5"/>
      <c r="W1714" s="81"/>
      <c r="X1714" s="84"/>
      <c r="Y1714" s="18"/>
      <c r="AA1714" s="18"/>
      <c r="AB1714" s="86"/>
      <c r="AC1714" s="18"/>
      <c r="AE1714" s="18"/>
      <c r="AF1714" s="88"/>
      <c r="AG1714" s="90"/>
      <c r="AK1714" s="37"/>
      <c r="AM1714" s="37"/>
      <c r="AP1714" s="94"/>
      <c r="AQ1714" s="18"/>
      <c r="AR1714" s="95"/>
      <c r="AS1714" s="96"/>
      <c r="AU1714" s="18"/>
      <c r="AW1714" s="18"/>
    </row>
    <row r="1715" spans="17:49" x14ac:dyDescent="0.2">
      <c r="Q1715"/>
      <c r="R1715" s="5"/>
      <c r="S1715" s="34"/>
      <c r="T1715" s="5"/>
      <c r="U1715" s="34"/>
      <c r="V1715" s="5"/>
      <c r="W1715" s="81"/>
      <c r="X1715" s="84"/>
      <c r="Y1715" s="18"/>
      <c r="AA1715" s="18"/>
      <c r="AB1715" s="86"/>
      <c r="AC1715" s="18"/>
      <c r="AE1715" s="18"/>
      <c r="AF1715" s="88"/>
      <c r="AG1715" s="90"/>
      <c r="AK1715" s="37"/>
      <c r="AM1715" s="37"/>
      <c r="AP1715" s="94"/>
      <c r="AQ1715" s="18"/>
      <c r="AR1715" s="95"/>
      <c r="AS1715" s="96"/>
      <c r="AU1715" s="18"/>
      <c r="AW1715" s="18"/>
    </row>
    <row r="1716" spans="17:49" x14ac:dyDescent="0.2">
      <c r="Q1716"/>
      <c r="R1716" s="5"/>
      <c r="S1716" s="34"/>
      <c r="T1716" s="5"/>
      <c r="U1716" s="34"/>
      <c r="V1716" s="5"/>
      <c r="W1716" s="81"/>
      <c r="X1716" s="84"/>
      <c r="Y1716" s="18"/>
      <c r="AA1716" s="18"/>
      <c r="AB1716" s="86"/>
      <c r="AC1716" s="18"/>
      <c r="AE1716" s="18"/>
      <c r="AF1716" s="88"/>
      <c r="AG1716" s="90"/>
      <c r="AK1716" s="37"/>
      <c r="AM1716" s="37"/>
      <c r="AP1716" s="94"/>
      <c r="AQ1716" s="18"/>
      <c r="AR1716" s="95"/>
      <c r="AS1716" s="96"/>
      <c r="AU1716" s="18"/>
      <c r="AW1716" s="18"/>
    </row>
    <row r="1717" spans="17:49" x14ac:dyDescent="0.2">
      <c r="Q1717"/>
      <c r="R1717" s="5"/>
      <c r="S1717" s="34"/>
      <c r="T1717" s="5"/>
      <c r="U1717" s="34"/>
      <c r="V1717" s="5"/>
      <c r="W1717" s="81"/>
      <c r="X1717" s="84"/>
      <c r="Y1717" s="18"/>
      <c r="AA1717" s="18"/>
      <c r="AB1717" s="86"/>
      <c r="AC1717" s="18"/>
      <c r="AE1717" s="18"/>
      <c r="AF1717" s="88"/>
      <c r="AG1717" s="90"/>
      <c r="AK1717" s="37"/>
      <c r="AM1717" s="37"/>
      <c r="AP1717" s="94"/>
      <c r="AQ1717" s="18"/>
      <c r="AR1717" s="95"/>
      <c r="AS1717" s="96"/>
      <c r="AU1717" s="18"/>
      <c r="AW1717" s="18"/>
    </row>
    <row r="1718" spans="17:49" x14ac:dyDescent="0.2">
      <c r="Q1718"/>
      <c r="R1718" s="5"/>
      <c r="S1718" s="34"/>
      <c r="T1718" s="5"/>
      <c r="U1718" s="34"/>
      <c r="V1718" s="5"/>
      <c r="W1718" s="81"/>
      <c r="X1718" s="84"/>
      <c r="Y1718" s="18"/>
      <c r="AA1718" s="18"/>
      <c r="AB1718" s="86"/>
      <c r="AC1718" s="18"/>
      <c r="AE1718" s="18"/>
      <c r="AF1718" s="88"/>
      <c r="AG1718" s="90"/>
      <c r="AK1718" s="37"/>
      <c r="AM1718" s="37"/>
      <c r="AP1718" s="94"/>
      <c r="AQ1718" s="18"/>
      <c r="AR1718" s="95"/>
      <c r="AS1718" s="96"/>
      <c r="AU1718" s="18"/>
      <c r="AW1718" s="18"/>
    </row>
    <row r="1719" spans="17:49" x14ac:dyDescent="0.2">
      <c r="Q1719"/>
      <c r="R1719" s="5"/>
      <c r="S1719" s="34"/>
      <c r="T1719" s="5"/>
      <c r="U1719" s="34"/>
      <c r="V1719" s="5"/>
      <c r="W1719" s="81"/>
      <c r="X1719" s="84"/>
      <c r="Y1719" s="18"/>
      <c r="AA1719" s="18"/>
      <c r="AB1719" s="86"/>
      <c r="AC1719" s="18"/>
      <c r="AE1719" s="18"/>
      <c r="AF1719" s="88"/>
      <c r="AG1719" s="90"/>
      <c r="AK1719" s="37"/>
      <c r="AM1719" s="37"/>
      <c r="AP1719" s="94"/>
      <c r="AQ1719" s="18"/>
      <c r="AR1719" s="95"/>
      <c r="AS1719" s="96"/>
      <c r="AU1719" s="18"/>
      <c r="AW1719" s="18"/>
    </row>
    <row r="1720" spans="17:49" x14ac:dyDescent="0.2">
      <c r="Q1720"/>
      <c r="R1720" s="5"/>
      <c r="S1720" s="34"/>
      <c r="T1720" s="5"/>
      <c r="U1720" s="34"/>
      <c r="V1720" s="5"/>
      <c r="W1720" s="81"/>
      <c r="X1720" s="84"/>
      <c r="Y1720" s="18"/>
      <c r="AA1720" s="18"/>
      <c r="AB1720" s="86"/>
      <c r="AC1720" s="18"/>
      <c r="AE1720" s="18"/>
      <c r="AF1720" s="88"/>
      <c r="AG1720" s="90"/>
      <c r="AK1720" s="37"/>
      <c r="AM1720" s="37"/>
      <c r="AP1720" s="94"/>
      <c r="AQ1720" s="18"/>
      <c r="AR1720" s="95"/>
      <c r="AS1720" s="96"/>
      <c r="AU1720" s="18"/>
      <c r="AW1720" s="18"/>
    </row>
    <row r="1721" spans="17:49" x14ac:dyDescent="0.2">
      <c r="Q1721"/>
      <c r="R1721" s="5"/>
      <c r="S1721" s="34"/>
      <c r="T1721" s="5"/>
      <c r="U1721" s="34"/>
      <c r="V1721" s="5"/>
      <c r="W1721" s="81"/>
      <c r="X1721" s="84"/>
      <c r="Y1721" s="18"/>
      <c r="AA1721" s="18"/>
      <c r="AB1721" s="86"/>
      <c r="AC1721" s="18"/>
      <c r="AE1721" s="18"/>
      <c r="AF1721" s="88"/>
      <c r="AG1721" s="90"/>
      <c r="AK1721" s="37"/>
      <c r="AM1721" s="37"/>
      <c r="AP1721" s="94"/>
      <c r="AQ1721" s="18"/>
      <c r="AR1721" s="95"/>
      <c r="AS1721" s="96"/>
      <c r="AU1721" s="18"/>
      <c r="AW1721" s="18"/>
    </row>
    <row r="1722" spans="17:49" x14ac:dyDescent="0.2">
      <c r="Q1722"/>
      <c r="R1722" s="5"/>
      <c r="S1722" s="34"/>
      <c r="T1722" s="5"/>
      <c r="U1722" s="34"/>
      <c r="V1722" s="5"/>
      <c r="W1722" s="81"/>
      <c r="X1722" s="84"/>
      <c r="Y1722" s="18"/>
      <c r="AA1722" s="18"/>
      <c r="AB1722" s="86"/>
      <c r="AC1722" s="18"/>
      <c r="AE1722" s="18"/>
      <c r="AF1722" s="88"/>
      <c r="AG1722" s="90"/>
      <c r="AK1722" s="37"/>
      <c r="AM1722" s="37"/>
      <c r="AP1722" s="94"/>
      <c r="AQ1722" s="18"/>
      <c r="AR1722" s="95"/>
      <c r="AS1722" s="96"/>
      <c r="AU1722" s="18"/>
      <c r="AW1722" s="18"/>
    </row>
    <row r="1723" spans="17:49" x14ac:dyDescent="0.2">
      <c r="Q1723"/>
      <c r="R1723" s="5"/>
      <c r="S1723" s="34"/>
      <c r="T1723" s="5"/>
      <c r="U1723" s="34"/>
      <c r="V1723" s="5"/>
      <c r="W1723" s="81"/>
      <c r="X1723" s="84"/>
      <c r="Y1723" s="18"/>
      <c r="AA1723" s="18"/>
      <c r="AB1723" s="86"/>
      <c r="AC1723" s="18"/>
      <c r="AE1723" s="18"/>
      <c r="AF1723" s="88"/>
      <c r="AG1723" s="90"/>
      <c r="AK1723" s="37"/>
      <c r="AM1723" s="37"/>
      <c r="AP1723" s="94"/>
      <c r="AQ1723" s="18"/>
      <c r="AR1723" s="95"/>
      <c r="AS1723" s="96"/>
      <c r="AU1723" s="18"/>
      <c r="AW1723" s="18"/>
    </row>
    <row r="1724" spans="17:49" x14ac:dyDescent="0.2">
      <c r="Q1724"/>
      <c r="R1724" s="5"/>
      <c r="S1724" s="34"/>
      <c r="T1724" s="5"/>
      <c r="U1724" s="34"/>
      <c r="V1724" s="5"/>
      <c r="W1724" s="81"/>
      <c r="X1724" s="84"/>
      <c r="Y1724" s="18"/>
      <c r="AA1724" s="18"/>
      <c r="AB1724" s="86"/>
      <c r="AC1724" s="18"/>
      <c r="AE1724" s="18"/>
      <c r="AF1724" s="88"/>
      <c r="AG1724" s="90"/>
      <c r="AK1724" s="37"/>
      <c r="AM1724" s="37"/>
      <c r="AP1724" s="94"/>
      <c r="AQ1724" s="18"/>
      <c r="AR1724" s="95"/>
      <c r="AS1724" s="96"/>
      <c r="AU1724" s="18"/>
      <c r="AW1724" s="18"/>
    </row>
    <row r="1725" spans="17:49" x14ac:dyDescent="0.2">
      <c r="Q1725"/>
      <c r="R1725" s="5"/>
      <c r="S1725" s="34"/>
      <c r="T1725" s="5"/>
      <c r="U1725" s="34"/>
      <c r="V1725" s="5"/>
      <c r="W1725" s="81"/>
      <c r="X1725" s="84"/>
      <c r="Y1725" s="18"/>
      <c r="AA1725" s="18"/>
      <c r="AB1725" s="86"/>
      <c r="AC1725" s="18"/>
      <c r="AE1725" s="18"/>
      <c r="AF1725" s="88"/>
      <c r="AG1725" s="90"/>
      <c r="AK1725" s="37"/>
      <c r="AM1725" s="37"/>
      <c r="AP1725" s="94"/>
      <c r="AQ1725" s="18"/>
      <c r="AR1725" s="95"/>
      <c r="AS1725" s="96"/>
      <c r="AU1725" s="18"/>
      <c r="AW1725" s="18"/>
    </row>
    <row r="1726" spans="17:49" x14ac:dyDescent="0.2">
      <c r="Q1726"/>
      <c r="R1726" s="5"/>
      <c r="S1726" s="34"/>
      <c r="T1726" s="5"/>
      <c r="U1726" s="34"/>
      <c r="V1726" s="5"/>
      <c r="W1726" s="81"/>
      <c r="X1726" s="84"/>
      <c r="Y1726" s="18"/>
      <c r="AA1726" s="18"/>
      <c r="AB1726" s="86"/>
      <c r="AC1726" s="18"/>
      <c r="AE1726" s="18"/>
      <c r="AF1726" s="88"/>
      <c r="AG1726" s="90"/>
      <c r="AK1726" s="37"/>
      <c r="AM1726" s="37"/>
      <c r="AP1726" s="94"/>
      <c r="AQ1726" s="18"/>
      <c r="AR1726" s="95"/>
      <c r="AS1726" s="96"/>
      <c r="AU1726" s="18"/>
      <c r="AW1726" s="18"/>
    </row>
    <row r="1727" spans="17:49" x14ac:dyDescent="0.2">
      <c r="Q1727"/>
      <c r="R1727" s="5"/>
      <c r="S1727" s="34"/>
      <c r="T1727" s="5"/>
      <c r="U1727" s="34"/>
      <c r="V1727" s="5"/>
      <c r="W1727" s="81"/>
      <c r="X1727" s="84"/>
      <c r="Y1727" s="18"/>
      <c r="AA1727" s="18"/>
      <c r="AB1727" s="86"/>
      <c r="AC1727" s="18"/>
      <c r="AE1727" s="18"/>
      <c r="AF1727" s="88"/>
      <c r="AG1727" s="90"/>
      <c r="AK1727" s="37"/>
      <c r="AM1727" s="37"/>
      <c r="AP1727" s="94"/>
      <c r="AQ1727" s="18"/>
      <c r="AR1727" s="95"/>
      <c r="AS1727" s="96"/>
      <c r="AU1727" s="18"/>
      <c r="AW1727" s="18"/>
    </row>
    <row r="1728" spans="17:49" x14ac:dyDescent="0.2">
      <c r="Q1728"/>
      <c r="R1728" s="5"/>
      <c r="S1728" s="34"/>
      <c r="T1728" s="5"/>
      <c r="U1728" s="34"/>
      <c r="V1728" s="5"/>
      <c r="W1728" s="81"/>
      <c r="X1728" s="84"/>
      <c r="Y1728" s="18"/>
      <c r="AA1728" s="18"/>
      <c r="AB1728" s="86"/>
      <c r="AC1728" s="18"/>
      <c r="AE1728" s="18"/>
      <c r="AF1728" s="88"/>
      <c r="AG1728" s="90"/>
      <c r="AK1728" s="37"/>
      <c r="AM1728" s="37"/>
      <c r="AP1728" s="94"/>
      <c r="AQ1728" s="18"/>
      <c r="AR1728" s="95"/>
      <c r="AS1728" s="96"/>
      <c r="AU1728" s="18"/>
      <c r="AW1728" s="18"/>
    </row>
    <row r="1729" spans="17:49" x14ac:dyDescent="0.2">
      <c r="Q1729"/>
      <c r="R1729" s="5"/>
      <c r="S1729" s="34"/>
      <c r="T1729" s="5"/>
      <c r="U1729" s="34"/>
      <c r="V1729" s="5"/>
      <c r="W1729" s="81"/>
      <c r="X1729" s="84"/>
      <c r="Y1729" s="18"/>
      <c r="AA1729" s="18"/>
      <c r="AB1729" s="86"/>
      <c r="AC1729" s="18"/>
      <c r="AE1729" s="18"/>
      <c r="AF1729" s="88"/>
      <c r="AG1729" s="90"/>
      <c r="AK1729" s="37"/>
      <c r="AM1729" s="37"/>
      <c r="AP1729" s="94"/>
      <c r="AQ1729" s="18"/>
      <c r="AR1729" s="95"/>
      <c r="AS1729" s="96"/>
      <c r="AU1729" s="18"/>
      <c r="AW1729" s="18"/>
    </row>
    <row r="1730" spans="17:49" x14ac:dyDescent="0.2">
      <c r="Q1730"/>
      <c r="R1730" s="5"/>
      <c r="S1730" s="34"/>
      <c r="T1730" s="5"/>
      <c r="U1730" s="34"/>
      <c r="V1730" s="5"/>
      <c r="W1730" s="81"/>
      <c r="X1730" s="84"/>
      <c r="Y1730" s="18"/>
      <c r="AA1730" s="18"/>
      <c r="AB1730" s="86"/>
      <c r="AC1730" s="18"/>
      <c r="AE1730" s="18"/>
      <c r="AF1730" s="88"/>
      <c r="AG1730" s="90"/>
      <c r="AK1730" s="37"/>
      <c r="AM1730" s="37"/>
      <c r="AP1730" s="94"/>
      <c r="AQ1730" s="18"/>
      <c r="AR1730" s="95"/>
      <c r="AS1730" s="96"/>
      <c r="AU1730" s="18"/>
      <c r="AW1730" s="18"/>
    </row>
    <row r="1731" spans="17:49" x14ac:dyDescent="0.2">
      <c r="Q1731"/>
      <c r="R1731" s="5"/>
      <c r="S1731" s="34"/>
      <c r="T1731" s="5"/>
      <c r="U1731" s="34"/>
      <c r="V1731" s="5"/>
      <c r="W1731" s="81"/>
      <c r="X1731" s="84"/>
      <c r="Y1731" s="18"/>
      <c r="AA1731" s="18"/>
      <c r="AB1731" s="86"/>
      <c r="AC1731" s="18"/>
      <c r="AE1731" s="18"/>
      <c r="AF1731" s="88"/>
      <c r="AG1731" s="90"/>
      <c r="AK1731" s="37"/>
      <c r="AM1731" s="37"/>
      <c r="AP1731" s="94"/>
      <c r="AQ1731" s="18"/>
      <c r="AR1731" s="95"/>
      <c r="AS1731" s="96"/>
      <c r="AU1731" s="18"/>
      <c r="AW1731" s="18"/>
    </row>
    <row r="1732" spans="17:49" x14ac:dyDescent="0.2">
      <c r="Q1732"/>
      <c r="R1732" s="5"/>
      <c r="S1732" s="34"/>
      <c r="T1732" s="5"/>
      <c r="U1732" s="34"/>
      <c r="V1732" s="5"/>
      <c r="W1732" s="81"/>
      <c r="X1732" s="84"/>
      <c r="Y1732" s="18"/>
      <c r="AA1732" s="18"/>
      <c r="AB1732" s="86"/>
      <c r="AC1732" s="18"/>
      <c r="AE1732" s="18"/>
      <c r="AF1732" s="88"/>
      <c r="AG1732" s="90"/>
      <c r="AK1732" s="37"/>
      <c r="AM1732" s="37"/>
      <c r="AP1732" s="94"/>
      <c r="AQ1732" s="18"/>
      <c r="AR1732" s="95"/>
      <c r="AS1732" s="96"/>
      <c r="AU1732" s="18"/>
      <c r="AW1732" s="18"/>
    </row>
    <row r="1733" spans="17:49" x14ac:dyDescent="0.2">
      <c r="Q1733"/>
      <c r="R1733" s="5"/>
      <c r="S1733" s="34"/>
      <c r="T1733" s="5"/>
      <c r="U1733" s="34"/>
      <c r="V1733" s="5"/>
      <c r="W1733" s="81"/>
      <c r="X1733" s="84"/>
      <c r="Y1733" s="18"/>
      <c r="AA1733" s="18"/>
      <c r="AB1733" s="86"/>
      <c r="AC1733" s="18"/>
      <c r="AE1733" s="18"/>
      <c r="AF1733" s="88"/>
      <c r="AG1733" s="90"/>
      <c r="AK1733" s="37"/>
      <c r="AM1733" s="37"/>
      <c r="AP1733" s="94"/>
      <c r="AQ1733" s="18"/>
      <c r="AR1733" s="95"/>
      <c r="AS1733" s="96"/>
      <c r="AU1733" s="18"/>
      <c r="AW1733" s="18"/>
    </row>
    <row r="1734" spans="17:49" x14ac:dyDescent="0.2">
      <c r="Q1734"/>
      <c r="R1734" s="5"/>
      <c r="S1734" s="34"/>
      <c r="T1734" s="5"/>
      <c r="U1734" s="34"/>
      <c r="V1734" s="5"/>
      <c r="W1734" s="81"/>
      <c r="X1734" s="84"/>
      <c r="Y1734" s="18"/>
      <c r="AA1734" s="18"/>
      <c r="AB1734" s="86"/>
      <c r="AC1734" s="18"/>
      <c r="AE1734" s="18"/>
      <c r="AF1734" s="88"/>
      <c r="AG1734" s="90"/>
      <c r="AK1734" s="37"/>
      <c r="AM1734" s="37"/>
      <c r="AP1734" s="94"/>
      <c r="AQ1734" s="18"/>
      <c r="AR1734" s="95"/>
      <c r="AS1734" s="96"/>
      <c r="AU1734" s="18"/>
      <c r="AW1734" s="18"/>
    </row>
    <row r="1735" spans="17:49" x14ac:dyDescent="0.2">
      <c r="Q1735"/>
      <c r="R1735" s="5"/>
      <c r="S1735" s="34"/>
      <c r="T1735" s="5"/>
      <c r="U1735" s="34"/>
      <c r="V1735" s="5"/>
      <c r="W1735" s="81"/>
      <c r="X1735" s="84"/>
      <c r="Y1735" s="18"/>
      <c r="AA1735" s="18"/>
      <c r="AB1735" s="86"/>
      <c r="AC1735" s="18"/>
      <c r="AE1735" s="18"/>
      <c r="AF1735" s="88"/>
      <c r="AG1735" s="90"/>
      <c r="AK1735" s="37"/>
      <c r="AM1735" s="37"/>
      <c r="AP1735" s="94"/>
      <c r="AQ1735" s="18"/>
      <c r="AR1735" s="95"/>
      <c r="AS1735" s="96"/>
      <c r="AU1735" s="18"/>
      <c r="AW1735" s="18"/>
    </row>
    <row r="1736" spans="17:49" x14ac:dyDescent="0.2">
      <c r="Q1736"/>
      <c r="R1736" s="5"/>
      <c r="S1736" s="34"/>
      <c r="T1736" s="5"/>
      <c r="U1736" s="34"/>
      <c r="V1736" s="5"/>
      <c r="W1736" s="81"/>
      <c r="X1736" s="84"/>
      <c r="Y1736" s="18"/>
      <c r="AA1736" s="18"/>
      <c r="AB1736" s="86"/>
      <c r="AC1736" s="18"/>
      <c r="AE1736" s="18"/>
      <c r="AF1736" s="88"/>
      <c r="AG1736" s="90"/>
      <c r="AK1736" s="37"/>
      <c r="AM1736" s="37"/>
      <c r="AP1736" s="94"/>
      <c r="AQ1736" s="18"/>
      <c r="AR1736" s="95"/>
      <c r="AS1736" s="96"/>
      <c r="AU1736" s="18"/>
      <c r="AW1736" s="18"/>
    </row>
    <row r="1737" spans="17:49" x14ac:dyDescent="0.2">
      <c r="Q1737"/>
      <c r="R1737" s="5"/>
      <c r="S1737" s="34"/>
      <c r="T1737" s="5"/>
      <c r="U1737" s="34"/>
      <c r="V1737" s="5"/>
      <c r="W1737" s="81"/>
      <c r="X1737" s="84"/>
      <c r="Y1737" s="18"/>
      <c r="AA1737" s="18"/>
      <c r="AB1737" s="86"/>
      <c r="AC1737" s="18"/>
      <c r="AE1737" s="18"/>
      <c r="AF1737" s="88"/>
      <c r="AG1737" s="90"/>
      <c r="AK1737" s="37"/>
      <c r="AM1737" s="37"/>
      <c r="AP1737" s="94"/>
      <c r="AQ1737" s="18"/>
      <c r="AR1737" s="95"/>
      <c r="AS1737" s="96"/>
      <c r="AU1737" s="18"/>
      <c r="AW1737" s="18"/>
    </row>
    <row r="1738" spans="17:49" x14ac:dyDescent="0.2">
      <c r="Q1738"/>
      <c r="R1738" s="5"/>
      <c r="S1738" s="34"/>
      <c r="T1738" s="5"/>
      <c r="U1738" s="34"/>
      <c r="V1738" s="5"/>
      <c r="W1738" s="81"/>
      <c r="X1738" s="84"/>
      <c r="Y1738" s="18"/>
      <c r="AA1738" s="18"/>
      <c r="AB1738" s="86"/>
      <c r="AC1738" s="18"/>
      <c r="AE1738" s="18"/>
      <c r="AF1738" s="88"/>
      <c r="AG1738" s="90"/>
      <c r="AK1738" s="37"/>
      <c r="AM1738" s="37"/>
      <c r="AP1738" s="94"/>
      <c r="AQ1738" s="18"/>
      <c r="AR1738" s="95"/>
      <c r="AS1738" s="96"/>
      <c r="AU1738" s="18"/>
      <c r="AW1738" s="18"/>
    </row>
    <row r="1739" spans="17:49" x14ac:dyDescent="0.2">
      <c r="Q1739"/>
      <c r="R1739" s="5"/>
      <c r="S1739" s="34"/>
      <c r="T1739" s="5"/>
      <c r="U1739" s="34"/>
      <c r="V1739" s="5"/>
      <c r="W1739" s="81"/>
      <c r="X1739" s="84"/>
      <c r="Y1739" s="18"/>
      <c r="AA1739" s="18"/>
      <c r="AB1739" s="86"/>
      <c r="AC1739" s="18"/>
      <c r="AE1739" s="18"/>
      <c r="AF1739" s="88"/>
      <c r="AG1739" s="90"/>
      <c r="AK1739" s="37"/>
      <c r="AM1739" s="37"/>
      <c r="AP1739" s="94"/>
      <c r="AQ1739" s="18"/>
      <c r="AR1739" s="95"/>
      <c r="AS1739" s="96"/>
      <c r="AU1739" s="18"/>
      <c r="AW1739" s="18"/>
    </row>
    <row r="1740" spans="17:49" x14ac:dyDescent="0.2">
      <c r="Q1740"/>
      <c r="R1740" s="5"/>
      <c r="S1740" s="34"/>
      <c r="T1740" s="5"/>
      <c r="U1740" s="34"/>
      <c r="V1740" s="5"/>
      <c r="W1740" s="81"/>
      <c r="X1740" s="84"/>
      <c r="Y1740" s="18"/>
      <c r="AA1740" s="18"/>
      <c r="AB1740" s="86"/>
      <c r="AC1740" s="18"/>
      <c r="AE1740" s="18"/>
      <c r="AF1740" s="88"/>
      <c r="AG1740" s="90"/>
      <c r="AK1740" s="37"/>
      <c r="AM1740" s="37"/>
      <c r="AP1740" s="94"/>
      <c r="AQ1740" s="18"/>
      <c r="AR1740" s="95"/>
      <c r="AS1740" s="96"/>
      <c r="AU1740" s="18"/>
      <c r="AW1740" s="18"/>
    </row>
    <row r="1741" spans="17:49" x14ac:dyDescent="0.2">
      <c r="Q1741"/>
      <c r="R1741" s="5"/>
      <c r="S1741" s="34"/>
      <c r="T1741" s="5"/>
      <c r="U1741" s="34"/>
      <c r="V1741" s="5"/>
      <c r="W1741" s="81"/>
      <c r="X1741" s="84"/>
      <c r="Y1741" s="18"/>
      <c r="AA1741" s="18"/>
      <c r="AB1741" s="86"/>
      <c r="AC1741" s="18"/>
      <c r="AE1741" s="18"/>
      <c r="AF1741" s="88"/>
      <c r="AG1741" s="90"/>
      <c r="AK1741" s="37"/>
      <c r="AM1741" s="37"/>
      <c r="AP1741" s="94"/>
      <c r="AQ1741" s="18"/>
      <c r="AR1741" s="95"/>
      <c r="AS1741" s="96"/>
      <c r="AU1741" s="18"/>
      <c r="AW1741" s="18"/>
    </row>
    <row r="1742" spans="17:49" x14ac:dyDescent="0.2">
      <c r="Q1742"/>
      <c r="R1742" s="5"/>
      <c r="S1742" s="34"/>
      <c r="T1742" s="5"/>
      <c r="U1742" s="34"/>
      <c r="V1742" s="5"/>
      <c r="W1742" s="81"/>
      <c r="X1742" s="84"/>
      <c r="Y1742" s="18"/>
      <c r="AA1742" s="18"/>
      <c r="AB1742" s="86"/>
      <c r="AC1742" s="18"/>
      <c r="AE1742" s="18"/>
      <c r="AF1742" s="88"/>
      <c r="AG1742" s="90"/>
      <c r="AK1742" s="37"/>
      <c r="AM1742" s="37"/>
      <c r="AP1742" s="94"/>
      <c r="AQ1742" s="18"/>
      <c r="AR1742" s="95"/>
      <c r="AS1742" s="96"/>
      <c r="AU1742" s="18"/>
      <c r="AW1742" s="18"/>
    </row>
    <row r="1743" spans="17:49" x14ac:dyDescent="0.2">
      <c r="Q1743"/>
      <c r="R1743" s="5"/>
      <c r="S1743" s="34"/>
      <c r="T1743" s="5"/>
      <c r="U1743" s="34"/>
      <c r="V1743" s="5"/>
      <c r="W1743" s="81"/>
      <c r="X1743" s="84"/>
      <c r="Y1743" s="18"/>
      <c r="AA1743" s="18"/>
      <c r="AB1743" s="86"/>
      <c r="AC1743" s="18"/>
      <c r="AE1743" s="18"/>
      <c r="AF1743" s="88"/>
      <c r="AG1743" s="90"/>
      <c r="AK1743" s="37"/>
      <c r="AM1743" s="37"/>
      <c r="AP1743" s="94"/>
      <c r="AQ1743" s="18"/>
      <c r="AR1743" s="95"/>
      <c r="AS1743" s="96"/>
      <c r="AU1743" s="18"/>
      <c r="AW1743" s="18"/>
    </row>
    <row r="1744" spans="17:49" x14ac:dyDescent="0.2">
      <c r="Q1744"/>
      <c r="R1744" s="5"/>
      <c r="S1744" s="34"/>
      <c r="T1744" s="5"/>
      <c r="U1744" s="34"/>
      <c r="V1744" s="5"/>
      <c r="W1744" s="81"/>
      <c r="X1744" s="84"/>
      <c r="Y1744" s="18"/>
      <c r="AA1744" s="18"/>
      <c r="AB1744" s="86"/>
      <c r="AC1744" s="18"/>
      <c r="AE1744" s="18"/>
      <c r="AF1744" s="88"/>
      <c r="AG1744" s="90"/>
      <c r="AK1744" s="37"/>
      <c r="AM1744" s="37"/>
      <c r="AP1744" s="94"/>
      <c r="AQ1744" s="18"/>
      <c r="AR1744" s="95"/>
      <c r="AS1744" s="96"/>
      <c r="AU1744" s="18"/>
      <c r="AW1744" s="18"/>
    </row>
    <row r="1745" spans="17:49" x14ac:dyDescent="0.2">
      <c r="Q1745"/>
      <c r="R1745" s="5"/>
      <c r="S1745" s="34"/>
      <c r="T1745" s="5"/>
      <c r="U1745" s="34"/>
      <c r="V1745" s="5"/>
      <c r="W1745" s="81"/>
      <c r="X1745" s="84"/>
      <c r="Y1745" s="18"/>
      <c r="AA1745" s="18"/>
      <c r="AB1745" s="86"/>
      <c r="AC1745" s="18"/>
      <c r="AE1745" s="18"/>
      <c r="AF1745" s="88"/>
      <c r="AG1745" s="90"/>
      <c r="AK1745" s="37"/>
      <c r="AM1745" s="37"/>
      <c r="AP1745" s="94"/>
      <c r="AQ1745" s="18"/>
      <c r="AR1745" s="95"/>
      <c r="AS1745" s="96"/>
      <c r="AU1745" s="18"/>
      <c r="AW1745" s="18"/>
    </row>
    <row r="1746" spans="17:49" x14ac:dyDescent="0.2">
      <c r="Q1746"/>
      <c r="R1746" s="5"/>
      <c r="S1746" s="34"/>
      <c r="T1746" s="5"/>
      <c r="U1746" s="34"/>
      <c r="V1746" s="5"/>
      <c r="W1746" s="81"/>
      <c r="X1746" s="84"/>
      <c r="Y1746" s="18"/>
      <c r="AA1746" s="18"/>
      <c r="AB1746" s="86"/>
      <c r="AC1746" s="18"/>
      <c r="AE1746" s="18"/>
      <c r="AF1746" s="88"/>
      <c r="AG1746" s="90"/>
      <c r="AK1746" s="37"/>
      <c r="AM1746" s="37"/>
      <c r="AP1746" s="94"/>
      <c r="AQ1746" s="18"/>
      <c r="AR1746" s="95"/>
      <c r="AS1746" s="96"/>
      <c r="AU1746" s="18"/>
      <c r="AW1746" s="18"/>
    </row>
    <row r="1747" spans="17:49" x14ac:dyDescent="0.2">
      <c r="Q1747"/>
      <c r="R1747" s="5"/>
      <c r="S1747" s="34"/>
      <c r="T1747" s="5"/>
      <c r="U1747" s="34"/>
      <c r="V1747" s="5"/>
      <c r="W1747" s="81"/>
      <c r="X1747" s="84"/>
      <c r="Y1747" s="18"/>
      <c r="AA1747" s="18"/>
      <c r="AB1747" s="86"/>
      <c r="AC1747" s="18"/>
      <c r="AE1747" s="18"/>
      <c r="AF1747" s="88"/>
      <c r="AG1747" s="90"/>
      <c r="AK1747" s="37"/>
      <c r="AM1747" s="37"/>
      <c r="AP1747" s="94"/>
      <c r="AQ1747" s="18"/>
      <c r="AR1747" s="95"/>
      <c r="AS1747" s="96"/>
      <c r="AU1747" s="18"/>
      <c r="AW1747" s="18"/>
    </row>
    <row r="1748" spans="17:49" x14ac:dyDescent="0.2">
      <c r="Q1748"/>
      <c r="R1748" s="5"/>
      <c r="S1748" s="34"/>
      <c r="T1748" s="5"/>
      <c r="U1748" s="34"/>
      <c r="V1748" s="5"/>
      <c r="W1748" s="81"/>
      <c r="X1748" s="84"/>
      <c r="Y1748" s="18"/>
      <c r="AA1748" s="18"/>
      <c r="AB1748" s="86"/>
      <c r="AC1748" s="18"/>
      <c r="AE1748" s="18"/>
      <c r="AF1748" s="88"/>
      <c r="AG1748" s="90"/>
      <c r="AK1748" s="37"/>
      <c r="AM1748" s="37"/>
      <c r="AP1748" s="94"/>
      <c r="AQ1748" s="18"/>
      <c r="AR1748" s="95"/>
      <c r="AS1748" s="96"/>
      <c r="AU1748" s="18"/>
      <c r="AW1748" s="18"/>
    </row>
    <row r="1749" spans="17:49" x14ac:dyDescent="0.2">
      <c r="Q1749"/>
      <c r="R1749" s="5"/>
      <c r="S1749" s="34"/>
      <c r="T1749" s="5"/>
      <c r="U1749" s="34"/>
      <c r="V1749" s="5"/>
      <c r="W1749" s="81"/>
      <c r="X1749" s="84"/>
      <c r="Y1749" s="18"/>
      <c r="AA1749" s="18"/>
      <c r="AB1749" s="86"/>
      <c r="AC1749" s="18"/>
      <c r="AE1749" s="18"/>
      <c r="AF1749" s="88"/>
      <c r="AG1749" s="90"/>
      <c r="AK1749" s="37"/>
      <c r="AM1749" s="37"/>
      <c r="AP1749" s="94"/>
      <c r="AQ1749" s="18"/>
      <c r="AR1749" s="95"/>
      <c r="AS1749" s="96"/>
      <c r="AU1749" s="18"/>
      <c r="AW1749" s="18"/>
    </row>
    <row r="1750" spans="17:49" x14ac:dyDescent="0.2">
      <c r="Q1750"/>
      <c r="R1750" s="5"/>
      <c r="S1750" s="34"/>
      <c r="T1750" s="5"/>
      <c r="U1750" s="34"/>
      <c r="V1750" s="5"/>
      <c r="W1750" s="81"/>
      <c r="X1750" s="84"/>
      <c r="Y1750" s="18"/>
      <c r="AA1750" s="18"/>
      <c r="AB1750" s="86"/>
      <c r="AC1750" s="18"/>
      <c r="AE1750" s="18"/>
      <c r="AF1750" s="88"/>
      <c r="AG1750" s="90"/>
      <c r="AK1750" s="37"/>
      <c r="AM1750" s="37"/>
      <c r="AP1750" s="94"/>
      <c r="AQ1750" s="18"/>
      <c r="AR1750" s="95"/>
      <c r="AS1750" s="96"/>
      <c r="AU1750" s="18"/>
      <c r="AW1750" s="18"/>
    </row>
    <row r="1751" spans="17:49" x14ac:dyDescent="0.2">
      <c r="Q1751"/>
      <c r="R1751" s="5"/>
      <c r="S1751" s="34"/>
      <c r="T1751" s="5"/>
      <c r="U1751" s="34"/>
      <c r="V1751" s="5"/>
      <c r="W1751" s="81"/>
      <c r="X1751" s="84"/>
      <c r="Y1751" s="18"/>
      <c r="AA1751" s="18"/>
      <c r="AB1751" s="86"/>
      <c r="AC1751" s="18"/>
      <c r="AE1751" s="18"/>
      <c r="AF1751" s="88"/>
      <c r="AG1751" s="90"/>
      <c r="AK1751" s="37"/>
      <c r="AM1751" s="37"/>
      <c r="AP1751" s="94"/>
      <c r="AQ1751" s="18"/>
      <c r="AR1751" s="95"/>
      <c r="AS1751" s="96"/>
      <c r="AU1751" s="18"/>
      <c r="AW1751" s="18"/>
    </row>
    <row r="1752" spans="17:49" x14ac:dyDescent="0.2">
      <c r="Q1752"/>
      <c r="R1752" s="5"/>
      <c r="S1752" s="34"/>
      <c r="T1752" s="5"/>
      <c r="U1752" s="34"/>
      <c r="V1752" s="5"/>
      <c r="W1752" s="81"/>
      <c r="X1752" s="84"/>
      <c r="Y1752" s="18"/>
      <c r="AA1752" s="18"/>
      <c r="AB1752" s="86"/>
      <c r="AC1752" s="18"/>
      <c r="AE1752" s="18"/>
      <c r="AF1752" s="88"/>
      <c r="AG1752" s="90"/>
      <c r="AK1752" s="37"/>
      <c r="AM1752" s="37"/>
      <c r="AP1752" s="94"/>
      <c r="AQ1752" s="18"/>
      <c r="AR1752" s="95"/>
      <c r="AS1752" s="96"/>
      <c r="AU1752" s="18"/>
      <c r="AW1752" s="18"/>
    </row>
    <row r="1753" spans="17:49" x14ac:dyDescent="0.2">
      <c r="Q1753"/>
      <c r="R1753" s="5"/>
      <c r="S1753" s="34"/>
      <c r="T1753" s="5"/>
      <c r="U1753" s="34"/>
      <c r="V1753" s="5"/>
      <c r="W1753" s="81"/>
      <c r="X1753" s="84"/>
      <c r="Y1753" s="18"/>
      <c r="AA1753" s="18"/>
      <c r="AB1753" s="86"/>
      <c r="AC1753" s="18"/>
      <c r="AE1753" s="18"/>
      <c r="AF1753" s="88"/>
      <c r="AG1753" s="90"/>
      <c r="AK1753" s="37"/>
      <c r="AM1753" s="37"/>
      <c r="AP1753" s="94"/>
      <c r="AQ1753" s="18"/>
      <c r="AR1753" s="95"/>
      <c r="AS1753" s="96"/>
      <c r="AU1753" s="18"/>
      <c r="AW1753" s="18"/>
    </row>
    <row r="1754" spans="17:49" x14ac:dyDescent="0.2">
      <c r="Q1754"/>
      <c r="R1754" s="5"/>
      <c r="S1754" s="34"/>
      <c r="T1754" s="5"/>
      <c r="U1754" s="34"/>
      <c r="V1754" s="5"/>
      <c r="W1754" s="81"/>
      <c r="X1754" s="84"/>
      <c r="Y1754" s="18"/>
      <c r="AA1754" s="18"/>
      <c r="AB1754" s="86"/>
      <c r="AC1754" s="18"/>
      <c r="AE1754" s="18"/>
      <c r="AF1754" s="88"/>
      <c r="AG1754" s="90"/>
      <c r="AK1754" s="37"/>
      <c r="AM1754" s="37"/>
      <c r="AP1754" s="94"/>
      <c r="AQ1754" s="18"/>
      <c r="AR1754" s="95"/>
      <c r="AS1754" s="96"/>
      <c r="AU1754" s="18"/>
      <c r="AW1754" s="18"/>
    </row>
    <row r="1755" spans="17:49" x14ac:dyDescent="0.2">
      <c r="Q1755"/>
      <c r="R1755" s="5"/>
      <c r="S1755" s="34"/>
      <c r="T1755" s="5"/>
      <c r="U1755" s="34"/>
      <c r="V1755" s="5"/>
      <c r="W1755" s="81"/>
      <c r="X1755" s="84"/>
      <c r="Y1755" s="18"/>
      <c r="AA1755" s="18"/>
      <c r="AB1755" s="86"/>
      <c r="AC1755" s="18"/>
      <c r="AE1755" s="18"/>
      <c r="AF1755" s="88"/>
      <c r="AG1755" s="90"/>
      <c r="AK1755" s="37"/>
      <c r="AM1755" s="37"/>
      <c r="AP1755" s="94"/>
      <c r="AQ1755" s="18"/>
      <c r="AR1755" s="95"/>
      <c r="AS1755" s="96"/>
      <c r="AU1755" s="18"/>
      <c r="AW1755" s="18"/>
    </row>
    <row r="1756" spans="17:49" x14ac:dyDescent="0.2">
      <c r="Q1756"/>
      <c r="R1756" s="5"/>
      <c r="S1756" s="34"/>
      <c r="T1756" s="5"/>
      <c r="U1756" s="34"/>
      <c r="V1756" s="5"/>
      <c r="W1756" s="81"/>
      <c r="X1756" s="84"/>
      <c r="Y1756" s="18"/>
      <c r="AA1756" s="18"/>
      <c r="AB1756" s="86"/>
      <c r="AC1756" s="18"/>
      <c r="AE1756" s="18"/>
      <c r="AF1756" s="88"/>
      <c r="AG1756" s="90"/>
      <c r="AK1756" s="37"/>
      <c r="AM1756" s="37"/>
      <c r="AP1756" s="94"/>
      <c r="AQ1756" s="18"/>
      <c r="AR1756" s="95"/>
      <c r="AS1756" s="96"/>
      <c r="AU1756" s="18"/>
      <c r="AW1756" s="18"/>
    </row>
    <row r="1757" spans="17:49" x14ac:dyDescent="0.2">
      <c r="Q1757"/>
      <c r="R1757" s="5"/>
      <c r="S1757" s="34"/>
      <c r="T1757" s="5"/>
      <c r="U1757" s="34"/>
      <c r="V1757" s="5"/>
      <c r="W1757" s="81"/>
      <c r="X1757" s="84"/>
      <c r="Y1757" s="18"/>
      <c r="AA1757" s="18"/>
      <c r="AB1757" s="86"/>
      <c r="AC1757" s="18"/>
      <c r="AE1757" s="18"/>
      <c r="AF1757" s="88"/>
      <c r="AG1757" s="90"/>
      <c r="AK1757" s="37"/>
      <c r="AM1757" s="37"/>
      <c r="AP1757" s="94"/>
      <c r="AQ1757" s="18"/>
      <c r="AR1757" s="95"/>
      <c r="AS1757" s="96"/>
      <c r="AU1757" s="18"/>
      <c r="AW1757" s="18"/>
    </row>
    <row r="1758" spans="17:49" x14ac:dyDescent="0.2">
      <c r="Q1758"/>
      <c r="R1758" s="5"/>
      <c r="S1758" s="34"/>
      <c r="T1758" s="5"/>
      <c r="U1758" s="34"/>
      <c r="V1758" s="5"/>
      <c r="W1758" s="81"/>
      <c r="X1758" s="84"/>
      <c r="Y1758" s="18"/>
      <c r="AA1758" s="18"/>
      <c r="AB1758" s="86"/>
      <c r="AC1758" s="18"/>
      <c r="AE1758" s="18"/>
      <c r="AF1758" s="88"/>
      <c r="AG1758" s="90"/>
      <c r="AK1758" s="37"/>
      <c r="AM1758" s="37"/>
      <c r="AP1758" s="94"/>
      <c r="AQ1758" s="18"/>
      <c r="AR1758" s="95"/>
      <c r="AS1758" s="96"/>
      <c r="AU1758" s="18"/>
      <c r="AW1758" s="18"/>
    </row>
    <row r="1759" spans="17:49" x14ac:dyDescent="0.2">
      <c r="Q1759"/>
      <c r="R1759" s="5"/>
      <c r="S1759" s="34"/>
      <c r="T1759" s="5"/>
      <c r="U1759" s="34"/>
      <c r="V1759" s="5"/>
      <c r="W1759" s="81"/>
      <c r="X1759" s="84"/>
      <c r="Y1759" s="18"/>
      <c r="AA1759" s="18"/>
      <c r="AB1759" s="86"/>
      <c r="AC1759" s="18"/>
      <c r="AE1759" s="18"/>
      <c r="AF1759" s="88"/>
      <c r="AG1759" s="90"/>
      <c r="AK1759" s="37"/>
      <c r="AM1759" s="37"/>
      <c r="AP1759" s="94"/>
      <c r="AQ1759" s="18"/>
      <c r="AR1759" s="95"/>
      <c r="AS1759" s="96"/>
      <c r="AU1759" s="18"/>
      <c r="AW1759" s="18"/>
    </row>
    <row r="1760" spans="17:49" x14ac:dyDescent="0.2">
      <c r="Q1760"/>
      <c r="R1760" s="5"/>
      <c r="S1760" s="34"/>
      <c r="T1760" s="5"/>
      <c r="U1760" s="34"/>
      <c r="V1760" s="5"/>
      <c r="W1760" s="81"/>
      <c r="X1760" s="84"/>
      <c r="Y1760" s="18"/>
      <c r="AA1760" s="18"/>
      <c r="AB1760" s="86"/>
      <c r="AC1760" s="18"/>
      <c r="AE1760" s="18"/>
      <c r="AF1760" s="88"/>
      <c r="AG1760" s="90"/>
      <c r="AK1760" s="37"/>
      <c r="AM1760" s="37"/>
      <c r="AP1760" s="94"/>
      <c r="AQ1760" s="18"/>
      <c r="AR1760" s="95"/>
      <c r="AS1760" s="96"/>
      <c r="AU1760" s="18"/>
      <c r="AW1760" s="18"/>
    </row>
    <row r="1761" spans="17:49" x14ac:dyDescent="0.2">
      <c r="Q1761"/>
      <c r="R1761" s="5"/>
      <c r="S1761" s="34"/>
      <c r="T1761" s="5"/>
      <c r="U1761" s="34"/>
      <c r="V1761" s="5"/>
      <c r="W1761" s="81"/>
      <c r="X1761" s="84"/>
      <c r="Y1761" s="18"/>
      <c r="AA1761" s="18"/>
      <c r="AB1761" s="86"/>
      <c r="AC1761" s="18"/>
      <c r="AE1761" s="18"/>
      <c r="AF1761" s="88"/>
      <c r="AG1761" s="90"/>
      <c r="AK1761" s="37"/>
      <c r="AM1761" s="37"/>
      <c r="AP1761" s="94"/>
      <c r="AQ1761" s="18"/>
      <c r="AR1761" s="95"/>
      <c r="AS1761" s="96"/>
      <c r="AU1761" s="18"/>
      <c r="AW1761" s="18"/>
    </row>
    <row r="1762" spans="17:49" x14ac:dyDescent="0.2">
      <c r="Q1762"/>
      <c r="R1762" s="5"/>
      <c r="S1762" s="34"/>
      <c r="T1762" s="5"/>
      <c r="U1762" s="34"/>
      <c r="V1762" s="5"/>
      <c r="W1762" s="81"/>
      <c r="X1762" s="84"/>
      <c r="Y1762" s="18"/>
      <c r="AA1762" s="18"/>
      <c r="AB1762" s="86"/>
      <c r="AC1762" s="18"/>
      <c r="AE1762" s="18"/>
      <c r="AF1762" s="88"/>
      <c r="AG1762" s="90"/>
      <c r="AK1762" s="37"/>
      <c r="AM1762" s="37"/>
      <c r="AP1762" s="94"/>
      <c r="AQ1762" s="18"/>
      <c r="AR1762" s="95"/>
      <c r="AS1762" s="96"/>
      <c r="AU1762" s="18"/>
      <c r="AW1762" s="18"/>
    </row>
    <row r="1763" spans="17:49" x14ac:dyDescent="0.2">
      <c r="Q1763"/>
      <c r="R1763" s="5"/>
      <c r="S1763" s="34"/>
      <c r="T1763" s="5"/>
      <c r="U1763" s="34"/>
      <c r="V1763" s="5"/>
      <c r="W1763" s="81"/>
      <c r="X1763" s="84"/>
      <c r="Y1763" s="18"/>
      <c r="AA1763" s="18"/>
      <c r="AB1763" s="86"/>
      <c r="AC1763" s="18"/>
      <c r="AE1763" s="18"/>
      <c r="AF1763" s="88"/>
      <c r="AG1763" s="90"/>
      <c r="AK1763" s="37"/>
      <c r="AM1763" s="37"/>
      <c r="AP1763" s="94"/>
      <c r="AQ1763" s="18"/>
      <c r="AR1763" s="95"/>
      <c r="AS1763" s="96"/>
      <c r="AU1763" s="18"/>
      <c r="AW1763" s="18"/>
    </row>
    <row r="1764" spans="17:49" x14ac:dyDescent="0.2">
      <c r="Q1764"/>
      <c r="R1764" s="5"/>
      <c r="S1764" s="34"/>
      <c r="T1764" s="5"/>
      <c r="U1764" s="34"/>
      <c r="V1764" s="5"/>
      <c r="W1764" s="81"/>
      <c r="X1764" s="84"/>
      <c r="Y1764" s="18"/>
      <c r="AA1764" s="18"/>
      <c r="AB1764" s="86"/>
      <c r="AC1764" s="18"/>
      <c r="AE1764" s="18"/>
      <c r="AF1764" s="88"/>
      <c r="AG1764" s="90"/>
      <c r="AK1764" s="37"/>
      <c r="AM1764" s="37"/>
      <c r="AP1764" s="94"/>
      <c r="AQ1764" s="18"/>
      <c r="AR1764" s="95"/>
      <c r="AS1764" s="96"/>
      <c r="AU1764" s="18"/>
      <c r="AW1764" s="18"/>
    </row>
    <row r="1765" spans="17:49" x14ac:dyDescent="0.2">
      <c r="Q1765"/>
      <c r="R1765" s="5"/>
      <c r="S1765" s="34"/>
      <c r="T1765" s="5"/>
      <c r="U1765" s="34"/>
      <c r="V1765" s="5"/>
      <c r="W1765" s="81"/>
      <c r="X1765" s="84"/>
      <c r="Y1765" s="18"/>
      <c r="AA1765" s="18"/>
      <c r="AB1765" s="86"/>
      <c r="AC1765" s="18"/>
      <c r="AE1765" s="18"/>
      <c r="AF1765" s="88"/>
      <c r="AG1765" s="90"/>
      <c r="AK1765" s="37"/>
      <c r="AM1765" s="37"/>
      <c r="AP1765" s="94"/>
      <c r="AQ1765" s="18"/>
      <c r="AR1765" s="95"/>
      <c r="AS1765" s="96"/>
      <c r="AU1765" s="18"/>
      <c r="AW1765" s="18"/>
    </row>
    <row r="1766" spans="17:49" x14ac:dyDescent="0.2">
      <c r="Q1766"/>
      <c r="R1766" s="5"/>
      <c r="S1766" s="34"/>
      <c r="T1766" s="5"/>
      <c r="U1766" s="34"/>
      <c r="V1766" s="5"/>
      <c r="W1766" s="81"/>
      <c r="X1766" s="84"/>
      <c r="Y1766" s="18"/>
      <c r="AA1766" s="18"/>
      <c r="AB1766" s="86"/>
      <c r="AC1766" s="18"/>
      <c r="AE1766" s="18"/>
      <c r="AF1766" s="88"/>
      <c r="AG1766" s="90"/>
      <c r="AK1766" s="37"/>
      <c r="AM1766" s="37"/>
      <c r="AP1766" s="94"/>
      <c r="AQ1766" s="18"/>
      <c r="AR1766" s="95"/>
      <c r="AS1766" s="96"/>
      <c r="AU1766" s="18"/>
      <c r="AW1766" s="18"/>
    </row>
    <row r="1767" spans="17:49" x14ac:dyDescent="0.2">
      <c r="Q1767"/>
      <c r="R1767" s="5"/>
      <c r="S1767" s="34"/>
      <c r="T1767" s="5"/>
      <c r="U1767" s="34"/>
      <c r="V1767" s="5"/>
      <c r="W1767" s="81"/>
      <c r="X1767" s="84"/>
      <c r="Y1767" s="18"/>
      <c r="AA1767" s="18"/>
      <c r="AB1767" s="86"/>
      <c r="AC1767" s="18"/>
      <c r="AE1767" s="18"/>
      <c r="AF1767" s="88"/>
      <c r="AG1767" s="90"/>
      <c r="AK1767" s="37"/>
      <c r="AM1767" s="37"/>
      <c r="AP1767" s="94"/>
      <c r="AQ1767" s="18"/>
      <c r="AR1767" s="95"/>
      <c r="AS1767" s="96"/>
      <c r="AU1767" s="18"/>
      <c r="AW1767" s="18"/>
    </row>
    <row r="1768" spans="17:49" x14ac:dyDescent="0.2">
      <c r="Q1768"/>
      <c r="R1768" s="5"/>
      <c r="S1768" s="34"/>
      <c r="T1768" s="5"/>
      <c r="U1768" s="34"/>
      <c r="V1768" s="5"/>
      <c r="W1768" s="81"/>
      <c r="X1768" s="84"/>
      <c r="Y1768" s="18"/>
      <c r="AA1768" s="18"/>
      <c r="AB1768" s="86"/>
      <c r="AC1768" s="18"/>
      <c r="AE1768" s="18"/>
      <c r="AF1768" s="88"/>
      <c r="AG1768" s="90"/>
      <c r="AK1768" s="37"/>
      <c r="AM1768" s="37"/>
      <c r="AP1768" s="94"/>
      <c r="AQ1768" s="18"/>
      <c r="AR1768" s="95"/>
      <c r="AS1768" s="96"/>
      <c r="AU1768" s="18"/>
      <c r="AW1768" s="18"/>
    </row>
    <row r="1769" spans="17:49" x14ac:dyDescent="0.2">
      <c r="Q1769"/>
      <c r="R1769" s="5"/>
      <c r="S1769" s="34"/>
      <c r="T1769" s="5"/>
      <c r="U1769" s="34"/>
      <c r="V1769" s="5"/>
      <c r="W1769" s="81"/>
      <c r="X1769" s="84"/>
      <c r="Y1769" s="18"/>
      <c r="AA1769" s="18"/>
      <c r="AB1769" s="86"/>
      <c r="AC1769" s="18"/>
      <c r="AE1769" s="18"/>
      <c r="AF1769" s="88"/>
      <c r="AG1769" s="90"/>
      <c r="AK1769" s="37"/>
      <c r="AM1769" s="37"/>
      <c r="AP1769" s="94"/>
      <c r="AQ1769" s="18"/>
      <c r="AR1769" s="95"/>
      <c r="AS1769" s="96"/>
      <c r="AU1769" s="18"/>
      <c r="AW1769" s="18"/>
    </row>
    <row r="1770" spans="17:49" x14ac:dyDescent="0.2">
      <c r="Q1770"/>
      <c r="R1770" s="5"/>
      <c r="S1770" s="34"/>
      <c r="T1770" s="5"/>
      <c r="U1770" s="34"/>
      <c r="V1770" s="5"/>
      <c r="W1770" s="81"/>
      <c r="X1770" s="84"/>
      <c r="Y1770" s="18"/>
      <c r="AA1770" s="18"/>
      <c r="AB1770" s="86"/>
      <c r="AC1770" s="18"/>
      <c r="AE1770" s="18"/>
      <c r="AF1770" s="88"/>
      <c r="AG1770" s="90"/>
      <c r="AK1770" s="37"/>
      <c r="AM1770" s="37"/>
      <c r="AP1770" s="94"/>
      <c r="AQ1770" s="18"/>
      <c r="AR1770" s="95"/>
      <c r="AS1770" s="96"/>
      <c r="AU1770" s="18"/>
      <c r="AW1770" s="18"/>
    </row>
    <row r="1771" spans="17:49" x14ac:dyDescent="0.2">
      <c r="Q1771"/>
      <c r="R1771" s="5"/>
      <c r="S1771" s="34"/>
      <c r="T1771" s="5"/>
      <c r="U1771" s="34"/>
      <c r="V1771" s="5"/>
      <c r="W1771" s="81"/>
      <c r="X1771" s="84"/>
      <c r="Y1771" s="18"/>
      <c r="AA1771" s="18"/>
      <c r="AB1771" s="86"/>
      <c r="AC1771" s="18"/>
      <c r="AE1771" s="18"/>
      <c r="AF1771" s="88"/>
      <c r="AG1771" s="90"/>
      <c r="AK1771" s="37"/>
      <c r="AM1771" s="37"/>
      <c r="AP1771" s="94"/>
      <c r="AQ1771" s="18"/>
      <c r="AR1771" s="95"/>
      <c r="AS1771" s="96"/>
      <c r="AU1771" s="18"/>
      <c r="AW1771" s="18"/>
    </row>
    <row r="1772" spans="17:49" x14ac:dyDescent="0.2">
      <c r="Q1772"/>
      <c r="R1772" s="5"/>
      <c r="S1772" s="34"/>
      <c r="T1772" s="5"/>
      <c r="U1772" s="34"/>
      <c r="V1772" s="5"/>
      <c r="W1772" s="81"/>
      <c r="X1772" s="84"/>
      <c r="Y1772" s="18"/>
      <c r="AA1772" s="18"/>
      <c r="AB1772" s="86"/>
      <c r="AC1772" s="18"/>
      <c r="AE1772" s="18"/>
      <c r="AF1772" s="88"/>
      <c r="AG1772" s="90"/>
      <c r="AK1772" s="37"/>
      <c r="AM1772" s="37"/>
      <c r="AP1772" s="94"/>
      <c r="AQ1772" s="18"/>
      <c r="AR1772" s="95"/>
      <c r="AS1772" s="96"/>
      <c r="AU1772" s="18"/>
      <c r="AW1772" s="18"/>
    </row>
    <row r="1773" spans="17:49" x14ac:dyDescent="0.2">
      <c r="Q1773"/>
      <c r="R1773" s="5"/>
      <c r="S1773" s="34"/>
      <c r="T1773" s="5"/>
      <c r="U1773" s="34"/>
      <c r="V1773" s="5"/>
      <c r="W1773" s="81"/>
      <c r="X1773" s="84"/>
      <c r="Y1773" s="18"/>
      <c r="AA1773" s="18"/>
      <c r="AB1773" s="86"/>
      <c r="AC1773" s="18"/>
      <c r="AE1773" s="18"/>
      <c r="AF1773" s="88"/>
      <c r="AG1773" s="90"/>
      <c r="AK1773" s="37"/>
      <c r="AM1773" s="37"/>
      <c r="AP1773" s="94"/>
      <c r="AQ1773" s="18"/>
      <c r="AR1773" s="95"/>
      <c r="AS1773" s="96"/>
      <c r="AU1773" s="18"/>
      <c r="AW1773" s="18"/>
    </row>
    <row r="1774" spans="17:49" x14ac:dyDescent="0.2">
      <c r="Q1774"/>
      <c r="R1774" s="5"/>
      <c r="S1774" s="34"/>
      <c r="T1774" s="5"/>
      <c r="U1774" s="34"/>
      <c r="V1774" s="5"/>
      <c r="W1774" s="81"/>
      <c r="X1774" s="84"/>
      <c r="Y1774" s="18"/>
      <c r="AA1774" s="18"/>
      <c r="AB1774" s="86"/>
      <c r="AC1774" s="18"/>
      <c r="AE1774" s="18"/>
      <c r="AF1774" s="88"/>
      <c r="AG1774" s="90"/>
      <c r="AK1774" s="37"/>
      <c r="AM1774" s="37"/>
      <c r="AP1774" s="94"/>
      <c r="AQ1774" s="18"/>
      <c r="AR1774" s="95"/>
      <c r="AS1774" s="96"/>
      <c r="AU1774" s="18"/>
      <c r="AW1774" s="18"/>
    </row>
    <row r="1775" spans="17:49" x14ac:dyDescent="0.2">
      <c r="Q1775"/>
      <c r="R1775" s="5"/>
      <c r="S1775" s="34"/>
      <c r="T1775" s="5"/>
      <c r="U1775" s="34"/>
      <c r="V1775" s="5"/>
      <c r="W1775" s="81"/>
      <c r="X1775" s="84"/>
      <c r="Y1775" s="18"/>
      <c r="AA1775" s="18"/>
      <c r="AB1775" s="86"/>
      <c r="AC1775" s="18"/>
      <c r="AE1775" s="18"/>
      <c r="AF1775" s="88"/>
      <c r="AG1775" s="90"/>
      <c r="AK1775" s="37"/>
      <c r="AM1775" s="37"/>
      <c r="AP1775" s="94"/>
      <c r="AQ1775" s="18"/>
      <c r="AR1775" s="95"/>
      <c r="AS1775" s="96"/>
      <c r="AU1775" s="18"/>
      <c r="AW1775" s="18"/>
    </row>
    <row r="1776" spans="17:49" x14ac:dyDescent="0.2">
      <c r="Q1776"/>
      <c r="R1776" s="5"/>
      <c r="S1776" s="34"/>
      <c r="T1776" s="5"/>
      <c r="U1776" s="34"/>
      <c r="V1776" s="5"/>
      <c r="W1776" s="81"/>
      <c r="X1776" s="84"/>
      <c r="Y1776" s="18"/>
      <c r="AA1776" s="18"/>
      <c r="AB1776" s="86"/>
      <c r="AC1776" s="18"/>
      <c r="AE1776" s="18"/>
      <c r="AF1776" s="88"/>
      <c r="AG1776" s="90"/>
      <c r="AK1776" s="37"/>
      <c r="AM1776" s="37"/>
      <c r="AP1776" s="94"/>
      <c r="AQ1776" s="18"/>
      <c r="AR1776" s="95"/>
      <c r="AS1776" s="96"/>
      <c r="AU1776" s="18"/>
      <c r="AW1776" s="18"/>
    </row>
    <row r="1777" spans="17:49" x14ac:dyDescent="0.2">
      <c r="Q1777"/>
      <c r="R1777" s="5"/>
      <c r="S1777" s="34"/>
      <c r="T1777" s="5"/>
      <c r="U1777" s="34"/>
      <c r="V1777" s="5"/>
      <c r="W1777" s="81"/>
      <c r="X1777" s="84"/>
      <c r="Y1777" s="18"/>
      <c r="AA1777" s="18"/>
      <c r="AB1777" s="86"/>
      <c r="AC1777" s="18"/>
      <c r="AE1777" s="18"/>
      <c r="AF1777" s="88"/>
      <c r="AG1777" s="90"/>
      <c r="AK1777" s="37"/>
      <c r="AM1777" s="37"/>
      <c r="AP1777" s="94"/>
      <c r="AQ1777" s="18"/>
      <c r="AR1777" s="95"/>
      <c r="AS1777" s="96"/>
      <c r="AU1777" s="18"/>
      <c r="AW1777" s="18"/>
    </row>
    <row r="1778" spans="17:49" x14ac:dyDescent="0.2">
      <c r="Q1778"/>
      <c r="R1778" s="5"/>
      <c r="S1778" s="34"/>
      <c r="T1778" s="5"/>
      <c r="U1778" s="34"/>
      <c r="V1778" s="5"/>
      <c r="W1778" s="81"/>
      <c r="X1778" s="84"/>
      <c r="Y1778" s="18"/>
      <c r="AA1778" s="18"/>
      <c r="AB1778" s="86"/>
      <c r="AC1778" s="18"/>
      <c r="AE1778" s="18"/>
      <c r="AF1778" s="88"/>
      <c r="AG1778" s="90"/>
      <c r="AK1778" s="37"/>
      <c r="AM1778" s="37"/>
      <c r="AP1778" s="94"/>
      <c r="AQ1778" s="18"/>
      <c r="AR1778" s="95"/>
      <c r="AS1778" s="96"/>
      <c r="AU1778" s="18"/>
      <c r="AW1778" s="18"/>
    </row>
    <row r="1779" spans="17:49" x14ac:dyDescent="0.2">
      <c r="Q1779"/>
      <c r="R1779" s="5"/>
      <c r="S1779" s="34"/>
      <c r="T1779" s="5"/>
      <c r="U1779" s="34"/>
      <c r="V1779" s="5"/>
      <c r="W1779" s="81"/>
      <c r="X1779" s="84"/>
      <c r="Y1779" s="18"/>
      <c r="AA1779" s="18"/>
      <c r="AB1779" s="86"/>
      <c r="AC1779" s="18"/>
      <c r="AE1779" s="18"/>
      <c r="AF1779" s="88"/>
      <c r="AG1779" s="90"/>
      <c r="AK1779" s="37"/>
      <c r="AM1779" s="37"/>
      <c r="AP1779" s="94"/>
      <c r="AQ1779" s="18"/>
      <c r="AR1779" s="95"/>
      <c r="AS1779" s="96"/>
      <c r="AU1779" s="18"/>
      <c r="AW1779" s="18"/>
    </row>
    <row r="1780" spans="17:49" x14ac:dyDescent="0.2">
      <c r="Q1780"/>
      <c r="R1780" s="5"/>
      <c r="S1780" s="34"/>
      <c r="T1780" s="5"/>
      <c r="U1780" s="34"/>
      <c r="V1780" s="5"/>
      <c r="W1780" s="81"/>
      <c r="X1780" s="84"/>
      <c r="Y1780" s="18"/>
      <c r="AA1780" s="18"/>
      <c r="AB1780" s="86"/>
      <c r="AC1780" s="18"/>
      <c r="AE1780" s="18"/>
      <c r="AF1780" s="88"/>
      <c r="AG1780" s="90"/>
      <c r="AK1780" s="37"/>
      <c r="AM1780" s="37"/>
      <c r="AP1780" s="94"/>
      <c r="AQ1780" s="18"/>
      <c r="AR1780" s="95"/>
      <c r="AS1780" s="96"/>
      <c r="AU1780" s="18"/>
      <c r="AW1780" s="18"/>
    </row>
    <row r="1781" spans="17:49" x14ac:dyDescent="0.2">
      <c r="Q1781"/>
      <c r="R1781" s="5"/>
      <c r="S1781" s="34"/>
      <c r="T1781" s="5"/>
      <c r="U1781" s="34"/>
      <c r="V1781" s="5"/>
      <c r="W1781" s="81"/>
      <c r="X1781" s="84"/>
      <c r="Y1781" s="18"/>
      <c r="AA1781" s="18"/>
      <c r="AB1781" s="86"/>
      <c r="AC1781" s="18"/>
      <c r="AE1781" s="18"/>
      <c r="AF1781" s="88"/>
      <c r="AG1781" s="90"/>
      <c r="AK1781" s="37"/>
      <c r="AM1781" s="37"/>
      <c r="AP1781" s="94"/>
      <c r="AQ1781" s="18"/>
      <c r="AR1781" s="95"/>
      <c r="AS1781" s="96"/>
      <c r="AU1781" s="18"/>
      <c r="AW1781" s="18"/>
    </row>
    <row r="1782" spans="17:49" x14ac:dyDescent="0.2">
      <c r="Q1782"/>
      <c r="R1782" s="5"/>
      <c r="S1782" s="34"/>
      <c r="T1782" s="5"/>
      <c r="U1782" s="34"/>
      <c r="V1782" s="5"/>
      <c r="W1782" s="81"/>
      <c r="X1782" s="84"/>
      <c r="Y1782" s="18"/>
      <c r="AA1782" s="18"/>
      <c r="AB1782" s="86"/>
      <c r="AC1782" s="18"/>
      <c r="AE1782" s="18"/>
      <c r="AF1782" s="88"/>
      <c r="AG1782" s="90"/>
      <c r="AK1782" s="37"/>
      <c r="AM1782" s="37"/>
      <c r="AP1782" s="94"/>
      <c r="AQ1782" s="18"/>
      <c r="AR1782" s="95"/>
      <c r="AS1782" s="96"/>
      <c r="AU1782" s="18"/>
      <c r="AW1782" s="18"/>
    </row>
    <row r="1783" spans="17:49" x14ac:dyDescent="0.2">
      <c r="Q1783"/>
      <c r="R1783" s="5"/>
      <c r="S1783" s="34"/>
      <c r="T1783" s="5"/>
      <c r="U1783" s="34"/>
      <c r="V1783" s="5"/>
      <c r="W1783" s="81"/>
      <c r="X1783" s="84"/>
      <c r="Y1783" s="18"/>
      <c r="AA1783" s="18"/>
      <c r="AB1783" s="86"/>
      <c r="AC1783" s="18"/>
      <c r="AE1783" s="18"/>
      <c r="AF1783" s="88"/>
      <c r="AG1783" s="90"/>
      <c r="AK1783" s="37"/>
      <c r="AM1783" s="37"/>
      <c r="AP1783" s="94"/>
      <c r="AQ1783" s="18"/>
      <c r="AR1783" s="95"/>
      <c r="AS1783" s="96"/>
      <c r="AU1783" s="18"/>
      <c r="AW1783" s="18"/>
    </row>
    <row r="1784" spans="17:49" x14ac:dyDescent="0.2">
      <c r="Q1784"/>
      <c r="R1784" s="5"/>
      <c r="S1784" s="34"/>
      <c r="T1784" s="5"/>
      <c r="U1784" s="34"/>
      <c r="V1784" s="5"/>
      <c r="W1784" s="81"/>
      <c r="X1784" s="84"/>
      <c r="Y1784" s="18"/>
      <c r="AA1784" s="18"/>
      <c r="AB1784" s="86"/>
      <c r="AC1784" s="18"/>
      <c r="AE1784" s="18"/>
      <c r="AF1784" s="88"/>
      <c r="AG1784" s="90"/>
      <c r="AK1784" s="37"/>
      <c r="AM1784" s="37"/>
      <c r="AP1784" s="94"/>
      <c r="AQ1784" s="18"/>
      <c r="AR1784" s="95"/>
      <c r="AS1784" s="96"/>
      <c r="AU1784" s="18"/>
      <c r="AW1784" s="18"/>
    </row>
    <row r="1785" spans="17:49" x14ac:dyDescent="0.2">
      <c r="Q1785"/>
      <c r="R1785" s="5"/>
      <c r="S1785" s="34"/>
      <c r="T1785" s="5"/>
      <c r="U1785" s="34"/>
      <c r="V1785" s="5"/>
      <c r="W1785" s="81"/>
      <c r="X1785" s="84"/>
      <c r="Y1785" s="18"/>
      <c r="AA1785" s="18"/>
      <c r="AB1785" s="86"/>
      <c r="AC1785" s="18"/>
      <c r="AE1785" s="18"/>
      <c r="AF1785" s="88"/>
      <c r="AG1785" s="90"/>
      <c r="AK1785" s="37"/>
      <c r="AM1785" s="37"/>
      <c r="AP1785" s="94"/>
      <c r="AQ1785" s="18"/>
      <c r="AR1785" s="95"/>
      <c r="AS1785" s="96"/>
      <c r="AU1785" s="18"/>
      <c r="AW1785" s="18"/>
    </row>
    <row r="1786" spans="17:49" x14ac:dyDescent="0.2">
      <c r="Q1786"/>
      <c r="R1786" s="5"/>
      <c r="S1786" s="34"/>
      <c r="T1786" s="5"/>
      <c r="U1786" s="34"/>
      <c r="V1786" s="5"/>
      <c r="W1786" s="81"/>
      <c r="X1786" s="84"/>
      <c r="Y1786" s="18"/>
      <c r="AA1786" s="18"/>
      <c r="AB1786" s="86"/>
      <c r="AC1786" s="18"/>
      <c r="AE1786" s="18"/>
      <c r="AF1786" s="88"/>
      <c r="AG1786" s="90"/>
      <c r="AK1786" s="37"/>
      <c r="AM1786" s="37"/>
      <c r="AP1786" s="94"/>
      <c r="AQ1786" s="18"/>
      <c r="AR1786" s="95"/>
      <c r="AS1786" s="96"/>
      <c r="AU1786" s="18"/>
      <c r="AW1786" s="18"/>
    </row>
    <row r="1787" spans="17:49" x14ac:dyDescent="0.2">
      <c r="Q1787"/>
      <c r="R1787" s="5"/>
      <c r="S1787" s="34"/>
      <c r="T1787" s="5"/>
      <c r="U1787" s="34"/>
      <c r="V1787" s="5"/>
      <c r="W1787" s="81"/>
      <c r="X1787" s="84"/>
      <c r="Y1787" s="18"/>
      <c r="AA1787" s="18"/>
      <c r="AB1787" s="86"/>
      <c r="AC1787" s="18"/>
      <c r="AE1787" s="18"/>
      <c r="AF1787" s="88"/>
      <c r="AG1787" s="90"/>
      <c r="AK1787" s="37"/>
      <c r="AM1787" s="37"/>
      <c r="AP1787" s="94"/>
      <c r="AQ1787" s="18"/>
      <c r="AR1787" s="95"/>
      <c r="AS1787" s="96"/>
      <c r="AU1787" s="18"/>
      <c r="AW1787" s="18"/>
    </row>
    <row r="1788" spans="17:49" x14ac:dyDescent="0.2">
      <c r="Q1788"/>
      <c r="R1788" s="5"/>
      <c r="S1788" s="34"/>
      <c r="T1788" s="5"/>
      <c r="U1788" s="34"/>
      <c r="V1788" s="5"/>
      <c r="W1788" s="81"/>
      <c r="X1788" s="84"/>
      <c r="Y1788" s="18"/>
      <c r="AA1788" s="18"/>
      <c r="AB1788" s="86"/>
      <c r="AC1788" s="18"/>
      <c r="AE1788" s="18"/>
      <c r="AF1788" s="88"/>
      <c r="AG1788" s="90"/>
      <c r="AK1788" s="37"/>
      <c r="AM1788" s="37"/>
      <c r="AP1788" s="94"/>
      <c r="AQ1788" s="18"/>
      <c r="AR1788" s="95"/>
      <c r="AS1788" s="96"/>
      <c r="AU1788" s="18"/>
      <c r="AW1788" s="18"/>
    </row>
    <row r="1789" spans="17:49" x14ac:dyDescent="0.2">
      <c r="Q1789"/>
      <c r="R1789" s="5"/>
      <c r="S1789" s="34"/>
      <c r="T1789" s="5"/>
      <c r="U1789" s="34"/>
      <c r="V1789" s="5"/>
      <c r="W1789" s="81"/>
      <c r="X1789" s="84"/>
      <c r="Y1789" s="18"/>
      <c r="AA1789" s="18"/>
      <c r="AB1789" s="86"/>
      <c r="AC1789" s="18"/>
      <c r="AE1789" s="18"/>
      <c r="AF1789" s="88"/>
      <c r="AG1789" s="90"/>
      <c r="AK1789" s="37"/>
      <c r="AM1789" s="37"/>
      <c r="AP1789" s="94"/>
      <c r="AQ1789" s="18"/>
      <c r="AR1789" s="95"/>
      <c r="AS1789" s="96"/>
      <c r="AU1789" s="18"/>
      <c r="AW1789" s="18"/>
    </row>
    <row r="1790" spans="17:49" x14ac:dyDescent="0.2">
      <c r="Q1790"/>
      <c r="R1790" s="5"/>
      <c r="S1790" s="34"/>
      <c r="T1790" s="5"/>
      <c r="U1790" s="34"/>
      <c r="V1790" s="5"/>
      <c r="W1790" s="81"/>
      <c r="X1790" s="84"/>
      <c r="Y1790" s="18"/>
      <c r="AA1790" s="18"/>
      <c r="AB1790" s="86"/>
      <c r="AC1790" s="18"/>
      <c r="AE1790" s="18"/>
      <c r="AF1790" s="88"/>
      <c r="AG1790" s="90"/>
      <c r="AK1790" s="37"/>
      <c r="AM1790" s="37"/>
      <c r="AP1790" s="94"/>
      <c r="AQ1790" s="18"/>
      <c r="AR1790" s="95"/>
      <c r="AS1790" s="96"/>
      <c r="AU1790" s="18"/>
      <c r="AW1790" s="18"/>
    </row>
    <row r="1791" spans="17:49" x14ac:dyDescent="0.2">
      <c r="Q1791"/>
      <c r="R1791" s="5"/>
      <c r="S1791" s="34"/>
      <c r="T1791" s="5"/>
      <c r="U1791" s="34"/>
      <c r="V1791" s="5"/>
      <c r="W1791" s="81"/>
      <c r="X1791" s="84"/>
      <c r="Y1791" s="18"/>
      <c r="AA1791" s="18"/>
      <c r="AB1791" s="86"/>
      <c r="AC1791" s="18"/>
      <c r="AE1791" s="18"/>
      <c r="AF1791" s="88"/>
      <c r="AG1791" s="90"/>
      <c r="AK1791" s="37"/>
      <c r="AM1791" s="37"/>
      <c r="AP1791" s="94"/>
      <c r="AQ1791" s="18"/>
      <c r="AR1791" s="95"/>
      <c r="AS1791" s="96"/>
      <c r="AU1791" s="18"/>
      <c r="AW1791" s="18"/>
    </row>
    <row r="1792" spans="17:49" x14ac:dyDescent="0.2">
      <c r="Q1792"/>
      <c r="R1792" s="5"/>
      <c r="S1792" s="34"/>
      <c r="T1792" s="5"/>
      <c r="U1792" s="34"/>
      <c r="V1792" s="5"/>
      <c r="W1792" s="81"/>
      <c r="X1792" s="84"/>
      <c r="Y1792" s="18"/>
      <c r="AA1792" s="18"/>
      <c r="AB1792" s="86"/>
      <c r="AC1792" s="18"/>
      <c r="AE1792" s="18"/>
      <c r="AF1792" s="88"/>
      <c r="AG1792" s="90"/>
      <c r="AK1792" s="37"/>
      <c r="AM1792" s="37"/>
      <c r="AP1792" s="94"/>
      <c r="AQ1792" s="18"/>
      <c r="AR1792" s="95"/>
      <c r="AS1792" s="96"/>
      <c r="AU1792" s="18"/>
      <c r="AW1792" s="18"/>
    </row>
    <row r="1793" spans="17:49" x14ac:dyDescent="0.2">
      <c r="Q1793"/>
      <c r="R1793" s="5"/>
      <c r="S1793" s="34"/>
      <c r="T1793" s="5"/>
      <c r="U1793" s="34"/>
      <c r="V1793" s="5"/>
      <c r="W1793" s="81"/>
      <c r="X1793" s="84"/>
      <c r="Y1793" s="18"/>
      <c r="AA1793" s="18"/>
      <c r="AB1793" s="86"/>
      <c r="AC1793" s="18"/>
      <c r="AE1793" s="18"/>
      <c r="AF1793" s="88"/>
      <c r="AG1793" s="90"/>
      <c r="AK1793" s="37"/>
      <c r="AM1793" s="37"/>
      <c r="AP1793" s="94"/>
      <c r="AQ1793" s="18"/>
      <c r="AR1793" s="95"/>
      <c r="AS1793" s="96"/>
      <c r="AU1793" s="18"/>
      <c r="AW1793" s="18"/>
    </row>
    <row r="1794" spans="17:49" x14ac:dyDescent="0.2">
      <c r="Q1794"/>
      <c r="R1794" s="5"/>
      <c r="S1794" s="34"/>
      <c r="T1794" s="5"/>
      <c r="U1794" s="34"/>
      <c r="V1794" s="5"/>
      <c r="W1794" s="81"/>
      <c r="X1794" s="84"/>
      <c r="Y1794" s="18"/>
      <c r="AA1794" s="18"/>
      <c r="AB1794" s="86"/>
      <c r="AC1794" s="18"/>
      <c r="AE1794" s="18"/>
      <c r="AF1794" s="88"/>
      <c r="AG1794" s="90"/>
      <c r="AK1794" s="37"/>
      <c r="AM1794" s="37"/>
      <c r="AP1794" s="94"/>
      <c r="AQ1794" s="18"/>
      <c r="AR1794" s="95"/>
      <c r="AS1794" s="96"/>
      <c r="AU1794" s="18"/>
      <c r="AW1794" s="18"/>
    </row>
    <row r="1795" spans="17:49" x14ac:dyDescent="0.2">
      <c r="Q1795"/>
      <c r="R1795" s="5"/>
      <c r="S1795" s="34"/>
      <c r="T1795" s="5"/>
      <c r="U1795" s="34"/>
      <c r="V1795" s="5"/>
      <c r="W1795" s="81"/>
      <c r="X1795" s="84"/>
      <c r="Y1795" s="18"/>
      <c r="AA1795" s="18"/>
      <c r="AB1795" s="86"/>
      <c r="AC1795" s="18"/>
      <c r="AE1795" s="18"/>
      <c r="AF1795" s="88"/>
      <c r="AG1795" s="90"/>
      <c r="AK1795" s="37"/>
      <c r="AM1795" s="37"/>
      <c r="AP1795" s="94"/>
      <c r="AQ1795" s="18"/>
      <c r="AR1795" s="95"/>
      <c r="AS1795" s="96"/>
      <c r="AU1795" s="18"/>
      <c r="AW1795" s="18"/>
    </row>
    <row r="1796" spans="17:49" x14ac:dyDescent="0.2">
      <c r="Q1796"/>
      <c r="R1796" s="5"/>
      <c r="S1796" s="34"/>
      <c r="T1796" s="5"/>
      <c r="U1796" s="34"/>
      <c r="V1796" s="5"/>
      <c r="W1796" s="81"/>
      <c r="X1796" s="84"/>
      <c r="Y1796" s="18"/>
      <c r="AA1796" s="18"/>
      <c r="AB1796" s="86"/>
      <c r="AC1796" s="18"/>
      <c r="AE1796" s="18"/>
      <c r="AF1796" s="88"/>
      <c r="AG1796" s="90"/>
      <c r="AK1796" s="37"/>
      <c r="AM1796" s="37"/>
      <c r="AP1796" s="94"/>
      <c r="AQ1796" s="18"/>
      <c r="AR1796" s="95"/>
      <c r="AS1796" s="96"/>
      <c r="AU1796" s="18"/>
      <c r="AW1796" s="18"/>
    </row>
    <row r="1797" spans="17:49" x14ac:dyDescent="0.2">
      <c r="Q1797"/>
      <c r="R1797" s="5"/>
      <c r="S1797" s="34"/>
      <c r="T1797" s="5"/>
      <c r="U1797" s="34"/>
      <c r="V1797" s="5"/>
      <c r="W1797" s="81"/>
      <c r="X1797" s="84"/>
      <c r="Y1797" s="18"/>
      <c r="AA1797" s="18"/>
      <c r="AB1797" s="86"/>
      <c r="AC1797" s="18"/>
      <c r="AE1797" s="18"/>
      <c r="AF1797" s="88"/>
      <c r="AG1797" s="90"/>
      <c r="AK1797" s="37"/>
      <c r="AM1797" s="37"/>
      <c r="AP1797" s="94"/>
      <c r="AQ1797" s="18"/>
      <c r="AR1797" s="95"/>
      <c r="AS1797" s="96"/>
      <c r="AU1797" s="18"/>
      <c r="AW1797" s="18"/>
    </row>
    <row r="1798" spans="17:49" x14ac:dyDescent="0.2">
      <c r="Q1798"/>
      <c r="R1798" s="5"/>
      <c r="S1798" s="34"/>
      <c r="T1798" s="5"/>
      <c r="U1798" s="34"/>
      <c r="V1798" s="5"/>
      <c r="W1798" s="81"/>
      <c r="X1798" s="84"/>
      <c r="Y1798" s="18"/>
      <c r="AA1798" s="18"/>
      <c r="AB1798" s="86"/>
      <c r="AC1798" s="18"/>
      <c r="AE1798" s="18"/>
      <c r="AF1798" s="88"/>
      <c r="AG1798" s="90"/>
      <c r="AK1798" s="37"/>
      <c r="AM1798" s="37"/>
      <c r="AP1798" s="94"/>
      <c r="AQ1798" s="18"/>
      <c r="AR1798" s="95"/>
      <c r="AS1798" s="96"/>
      <c r="AU1798" s="18"/>
      <c r="AW1798" s="18"/>
    </row>
    <row r="1799" spans="17:49" x14ac:dyDescent="0.2">
      <c r="Q1799"/>
      <c r="R1799" s="5"/>
      <c r="S1799" s="34"/>
      <c r="T1799" s="5"/>
      <c r="U1799" s="34"/>
      <c r="V1799" s="5"/>
      <c r="W1799" s="81"/>
      <c r="X1799" s="84"/>
      <c r="Y1799" s="18"/>
      <c r="AA1799" s="18"/>
      <c r="AB1799" s="86"/>
      <c r="AC1799" s="18"/>
      <c r="AE1799" s="18"/>
      <c r="AF1799" s="88"/>
      <c r="AG1799" s="90"/>
      <c r="AK1799" s="37"/>
      <c r="AM1799" s="37"/>
      <c r="AP1799" s="94"/>
      <c r="AQ1799" s="18"/>
      <c r="AR1799" s="95"/>
      <c r="AS1799" s="96"/>
      <c r="AU1799" s="18"/>
      <c r="AW1799" s="18"/>
    </row>
    <row r="1800" spans="17:49" x14ac:dyDescent="0.2">
      <c r="Q1800"/>
      <c r="R1800" s="5"/>
      <c r="S1800" s="34"/>
      <c r="T1800" s="5"/>
      <c r="U1800" s="34"/>
      <c r="V1800" s="5"/>
      <c r="W1800" s="81"/>
      <c r="X1800" s="84"/>
      <c r="Y1800" s="18"/>
      <c r="AA1800" s="18"/>
      <c r="AB1800" s="86"/>
      <c r="AC1800" s="18"/>
      <c r="AE1800" s="18"/>
      <c r="AF1800" s="88"/>
      <c r="AG1800" s="90"/>
      <c r="AK1800" s="37"/>
      <c r="AM1800" s="37"/>
      <c r="AP1800" s="94"/>
      <c r="AQ1800" s="18"/>
      <c r="AR1800" s="95"/>
      <c r="AS1800" s="96"/>
      <c r="AU1800" s="18"/>
      <c r="AW1800" s="18"/>
    </row>
    <row r="1801" spans="17:49" x14ac:dyDescent="0.2">
      <c r="Q1801"/>
      <c r="R1801" s="5"/>
      <c r="S1801" s="34"/>
      <c r="T1801" s="5"/>
      <c r="U1801" s="34"/>
      <c r="V1801" s="5"/>
      <c r="W1801" s="81"/>
      <c r="X1801" s="84"/>
      <c r="Y1801" s="18"/>
      <c r="AA1801" s="18"/>
      <c r="AB1801" s="86"/>
      <c r="AC1801" s="18"/>
      <c r="AE1801" s="18"/>
      <c r="AF1801" s="88"/>
      <c r="AG1801" s="90"/>
      <c r="AK1801" s="37"/>
      <c r="AM1801" s="37"/>
      <c r="AP1801" s="94"/>
      <c r="AQ1801" s="18"/>
      <c r="AR1801" s="95"/>
      <c r="AS1801" s="96"/>
      <c r="AU1801" s="18"/>
      <c r="AW1801" s="18"/>
    </row>
    <row r="1802" spans="17:49" x14ac:dyDescent="0.2">
      <c r="Q1802"/>
      <c r="R1802" s="5"/>
      <c r="S1802" s="34"/>
      <c r="T1802" s="5"/>
      <c r="U1802" s="34"/>
      <c r="V1802" s="5"/>
      <c r="W1802" s="81"/>
      <c r="X1802" s="84"/>
      <c r="Y1802" s="18"/>
      <c r="AA1802" s="18"/>
      <c r="AB1802" s="86"/>
      <c r="AC1802" s="18"/>
      <c r="AE1802" s="18"/>
      <c r="AF1802" s="88"/>
      <c r="AG1802" s="90"/>
      <c r="AK1802" s="37"/>
      <c r="AM1802" s="37"/>
      <c r="AP1802" s="94"/>
      <c r="AQ1802" s="18"/>
      <c r="AR1802" s="95"/>
      <c r="AS1802" s="96"/>
      <c r="AU1802" s="18"/>
      <c r="AW1802" s="18"/>
    </row>
    <row r="1803" spans="17:49" x14ac:dyDescent="0.2">
      <c r="Q1803"/>
      <c r="R1803" s="5"/>
      <c r="S1803" s="34"/>
      <c r="T1803" s="5"/>
      <c r="U1803" s="34"/>
      <c r="V1803" s="5"/>
      <c r="W1803" s="81"/>
      <c r="X1803" s="84"/>
      <c r="Y1803" s="18"/>
      <c r="AA1803" s="18"/>
      <c r="AB1803" s="86"/>
      <c r="AC1803" s="18"/>
      <c r="AE1803" s="18"/>
      <c r="AF1803" s="88"/>
      <c r="AG1803" s="90"/>
      <c r="AK1803" s="37"/>
      <c r="AM1803" s="37"/>
      <c r="AP1803" s="94"/>
      <c r="AQ1803" s="18"/>
      <c r="AR1803" s="95"/>
      <c r="AS1803" s="96"/>
      <c r="AU1803" s="18"/>
      <c r="AW1803" s="18"/>
    </row>
    <row r="1804" spans="17:49" x14ac:dyDescent="0.2">
      <c r="Q1804"/>
      <c r="R1804" s="5"/>
      <c r="S1804" s="34"/>
      <c r="T1804" s="5"/>
      <c r="U1804" s="34"/>
      <c r="V1804" s="5"/>
      <c r="W1804" s="81"/>
      <c r="X1804" s="84"/>
      <c r="Y1804" s="18"/>
      <c r="AA1804" s="18"/>
      <c r="AB1804" s="86"/>
      <c r="AC1804" s="18"/>
      <c r="AE1804" s="18"/>
      <c r="AF1804" s="88"/>
      <c r="AG1804" s="90"/>
      <c r="AK1804" s="37"/>
      <c r="AM1804" s="37"/>
      <c r="AP1804" s="94"/>
      <c r="AQ1804" s="18"/>
      <c r="AR1804" s="95"/>
      <c r="AS1804" s="96"/>
      <c r="AU1804" s="18"/>
      <c r="AW1804" s="18"/>
    </row>
    <row r="1805" spans="17:49" x14ac:dyDescent="0.2">
      <c r="Q1805"/>
      <c r="R1805" s="5"/>
      <c r="S1805" s="34"/>
      <c r="T1805" s="5"/>
      <c r="U1805" s="34"/>
      <c r="V1805" s="5"/>
      <c r="W1805" s="81"/>
      <c r="X1805" s="84"/>
      <c r="Y1805" s="18"/>
      <c r="AA1805" s="18"/>
      <c r="AB1805" s="86"/>
      <c r="AC1805" s="18"/>
      <c r="AE1805" s="18"/>
      <c r="AF1805" s="88"/>
      <c r="AG1805" s="90"/>
      <c r="AK1805" s="37"/>
      <c r="AM1805" s="37"/>
      <c r="AP1805" s="94"/>
      <c r="AQ1805" s="18"/>
      <c r="AR1805" s="95"/>
      <c r="AS1805" s="96"/>
      <c r="AU1805" s="18"/>
      <c r="AW1805" s="18"/>
    </row>
    <row r="1806" spans="17:49" x14ac:dyDescent="0.2">
      <c r="Q1806"/>
      <c r="R1806" s="5"/>
      <c r="S1806" s="34"/>
      <c r="T1806" s="5"/>
      <c r="U1806" s="34"/>
      <c r="V1806" s="5"/>
      <c r="W1806" s="81"/>
      <c r="X1806" s="84"/>
      <c r="Y1806" s="18"/>
      <c r="AA1806" s="18"/>
      <c r="AB1806" s="86"/>
      <c r="AC1806" s="18"/>
      <c r="AE1806" s="18"/>
      <c r="AF1806" s="88"/>
      <c r="AG1806" s="90"/>
      <c r="AK1806" s="37"/>
      <c r="AM1806" s="37"/>
      <c r="AP1806" s="94"/>
      <c r="AQ1806" s="18"/>
      <c r="AR1806" s="95"/>
      <c r="AS1806" s="96"/>
      <c r="AU1806" s="18"/>
      <c r="AW1806" s="18"/>
    </row>
    <row r="1807" spans="17:49" x14ac:dyDescent="0.2">
      <c r="Q1807"/>
      <c r="R1807" s="5"/>
      <c r="S1807" s="34"/>
      <c r="T1807" s="5"/>
      <c r="U1807" s="34"/>
      <c r="V1807" s="5"/>
      <c r="W1807" s="81"/>
      <c r="X1807" s="84"/>
      <c r="Y1807" s="18"/>
      <c r="AA1807" s="18"/>
      <c r="AB1807" s="86"/>
      <c r="AC1807" s="18"/>
      <c r="AE1807" s="18"/>
      <c r="AF1807" s="88"/>
      <c r="AG1807" s="90"/>
      <c r="AK1807" s="37"/>
      <c r="AM1807" s="37"/>
      <c r="AP1807" s="94"/>
      <c r="AQ1807" s="18"/>
      <c r="AR1807" s="95"/>
      <c r="AS1807" s="96"/>
      <c r="AU1807" s="18"/>
      <c r="AW1807" s="18"/>
    </row>
    <row r="1808" spans="17:49" x14ac:dyDescent="0.2">
      <c r="Q1808"/>
      <c r="R1808" s="5"/>
      <c r="S1808" s="34"/>
      <c r="T1808" s="5"/>
      <c r="U1808" s="34"/>
      <c r="V1808" s="5"/>
      <c r="W1808" s="81"/>
      <c r="X1808" s="84"/>
      <c r="Y1808" s="18"/>
      <c r="AA1808" s="18"/>
      <c r="AB1808" s="86"/>
      <c r="AC1808" s="18"/>
      <c r="AE1808" s="18"/>
      <c r="AF1808" s="88"/>
      <c r="AG1808" s="90"/>
      <c r="AK1808" s="37"/>
      <c r="AM1808" s="37"/>
      <c r="AP1808" s="94"/>
      <c r="AQ1808" s="18"/>
      <c r="AR1808" s="95"/>
      <c r="AS1808" s="96"/>
      <c r="AU1808" s="18"/>
      <c r="AW1808" s="18"/>
    </row>
    <row r="1809" spans="17:49" x14ac:dyDescent="0.2">
      <c r="Q1809"/>
      <c r="R1809" s="5"/>
      <c r="S1809" s="34"/>
      <c r="T1809" s="5"/>
      <c r="U1809" s="34"/>
      <c r="V1809" s="5"/>
      <c r="W1809" s="81"/>
      <c r="X1809" s="84"/>
      <c r="Y1809" s="18"/>
      <c r="AA1809" s="18"/>
      <c r="AB1809" s="86"/>
      <c r="AC1809" s="18"/>
      <c r="AE1809" s="18"/>
      <c r="AF1809" s="88"/>
      <c r="AG1809" s="90"/>
      <c r="AK1809" s="37"/>
      <c r="AM1809" s="37"/>
      <c r="AP1809" s="94"/>
      <c r="AQ1809" s="18"/>
      <c r="AR1809" s="95"/>
      <c r="AS1809" s="96"/>
      <c r="AU1809" s="18"/>
      <c r="AW1809" s="18"/>
    </row>
    <row r="1810" spans="17:49" x14ac:dyDescent="0.2">
      <c r="Q1810"/>
      <c r="R1810" s="5"/>
      <c r="S1810" s="34"/>
      <c r="T1810" s="5"/>
      <c r="U1810" s="34"/>
      <c r="V1810" s="5"/>
      <c r="W1810" s="81"/>
      <c r="X1810" s="84"/>
      <c r="Y1810" s="18"/>
      <c r="AA1810" s="18"/>
      <c r="AB1810" s="86"/>
      <c r="AC1810" s="18"/>
      <c r="AE1810" s="18"/>
      <c r="AF1810" s="88"/>
      <c r="AG1810" s="90"/>
      <c r="AK1810" s="37"/>
      <c r="AM1810" s="37"/>
      <c r="AP1810" s="94"/>
      <c r="AQ1810" s="18"/>
      <c r="AR1810" s="95"/>
      <c r="AS1810" s="96"/>
      <c r="AU1810" s="18"/>
      <c r="AW1810" s="18"/>
    </row>
    <row r="1811" spans="17:49" x14ac:dyDescent="0.2">
      <c r="Q1811"/>
      <c r="R1811" s="5"/>
      <c r="S1811" s="34"/>
      <c r="T1811" s="5"/>
      <c r="U1811" s="34"/>
      <c r="V1811" s="5"/>
      <c r="W1811" s="81"/>
      <c r="X1811" s="84"/>
      <c r="Y1811" s="18"/>
      <c r="AA1811" s="18"/>
      <c r="AB1811" s="86"/>
      <c r="AC1811" s="18"/>
      <c r="AE1811" s="18"/>
      <c r="AF1811" s="88"/>
      <c r="AG1811" s="90"/>
      <c r="AK1811" s="37"/>
      <c r="AM1811" s="37"/>
      <c r="AP1811" s="94"/>
      <c r="AQ1811" s="18"/>
      <c r="AR1811" s="95"/>
      <c r="AS1811" s="96"/>
      <c r="AU1811" s="18"/>
      <c r="AW1811" s="18"/>
    </row>
    <row r="1812" spans="17:49" x14ac:dyDescent="0.2">
      <c r="Q1812"/>
      <c r="R1812" s="5"/>
      <c r="S1812" s="34"/>
      <c r="T1812" s="5"/>
      <c r="U1812" s="34"/>
      <c r="V1812" s="5"/>
      <c r="W1812" s="81"/>
      <c r="X1812" s="84"/>
      <c r="Y1812" s="18"/>
      <c r="AA1812" s="18"/>
      <c r="AB1812" s="86"/>
      <c r="AC1812" s="18"/>
      <c r="AE1812" s="18"/>
      <c r="AF1812" s="88"/>
      <c r="AG1812" s="90"/>
      <c r="AK1812" s="37"/>
      <c r="AM1812" s="37"/>
      <c r="AP1812" s="94"/>
      <c r="AQ1812" s="18"/>
      <c r="AR1812" s="95"/>
      <c r="AS1812" s="96"/>
      <c r="AU1812" s="18"/>
      <c r="AW1812" s="18"/>
    </row>
    <row r="1813" spans="17:49" x14ac:dyDescent="0.2">
      <c r="Q1813"/>
      <c r="R1813" s="5"/>
      <c r="S1813" s="34"/>
      <c r="T1813" s="5"/>
      <c r="U1813" s="34"/>
      <c r="V1813" s="5"/>
      <c r="W1813" s="81"/>
      <c r="X1813" s="84"/>
      <c r="Y1813" s="18"/>
      <c r="AA1813" s="18"/>
      <c r="AB1813" s="86"/>
      <c r="AC1813" s="18"/>
      <c r="AE1813" s="18"/>
      <c r="AF1813" s="88"/>
      <c r="AG1813" s="90"/>
      <c r="AK1813" s="37"/>
      <c r="AM1813" s="37"/>
      <c r="AP1813" s="94"/>
      <c r="AQ1813" s="18"/>
      <c r="AR1813" s="95"/>
      <c r="AS1813" s="96"/>
      <c r="AU1813" s="18"/>
      <c r="AW1813" s="18"/>
    </row>
    <row r="1814" spans="17:49" x14ac:dyDescent="0.2">
      <c r="Q1814"/>
      <c r="R1814" s="5"/>
      <c r="S1814" s="34"/>
      <c r="T1814" s="5"/>
      <c r="U1814" s="34"/>
      <c r="V1814" s="5"/>
      <c r="W1814" s="81"/>
      <c r="X1814" s="84"/>
      <c r="Y1814" s="18"/>
      <c r="AA1814" s="18"/>
      <c r="AB1814" s="86"/>
      <c r="AC1814" s="18"/>
      <c r="AE1814" s="18"/>
      <c r="AF1814" s="88"/>
      <c r="AG1814" s="90"/>
      <c r="AK1814" s="37"/>
      <c r="AM1814" s="37"/>
      <c r="AP1814" s="94"/>
      <c r="AQ1814" s="18"/>
      <c r="AR1814" s="95"/>
      <c r="AS1814" s="96"/>
      <c r="AU1814" s="18"/>
      <c r="AW1814" s="18"/>
    </row>
    <row r="1815" spans="17:49" x14ac:dyDescent="0.2">
      <c r="Q1815"/>
      <c r="R1815" s="5"/>
      <c r="S1815" s="34"/>
      <c r="T1815" s="5"/>
      <c r="U1815" s="34"/>
      <c r="V1815" s="5"/>
      <c r="W1815" s="81"/>
      <c r="X1815" s="84"/>
      <c r="Y1815" s="18"/>
      <c r="AA1815" s="18"/>
      <c r="AB1815" s="86"/>
      <c r="AC1815" s="18"/>
      <c r="AE1815" s="18"/>
      <c r="AF1815" s="88"/>
      <c r="AG1815" s="90"/>
      <c r="AK1815" s="37"/>
      <c r="AM1815" s="37"/>
      <c r="AP1815" s="94"/>
      <c r="AQ1815" s="18"/>
      <c r="AR1815" s="95"/>
      <c r="AS1815" s="96"/>
      <c r="AU1815" s="18"/>
      <c r="AW1815" s="18"/>
    </row>
    <row r="1816" spans="17:49" x14ac:dyDescent="0.2">
      <c r="Q1816"/>
      <c r="R1816" s="5"/>
      <c r="S1816" s="34"/>
      <c r="T1816" s="5"/>
      <c r="U1816" s="34"/>
      <c r="V1816" s="5"/>
      <c r="W1816" s="81"/>
      <c r="X1816" s="84"/>
      <c r="Y1816" s="18"/>
      <c r="AA1816" s="18"/>
      <c r="AB1816" s="86"/>
      <c r="AC1816" s="18"/>
      <c r="AE1816" s="18"/>
      <c r="AF1816" s="88"/>
      <c r="AG1816" s="90"/>
      <c r="AK1816" s="37"/>
      <c r="AM1816" s="37"/>
      <c r="AP1816" s="94"/>
      <c r="AQ1816" s="18"/>
      <c r="AR1816" s="95"/>
      <c r="AS1816" s="96"/>
      <c r="AU1816" s="18"/>
      <c r="AW1816" s="18"/>
    </row>
    <row r="1817" spans="17:49" x14ac:dyDescent="0.2">
      <c r="Q1817"/>
      <c r="R1817" s="5"/>
      <c r="S1817" s="34"/>
      <c r="T1817" s="5"/>
      <c r="U1817" s="34"/>
      <c r="V1817" s="5"/>
      <c r="W1817" s="81"/>
      <c r="X1817" s="84"/>
      <c r="Y1817" s="18"/>
      <c r="AA1817" s="18"/>
      <c r="AB1817" s="86"/>
      <c r="AC1817" s="18"/>
      <c r="AE1817" s="18"/>
      <c r="AF1817" s="88"/>
      <c r="AG1817" s="90"/>
      <c r="AK1817" s="37"/>
      <c r="AM1817" s="37"/>
      <c r="AP1817" s="94"/>
      <c r="AQ1817" s="18"/>
      <c r="AR1817" s="95"/>
      <c r="AS1817" s="96"/>
      <c r="AU1817" s="18"/>
      <c r="AW1817" s="18"/>
    </row>
    <row r="1818" spans="17:49" x14ac:dyDescent="0.2">
      <c r="Q1818"/>
      <c r="R1818" s="5"/>
      <c r="S1818" s="34"/>
      <c r="T1818" s="5"/>
      <c r="U1818" s="34"/>
      <c r="V1818" s="5"/>
      <c r="W1818" s="81"/>
      <c r="X1818" s="84"/>
      <c r="Y1818" s="18"/>
      <c r="AA1818" s="18"/>
      <c r="AB1818" s="86"/>
      <c r="AC1818" s="18"/>
      <c r="AE1818" s="18"/>
      <c r="AF1818" s="88"/>
      <c r="AG1818" s="90"/>
      <c r="AK1818" s="37"/>
      <c r="AM1818" s="37"/>
      <c r="AP1818" s="94"/>
      <c r="AQ1818" s="18"/>
      <c r="AR1818" s="95"/>
      <c r="AS1818" s="96"/>
      <c r="AU1818" s="18"/>
      <c r="AW1818" s="18"/>
    </row>
    <row r="1819" spans="17:49" x14ac:dyDescent="0.2">
      <c r="Q1819"/>
      <c r="R1819" s="5"/>
      <c r="S1819" s="34"/>
      <c r="T1819" s="5"/>
      <c r="U1819" s="34"/>
      <c r="V1819" s="5"/>
      <c r="W1819" s="81"/>
      <c r="X1819" s="84"/>
      <c r="Y1819" s="18"/>
      <c r="AA1819" s="18"/>
      <c r="AB1819" s="86"/>
      <c r="AC1819" s="18"/>
      <c r="AE1819" s="18"/>
      <c r="AF1819" s="88"/>
      <c r="AG1819" s="90"/>
      <c r="AK1819" s="37"/>
      <c r="AM1819" s="37"/>
      <c r="AP1819" s="94"/>
      <c r="AQ1819" s="18"/>
      <c r="AR1819" s="95"/>
      <c r="AS1819" s="96"/>
      <c r="AU1819" s="18"/>
      <c r="AW1819" s="18"/>
    </row>
    <row r="1820" spans="17:49" x14ac:dyDescent="0.2">
      <c r="Q1820"/>
      <c r="R1820" s="5"/>
      <c r="S1820" s="34"/>
      <c r="T1820" s="5"/>
      <c r="U1820" s="34"/>
      <c r="V1820" s="5"/>
      <c r="W1820" s="81"/>
      <c r="X1820" s="84"/>
      <c r="Y1820" s="18"/>
      <c r="AA1820" s="18"/>
      <c r="AB1820" s="86"/>
      <c r="AC1820" s="18"/>
      <c r="AE1820" s="18"/>
      <c r="AF1820" s="88"/>
      <c r="AG1820" s="90"/>
      <c r="AK1820" s="37"/>
      <c r="AM1820" s="37"/>
      <c r="AP1820" s="94"/>
      <c r="AQ1820" s="18"/>
      <c r="AR1820" s="95"/>
      <c r="AS1820" s="96"/>
      <c r="AU1820" s="18"/>
      <c r="AW1820" s="18"/>
    </row>
    <row r="1821" spans="17:49" x14ac:dyDescent="0.2">
      <c r="Q1821"/>
      <c r="R1821" s="5"/>
      <c r="S1821" s="34"/>
      <c r="T1821" s="5"/>
      <c r="U1821" s="34"/>
      <c r="V1821" s="5"/>
      <c r="W1821" s="81"/>
      <c r="X1821" s="84"/>
      <c r="Y1821" s="18"/>
      <c r="AA1821" s="18"/>
      <c r="AB1821" s="86"/>
      <c r="AC1821" s="18"/>
      <c r="AE1821" s="18"/>
      <c r="AF1821" s="88"/>
      <c r="AG1821" s="90"/>
      <c r="AK1821" s="37"/>
      <c r="AM1821" s="37"/>
      <c r="AP1821" s="94"/>
      <c r="AQ1821" s="18"/>
      <c r="AR1821" s="95"/>
      <c r="AS1821" s="96"/>
      <c r="AU1821" s="18"/>
      <c r="AW1821" s="18"/>
    </row>
    <row r="1822" spans="17:49" x14ac:dyDescent="0.2">
      <c r="Q1822"/>
      <c r="R1822" s="5"/>
      <c r="S1822" s="34"/>
      <c r="T1822" s="5"/>
      <c r="U1822" s="34"/>
      <c r="V1822" s="5"/>
      <c r="W1822" s="81"/>
      <c r="X1822" s="84"/>
      <c r="Y1822" s="18"/>
      <c r="AA1822" s="18"/>
      <c r="AB1822" s="86"/>
      <c r="AC1822" s="18"/>
      <c r="AE1822" s="18"/>
      <c r="AF1822" s="88"/>
      <c r="AG1822" s="90"/>
      <c r="AK1822" s="37"/>
      <c r="AM1822" s="37"/>
      <c r="AP1822" s="94"/>
      <c r="AQ1822" s="18"/>
      <c r="AR1822" s="95"/>
      <c r="AS1822" s="96"/>
      <c r="AU1822" s="18"/>
      <c r="AW1822" s="18"/>
    </row>
    <row r="1823" spans="17:49" x14ac:dyDescent="0.2">
      <c r="Q1823"/>
      <c r="R1823" s="5"/>
      <c r="S1823" s="34"/>
      <c r="T1823" s="5"/>
      <c r="U1823" s="34"/>
      <c r="V1823" s="5"/>
      <c r="W1823" s="81"/>
      <c r="X1823" s="84"/>
      <c r="Y1823" s="18"/>
      <c r="AA1823" s="18"/>
      <c r="AB1823" s="86"/>
      <c r="AC1823" s="18"/>
      <c r="AE1823" s="18"/>
      <c r="AF1823" s="88"/>
      <c r="AG1823" s="90"/>
      <c r="AK1823" s="37"/>
      <c r="AM1823" s="37"/>
      <c r="AP1823" s="94"/>
      <c r="AQ1823" s="18"/>
      <c r="AR1823" s="95"/>
      <c r="AS1823" s="96"/>
      <c r="AU1823" s="18"/>
      <c r="AW1823" s="18"/>
    </row>
    <row r="1824" spans="17:49" x14ac:dyDescent="0.2">
      <c r="Q1824"/>
      <c r="R1824" s="5"/>
      <c r="S1824" s="34"/>
      <c r="T1824" s="5"/>
      <c r="U1824" s="34"/>
      <c r="V1824" s="5"/>
      <c r="W1824" s="81"/>
      <c r="X1824" s="84"/>
      <c r="Y1824" s="18"/>
      <c r="AA1824" s="18"/>
      <c r="AB1824" s="86"/>
      <c r="AC1824" s="18"/>
      <c r="AE1824" s="18"/>
      <c r="AF1824" s="88"/>
      <c r="AG1824" s="90"/>
      <c r="AK1824" s="37"/>
      <c r="AM1824" s="37"/>
      <c r="AP1824" s="94"/>
      <c r="AQ1824" s="18"/>
      <c r="AR1824" s="95"/>
      <c r="AS1824" s="96"/>
      <c r="AU1824" s="18"/>
      <c r="AW1824" s="18"/>
    </row>
    <row r="1825" spans="17:49" x14ac:dyDescent="0.2">
      <c r="Q1825"/>
      <c r="R1825" s="5"/>
      <c r="S1825" s="34"/>
      <c r="T1825" s="5"/>
      <c r="U1825" s="34"/>
      <c r="V1825" s="5"/>
      <c r="W1825" s="81"/>
      <c r="X1825" s="84"/>
      <c r="Y1825" s="18"/>
      <c r="AA1825" s="18"/>
      <c r="AB1825" s="86"/>
      <c r="AC1825" s="18"/>
      <c r="AE1825" s="18"/>
      <c r="AF1825" s="88"/>
      <c r="AG1825" s="90"/>
      <c r="AK1825" s="37"/>
      <c r="AM1825" s="37"/>
      <c r="AP1825" s="94"/>
      <c r="AQ1825" s="18"/>
      <c r="AR1825" s="95"/>
      <c r="AS1825" s="96"/>
      <c r="AU1825" s="18"/>
      <c r="AW1825" s="18"/>
    </row>
    <row r="1826" spans="17:49" x14ac:dyDescent="0.2">
      <c r="Q1826"/>
      <c r="R1826" s="5"/>
      <c r="S1826" s="34"/>
      <c r="T1826" s="5"/>
      <c r="U1826" s="34"/>
      <c r="V1826" s="5"/>
      <c r="W1826" s="81"/>
      <c r="X1826" s="84"/>
      <c r="Y1826" s="18"/>
      <c r="AA1826" s="18"/>
      <c r="AB1826" s="86"/>
      <c r="AC1826" s="18"/>
      <c r="AE1826" s="18"/>
      <c r="AF1826" s="88"/>
      <c r="AG1826" s="90"/>
      <c r="AK1826" s="37"/>
      <c r="AM1826" s="37"/>
      <c r="AP1826" s="94"/>
      <c r="AQ1826" s="18"/>
      <c r="AR1826" s="95"/>
      <c r="AS1826" s="96"/>
      <c r="AU1826" s="18"/>
      <c r="AW1826" s="18"/>
    </row>
    <row r="1827" spans="17:49" x14ac:dyDescent="0.2">
      <c r="Q1827"/>
      <c r="R1827" s="5"/>
      <c r="S1827" s="34"/>
      <c r="T1827" s="5"/>
      <c r="U1827" s="34"/>
      <c r="V1827" s="5"/>
      <c r="W1827" s="81"/>
      <c r="X1827" s="84"/>
      <c r="Y1827" s="18"/>
      <c r="AA1827" s="18"/>
      <c r="AB1827" s="86"/>
      <c r="AC1827" s="18"/>
      <c r="AE1827" s="18"/>
      <c r="AF1827" s="88"/>
      <c r="AG1827" s="90"/>
      <c r="AK1827" s="37"/>
      <c r="AM1827" s="37"/>
      <c r="AP1827" s="94"/>
      <c r="AQ1827" s="18"/>
      <c r="AR1827" s="95"/>
      <c r="AS1827" s="96"/>
      <c r="AU1827" s="18"/>
      <c r="AW1827" s="18"/>
    </row>
    <row r="1828" spans="17:49" x14ac:dyDescent="0.2">
      <c r="Q1828"/>
      <c r="R1828" s="5"/>
      <c r="S1828" s="34"/>
      <c r="T1828" s="5"/>
      <c r="U1828" s="34"/>
      <c r="V1828" s="5"/>
      <c r="W1828" s="81"/>
      <c r="X1828" s="84"/>
      <c r="Y1828" s="18"/>
      <c r="AA1828" s="18"/>
      <c r="AB1828" s="86"/>
      <c r="AC1828" s="18"/>
      <c r="AE1828" s="18"/>
      <c r="AF1828" s="88"/>
      <c r="AG1828" s="90"/>
      <c r="AK1828" s="37"/>
      <c r="AM1828" s="37"/>
      <c r="AP1828" s="94"/>
      <c r="AQ1828" s="18"/>
      <c r="AR1828" s="95"/>
      <c r="AS1828" s="96"/>
      <c r="AU1828" s="18"/>
      <c r="AW1828" s="18"/>
    </row>
    <row r="1829" spans="17:49" x14ac:dyDescent="0.2">
      <c r="Q1829"/>
      <c r="R1829" s="5"/>
      <c r="S1829" s="34"/>
      <c r="T1829" s="5"/>
      <c r="U1829" s="34"/>
      <c r="V1829" s="5"/>
      <c r="W1829" s="81"/>
      <c r="X1829" s="84"/>
      <c r="Y1829" s="18"/>
      <c r="AA1829" s="18"/>
      <c r="AB1829" s="86"/>
      <c r="AC1829" s="18"/>
      <c r="AE1829" s="18"/>
      <c r="AF1829" s="88"/>
      <c r="AG1829" s="90"/>
      <c r="AK1829" s="37"/>
      <c r="AM1829" s="37"/>
      <c r="AP1829" s="94"/>
      <c r="AQ1829" s="18"/>
      <c r="AR1829" s="95"/>
      <c r="AS1829" s="96"/>
      <c r="AU1829" s="18"/>
      <c r="AW1829" s="18"/>
    </row>
    <row r="1830" spans="17:49" x14ac:dyDescent="0.2">
      <c r="Q1830"/>
      <c r="R1830" s="5"/>
      <c r="S1830" s="34"/>
      <c r="T1830" s="5"/>
      <c r="U1830" s="34"/>
      <c r="V1830" s="5"/>
      <c r="W1830" s="81"/>
      <c r="X1830" s="84"/>
      <c r="Y1830" s="18"/>
      <c r="AA1830" s="18"/>
      <c r="AB1830" s="86"/>
      <c r="AC1830" s="18"/>
      <c r="AE1830" s="18"/>
      <c r="AF1830" s="88"/>
      <c r="AG1830" s="90"/>
      <c r="AK1830" s="37"/>
      <c r="AM1830" s="37"/>
      <c r="AP1830" s="94"/>
      <c r="AQ1830" s="18"/>
      <c r="AR1830" s="95"/>
      <c r="AS1830" s="96"/>
      <c r="AU1830" s="18"/>
      <c r="AW1830" s="18"/>
    </row>
    <row r="1831" spans="17:49" x14ac:dyDescent="0.2">
      <c r="Q1831"/>
      <c r="R1831" s="5"/>
      <c r="S1831" s="34"/>
      <c r="T1831" s="5"/>
      <c r="U1831" s="34"/>
      <c r="V1831" s="5"/>
      <c r="W1831" s="81"/>
      <c r="X1831" s="84"/>
      <c r="Y1831" s="18"/>
      <c r="AA1831" s="18"/>
      <c r="AB1831" s="86"/>
      <c r="AC1831" s="18"/>
      <c r="AE1831" s="18"/>
      <c r="AF1831" s="88"/>
      <c r="AG1831" s="90"/>
      <c r="AK1831" s="37"/>
      <c r="AM1831" s="37"/>
      <c r="AP1831" s="94"/>
      <c r="AQ1831" s="18"/>
      <c r="AR1831" s="95"/>
      <c r="AS1831" s="96"/>
      <c r="AU1831" s="18"/>
      <c r="AW1831" s="18"/>
    </row>
    <row r="1832" spans="17:49" x14ac:dyDescent="0.2">
      <c r="Q1832"/>
      <c r="R1832" s="5"/>
      <c r="S1832" s="34"/>
      <c r="T1832" s="5"/>
      <c r="U1832" s="34"/>
      <c r="V1832" s="5"/>
      <c r="W1832" s="81"/>
      <c r="X1832" s="84"/>
      <c r="Y1832" s="18"/>
      <c r="AA1832" s="18"/>
      <c r="AB1832" s="86"/>
      <c r="AC1832" s="18"/>
      <c r="AE1832" s="18"/>
      <c r="AF1832" s="88"/>
      <c r="AG1832" s="90"/>
      <c r="AK1832" s="37"/>
      <c r="AM1832" s="37"/>
      <c r="AP1832" s="94"/>
      <c r="AQ1832" s="18"/>
      <c r="AR1832" s="95"/>
      <c r="AS1832" s="96"/>
      <c r="AU1832" s="18"/>
      <c r="AW1832" s="18"/>
    </row>
    <row r="1833" spans="17:49" x14ac:dyDescent="0.2">
      <c r="Q1833"/>
      <c r="R1833" s="5"/>
      <c r="S1833" s="34"/>
      <c r="T1833" s="5"/>
      <c r="U1833" s="34"/>
      <c r="V1833" s="5"/>
      <c r="W1833" s="81"/>
      <c r="X1833" s="84"/>
      <c r="Y1833" s="18"/>
      <c r="AA1833" s="18"/>
      <c r="AB1833" s="86"/>
      <c r="AC1833" s="18"/>
      <c r="AE1833" s="18"/>
      <c r="AF1833" s="88"/>
      <c r="AG1833" s="90"/>
      <c r="AK1833" s="37"/>
      <c r="AM1833" s="37"/>
      <c r="AP1833" s="94"/>
      <c r="AQ1833" s="18"/>
      <c r="AR1833" s="95"/>
      <c r="AS1833" s="96"/>
      <c r="AU1833" s="18"/>
      <c r="AW1833" s="18"/>
    </row>
    <row r="1834" spans="17:49" x14ac:dyDescent="0.2">
      <c r="Q1834"/>
      <c r="R1834" s="5"/>
      <c r="S1834" s="34"/>
      <c r="T1834" s="5"/>
      <c r="U1834" s="34"/>
      <c r="V1834" s="5"/>
      <c r="W1834" s="81"/>
      <c r="X1834" s="84"/>
      <c r="Y1834" s="18"/>
      <c r="AA1834" s="18"/>
      <c r="AB1834" s="86"/>
      <c r="AC1834" s="18"/>
      <c r="AE1834" s="18"/>
      <c r="AF1834" s="88"/>
      <c r="AG1834" s="90"/>
      <c r="AK1834" s="37"/>
      <c r="AM1834" s="37"/>
      <c r="AP1834" s="94"/>
      <c r="AQ1834" s="18"/>
      <c r="AR1834" s="95"/>
      <c r="AS1834" s="96"/>
      <c r="AU1834" s="18"/>
      <c r="AW1834" s="18"/>
    </row>
    <row r="1835" spans="17:49" x14ac:dyDescent="0.2">
      <c r="Q1835"/>
      <c r="R1835" s="5"/>
      <c r="S1835" s="34"/>
      <c r="T1835" s="5"/>
      <c r="U1835" s="34"/>
      <c r="V1835" s="5"/>
      <c r="W1835" s="81"/>
      <c r="X1835" s="84"/>
      <c r="Y1835" s="18"/>
      <c r="AA1835" s="18"/>
      <c r="AB1835" s="86"/>
      <c r="AC1835" s="18"/>
      <c r="AE1835" s="18"/>
      <c r="AF1835" s="88"/>
      <c r="AG1835" s="90"/>
      <c r="AK1835" s="37"/>
      <c r="AM1835" s="37"/>
      <c r="AP1835" s="94"/>
      <c r="AQ1835" s="18"/>
      <c r="AR1835" s="95"/>
      <c r="AS1835" s="96"/>
      <c r="AU1835" s="18"/>
      <c r="AW1835" s="18"/>
    </row>
    <row r="1836" spans="17:49" x14ac:dyDescent="0.2">
      <c r="Q1836"/>
      <c r="R1836" s="5"/>
      <c r="S1836" s="34"/>
      <c r="T1836" s="5"/>
      <c r="U1836" s="34"/>
      <c r="V1836" s="5"/>
      <c r="W1836" s="81"/>
      <c r="X1836" s="84"/>
      <c r="Y1836" s="18"/>
      <c r="AA1836" s="18"/>
      <c r="AB1836" s="86"/>
      <c r="AC1836" s="18"/>
      <c r="AE1836" s="18"/>
      <c r="AF1836" s="88"/>
      <c r="AG1836" s="90"/>
      <c r="AK1836" s="37"/>
      <c r="AM1836" s="37"/>
      <c r="AP1836" s="94"/>
      <c r="AQ1836" s="18"/>
      <c r="AR1836" s="95"/>
      <c r="AS1836" s="96"/>
      <c r="AU1836" s="18"/>
      <c r="AW1836" s="18"/>
    </row>
    <row r="1837" spans="17:49" x14ac:dyDescent="0.2">
      <c r="Q1837"/>
      <c r="R1837" s="5"/>
      <c r="S1837" s="34"/>
      <c r="T1837" s="5"/>
      <c r="U1837" s="34"/>
      <c r="V1837" s="5"/>
      <c r="W1837" s="81"/>
      <c r="X1837" s="84"/>
      <c r="Y1837" s="18"/>
      <c r="AA1837" s="18"/>
      <c r="AB1837" s="86"/>
      <c r="AC1837" s="18"/>
      <c r="AE1837" s="18"/>
      <c r="AF1837" s="88"/>
      <c r="AG1837" s="90"/>
      <c r="AK1837" s="37"/>
      <c r="AM1837" s="37"/>
      <c r="AP1837" s="94"/>
      <c r="AQ1837" s="18"/>
      <c r="AR1837" s="95"/>
      <c r="AS1837" s="96"/>
      <c r="AU1837" s="18"/>
      <c r="AW1837" s="18"/>
    </row>
    <row r="1838" spans="17:49" x14ac:dyDescent="0.2">
      <c r="Q1838"/>
      <c r="R1838" s="5"/>
      <c r="S1838" s="34"/>
      <c r="T1838" s="5"/>
      <c r="U1838" s="34"/>
      <c r="V1838" s="5"/>
      <c r="W1838" s="81"/>
      <c r="X1838" s="84"/>
      <c r="Y1838" s="18"/>
      <c r="AA1838" s="18"/>
      <c r="AB1838" s="86"/>
      <c r="AC1838" s="18"/>
      <c r="AE1838" s="18"/>
      <c r="AF1838" s="88"/>
      <c r="AG1838" s="90"/>
      <c r="AK1838" s="37"/>
      <c r="AM1838" s="37"/>
      <c r="AP1838" s="94"/>
      <c r="AQ1838" s="18"/>
      <c r="AR1838" s="95"/>
      <c r="AS1838" s="96"/>
      <c r="AU1838" s="18"/>
      <c r="AW1838" s="18"/>
    </row>
    <row r="1839" spans="17:49" x14ac:dyDescent="0.2">
      <c r="Q1839"/>
      <c r="R1839" s="5"/>
      <c r="S1839" s="34"/>
      <c r="T1839" s="5"/>
      <c r="U1839" s="34"/>
      <c r="V1839" s="5"/>
      <c r="W1839" s="81"/>
      <c r="X1839" s="84"/>
      <c r="Y1839" s="18"/>
      <c r="AA1839" s="18"/>
      <c r="AB1839" s="86"/>
      <c r="AC1839" s="18"/>
      <c r="AE1839" s="18"/>
      <c r="AF1839" s="88"/>
      <c r="AG1839" s="90"/>
      <c r="AK1839" s="37"/>
      <c r="AM1839" s="37"/>
      <c r="AP1839" s="94"/>
      <c r="AQ1839" s="18"/>
      <c r="AR1839" s="95"/>
      <c r="AS1839" s="96"/>
      <c r="AU1839" s="18"/>
      <c r="AW1839" s="18"/>
    </row>
    <row r="1840" spans="17:49" x14ac:dyDescent="0.2">
      <c r="Q1840"/>
      <c r="R1840" s="5"/>
      <c r="S1840" s="34"/>
      <c r="T1840" s="5"/>
      <c r="U1840" s="34"/>
      <c r="V1840" s="5"/>
      <c r="W1840" s="81"/>
      <c r="X1840" s="84"/>
      <c r="Y1840" s="18"/>
      <c r="AA1840" s="18"/>
      <c r="AB1840" s="86"/>
      <c r="AC1840" s="18"/>
      <c r="AE1840" s="18"/>
      <c r="AF1840" s="88"/>
      <c r="AG1840" s="90"/>
      <c r="AK1840" s="37"/>
      <c r="AM1840" s="37"/>
      <c r="AP1840" s="94"/>
      <c r="AQ1840" s="18"/>
      <c r="AR1840" s="95"/>
      <c r="AS1840" s="96"/>
      <c r="AU1840" s="18"/>
      <c r="AW1840" s="18"/>
    </row>
    <row r="1841" spans="17:49" x14ac:dyDescent="0.2">
      <c r="Q1841"/>
      <c r="R1841" s="5"/>
      <c r="S1841" s="34"/>
      <c r="T1841" s="5"/>
      <c r="U1841" s="34"/>
      <c r="V1841" s="5"/>
      <c r="W1841" s="81"/>
      <c r="X1841" s="84"/>
      <c r="Y1841" s="18"/>
      <c r="AA1841" s="18"/>
      <c r="AB1841" s="86"/>
      <c r="AC1841" s="18"/>
      <c r="AE1841" s="18"/>
      <c r="AF1841" s="88"/>
      <c r="AG1841" s="90"/>
      <c r="AK1841" s="37"/>
      <c r="AM1841" s="37"/>
      <c r="AP1841" s="94"/>
      <c r="AQ1841" s="18"/>
      <c r="AR1841" s="95"/>
      <c r="AS1841" s="96"/>
      <c r="AU1841" s="18"/>
      <c r="AW1841" s="18"/>
    </row>
    <row r="1842" spans="17:49" x14ac:dyDescent="0.2">
      <c r="Q1842"/>
      <c r="R1842" s="5"/>
      <c r="S1842" s="34"/>
      <c r="T1842" s="5"/>
      <c r="U1842" s="34"/>
      <c r="V1842" s="5"/>
      <c r="W1842" s="81"/>
      <c r="X1842" s="84"/>
      <c r="Y1842" s="18"/>
      <c r="AA1842" s="18"/>
      <c r="AB1842" s="86"/>
      <c r="AC1842" s="18"/>
      <c r="AE1842" s="18"/>
      <c r="AF1842" s="88"/>
      <c r="AG1842" s="90"/>
      <c r="AK1842" s="37"/>
      <c r="AM1842" s="37"/>
      <c r="AP1842" s="94"/>
      <c r="AQ1842" s="18"/>
      <c r="AR1842" s="95"/>
      <c r="AS1842" s="96"/>
      <c r="AU1842" s="18"/>
      <c r="AW1842" s="18"/>
    </row>
    <row r="1843" spans="17:49" x14ac:dyDescent="0.2">
      <c r="Q1843"/>
      <c r="R1843" s="5"/>
      <c r="S1843" s="34"/>
      <c r="T1843" s="5"/>
      <c r="U1843" s="34"/>
      <c r="V1843" s="5"/>
      <c r="W1843" s="81"/>
      <c r="X1843" s="84"/>
      <c r="Y1843" s="18"/>
      <c r="AA1843" s="18"/>
      <c r="AB1843" s="86"/>
      <c r="AC1843" s="18"/>
      <c r="AE1843" s="18"/>
      <c r="AF1843" s="88"/>
      <c r="AG1843" s="90"/>
      <c r="AK1843" s="37"/>
      <c r="AM1843" s="37"/>
      <c r="AP1843" s="94"/>
      <c r="AQ1843" s="18"/>
      <c r="AR1843" s="95"/>
      <c r="AS1843" s="96"/>
      <c r="AU1843" s="18"/>
      <c r="AW1843" s="18"/>
    </row>
    <row r="1844" spans="17:49" x14ac:dyDescent="0.2">
      <c r="Q1844"/>
      <c r="R1844" s="5"/>
      <c r="S1844" s="34"/>
      <c r="T1844" s="5"/>
      <c r="U1844" s="34"/>
      <c r="V1844" s="5"/>
      <c r="W1844" s="81"/>
      <c r="X1844" s="84"/>
      <c r="Y1844" s="18"/>
      <c r="AA1844" s="18"/>
      <c r="AB1844" s="86"/>
      <c r="AC1844" s="18"/>
      <c r="AE1844" s="18"/>
      <c r="AF1844" s="88"/>
      <c r="AG1844" s="90"/>
      <c r="AK1844" s="37"/>
      <c r="AM1844" s="37"/>
      <c r="AP1844" s="94"/>
      <c r="AQ1844" s="18"/>
      <c r="AR1844" s="95"/>
      <c r="AS1844" s="96"/>
      <c r="AU1844" s="18"/>
      <c r="AW1844" s="18"/>
    </row>
    <row r="1845" spans="17:49" x14ac:dyDescent="0.2">
      <c r="Q1845"/>
      <c r="R1845" s="5"/>
      <c r="S1845" s="34"/>
      <c r="T1845" s="5"/>
      <c r="U1845" s="34"/>
      <c r="V1845" s="5"/>
      <c r="W1845" s="81"/>
      <c r="X1845" s="84"/>
      <c r="Y1845" s="18"/>
      <c r="AA1845" s="18"/>
      <c r="AB1845" s="86"/>
      <c r="AC1845" s="18"/>
      <c r="AE1845" s="18"/>
      <c r="AF1845" s="88"/>
      <c r="AG1845" s="90"/>
      <c r="AK1845" s="37"/>
      <c r="AM1845" s="37"/>
      <c r="AP1845" s="94"/>
      <c r="AQ1845" s="18"/>
      <c r="AR1845" s="95"/>
      <c r="AS1845" s="96"/>
      <c r="AU1845" s="18"/>
      <c r="AW1845" s="18"/>
    </row>
    <row r="1846" spans="17:49" x14ac:dyDescent="0.2">
      <c r="Q1846"/>
      <c r="R1846" s="5"/>
      <c r="S1846" s="34"/>
      <c r="T1846" s="5"/>
      <c r="U1846" s="34"/>
      <c r="V1846" s="5"/>
      <c r="W1846" s="81"/>
      <c r="X1846" s="84"/>
      <c r="Y1846" s="18"/>
      <c r="AA1846" s="18"/>
      <c r="AB1846" s="86"/>
      <c r="AC1846" s="18"/>
      <c r="AE1846" s="18"/>
      <c r="AF1846" s="88"/>
      <c r="AG1846" s="90"/>
      <c r="AK1846" s="37"/>
      <c r="AM1846" s="37"/>
      <c r="AP1846" s="94"/>
      <c r="AQ1846" s="18"/>
      <c r="AR1846" s="95"/>
      <c r="AS1846" s="96"/>
      <c r="AU1846" s="18"/>
      <c r="AW1846" s="18"/>
    </row>
    <row r="1847" spans="17:49" x14ac:dyDescent="0.2">
      <c r="Q1847"/>
      <c r="R1847" s="5"/>
      <c r="S1847" s="34"/>
      <c r="T1847" s="5"/>
      <c r="U1847" s="34"/>
      <c r="V1847" s="5"/>
      <c r="W1847" s="81"/>
      <c r="X1847" s="84"/>
      <c r="Y1847" s="18"/>
      <c r="AA1847" s="18"/>
      <c r="AB1847" s="86"/>
      <c r="AC1847" s="18"/>
      <c r="AE1847" s="18"/>
      <c r="AF1847" s="88"/>
      <c r="AG1847" s="90"/>
      <c r="AK1847" s="37"/>
      <c r="AM1847" s="37"/>
      <c r="AP1847" s="94"/>
      <c r="AQ1847" s="18"/>
      <c r="AR1847" s="95"/>
      <c r="AS1847" s="96"/>
      <c r="AU1847" s="18"/>
      <c r="AW1847" s="18"/>
    </row>
    <row r="1848" spans="17:49" x14ac:dyDescent="0.2">
      <c r="Q1848"/>
      <c r="R1848" s="5"/>
      <c r="S1848" s="34"/>
      <c r="T1848" s="5"/>
      <c r="U1848" s="34"/>
      <c r="V1848" s="5"/>
      <c r="W1848" s="81"/>
      <c r="X1848" s="84"/>
      <c r="Y1848" s="18"/>
      <c r="AA1848" s="18"/>
      <c r="AB1848" s="86"/>
      <c r="AC1848" s="18"/>
      <c r="AE1848" s="18"/>
      <c r="AF1848" s="88"/>
      <c r="AG1848" s="90"/>
      <c r="AK1848" s="37"/>
      <c r="AM1848" s="37"/>
      <c r="AP1848" s="94"/>
      <c r="AQ1848" s="18"/>
      <c r="AR1848" s="95"/>
      <c r="AS1848" s="96"/>
      <c r="AU1848" s="18"/>
      <c r="AW1848" s="18"/>
    </row>
    <row r="1849" spans="17:49" x14ac:dyDescent="0.2">
      <c r="Q1849"/>
      <c r="R1849" s="5"/>
      <c r="S1849" s="34"/>
      <c r="T1849" s="5"/>
      <c r="U1849" s="34"/>
      <c r="V1849" s="5"/>
      <c r="W1849" s="81"/>
      <c r="X1849" s="84"/>
      <c r="Y1849" s="18"/>
      <c r="AA1849" s="18"/>
      <c r="AB1849" s="86"/>
      <c r="AC1849" s="18"/>
      <c r="AE1849" s="18"/>
      <c r="AF1849" s="88"/>
      <c r="AG1849" s="90"/>
      <c r="AK1849" s="37"/>
      <c r="AM1849" s="37"/>
      <c r="AP1849" s="94"/>
      <c r="AQ1849" s="18"/>
      <c r="AR1849" s="95"/>
      <c r="AS1849" s="96"/>
      <c r="AU1849" s="18"/>
      <c r="AW1849" s="18"/>
    </row>
    <row r="1850" spans="17:49" x14ac:dyDescent="0.2">
      <c r="Q1850"/>
      <c r="R1850" s="5"/>
      <c r="S1850" s="34"/>
      <c r="T1850" s="5"/>
      <c r="U1850" s="34"/>
      <c r="V1850" s="5"/>
      <c r="W1850" s="81"/>
      <c r="X1850" s="84"/>
      <c r="Y1850" s="18"/>
      <c r="AA1850" s="18"/>
      <c r="AB1850" s="86"/>
      <c r="AC1850" s="18"/>
      <c r="AE1850" s="18"/>
      <c r="AF1850" s="88"/>
      <c r="AG1850" s="90"/>
      <c r="AK1850" s="37"/>
      <c r="AM1850" s="37"/>
      <c r="AP1850" s="94"/>
      <c r="AQ1850" s="18"/>
      <c r="AR1850" s="95"/>
      <c r="AS1850" s="96"/>
      <c r="AU1850" s="18"/>
      <c r="AW1850" s="18"/>
    </row>
    <row r="1851" spans="17:49" x14ac:dyDescent="0.2">
      <c r="Q1851"/>
      <c r="R1851" s="5"/>
      <c r="S1851" s="34"/>
      <c r="T1851" s="5"/>
      <c r="U1851" s="34"/>
      <c r="V1851" s="5"/>
      <c r="W1851" s="81"/>
      <c r="X1851" s="84"/>
      <c r="Y1851" s="18"/>
      <c r="AA1851" s="18"/>
      <c r="AB1851" s="86"/>
      <c r="AC1851" s="18"/>
      <c r="AE1851" s="18"/>
      <c r="AF1851" s="88"/>
      <c r="AG1851" s="90"/>
      <c r="AK1851" s="37"/>
      <c r="AM1851" s="37"/>
      <c r="AP1851" s="94"/>
      <c r="AQ1851" s="18"/>
      <c r="AR1851" s="95"/>
      <c r="AS1851" s="96"/>
      <c r="AU1851" s="18"/>
      <c r="AW1851" s="18"/>
    </row>
    <row r="1852" spans="17:49" x14ac:dyDescent="0.2">
      <c r="Q1852"/>
      <c r="R1852" s="5"/>
      <c r="S1852" s="34"/>
      <c r="T1852" s="5"/>
      <c r="U1852" s="34"/>
      <c r="V1852" s="5"/>
      <c r="W1852" s="81"/>
      <c r="X1852" s="84"/>
      <c r="Y1852" s="18"/>
      <c r="AA1852" s="18"/>
      <c r="AB1852" s="86"/>
      <c r="AC1852" s="18"/>
      <c r="AE1852" s="18"/>
      <c r="AF1852" s="88"/>
      <c r="AG1852" s="90"/>
      <c r="AK1852" s="37"/>
      <c r="AM1852" s="37"/>
      <c r="AP1852" s="94"/>
      <c r="AQ1852" s="18"/>
      <c r="AR1852" s="95"/>
      <c r="AS1852" s="96"/>
      <c r="AU1852" s="18"/>
      <c r="AW1852" s="18"/>
    </row>
    <row r="1853" spans="17:49" x14ac:dyDescent="0.2">
      <c r="Q1853"/>
      <c r="R1853" s="5"/>
      <c r="S1853" s="34"/>
      <c r="T1853" s="5"/>
      <c r="U1853" s="34"/>
      <c r="V1853" s="5"/>
      <c r="W1853" s="81"/>
      <c r="X1853" s="84"/>
      <c r="Y1853" s="18"/>
      <c r="AA1853" s="18"/>
      <c r="AB1853" s="86"/>
      <c r="AC1853" s="18"/>
      <c r="AE1853" s="18"/>
      <c r="AF1853" s="88"/>
      <c r="AG1853" s="90"/>
      <c r="AK1853" s="37"/>
      <c r="AM1853" s="37"/>
      <c r="AP1853" s="94"/>
      <c r="AQ1853" s="18"/>
      <c r="AR1853" s="95"/>
      <c r="AS1853" s="96"/>
      <c r="AU1853" s="18"/>
      <c r="AW1853" s="18"/>
    </row>
    <row r="1854" spans="17:49" x14ac:dyDescent="0.2">
      <c r="Q1854"/>
      <c r="R1854" s="5"/>
      <c r="S1854" s="34"/>
      <c r="T1854" s="5"/>
      <c r="U1854" s="34"/>
      <c r="V1854" s="5"/>
      <c r="W1854" s="81"/>
      <c r="X1854" s="84"/>
      <c r="Y1854" s="18"/>
      <c r="AA1854" s="18"/>
      <c r="AB1854" s="86"/>
      <c r="AC1854" s="18"/>
      <c r="AE1854" s="18"/>
      <c r="AF1854" s="88"/>
      <c r="AG1854" s="90"/>
      <c r="AK1854" s="37"/>
      <c r="AM1854" s="37"/>
      <c r="AP1854" s="94"/>
      <c r="AQ1854" s="18"/>
      <c r="AR1854" s="95"/>
      <c r="AS1854" s="96"/>
      <c r="AU1854" s="18"/>
      <c r="AW1854" s="18"/>
    </row>
    <row r="1855" spans="17:49" x14ac:dyDescent="0.2">
      <c r="Q1855"/>
      <c r="R1855" s="5"/>
      <c r="S1855" s="34"/>
      <c r="T1855" s="5"/>
      <c r="U1855" s="34"/>
      <c r="V1855" s="5"/>
      <c r="W1855" s="81"/>
      <c r="X1855" s="84"/>
      <c r="Y1855" s="18"/>
      <c r="AA1855" s="18"/>
      <c r="AB1855" s="86"/>
      <c r="AC1855" s="18"/>
      <c r="AE1855" s="18"/>
      <c r="AF1855" s="88"/>
      <c r="AG1855" s="90"/>
      <c r="AK1855" s="37"/>
      <c r="AM1855" s="37"/>
      <c r="AP1855" s="94"/>
      <c r="AQ1855" s="18"/>
      <c r="AR1855" s="95"/>
      <c r="AS1855" s="96"/>
      <c r="AU1855" s="18"/>
      <c r="AW1855" s="18"/>
    </row>
    <row r="1856" spans="17:49" x14ac:dyDescent="0.2">
      <c r="Q1856"/>
      <c r="R1856" s="5"/>
      <c r="S1856" s="34"/>
      <c r="T1856" s="5"/>
      <c r="U1856" s="34"/>
      <c r="V1856" s="5"/>
      <c r="W1856" s="81"/>
      <c r="X1856" s="84"/>
      <c r="Y1856" s="18"/>
      <c r="AA1856" s="18"/>
      <c r="AB1856" s="86"/>
      <c r="AC1856" s="18"/>
      <c r="AE1856" s="18"/>
      <c r="AF1856" s="88"/>
      <c r="AG1856" s="90"/>
      <c r="AK1856" s="37"/>
      <c r="AM1856" s="37"/>
      <c r="AP1856" s="94"/>
      <c r="AQ1856" s="18"/>
      <c r="AR1856" s="95"/>
      <c r="AS1856" s="96"/>
      <c r="AU1856" s="18"/>
      <c r="AW1856" s="18"/>
    </row>
    <row r="1857" spans="17:49" x14ac:dyDescent="0.2">
      <c r="Q1857"/>
      <c r="R1857" s="5"/>
      <c r="S1857" s="34"/>
      <c r="T1857" s="5"/>
      <c r="U1857" s="34"/>
      <c r="V1857" s="5"/>
      <c r="W1857" s="81"/>
      <c r="X1857" s="84"/>
      <c r="Y1857" s="18"/>
      <c r="AA1857" s="18"/>
      <c r="AB1857" s="86"/>
      <c r="AC1857" s="18"/>
      <c r="AE1857" s="18"/>
      <c r="AF1857" s="88"/>
      <c r="AG1857" s="90"/>
      <c r="AK1857" s="37"/>
      <c r="AM1857" s="37"/>
      <c r="AP1857" s="94"/>
      <c r="AQ1857" s="18"/>
      <c r="AR1857" s="95"/>
      <c r="AS1857" s="96"/>
      <c r="AU1857" s="18"/>
      <c r="AW1857" s="18"/>
    </row>
    <row r="1858" spans="17:49" x14ac:dyDescent="0.2">
      <c r="Q1858"/>
      <c r="R1858" s="5"/>
      <c r="S1858" s="34"/>
      <c r="T1858" s="5"/>
      <c r="U1858" s="34"/>
      <c r="V1858" s="5"/>
      <c r="W1858" s="81"/>
      <c r="X1858" s="84"/>
      <c r="Y1858" s="18"/>
      <c r="AA1858" s="18"/>
      <c r="AB1858" s="86"/>
      <c r="AC1858" s="18"/>
      <c r="AE1858" s="18"/>
      <c r="AF1858" s="88"/>
      <c r="AG1858" s="90"/>
      <c r="AK1858" s="37"/>
      <c r="AM1858" s="37"/>
      <c r="AP1858" s="94"/>
      <c r="AQ1858" s="18"/>
      <c r="AR1858" s="95"/>
      <c r="AS1858" s="96"/>
      <c r="AU1858" s="18"/>
      <c r="AW1858" s="18"/>
    </row>
    <row r="1859" spans="17:49" x14ac:dyDescent="0.2">
      <c r="Q1859"/>
      <c r="R1859" s="5"/>
      <c r="S1859" s="34"/>
      <c r="T1859" s="5"/>
      <c r="U1859" s="34"/>
      <c r="V1859" s="5"/>
      <c r="W1859" s="81"/>
      <c r="X1859" s="84"/>
      <c r="Y1859" s="18"/>
      <c r="AA1859" s="18"/>
      <c r="AB1859" s="86"/>
      <c r="AC1859" s="18"/>
      <c r="AE1859" s="18"/>
      <c r="AF1859" s="88"/>
      <c r="AG1859" s="90"/>
      <c r="AK1859" s="37"/>
      <c r="AM1859" s="37"/>
      <c r="AP1859" s="94"/>
      <c r="AQ1859" s="18"/>
      <c r="AR1859" s="95"/>
      <c r="AS1859" s="96"/>
      <c r="AU1859" s="18"/>
      <c r="AW1859" s="18"/>
    </row>
    <row r="1860" spans="17:49" x14ac:dyDescent="0.2">
      <c r="Q1860"/>
      <c r="R1860" s="5"/>
      <c r="S1860" s="34"/>
      <c r="T1860" s="5"/>
      <c r="U1860" s="34"/>
      <c r="V1860" s="5"/>
      <c r="W1860" s="81"/>
      <c r="X1860" s="84"/>
      <c r="Y1860" s="18"/>
      <c r="AA1860" s="18"/>
      <c r="AB1860" s="86"/>
      <c r="AC1860" s="18"/>
      <c r="AE1860" s="18"/>
      <c r="AF1860" s="88"/>
      <c r="AG1860" s="90"/>
      <c r="AK1860" s="37"/>
      <c r="AM1860" s="37"/>
      <c r="AP1860" s="94"/>
      <c r="AQ1860" s="18"/>
      <c r="AR1860" s="95"/>
      <c r="AS1860" s="96"/>
      <c r="AU1860" s="18"/>
      <c r="AW1860" s="18"/>
    </row>
    <row r="1861" spans="17:49" x14ac:dyDescent="0.2">
      <c r="Q1861"/>
      <c r="R1861" s="5"/>
      <c r="S1861" s="34"/>
      <c r="T1861" s="5"/>
      <c r="U1861" s="34"/>
      <c r="V1861" s="5"/>
      <c r="W1861" s="81"/>
      <c r="X1861" s="84"/>
      <c r="Y1861" s="18"/>
      <c r="AA1861" s="18"/>
      <c r="AB1861" s="86"/>
      <c r="AC1861" s="18"/>
      <c r="AE1861" s="18"/>
      <c r="AF1861" s="88"/>
      <c r="AG1861" s="90"/>
      <c r="AK1861" s="37"/>
      <c r="AM1861" s="37"/>
      <c r="AP1861" s="94"/>
      <c r="AQ1861" s="18"/>
      <c r="AR1861" s="95"/>
      <c r="AS1861" s="96"/>
      <c r="AU1861" s="18"/>
      <c r="AW1861" s="18"/>
    </row>
    <row r="1862" spans="17:49" x14ac:dyDescent="0.2">
      <c r="Q1862"/>
      <c r="R1862" s="5"/>
      <c r="S1862" s="34"/>
      <c r="T1862" s="5"/>
      <c r="U1862" s="34"/>
      <c r="V1862" s="5"/>
      <c r="W1862" s="81"/>
      <c r="X1862" s="84"/>
      <c r="Y1862" s="18"/>
      <c r="AA1862" s="18"/>
      <c r="AB1862" s="86"/>
      <c r="AC1862" s="18"/>
      <c r="AE1862" s="18"/>
      <c r="AF1862" s="88"/>
      <c r="AG1862" s="90"/>
      <c r="AK1862" s="37"/>
      <c r="AM1862" s="37"/>
      <c r="AP1862" s="94"/>
      <c r="AQ1862" s="18"/>
      <c r="AR1862" s="95"/>
      <c r="AS1862" s="96"/>
      <c r="AU1862" s="18"/>
      <c r="AW1862" s="18"/>
    </row>
    <row r="1863" spans="17:49" x14ac:dyDescent="0.2">
      <c r="Q1863"/>
      <c r="R1863" s="5"/>
      <c r="S1863" s="34"/>
      <c r="T1863" s="5"/>
      <c r="U1863" s="34"/>
      <c r="V1863" s="5"/>
      <c r="W1863" s="81"/>
      <c r="X1863" s="84"/>
      <c r="Y1863" s="18"/>
      <c r="AA1863" s="18"/>
      <c r="AB1863" s="86"/>
      <c r="AC1863" s="18"/>
      <c r="AE1863" s="18"/>
      <c r="AF1863" s="88"/>
      <c r="AG1863" s="90"/>
      <c r="AK1863" s="37"/>
      <c r="AM1863" s="37"/>
      <c r="AP1863" s="94"/>
      <c r="AQ1863" s="18"/>
      <c r="AR1863" s="95"/>
      <c r="AS1863" s="96"/>
      <c r="AU1863" s="18"/>
      <c r="AW1863" s="18"/>
    </row>
    <row r="1864" spans="17:49" x14ac:dyDescent="0.2">
      <c r="Q1864"/>
      <c r="R1864" s="5"/>
      <c r="S1864" s="34"/>
      <c r="T1864" s="5"/>
      <c r="U1864" s="34"/>
      <c r="V1864" s="5"/>
      <c r="W1864" s="81"/>
      <c r="X1864" s="84"/>
      <c r="Y1864" s="18"/>
      <c r="AA1864" s="18"/>
      <c r="AB1864" s="86"/>
      <c r="AC1864" s="18"/>
      <c r="AE1864" s="18"/>
      <c r="AF1864" s="88"/>
      <c r="AG1864" s="90"/>
      <c r="AK1864" s="37"/>
      <c r="AM1864" s="37"/>
      <c r="AP1864" s="94"/>
      <c r="AQ1864" s="18"/>
      <c r="AR1864" s="95"/>
      <c r="AS1864" s="96"/>
      <c r="AU1864" s="18"/>
      <c r="AW1864" s="18"/>
    </row>
    <row r="1865" spans="17:49" x14ac:dyDescent="0.2">
      <c r="Q1865"/>
      <c r="R1865" s="5"/>
      <c r="S1865" s="34"/>
      <c r="T1865" s="5"/>
      <c r="U1865" s="34"/>
      <c r="V1865" s="5"/>
      <c r="W1865" s="81"/>
      <c r="X1865" s="84"/>
      <c r="Y1865" s="18"/>
      <c r="AA1865" s="18"/>
      <c r="AB1865" s="86"/>
      <c r="AC1865" s="18"/>
      <c r="AE1865" s="18"/>
      <c r="AF1865" s="88"/>
      <c r="AG1865" s="90"/>
      <c r="AK1865" s="37"/>
      <c r="AM1865" s="37"/>
      <c r="AP1865" s="94"/>
      <c r="AQ1865" s="18"/>
      <c r="AR1865" s="95"/>
      <c r="AS1865" s="96"/>
      <c r="AU1865" s="18"/>
      <c r="AW1865" s="18"/>
    </row>
    <row r="1866" spans="17:49" x14ac:dyDescent="0.2">
      <c r="Q1866"/>
      <c r="R1866" s="5"/>
      <c r="S1866" s="34"/>
      <c r="T1866" s="5"/>
      <c r="U1866" s="34"/>
      <c r="V1866" s="5"/>
      <c r="W1866" s="81"/>
      <c r="X1866" s="84"/>
      <c r="Y1866" s="18"/>
      <c r="AA1866" s="18"/>
      <c r="AB1866" s="86"/>
      <c r="AC1866" s="18"/>
      <c r="AE1866" s="18"/>
      <c r="AF1866" s="88"/>
      <c r="AG1866" s="90"/>
      <c r="AK1866" s="37"/>
      <c r="AM1866" s="37"/>
      <c r="AP1866" s="94"/>
      <c r="AQ1866" s="18"/>
      <c r="AR1866" s="95"/>
      <c r="AS1866" s="96"/>
      <c r="AU1866" s="18"/>
      <c r="AW1866" s="18"/>
    </row>
    <row r="1867" spans="17:49" x14ac:dyDescent="0.2">
      <c r="Q1867"/>
      <c r="R1867" s="5"/>
      <c r="S1867" s="34"/>
      <c r="T1867" s="5"/>
      <c r="U1867" s="34"/>
      <c r="V1867" s="5"/>
      <c r="W1867" s="81"/>
      <c r="X1867" s="84"/>
      <c r="Y1867" s="18"/>
      <c r="AA1867" s="18"/>
      <c r="AB1867" s="86"/>
      <c r="AC1867" s="18"/>
      <c r="AE1867" s="18"/>
      <c r="AF1867" s="88"/>
      <c r="AG1867" s="90"/>
      <c r="AK1867" s="37"/>
      <c r="AM1867" s="37"/>
      <c r="AP1867" s="94"/>
      <c r="AQ1867" s="18"/>
      <c r="AR1867" s="95"/>
      <c r="AS1867" s="96"/>
      <c r="AU1867" s="18"/>
      <c r="AW1867" s="18"/>
    </row>
    <row r="1868" spans="17:49" x14ac:dyDescent="0.2">
      <c r="Q1868"/>
      <c r="R1868" s="5"/>
      <c r="S1868" s="34"/>
      <c r="T1868" s="5"/>
      <c r="U1868" s="34"/>
      <c r="V1868" s="5"/>
      <c r="W1868" s="81"/>
      <c r="X1868" s="84"/>
      <c r="Y1868" s="18"/>
      <c r="AA1868" s="18"/>
      <c r="AB1868" s="86"/>
      <c r="AC1868" s="18"/>
      <c r="AE1868" s="18"/>
      <c r="AF1868" s="88"/>
      <c r="AG1868" s="90"/>
      <c r="AK1868" s="37"/>
      <c r="AM1868" s="37"/>
      <c r="AP1868" s="94"/>
      <c r="AQ1868" s="18"/>
      <c r="AR1868" s="95"/>
      <c r="AS1868" s="96"/>
      <c r="AU1868" s="18"/>
      <c r="AW1868" s="18"/>
    </row>
    <row r="1869" spans="17:49" x14ac:dyDescent="0.2">
      <c r="Q1869"/>
      <c r="R1869" s="5"/>
      <c r="S1869" s="34"/>
      <c r="T1869" s="5"/>
      <c r="U1869" s="34"/>
      <c r="V1869" s="5"/>
      <c r="W1869" s="81"/>
      <c r="X1869" s="84"/>
      <c r="Y1869" s="18"/>
      <c r="AA1869" s="18"/>
      <c r="AB1869" s="86"/>
      <c r="AC1869" s="18"/>
      <c r="AE1869" s="18"/>
      <c r="AF1869" s="88"/>
      <c r="AG1869" s="90"/>
      <c r="AK1869" s="37"/>
      <c r="AM1869" s="37"/>
      <c r="AP1869" s="94"/>
      <c r="AQ1869" s="18"/>
      <c r="AR1869" s="95"/>
      <c r="AS1869" s="96"/>
      <c r="AU1869" s="18"/>
      <c r="AW1869" s="18"/>
    </row>
    <row r="1870" spans="17:49" x14ac:dyDescent="0.2">
      <c r="Q1870"/>
      <c r="R1870" s="5"/>
      <c r="S1870" s="34"/>
      <c r="T1870" s="5"/>
      <c r="U1870" s="34"/>
      <c r="V1870" s="5"/>
      <c r="W1870" s="81"/>
      <c r="X1870" s="84"/>
      <c r="Y1870" s="18"/>
      <c r="AA1870" s="18"/>
      <c r="AB1870" s="86"/>
      <c r="AC1870" s="18"/>
      <c r="AE1870" s="18"/>
      <c r="AF1870" s="88"/>
      <c r="AG1870" s="90"/>
      <c r="AK1870" s="37"/>
      <c r="AM1870" s="37"/>
      <c r="AP1870" s="94"/>
      <c r="AQ1870" s="18"/>
      <c r="AR1870" s="95"/>
      <c r="AS1870" s="96"/>
      <c r="AU1870" s="18"/>
      <c r="AW1870" s="18"/>
    </row>
    <row r="1871" spans="17:49" x14ac:dyDescent="0.2">
      <c r="Q1871"/>
      <c r="R1871" s="5"/>
      <c r="S1871" s="34"/>
      <c r="T1871" s="5"/>
      <c r="U1871" s="34"/>
      <c r="V1871" s="5"/>
      <c r="W1871" s="81"/>
      <c r="X1871" s="84"/>
      <c r="Y1871" s="18"/>
      <c r="AA1871" s="18"/>
      <c r="AB1871" s="86"/>
      <c r="AC1871" s="18"/>
      <c r="AE1871" s="18"/>
      <c r="AF1871" s="88"/>
      <c r="AG1871" s="90"/>
      <c r="AK1871" s="37"/>
      <c r="AM1871" s="37"/>
      <c r="AP1871" s="94"/>
      <c r="AQ1871" s="18"/>
      <c r="AR1871" s="95"/>
      <c r="AS1871" s="96"/>
      <c r="AU1871" s="18"/>
      <c r="AW1871" s="18"/>
    </row>
    <row r="1872" spans="17:49" x14ac:dyDescent="0.2">
      <c r="Q1872"/>
      <c r="R1872" s="5"/>
      <c r="S1872" s="34"/>
      <c r="T1872" s="5"/>
      <c r="U1872" s="34"/>
      <c r="V1872" s="5"/>
      <c r="W1872" s="81"/>
      <c r="X1872" s="84"/>
      <c r="Y1872" s="18"/>
      <c r="AA1872" s="18"/>
      <c r="AB1872" s="86"/>
      <c r="AC1872" s="18"/>
      <c r="AE1872" s="18"/>
      <c r="AF1872" s="88"/>
      <c r="AG1872" s="90"/>
      <c r="AK1872" s="37"/>
      <c r="AM1872" s="37"/>
      <c r="AP1872" s="94"/>
      <c r="AQ1872" s="18"/>
      <c r="AR1872" s="95"/>
      <c r="AS1872" s="96"/>
      <c r="AU1872" s="18"/>
      <c r="AW1872" s="18"/>
    </row>
    <row r="1873" spans="17:49" x14ac:dyDescent="0.2">
      <c r="Q1873"/>
      <c r="R1873" s="5"/>
      <c r="S1873" s="34"/>
      <c r="T1873" s="5"/>
      <c r="U1873" s="34"/>
      <c r="V1873" s="5"/>
      <c r="W1873" s="81"/>
      <c r="X1873" s="84"/>
      <c r="Y1873" s="18"/>
      <c r="AA1873" s="18"/>
      <c r="AB1873" s="86"/>
      <c r="AC1873" s="18"/>
      <c r="AE1873" s="18"/>
      <c r="AF1873" s="88"/>
      <c r="AG1873" s="90"/>
      <c r="AK1873" s="37"/>
      <c r="AM1873" s="37"/>
      <c r="AP1873" s="94"/>
      <c r="AQ1873" s="18"/>
      <c r="AR1873" s="95"/>
      <c r="AS1873" s="96"/>
      <c r="AU1873" s="18"/>
      <c r="AW1873" s="18"/>
    </row>
    <row r="1874" spans="17:49" x14ac:dyDescent="0.2">
      <c r="Q1874"/>
      <c r="R1874" s="5"/>
      <c r="S1874" s="34"/>
      <c r="T1874" s="5"/>
      <c r="U1874" s="34"/>
      <c r="V1874" s="5"/>
      <c r="W1874" s="81"/>
      <c r="X1874" s="84"/>
      <c r="Y1874" s="18"/>
      <c r="AA1874" s="18"/>
      <c r="AB1874" s="86"/>
      <c r="AC1874" s="18"/>
      <c r="AE1874" s="18"/>
      <c r="AF1874" s="88"/>
      <c r="AG1874" s="90"/>
      <c r="AK1874" s="37"/>
      <c r="AM1874" s="37"/>
      <c r="AP1874" s="94"/>
      <c r="AQ1874" s="18"/>
      <c r="AR1874" s="95"/>
      <c r="AS1874" s="96"/>
      <c r="AU1874" s="18"/>
      <c r="AW1874" s="18"/>
    </row>
    <row r="1875" spans="17:49" x14ac:dyDescent="0.2">
      <c r="Q1875"/>
      <c r="R1875" s="5"/>
      <c r="S1875" s="34"/>
      <c r="T1875" s="5"/>
      <c r="U1875" s="34"/>
      <c r="V1875" s="5"/>
      <c r="W1875" s="81"/>
      <c r="X1875" s="84"/>
      <c r="Y1875" s="18"/>
      <c r="AA1875" s="18"/>
      <c r="AB1875" s="86"/>
      <c r="AC1875" s="18"/>
      <c r="AE1875" s="18"/>
      <c r="AF1875" s="88"/>
      <c r="AG1875" s="90"/>
      <c r="AK1875" s="37"/>
      <c r="AM1875" s="37"/>
      <c r="AP1875" s="94"/>
      <c r="AQ1875" s="18"/>
      <c r="AR1875" s="95"/>
      <c r="AS1875" s="96"/>
      <c r="AU1875" s="18"/>
      <c r="AW1875" s="18"/>
    </row>
    <row r="1876" spans="17:49" x14ac:dyDescent="0.2">
      <c r="Q1876"/>
      <c r="R1876" s="5"/>
      <c r="S1876" s="34"/>
      <c r="T1876" s="5"/>
      <c r="U1876" s="34"/>
      <c r="V1876" s="5"/>
      <c r="W1876" s="81"/>
      <c r="X1876" s="84"/>
      <c r="Y1876" s="18"/>
      <c r="AA1876" s="18"/>
      <c r="AB1876" s="86"/>
      <c r="AC1876" s="18"/>
      <c r="AE1876" s="18"/>
      <c r="AF1876" s="88"/>
      <c r="AG1876" s="90"/>
      <c r="AK1876" s="37"/>
      <c r="AM1876" s="37"/>
      <c r="AP1876" s="94"/>
      <c r="AQ1876" s="18"/>
      <c r="AR1876" s="95"/>
      <c r="AS1876" s="96"/>
      <c r="AU1876" s="18"/>
      <c r="AW1876" s="18"/>
    </row>
    <row r="1877" spans="17:49" x14ac:dyDescent="0.2">
      <c r="Q1877"/>
      <c r="R1877" s="5"/>
      <c r="S1877" s="34"/>
      <c r="T1877" s="5"/>
      <c r="U1877" s="34"/>
      <c r="V1877" s="5"/>
      <c r="W1877" s="81"/>
      <c r="X1877" s="84"/>
      <c r="Y1877" s="18"/>
      <c r="AA1877" s="18"/>
      <c r="AB1877" s="86"/>
      <c r="AC1877" s="18"/>
      <c r="AE1877" s="18"/>
      <c r="AF1877" s="88"/>
      <c r="AG1877" s="90"/>
      <c r="AK1877" s="37"/>
      <c r="AM1877" s="37"/>
      <c r="AP1877" s="94"/>
      <c r="AQ1877" s="18"/>
      <c r="AR1877" s="95"/>
      <c r="AS1877" s="96"/>
      <c r="AU1877" s="18"/>
      <c r="AW1877" s="18"/>
    </row>
    <row r="1878" spans="17:49" x14ac:dyDescent="0.2">
      <c r="Q1878"/>
      <c r="R1878" s="5"/>
      <c r="S1878" s="34"/>
      <c r="T1878" s="5"/>
      <c r="U1878" s="34"/>
      <c r="V1878" s="5"/>
      <c r="W1878" s="81"/>
      <c r="X1878" s="84"/>
      <c r="Y1878" s="18"/>
      <c r="AA1878" s="18"/>
      <c r="AB1878" s="86"/>
      <c r="AC1878" s="18"/>
      <c r="AE1878" s="18"/>
      <c r="AF1878" s="88"/>
      <c r="AG1878" s="90"/>
      <c r="AK1878" s="37"/>
      <c r="AM1878" s="37"/>
      <c r="AP1878" s="94"/>
      <c r="AQ1878" s="18"/>
      <c r="AR1878" s="95"/>
      <c r="AS1878" s="96"/>
      <c r="AU1878" s="18"/>
      <c r="AW1878" s="18"/>
    </row>
    <row r="1879" spans="17:49" x14ac:dyDescent="0.2">
      <c r="Q1879"/>
      <c r="R1879" s="5"/>
      <c r="S1879" s="34"/>
      <c r="T1879" s="5"/>
      <c r="U1879" s="34"/>
      <c r="V1879" s="5"/>
      <c r="W1879" s="81"/>
      <c r="X1879" s="84"/>
      <c r="Y1879" s="18"/>
      <c r="AA1879" s="18"/>
      <c r="AB1879" s="86"/>
      <c r="AC1879" s="18"/>
      <c r="AE1879" s="18"/>
      <c r="AF1879" s="88"/>
      <c r="AG1879" s="90"/>
      <c r="AK1879" s="37"/>
      <c r="AM1879" s="37"/>
      <c r="AP1879" s="94"/>
      <c r="AQ1879" s="18"/>
      <c r="AR1879" s="95"/>
      <c r="AS1879" s="96"/>
      <c r="AU1879" s="18"/>
      <c r="AW1879" s="18"/>
    </row>
    <row r="1880" spans="17:49" x14ac:dyDescent="0.2">
      <c r="Q1880"/>
      <c r="R1880" s="5"/>
      <c r="S1880" s="34"/>
      <c r="T1880" s="5"/>
      <c r="U1880" s="34"/>
      <c r="V1880" s="5"/>
      <c r="W1880" s="81"/>
      <c r="X1880" s="84"/>
      <c r="Y1880" s="18"/>
      <c r="AA1880" s="18"/>
      <c r="AB1880" s="86"/>
      <c r="AC1880" s="18"/>
      <c r="AE1880" s="18"/>
      <c r="AF1880" s="88"/>
      <c r="AG1880" s="90"/>
      <c r="AK1880" s="37"/>
      <c r="AM1880" s="37"/>
      <c r="AP1880" s="94"/>
      <c r="AQ1880" s="18"/>
      <c r="AR1880" s="95"/>
      <c r="AS1880" s="96"/>
      <c r="AU1880" s="18"/>
      <c r="AW1880" s="18"/>
    </row>
    <row r="1881" spans="17:49" x14ac:dyDescent="0.2">
      <c r="Q1881"/>
      <c r="R1881" s="5"/>
      <c r="S1881" s="34"/>
      <c r="T1881" s="5"/>
      <c r="U1881" s="34"/>
      <c r="V1881" s="5"/>
      <c r="W1881" s="81"/>
      <c r="X1881" s="84"/>
      <c r="Y1881" s="18"/>
      <c r="AA1881" s="18"/>
      <c r="AB1881" s="86"/>
      <c r="AC1881" s="18"/>
      <c r="AE1881" s="18"/>
      <c r="AF1881" s="88"/>
      <c r="AG1881" s="90"/>
      <c r="AK1881" s="37"/>
      <c r="AM1881" s="37"/>
      <c r="AP1881" s="94"/>
      <c r="AQ1881" s="18"/>
      <c r="AR1881" s="95"/>
      <c r="AS1881" s="96"/>
      <c r="AU1881" s="18"/>
      <c r="AW1881" s="18"/>
    </row>
    <row r="1882" spans="17:49" x14ac:dyDescent="0.2">
      <c r="Q1882"/>
      <c r="R1882" s="5"/>
      <c r="S1882" s="34"/>
      <c r="T1882" s="5"/>
      <c r="U1882" s="34"/>
      <c r="V1882" s="5"/>
      <c r="W1882" s="81"/>
      <c r="X1882" s="84"/>
      <c r="Y1882" s="18"/>
      <c r="AA1882" s="18"/>
      <c r="AB1882" s="86"/>
      <c r="AC1882" s="18"/>
      <c r="AE1882" s="18"/>
      <c r="AF1882" s="88"/>
      <c r="AG1882" s="90"/>
      <c r="AK1882" s="37"/>
      <c r="AM1882" s="37"/>
      <c r="AP1882" s="94"/>
      <c r="AQ1882" s="18"/>
      <c r="AR1882" s="95"/>
      <c r="AS1882" s="96"/>
      <c r="AU1882" s="18"/>
      <c r="AW1882" s="18"/>
    </row>
    <row r="1883" spans="17:49" x14ac:dyDescent="0.2">
      <c r="Q1883"/>
      <c r="R1883" s="5"/>
      <c r="S1883" s="34"/>
      <c r="T1883" s="5"/>
      <c r="U1883" s="34"/>
      <c r="V1883" s="5"/>
      <c r="W1883" s="81"/>
      <c r="X1883" s="84"/>
      <c r="Y1883" s="18"/>
      <c r="AA1883" s="18"/>
      <c r="AB1883" s="86"/>
      <c r="AC1883" s="18"/>
      <c r="AE1883" s="18"/>
      <c r="AF1883" s="88"/>
      <c r="AG1883" s="90"/>
      <c r="AK1883" s="37"/>
      <c r="AM1883" s="37"/>
      <c r="AP1883" s="94"/>
      <c r="AQ1883" s="18"/>
      <c r="AR1883" s="95"/>
      <c r="AS1883" s="96"/>
      <c r="AU1883" s="18"/>
      <c r="AW1883" s="18"/>
    </row>
    <row r="1884" spans="17:49" x14ac:dyDescent="0.2">
      <c r="Q1884"/>
      <c r="R1884" s="5"/>
      <c r="S1884" s="34"/>
      <c r="T1884" s="5"/>
      <c r="U1884" s="34"/>
      <c r="V1884" s="5"/>
      <c r="W1884" s="81"/>
      <c r="X1884" s="84"/>
      <c r="Y1884" s="18"/>
      <c r="AA1884" s="18"/>
      <c r="AB1884" s="86"/>
      <c r="AC1884" s="18"/>
      <c r="AE1884" s="18"/>
      <c r="AF1884" s="88"/>
      <c r="AG1884" s="90"/>
      <c r="AK1884" s="37"/>
      <c r="AM1884" s="37"/>
      <c r="AP1884" s="94"/>
      <c r="AQ1884" s="18"/>
      <c r="AR1884" s="95"/>
      <c r="AS1884" s="96"/>
      <c r="AU1884" s="18"/>
      <c r="AW1884" s="18"/>
    </row>
    <row r="1885" spans="17:49" x14ac:dyDescent="0.2">
      <c r="Q1885"/>
      <c r="R1885" s="5"/>
      <c r="S1885" s="34"/>
      <c r="T1885" s="5"/>
      <c r="U1885" s="34"/>
      <c r="V1885" s="5"/>
      <c r="W1885" s="81"/>
      <c r="X1885" s="84"/>
      <c r="Y1885" s="18"/>
      <c r="AA1885" s="18"/>
      <c r="AB1885" s="86"/>
      <c r="AC1885" s="18"/>
      <c r="AE1885" s="18"/>
      <c r="AF1885" s="88"/>
      <c r="AG1885" s="90"/>
      <c r="AK1885" s="37"/>
      <c r="AM1885" s="37"/>
      <c r="AP1885" s="94"/>
      <c r="AQ1885" s="18"/>
      <c r="AR1885" s="95"/>
      <c r="AS1885" s="96"/>
      <c r="AU1885" s="18"/>
      <c r="AW1885" s="18"/>
    </row>
    <row r="1886" spans="17:49" x14ac:dyDescent="0.2">
      <c r="Q1886"/>
      <c r="R1886" s="5"/>
      <c r="S1886" s="34"/>
      <c r="T1886" s="5"/>
      <c r="U1886" s="34"/>
      <c r="V1886" s="5"/>
      <c r="W1886" s="81"/>
      <c r="X1886" s="84"/>
      <c r="Y1886" s="18"/>
      <c r="AA1886" s="18"/>
      <c r="AB1886" s="86"/>
      <c r="AC1886" s="18"/>
      <c r="AE1886" s="18"/>
      <c r="AF1886" s="88"/>
      <c r="AG1886" s="90"/>
      <c r="AK1886" s="37"/>
      <c r="AM1886" s="37"/>
      <c r="AP1886" s="94"/>
      <c r="AQ1886" s="18"/>
      <c r="AR1886" s="95"/>
      <c r="AS1886" s="96"/>
      <c r="AU1886" s="18"/>
      <c r="AW1886" s="18"/>
    </row>
    <row r="1887" spans="17:49" x14ac:dyDescent="0.2">
      <c r="Q1887"/>
      <c r="R1887" s="5"/>
      <c r="S1887" s="34"/>
      <c r="T1887" s="5"/>
      <c r="U1887" s="34"/>
      <c r="V1887" s="5"/>
      <c r="W1887" s="81"/>
      <c r="X1887" s="84"/>
      <c r="Y1887" s="18"/>
      <c r="AA1887" s="18"/>
      <c r="AB1887" s="86"/>
      <c r="AC1887" s="18"/>
      <c r="AE1887" s="18"/>
      <c r="AF1887" s="88"/>
      <c r="AG1887" s="90"/>
      <c r="AK1887" s="37"/>
      <c r="AM1887" s="37"/>
      <c r="AP1887" s="94"/>
      <c r="AQ1887" s="18"/>
      <c r="AR1887" s="95"/>
      <c r="AS1887" s="96"/>
      <c r="AU1887" s="18"/>
      <c r="AW1887" s="18"/>
    </row>
    <row r="1888" spans="17:49" x14ac:dyDescent="0.2">
      <c r="Q1888"/>
      <c r="R1888" s="5"/>
      <c r="S1888" s="34"/>
      <c r="T1888" s="5"/>
      <c r="U1888" s="34"/>
      <c r="V1888" s="5"/>
      <c r="W1888" s="81"/>
      <c r="X1888" s="84"/>
      <c r="Y1888" s="18"/>
      <c r="AA1888" s="18"/>
      <c r="AB1888" s="86"/>
      <c r="AC1888" s="18"/>
      <c r="AE1888" s="18"/>
      <c r="AF1888" s="88"/>
      <c r="AG1888" s="90"/>
      <c r="AK1888" s="37"/>
      <c r="AM1888" s="37"/>
      <c r="AP1888" s="94"/>
      <c r="AQ1888" s="18"/>
      <c r="AR1888" s="95"/>
      <c r="AS1888" s="96"/>
      <c r="AU1888" s="18"/>
      <c r="AW1888" s="18"/>
    </row>
    <row r="1889" spans="17:49" x14ac:dyDescent="0.2">
      <c r="Q1889"/>
      <c r="R1889" s="5"/>
      <c r="S1889" s="34"/>
      <c r="T1889" s="5"/>
      <c r="U1889" s="34"/>
      <c r="V1889" s="5"/>
      <c r="W1889" s="81"/>
      <c r="X1889" s="84"/>
      <c r="Y1889" s="18"/>
      <c r="AA1889" s="18"/>
      <c r="AB1889" s="86"/>
      <c r="AC1889" s="18"/>
      <c r="AE1889" s="18"/>
      <c r="AF1889" s="88"/>
      <c r="AG1889" s="90"/>
      <c r="AK1889" s="37"/>
      <c r="AM1889" s="37"/>
      <c r="AP1889" s="94"/>
      <c r="AQ1889" s="18"/>
      <c r="AR1889" s="95"/>
      <c r="AS1889" s="96"/>
      <c r="AU1889" s="18"/>
      <c r="AW1889" s="18"/>
    </row>
    <row r="1890" spans="17:49" x14ac:dyDescent="0.2">
      <c r="Q1890"/>
      <c r="R1890" s="5"/>
      <c r="S1890" s="34"/>
      <c r="T1890" s="5"/>
      <c r="U1890" s="34"/>
      <c r="V1890" s="5"/>
      <c r="W1890" s="81"/>
      <c r="X1890" s="84"/>
      <c r="Y1890" s="18"/>
      <c r="AA1890" s="18"/>
      <c r="AB1890" s="86"/>
      <c r="AC1890" s="18"/>
      <c r="AE1890" s="18"/>
      <c r="AF1890" s="88"/>
      <c r="AG1890" s="90"/>
      <c r="AK1890" s="37"/>
      <c r="AM1890" s="37"/>
      <c r="AP1890" s="94"/>
      <c r="AQ1890" s="18"/>
      <c r="AR1890" s="95"/>
      <c r="AS1890" s="96"/>
      <c r="AU1890" s="18"/>
      <c r="AW1890" s="18"/>
    </row>
    <row r="1891" spans="17:49" x14ac:dyDescent="0.2">
      <c r="Q1891"/>
      <c r="R1891" s="5"/>
      <c r="S1891" s="34"/>
      <c r="T1891" s="5"/>
      <c r="U1891" s="34"/>
      <c r="V1891" s="5"/>
      <c r="W1891" s="81"/>
      <c r="X1891" s="84"/>
      <c r="Y1891" s="18"/>
      <c r="AA1891" s="18"/>
      <c r="AB1891" s="86"/>
      <c r="AC1891" s="18"/>
      <c r="AE1891" s="18"/>
      <c r="AF1891" s="88"/>
      <c r="AG1891" s="90"/>
      <c r="AK1891" s="37"/>
      <c r="AM1891" s="37"/>
      <c r="AP1891" s="94"/>
      <c r="AQ1891" s="18"/>
      <c r="AR1891" s="95"/>
      <c r="AS1891" s="96"/>
      <c r="AU1891" s="18"/>
      <c r="AW1891" s="18"/>
    </row>
    <row r="1892" spans="17:49" x14ac:dyDescent="0.2">
      <c r="Q1892"/>
      <c r="R1892" s="5"/>
      <c r="S1892" s="34"/>
      <c r="T1892" s="5"/>
      <c r="U1892" s="34"/>
      <c r="V1892" s="5"/>
      <c r="W1892" s="81"/>
      <c r="X1892" s="84"/>
      <c r="Y1892" s="18"/>
      <c r="AA1892" s="18"/>
      <c r="AB1892" s="86"/>
      <c r="AC1892" s="18"/>
      <c r="AE1892" s="18"/>
      <c r="AF1892" s="88"/>
      <c r="AG1892" s="90"/>
      <c r="AK1892" s="37"/>
      <c r="AM1892" s="37"/>
      <c r="AP1892" s="94"/>
      <c r="AQ1892" s="18"/>
      <c r="AR1892" s="95"/>
      <c r="AS1892" s="96"/>
      <c r="AU1892" s="18"/>
      <c r="AW1892" s="18"/>
    </row>
    <row r="1893" spans="17:49" x14ac:dyDescent="0.2">
      <c r="Q1893"/>
      <c r="R1893" s="5"/>
      <c r="S1893" s="34"/>
      <c r="T1893" s="5"/>
      <c r="U1893" s="34"/>
      <c r="V1893" s="5"/>
      <c r="W1893" s="81"/>
      <c r="X1893" s="84"/>
      <c r="Y1893" s="18"/>
      <c r="AA1893" s="18"/>
      <c r="AB1893" s="86"/>
      <c r="AC1893" s="18"/>
      <c r="AE1893" s="18"/>
      <c r="AF1893" s="88"/>
      <c r="AG1893" s="90"/>
      <c r="AK1893" s="37"/>
      <c r="AM1893" s="37"/>
      <c r="AP1893" s="94"/>
      <c r="AQ1893" s="18"/>
      <c r="AR1893" s="95"/>
      <c r="AS1893" s="96"/>
      <c r="AU1893" s="18"/>
      <c r="AW1893" s="18"/>
    </row>
    <row r="1894" spans="17:49" x14ac:dyDescent="0.2">
      <c r="Q1894"/>
      <c r="R1894" s="5"/>
      <c r="S1894" s="34"/>
      <c r="T1894" s="5"/>
      <c r="U1894" s="34"/>
      <c r="V1894" s="5"/>
      <c r="W1894" s="81"/>
      <c r="X1894" s="84"/>
      <c r="Y1894" s="18"/>
      <c r="AA1894" s="18"/>
      <c r="AB1894" s="86"/>
      <c r="AC1894" s="18"/>
      <c r="AE1894" s="18"/>
      <c r="AF1894" s="88"/>
      <c r="AG1894" s="90"/>
      <c r="AK1894" s="37"/>
      <c r="AM1894" s="37"/>
      <c r="AP1894" s="94"/>
      <c r="AQ1894" s="18"/>
      <c r="AR1894" s="95"/>
      <c r="AS1894" s="96"/>
      <c r="AU1894" s="18"/>
      <c r="AW1894" s="18"/>
    </row>
    <row r="1895" spans="17:49" x14ac:dyDescent="0.2">
      <c r="Q1895"/>
      <c r="R1895" s="5"/>
      <c r="S1895" s="34"/>
      <c r="T1895" s="5"/>
      <c r="U1895" s="34"/>
      <c r="V1895" s="5"/>
      <c r="W1895" s="81"/>
      <c r="X1895" s="84"/>
      <c r="Y1895" s="18"/>
      <c r="AA1895" s="18"/>
      <c r="AB1895" s="86"/>
      <c r="AC1895" s="18"/>
      <c r="AE1895" s="18"/>
      <c r="AF1895" s="88"/>
      <c r="AG1895" s="90"/>
      <c r="AK1895" s="37"/>
      <c r="AM1895" s="37"/>
      <c r="AP1895" s="94"/>
      <c r="AQ1895" s="18"/>
      <c r="AR1895" s="95"/>
      <c r="AS1895" s="96"/>
      <c r="AU1895" s="18"/>
      <c r="AW1895" s="18"/>
    </row>
    <row r="1896" spans="17:49" x14ac:dyDescent="0.2">
      <c r="Q1896"/>
      <c r="R1896" s="5"/>
      <c r="S1896" s="34"/>
      <c r="T1896" s="5"/>
      <c r="U1896" s="34"/>
      <c r="V1896" s="5"/>
      <c r="W1896" s="81"/>
      <c r="X1896" s="84"/>
      <c r="Y1896" s="18"/>
      <c r="AA1896" s="18"/>
      <c r="AB1896" s="86"/>
      <c r="AC1896" s="18"/>
      <c r="AE1896" s="18"/>
      <c r="AF1896" s="88"/>
      <c r="AG1896" s="90"/>
      <c r="AK1896" s="37"/>
      <c r="AM1896" s="37"/>
      <c r="AP1896" s="94"/>
      <c r="AQ1896" s="18"/>
      <c r="AR1896" s="95"/>
      <c r="AS1896" s="96"/>
      <c r="AU1896" s="18"/>
      <c r="AW1896" s="18"/>
    </row>
    <row r="1897" spans="17:49" x14ac:dyDescent="0.2">
      <c r="Q1897"/>
      <c r="R1897" s="5"/>
      <c r="S1897" s="34"/>
      <c r="T1897" s="5"/>
      <c r="U1897" s="34"/>
      <c r="V1897" s="5"/>
      <c r="W1897" s="81"/>
      <c r="X1897" s="84"/>
      <c r="Y1897" s="18"/>
      <c r="AA1897" s="18"/>
      <c r="AB1897" s="86"/>
      <c r="AC1897" s="18"/>
      <c r="AE1897" s="18"/>
      <c r="AF1897" s="88"/>
      <c r="AG1897" s="90"/>
      <c r="AK1897" s="37"/>
      <c r="AM1897" s="37"/>
      <c r="AP1897" s="94"/>
      <c r="AQ1897" s="18"/>
      <c r="AR1897" s="95"/>
      <c r="AS1897" s="96"/>
      <c r="AU1897" s="18"/>
      <c r="AW1897" s="18"/>
    </row>
    <row r="1898" spans="17:49" x14ac:dyDescent="0.2">
      <c r="Q1898"/>
      <c r="R1898" s="5"/>
      <c r="S1898" s="34"/>
      <c r="T1898" s="5"/>
      <c r="U1898" s="34"/>
      <c r="V1898" s="5"/>
      <c r="W1898" s="81"/>
      <c r="X1898" s="84"/>
      <c r="Y1898" s="18"/>
      <c r="AA1898" s="18"/>
      <c r="AB1898" s="86"/>
      <c r="AC1898" s="18"/>
      <c r="AE1898" s="18"/>
      <c r="AF1898" s="88"/>
      <c r="AG1898" s="90"/>
      <c r="AK1898" s="37"/>
      <c r="AM1898" s="37"/>
      <c r="AP1898" s="94"/>
      <c r="AQ1898" s="18"/>
      <c r="AR1898" s="95"/>
      <c r="AS1898" s="96"/>
      <c r="AU1898" s="18"/>
      <c r="AW1898" s="18"/>
    </row>
    <row r="1899" spans="17:49" x14ac:dyDescent="0.2">
      <c r="Q1899"/>
      <c r="R1899" s="5"/>
      <c r="S1899" s="34"/>
      <c r="T1899" s="5"/>
      <c r="U1899" s="34"/>
      <c r="V1899" s="5"/>
      <c r="W1899" s="81"/>
      <c r="X1899" s="84"/>
      <c r="Y1899" s="18"/>
      <c r="AA1899" s="18"/>
      <c r="AB1899" s="86"/>
      <c r="AC1899" s="18"/>
      <c r="AE1899" s="18"/>
      <c r="AF1899" s="88"/>
      <c r="AG1899" s="90"/>
      <c r="AK1899" s="37"/>
      <c r="AM1899" s="37"/>
      <c r="AP1899" s="94"/>
      <c r="AQ1899" s="18"/>
      <c r="AR1899" s="95"/>
      <c r="AS1899" s="96"/>
      <c r="AU1899" s="18"/>
      <c r="AW1899" s="18"/>
    </row>
    <row r="1900" spans="17:49" x14ac:dyDescent="0.2">
      <c r="Q1900"/>
      <c r="R1900" s="5"/>
      <c r="S1900" s="34"/>
      <c r="T1900" s="5"/>
      <c r="U1900" s="34"/>
      <c r="V1900" s="5"/>
      <c r="W1900" s="81"/>
      <c r="X1900" s="84"/>
      <c r="Y1900" s="18"/>
      <c r="AA1900" s="18"/>
      <c r="AB1900" s="86"/>
      <c r="AC1900" s="18"/>
      <c r="AE1900" s="18"/>
      <c r="AF1900" s="88"/>
      <c r="AG1900" s="90"/>
      <c r="AK1900" s="37"/>
      <c r="AM1900" s="37"/>
      <c r="AP1900" s="94"/>
      <c r="AQ1900" s="18"/>
      <c r="AR1900" s="95"/>
      <c r="AS1900" s="96"/>
      <c r="AU1900" s="18"/>
      <c r="AW1900" s="18"/>
    </row>
    <row r="1901" spans="17:49" x14ac:dyDescent="0.2">
      <c r="Q1901"/>
      <c r="R1901" s="5"/>
      <c r="S1901" s="34"/>
      <c r="T1901" s="5"/>
      <c r="U1901" s="34"/>
      <c r="V1901" s="5"/>
      <c r="W1901" s="81"/>
      <c r="X1901" s="84"/>
      <c r="Y1901" s="18"/>
      <c r="AA1901" s="18"/>
      <c r="AB1901" s="86"/>
      <c r="AC1901" s="18"/>
      <c r="AE1901" s="18"/>
      <c r="AF1901" s="88"/>
      <c r="AG1901" s="90"/>
      <c r="AK1901" s="37"/>
      <c r="AM1901" s="37"/>
      <c r="AP1901" s="94"/>
      <c r="AQ1901" s="18"/>
      <c r="AR1901" s="95"/>
      <c r="AS1901" s="96"/>
      <c r="AU1901" s="18"/>
      <c r="AW1901" s="18"/>
    </row>
    <row r="1902" spans="17:49" x14ac:dyDescent="0.2">
      <c r="Q1902"/>
      <c r="R1902" s="5"/>
      <c r="S1902" s="34"/>
      <c r="T1902" s="5"/>
      <c r="U1902" s="34"/>
      <c r="V1902" s="5"/>
      <c r="W1902" s="81"/>
      <c r="X1902" s="84"/>
      <c r="Y1902" s="18"/>
      <c r="AA1902" s="18"/>
      <c r="AB1902" s="86"/>
      <c r="AC1902" s="18"/>
      <c r="AE1902" s="18"/>
      <c r="AF1902" s="88"/>
      <c r="AG1902" s="90"/>
      <c r="AK1902" s="37"/>
      <c r="AM1902" s="37"/>
      <c r="AP1902" s="94"/>
      <c r="AQ1902" s="18"/>
      <c r="AR1902" s="95"/>
      <c r="AS1902" s="96"/>
      <c r="AU1902" s="18"/>
      <c r="AW1902" s="18"/>
    </row>
    <row r="1903" spans="17:49" x14ac:dyDescent="0.2">
      <c r="Q1903"/>
      <c r="R1903" s="5"/>
      <c r="S1903" s="34"/>
      <c r="T1903" s="5"/>
      <c r="U1903" s="34"/>
      <c r="V1903" s="5"/>
      <c r="W1903" s="81"/>
      <c r="X1903" s="84"/>
      <c r="Y1903" s="18"/>
      <c r="AA1903" s="18"/>
      <c r="AB1903" s="86"/>
      <c r="AC1903" s="18"/>
      <c r="AE1903" s="18"/>
      <c r="AF1903" s="88"/>
      <c r="AG1903" s="90"/>
      <c r="AK1903" s="37"/>
      <c r="AM1903" s="37"/>
      <c r="AP1903" s="94"/>
      <c r="AQ1903" s="18"/>
      <c r="AR1903" s="95"/>
      <c r="AS1903" s="96"/>
      <c r="AU1903" s="18"/>
      <c r="AW1903" s="18"/>
    </row>
    <row r="1904" spans="17:49" x14ac:dyDescent="0.2">
      <c r="Q1904"/>
      <c r="R1904" s="5"/>
      <c r="S1904" s="34"/>
      <c r="T1904" s="5"/>
      <c r="U1904" s="34"/>
      <c r="V1904" s="5"/>
      <c r="W1904" s="81"/>
      <c r="X1904" s="84"/>
      <c r="Y1904" s="18"/>
      <c r="AA1904" s="18"/>
      <c r="AB1904" s="86"/>
      <c r="AC1904" s="18"/>
      <c r="AE1904" s="18"/>
      <c r="AF1904" s="88"/>
      <c r="AG1904" s="90"/>
      <c r="AK1904" s="37"/>
      <c r="AM1904" s="37"/>
      <c r="AP1904" s="94"/>
      <c r="AQ1904" s="18"/>
      <c r="AR1904" s="95"/>
      <c r="AS1904" s="96"/>
      <c r="AU1904" s="18"/>
      <c r="AW1904" s="18"/>
    </row>
    <row r="1905" spans="17:49" x14ac:dyDescent="0.2">
      <c r="Q1905"/>
      <c r="R1905" s="5"/>
      <c r="S1905" s="34"/>
      <c r="T1905" s="5"/>
      <c r="U1905" s="34"/>
      <c r="V1905" s="5"/>
      <c r="W1905" s="81"/>
      <c r="X1905" s="84"/>
      <c r="Y1905" s="18"/>
      <c r="AA1905" s="18"/>
      <c r="AB1905" s="86"/>
      <c r="AC1905" s="18"/>
      <c r="AE1905" s="18"/>
      <c r="AF1905" s="88"/>
      <c r="AG1905" s="90"/>
      <c r="AK1905" s="37"/>
      <c r="AM1905" s="37"/>
      <c r="AP1905" s="94"/>
      <c r="AQ1905" s="18"/>
      <c r="AR1905" s="95"/>
      <c r="AS1905" s="96"/>
      <c r="AU1905" s="18"/>
      <c r="AW1905" s="18"/>
    </row>
    <row r="1906" spans="17:49" x14ac:dyDescent="0.2">
      <c r="Q1906"/>
      <c r="R1906" s="5"/>
      <c r="S1906" s="34"/>
      <c r="T1906" s="5"/>
      <c r="U1906" s="34"/>
      <c r="V1906" s="5"/>
      <c r="W1906" s="81"/>
      <c r="X1906" s="84"/>
      <c r="Y1906" s="18"/>
      <c r="AA1906" s="18"/>
      <c r="AB1906" s="86"/>
      <c r="AC1906" s="18"/>
      <c r="AE1906" s="18"/>
      <c r="AF1906" s="88"/>
      <c r="AG1906" s="90"/>
      <c r="AK1906" s="37"/>
      <c r="AM1906" s="37"/>
      <c r="AP1906" s="94"/>
      <c r="AQ1906" s="18"/>
      <c r="AR1906" s="95"/>
      <c r="AS1906" s="96"/>
      <c r="AU1906" s="18"/>
      <c r="AW1906" s="18"/>
    </row>
    <row r="1907" spans="17:49" x14ac:dyDescent="0.2">
      <c r="Q1907"/>
      <c r="R1907" s="5"/>
      <c r="S1907" s="34"/>
      <c r="T1907" s="5"/>
      <c r="U1907" s="34"/>
      <c r="V1907" s="5"/>
      <c r="W1907" s="81"/>
      <c r="X1907" s="84"/>
      <c r="Y1907" s="18"/>
      <c r="AA1907" s="18"/>
      <c r="AB1907" s="86"/>
      <c r="AC1907" s="18"/>
      <c r="AE1907" s="18"/>
      <c r="AF1907" s="88"/>
      <c r="AG1907" s="90"/>
      <c r="AK1907" s="37"/>
      <c r="AM1907" s="37"/>
      <c r="AP1907" s="94"/>
      <c r="AQ1907" s="18"/>
      <c r="AR1907" s="95"/>
      <c r="AS1907" s="96"/>
      <c r="AU1907" s="18"/>
      <c r="AW1907" s="18"/>
    </row>
    <row r="1908" spans="17:49" x14ac:dyDescent="0.2">
      <c r="Q1908"/>
      <c r="R1908" s="5"/>
      <c r="S1908" s="34"/>
      <c r="T1908" s="5"/>
      <c r="U1908" s="34"/>
      <c r="V1908" s="5"/>
      <c r="W1908" s="81"/>
      <c r="X1908" s="84"/>
      <c r="Y1908" s="18"/>
      <c r="AA1908" s="18"/>
      <c r="AB1908" s="86"/>
      <c r="AC1908" s="18"/>
      <c r="AE1908" s="18"/>
      <c r="AF1908" s="88"/>
      <c r="AG1908" s="90"/>
      <c r="AK1908" s="37"/>
      <c r="AM1908" s="37"/>
      <c r="AP1908" s="94"/>
      <c r="AQ1908" s="18"/>
      <c r="AR1908" s="95"/>
      <c r="AS1908" s="96"/>
      <c r="AU1908" s="18"/>
      <c r="AW1908" s="18"/>
    </row>
    <row r="1909" spans="17:49" x14ac:dyDescent="0.2">
      <c r="Q1909"/>
      <c r="R1909" s="5"/>
      <c r="S1909" s="34"/>
      <c r="T1909" s="5"/>
      <c r="U1909" s="34"/>
      <c r="V1909" s="5"/>
      <c r="W1909" s="81"/>
      <c r="X1909" s="84"/>
      <c r="Y1909" s="18"/>
      <c r="AA1909" s="18"/>
      <c r="AB1909" s="86"/>
      <c r="AC1909" s="18"/>
      <c r="AE1909" s="18"/>
      <c r="AF1909" s="88"/>
      <c r="AG1909" s="90"/>
      <c r="AK1909" s="37"/>
      <c r="AM1909" s="37"/>
      <c r="AP1909" s="94"/>
      <c r="AQ1909" s="18"/>
      <c r="AR1909" s="95"/>
      <c r="AS1909" s="96"/>
      <c r="AU1909" s="18"/>
      <c r="AW1909" s="18"/>
    </row>
    <row r="1910" spans="17:49" x14ac:dyDescent="0.2">
      <c r="Q1910"/>
      <c r="R1910" s="5"/>
      <c r="S1910" s="34"/>
      <c r="T1910" s="5"/>
      <c r="U1910" s="34"/>
      <c r="V1910" s="5"/>
      <c r="W1910" s="81"/>
      <c r="X1910" s="84"/>
      <c r="Y1910" s="18"/>
      <c r="AA1910" s="18"/>
      <c r="AB1910" s="86"/>
      <c r="AC1910" s="18"/>
      <c r="AE1910" s="18"/>
      <c r="AF1910" s="88"/>
      <c r="AG1910" s="90"/>
      <c r="AK1910" s="37"/>
      <c r="AM1910" s="37"/>
      <c r="AP1910" s="94"/>
      <c r="AQ1910" s="18"/>
      <c r="AR1910" s="95"/>
      <c r="AS1910" s="96"/>
      <c r="AU1910" s="18"/>
      <c r="AW1910" s="18"/>
    </row>
    <row r="1911" spans="17:49" x14ac:dyDescent="0.2">
      <c r="Q1911"/>
      <c r="R1911" s="5"/>
      <c r="S1911" s="34"/>
      <c r="T1911" s="5"/>
      <c r="U1911" s="34"/>
      <c r="V1911" s="5"/>
      <c r="W1911" s="81"/>
      <c r="X1911" s="84"/>
      <c r="Y1911" s="18"/>
      <c r="AA1911" s="18"/>
      <c r="AB1911" s="86"/>
      <c r="AC1911" s="18"/>
      <c r="AE1911" s="18"/>
      <c r="AF1911" s="88"/>
      <c r="AG1911" s="90"/>
      <c r="AK1911" s="37"/>
      <c r="AM1911" s="37"/>
      <c r="AP1911" s="94"/>
      <c r="AQ1911" s="18"/>
      <c r="AR1911" s="95"/>
      <c r="AS1911" s="96"/>
      <c r="AU1911" s="18"/>
      <c r="AW1911" s="18"/>
    </row>
    <row r="1912" spans="17:49" x14ac:dyDescent="0.2">
      <c r="Q1912"/>
      <c r="R1912" s="5"/>
      <c r="S1912" s="34"/>
      <c r="T1912" s="5"/>
      <c r="U1912" s="34"/>
      <c r="V1912" s="5"/>
      <c r="W1912" s="81"/>
      <c r="X1912" s="84"/>
      <c r="Y1912" s="18"/>
      <c r="AA1912" s="18"/>
      <c r="AB1912" s="86"/>
      <c r="AC1912" s="18"/>
      <c r="AE1912" s="18"/>
      <c r="AF1912" s="88"/>
      <c r="AG1912" s="90"/>
      <c r="AK1912" s="37"/>
      <c r="AM1912" s="37"/>
      <c r="AP1912" s="94"/>
      <c r="AQ1912" s="18"/>
      <c r="AR1912" s="95"/>
      <c r="AS1912" s="96"/>
      <c r="AU1912" s="18"/>
      <c r="AW1912" s="18"/>
    </row>
    <row r="1913" spans="17:49" x14ac:dyDescent="0.2">
      <c r="Q1913"/>
      <c r="R1913" s="5"/>
      <c r="S1913" s="34"/>
      <c r="T1913" s="5"/>
      <c r="U1913" s="34"/>
      <c r="V1913" s="5"/>
      <c r="W1913" s="81"/>
      <c r="X1913" s="84"/>
      <c r="Y1913" s="18"/>
      <c r="AA1913" s="18"/>
      <c r="AB1913" s="86"/>
      <c r="AC1913" s="18"/>
      <c r="AE1913" s="18"/>
      <c r="AF1913" s="88"/>
      <c r="AG1913" s="90"/>
      <c r="AK1913" s="37"/>
      <c r="AM1913" s="37"/>
      <c r="AP1913" s="94"/>
      <c r="AQ1913" s="18"/>
      <c r="AR1913" s="95"/>
      <c r="AS1913" s="96"/>
      <c r="AU1913" s="18"/>
      <c r="AW1913" s="18"/>
    </row>
    <row r="1914" spans="17:49" x14ac:dyDescent="0.2">
      <c r="Q1914"/>
      <c r="R1914" s="5"/>
      <c r="S1914" s="34"/>
      <c r="T1914" s="5"/>
      <c r="U1914" s="34"/>
      <c r="V1914" s="5"/>
      <c r="W1914" s="81"/>
      <c r="X1914" s="84"/>
      <c r="Y1914" s="18"/>
      <c r="AA1914" s="18"/>
      <c r="AB1914" s="86"/>
      <c r="AC1914" s="18"/>
      <c r="AE1914" s="18"/>
      <c r="AF1914" s="88"/>
      <c r="AG1914" s="90"/>
      <c r="AK1914" s="37"/>
      <c r="AM1914" s="37"/>
      <c r="AP1914" s="94"/>
      <c r="AQ1914" s="18"/>
      <c r="AR1914" s="95"/>
      <c r="AS1914" s="96"/>
      <c r="AU1914" s="18"/>
      <c r="AW1914" s="18"/>
    </row>
    <row r="1915" spans="17:49" x14ac:dyDescent="0.2">
      <c r="Q1915"/>
      <c r="R1915" s="5"/>
      <c r="S1915" s="34"/>
      <c r="T1915" s="5"/>
      <c r="U1915" s="34"/>
      <c r="V1915" s="5"/>
      <c r="W1915" s="81"/>
      <c r="X1915" s="84"/>
      <c r="Y1915" s="18"/>
      <c r="AA1915" s="18"/>
      <c r="AB1915" s="86"/>
      <c r="AC1915" s="18"/>
      <c r="AE1915" s="18"/>
      <c r="AF1915" s="88"/>
      <c r="AG1915" s="90"/>
      <c r="AK1915" s="37"/>
      <c r="AM1915" s="37"/>
      <c r="AP1915" s="94"/>
      <c r="AQ1915" s="18"/>
      <c r="AR1915" s="95"/>
      <c r="AS1915" s="96"/>
      <c r="AU1915" s="18"/>
      <c r="AW1915" s="18"/>
    </row>
    <row r="1916" spans="17:49" x14ac:dyDescent="0.2">
      <c r="Q1916"/>
      <c r="R1916" s="5"/>
      <c r="S1916" s="34"/>
      <c r="T1916" s="5"/>
      <c r="U1916" s="34"/>
      <c r="V1916" s="5"/>
      <c r="W1916" s="81"/>
      <c r="X1916" s="84"/>
      <c r="Y1916" s="18"/>
      <c r="AA1916" s="18"/>
      <c r="AB1916" s="86"/>
      <c r="AC1916" s="18"/>
      <c r="AE1916" s="18"/>
      <c r="AF1916" s="88"/>
      <c r="AG1916" s="90"/>
      <c r="AK1916" s="37"/>
      <c r="AM1916" s="37"/>
      <c r="AP1916" s="94"/>
      <c r="AQ1916" s="18"/>
      <c r="AR1916" s="95"/>
      <c r="AS1916" s="96"/>
      <c r="AU1916" s="18"/>
      <c r="AW1916" s="18"/>
    </row>
    <row r="1917" spans="17:49" x14ac:dyDescent="0.2">
      <c r="Q1917"/>
      <c r="R1917" s="5"/>
      <c r="S1917" s="34"/>
      <c r="T1917" s="5"/>
      <c r="U1917" s="34"/>
      <c r="V1917" s="5"/>
      <c r="W1917" s="81"/>
      <c r="X1917" s="84"/>
      <c r="Y1917" s="18"/>
      <c r="AA1917" s="18"/>
      <c r="AB1917" s="86"/>
      <c r="AC1917" s="18"/>
      <c r="AE1917" s="18"/>
      <c r="AF1917" s="88"/>
      <c r="AG1917" s="90"/>
      <c r="AK1917" s="37"/>
      <c r="AM1917" s="37"/>
      <c r="AP1917" s="94"/>
      <c r="AQ1917" s="18"/>
      <c r="AR1917" s="95"/>
      <c r="AS1917" s="96"/>
      <c r="AU1917" s="18"/>
      <c r="AW1917" s="18"/>
    </row>
    <row r="1918" spans="17:49" x14ac:dyDescent="0.2">
      <c r="Q1918"/>
      <c r="R1918" s="5"/>
      <c r="S1918" s="34"/>
      <c r="T1918" s="5"/>
      <c r="U1918" s="34"/>
      <c r="V1918" s="5"/>
      <c r="W1918" s="81"/>
      <c r="X1918" s="84"/>
      <c r="Y1918" s="18"/>
      <c r="AA1918" s="18"/>
      <c r="AB1918" s="86"/>
      <c r="AC1918" s="18"/>
      <c r="AE1918" s="18"/>
      <c r="AF1918" s="88"/>
      <c r="AG1918" s="90"/>
      <c r="AK1918" s="37"/>
      <c r="AM1918" s="37"/>
      <c r="AP1918" s="94"/>
      <c r="AQ1918" s="18"/>
      <c r="AR1918" s="95"/>
      <c r="AS1918" s="96"/>
      <c r="AU1918" s="18"/>
      <c r="AW1918" s="18"/>
    </row>
    <row r="1919" spans="17:49" x14ac:dyDescent="0.2">
      <c r="Q1919"/>
      <c r="R1919" s="5"/>
      <c r="S1919" s="34"/>
      <c r="T1919" s="5"/>
      <c r="U1919" s="34"/>
      <c r="V1919" s="5"/>
      <c r="W1919" s="81"/>
      <c r="X1919" s="84"/>
      <c r="Y1919" s="18"/>
      <c r="AA1919" s="18"/>
      <c r="AB1919" s="86"/>
      <c r="AC1919" s="18"/>
      <c r="AE1919" s="18"/>
      <c r="AF1919" s="88"/>
      <c r="AG1919" s="90"/>
      <c r="AK1919" s="37"/>
      <c r="AM1919" s="37"/>
      <c r="AP1919" s="94"/>
      <c r="AQ1919" s="18"/>
      <c r="AR1919" s="95"/>
      <c r="AS1919" s="96"/>
      <c r="AU1919" s="18"/>
      <c r="AW1919" s="18"/>
    </row>
    <row r="1920" spans="17:49" x14ac:dyDescent="0.2">
      <c r="Q1920"/>
      <c r="R1920" s="5"/>
      <c r="S1920" s="34"/>
      <c r="T1920" s="5"/>
      <c r="U1920" s="34"/>
      <c r="V1920" s="5"/>
      <c r="W1920" s="81"/>
      <c r="X1920" s="84"/>
      <c r="Y1920" s="18"/>
      <c r="AA1920" s="18"/>
      <c r="AB1920" s="86"/>
      <c r="AC1920" s="18"/>
      <c r="AE1920" s="18"/>
      <c r="AF1920" s="88"/>
      <c r="AG1920" s="90"/>
      <c r="AK1920" s="37"/>
      <c r="AM1920" s="37"/>
      <c r="AP1920" s="94"/>
      <c r="AQ1920" s="18"/>
      <c r="AR1920" s="95"/>
      <c r="AS1920" s="96"/>
      <c r="AU1920" s="18"/>
      <c r="AW1920" s="18"/>
    </row>
    <row r="1921" spans="17:49" x14ac:dyDescent="0.2">
      <c r="Q1921"/>
      <c r="R1921" s="5"/>
      <c r="S1921" s="34"/>
      <c r="T1921" s="5"/>
      <c r="U1921" s="34"/>
      <c r="V1921" s="5"/>
      <c r="W1921" s="81"/>
      <c r="X1921" s="84"/>
      <c r="Y1921" s="18"/>
      <c r="AA1921" s="18"/>
      <c r="AB1921" s="86"/>
      <c r="AC1921" s="18"/>
      <c r="AE1921" s="18"/>
      <c r="AF1921" s="88"/>
      <c r="AG1921" s="90"/>
      <c r="AK1921" s="37"/>
      <c r="AM1921" s="37"/>
      <c r="AP1921" s="94"/>
      <c r="AQ1921" s="18"/>
      <c r="AR1921" s="95"/>
      <c r="AS1921" s="96"/>
      <c r="AU1921" s="18"/>
      <c r="AW1921" s="18"/>
    </row>
    <row r="1922" spans="17:49" x14ac:dyDescent="0.2">
      <c r="Q1922"/>
      <c r="R1922" s="5"/>
      <c r="S1922" s="34"/>
      <c r="T1922" s="5"/>
      <c r="U1922" s="34"/>
      <c r="V1922" s="5"/>
      <c r="W1922" s="81"/>
      <c r="X1922" s="84"/>
      <c r="Y1922" s="18"/>
      <c r="AA1922" s="18"/>
      <c r="AB1922" s="86"/>
      <c r="AC1922" s="18"/>
      <c r="AE1922" s="18"/>
      <c r="AF1922" s="88"/>
      <c r="AG1922" s="90"/>
      <c r="AK1922" s="37"/>
      <c r="AM1922" s="37"/>
      <c r="AP1922" s="94"/>
      <c r="AQ1922" s="18"/>
      <c r="AR1922" s="95"/>
      <c r="AS1922" s="96"/>
      <c r="AU1922" s="18"/>
      <c r="AW1922" s="18"/>
    </row>
    <row r="1923" spans="17:49" x14ac:dyDescent="0.2">
      <c r="Q1923"/>
      <c r="R1923" s="5"/>
      <c r="S1923" s="34"/>
      <c r="T1923" s="5"/>
      <c r="U1923" s="34"/>
      <c r="V1923" s="5"/>
      <c r="W1923" s="81"/>
      <c r="X1923" s="84"/>
      <c r="Y1923" s="18"/>
      <c r="AA1923" s="18"/>
      <c r="AB1923" s="86"/>
      <c r="AC1923" s="18"/>
      <c r="AE1923" s="18"/>
      <c r="AF1923" s="88"/>
      <c r="AG1923" s="90"/>
      <c r="AK1923" s="37"/>
      <c r="AM1923" s="37"/>
      <c r="AP1923" s="94"/>
      <c r="AQ1923" s="18"/>
      <c r="AR1923" s="95"/>
      <c r="AS1923" s="96"/>
      <c r="AU1923" s="18"/>
      <c r="AW1923" s="18"/>
    </row>
    <row r="1924" spans="17:49" x14ac:dyDescent="0.2">
      <c r="Q1924"/>
      <c r="R1924" s="5"/>
      <c r="S1924" s="34"/>
      <c r="T1924" s="5"/>
      <c r="U1924" s="34"/>
      <c r="V1924" s="5"/>
      <c r="W1924" s="81"/>
      <c r="X1924" s="84"/>
      <c r="Y1924" s="18"/>
      <c r="AA1924" s="18"/>
      <c r="AB1924" s="86"/>
      <c r="AC1924" s="18"/>
      <c r="AE1924" s="18"/>
      <c r="AF1924" s="88"/>
      <c r="AG1924" s="90"/>
      <c r="AK1924" s="37"/>
      <c r="AM1924" s="37"/>
      <c r="AP1924" s="94"/>
      <c r="AQ1924" s="18"/>
      <c r="AR1924" s="95"/>
      <c r="AS1924" s="96"/>
      <c r="AU1924" s="18"/>
      <c r="AW1924" s="18"/>
    </row>
    <row r="1925" spans="17:49" x14ac:dyDescent="0.2">
      <c r="Q1925"/>
      <c r="R1925" s="5"/>
      <c r="S1925" s="34"/>
      <c r="T1925" s="5"/>
      <c r="U1925" s="34"/>
      <c r="V1925" s="5"/>
      <c r="W1925" s="81"/>
      <c r="X1925" s="84"/>
      <c r="Y1925" s="18"/>
      <c r="AA1925" s="18"/>
      <c r="AB1925" s="86"/>
      <c r="AC1925" s="18"/>
      <c r="AE1925" s="18"/>
      <c r="AF1925" s="88"/>
      <c r="AG1925" s="90"/>
      <c r="AK1925" s="37"/>
      <c r="AM1925" s="37"/>
      <c r="AP1925" s="94"/>
      <c r="AQ1925" s="18"/>
      <c r="AR1925" s="95"/>
      <c r="AS1925" s="96"/>
      <c r="AU1925" s="18"/>
      <c r="AW1925" s="18"/>
    </row>
    <row r="1926" spans="17:49" x14ac:dyDescent="0.2">
      <c r="Q1926"/>
      <c r="R1926" s="5"/>
      <c r="S1926" s="34"/>
      <c r="T1926" s="5"/>
      <c r="U1926" s="34"/>
      <c r="V1926" s="5"/>
      <c r="W1926" s="81"/>
      <c r="X1926" s="84"/>
      <c r="Y1926" s="18"/>
      <c r="AA1926" s="18"/>
      <c r="AB1926" s="86"/>
      <c r="AC1926" s="18"/>
      <c r="AE1926" s="18"/>
      <c r="AF1926" s="88"/>
      <c r="AG1926" s="90"/>
      <c r="AK1926" s="37"/>
      <c r="AM1926" s="37"/>
      <c r="AP1926" s="94"/>
      <c r="AQ1926" s="18"/>
      <c r="AR1926" s="95"/>
      <c r="AS1926" s="96"/>
      <c r="AU1926" s="18"/>
      <c r="AW1926" s="18"/>
    </row>
    <row r="1927" spans="17:49" x14ac:dyDescent="0.2">
      <c r="Q1927"/>
      <c r="R1927" s="5"/>
      <c r="S1927" s="34"/>
      <c r="T1927" s="5"/>
      <c r="U1927" s="34"/>
      <c r="V1927" s="5"/>
      <c r="W1927" s="81"/>
      <c r="X1927" s="84"/>
      <c r="Y1927" s="18"/>
      <c r="AA1927" s="18"/>
      <c r="AB1927" s="86"/>
      <c r="AC1927" s="18"/>
      <c r="AE1927" s="18"/>
      <c r="AF1927" s="88"/>
      <c r="AG1927" s="90"/>
      <c r="AK1927" s="37"/>
      <c r="AM1927" s="37"/>
      <c r="AP1927" s="94"/>
      <c r="AQ1927" s="18"/>
      <c r="AR1927" s="95"/>
      <c r="AS1927" s="96"/>
      <c r="AU1927" s="18"/>
      <c r="AW1927" s="18"/>
    </row>
    <row r="1928" spans="17:49" x14ac:dyDescent="0.2">
      <c r="Q1928"/>
      <c r="R1928" s="5"/>
      <c r="S1928" s="34"/>
      <c r="T1928" s="5"/>
      <c r="U1928" s="34"/>
      <c r="V1928" s="5"/>
      <c r="W1928" s="81"/>
      <c r="X1928" s="84"/>
      <c r="Y1928" s="18"/>
      <c r="AA1928" s="18"/>
      <c r="AB1928" s="86"/>
      <c r="AC1928" s="18"/>
      <c r="AE1928" s="18"/>
      <c r="AF1928" s="88"/>
      <c r="AG1928" s="90"/>
      <c r="AK1928" s="37"/>
      <c r="AM1928" s="37"/>
      <c r="AP1928" s="94"/>
      <c r="AQ1928" s="18"/>
      <c r="AR1928" s="95"/>
      <c r="AS1928" s="96"/>
      <c r="AU1928" s="18"/>
      <c r="AW1928" s="18"/>
    </row>
    <row r="1929" spans="17:49" x14ac:dyDescent="0.2">
      <c r="Q1929"/>
      <c r="R1929" s="5"/>
      <c r="S1929" s="34"/>
      <c r="T1929" s="5"/>
      <c r="U1929" s="34"/>
      <c r="V1929" s="5"/>
      <c r="W1929" s="81"/>
      <c r="X1929" s="84"/>
      <c r="Y1929" s="18"/>
      <c r="AA1929" s="18"/>
      <c r="AB1929" s="86"/>
      <c r="AC1929" s="18"/>
      <c r="AE1929" s="18"/>
      <c r="AF1929" s="88"/>
      <c r="AG1929" s="90"/>
      <c r="AK1929" s="37"/>
      <c r="AM1929" s="37"/>
      <c r="AP1929" s="94"/>
      <c r="AQ1929" s="18"/>
      <c r="AR1929" s="95"/>
      <c r="AS1929" s="96"/>
      <c r="AU1929" s="18"/>
      <c r="AW1929" s="18"/>
    </row>
    <row r="1930" spans="17:49" x14ac:dyDescent="0.2">
      <c r="Q1930"/>
      <c r="R1930" s="5"/>
      <c r="S1930" s="34"/>
      <c r="T1930" s="5"/>
      <c r="U1930" s="34"/>
      <c r="V1930" s="5"/>
      <c r="W1930" s="81"/>
      <c r="X1930" s="84"/>
      <c r="Y1930" s="18"/>
      <c r="AA1930" s="18"/>
      <c r="AB1930" s="86"/>
      <c r="AC1930" s="18"/>
      <c r="AE1930" s="18"/>
      <c r="AF1930" s="88"/>
      <c r="AG1930" s="90"/>
      <c r="AK1930" s="37"/>
      <c r="AM1930" s="37"/>
      <c r="AP1930" s="94"/>
      <c r="AQ1930" s="18"/>
      <c r="AR1930" s="95"/>
      <c r="AS1930" s="96"/>
      <c r="AU1930" s="18"/>
      <c r="AW1930" s="18"/>
    </row>
    <row r="1931" spans="17:49" x14ac:dyDescent="0.2">
      <c r="Q1931"/>
      <c r="R1931" s="5"/>
      <c r="S1931" s="34"/>
      <c r="T1931" s="5"/>
      <c r="U1931" s="34"/>
      <c r="V1931" s="5"/>
      <c r="W1931" s="81"/>
      <c r="X1931" s="84"/>
      <c r="Y1931" s="18"/>
      <c r="AA1931" s="18"/>
      <c r="AB1931" s="86"/>
      <c r="AC1931" s="18"/>
      <c r="AE1931" s="18"/>
      <c r="AF1931" s="88"/>
      <c r="AG1931" s="90"/>
      <c r="AK1931" s="37"/>
      <c r="AM1931" s="37"/>
      <c r="AP1931" s="94"/>
      <c r="AQ1931" s="18"/>
      <c r="AR1931" s="95"/>
      <c r="AS1931" s="96"/>
      <c r="AU1931" s="18"/>
      <c r="AW1931" s="18"/>
    </row>
    <row r="1932" spans="17:49" x14ac:dyDescent="0.2">
      <c r="Q1932"/>
      <c r="R1932" s="5"/>
      <c r="S1932" s="34"/>
      <c r="T1932" s="5"/>
      <c r="U1932" s="34"/>
      <c r="V1932" s="5"/>
      <c r="W1932" s="81"/>
      <c r="X1932" s="84"/>
      <c r="Y1932" s="18"/>
      <c r="AA1932" s="18"/>
      <c r="AB1932" s="86"/>
      <c r="AC1932" s="18"/>
      <c r="AE1932" s="18"/>
      <c r="AF1932" s="88"/>
      <c r="AG1932" s="90"/>
      <c r="AK1932" s="37"/>
      <c r="AM1932" s="37"/>
      <c r="AP1932" s="94"/>
      <c r="AQ1932" s="18"/>
      <c r="AR1932" s="95"/>
      <c r="AS1932" s="96"/>
      <c r="AU1932" s="18"/>
      <c r="AW1932" s="18"/>
    </row>
    <row r="1933" spans="17:49" x14ac:dyDescent="0.2">
      <c r="Q1933"/>
      <c r="R1933" s="5"/>
      <c r="S1933" s="34"/>
      <c r="T1933" s="5"/>
      <c r="U1933" s="34"/>
      <c r="V1933" s="5"/>
      <c r="W1933" s="81"/>
      <c r="X1933" s="84"/>
      <c r="Y1933" s="18"/>
      <c r="AA1933" s="18"/>
      <c r="AB1933" s="86"/>
      <c r="AC1933" s="18"/>
      <c r="AE1933" s="18"/>
      <c r="AF1933" s="88"/>
      <c r="AG1933" s="90"/>
      <c r="AK1933" s="37"/>
      <c r="AM1933" s="37"/>
      <c r="AP1933" s="94"/>
      <c r="AQ1933" s="18"/>
      <c r="AR1933" s="95"/>
      <c r="AS1933" s="96"/>
      <c r="AU1933" s="18"/>
      <c r="AW1933" s="18"/>
    </row>
    <row r="1934" spans="17:49" x14ac:dyDescent="0.2">
      <c r="Q1934"/>
      <c r="R1934" s="5"/>
      <c r="S1934" s="34"/>
      <c r="T1934" s="5"/>
      <c r="U1934" s="34"/>
      <c r="V1934" s="5"/>
      <c r="W1934" s="81"/>
      <c r="X1934" s="84"/>
      <c r="Y1934" s="18"/>
      <c r="AA1934" s="18"/>
      <c r="AB1934" s="86"/>
      <c r="AC1934" s="18"/>
      <c r="AE1934" s="18"/>
      <c r="AF1934" s="88"/>
      <c r="AG1934" s="90"/>
      <c r="AK1934" s="37"/>
      <c r="AM1934" s="37"/>
      <c r="AP1934" s="94"/>
      <c r="AQ1934" s="18"/>
      <c r="AR1934" s="95"/>
      <c r="AS1934" s="96"/>
      <c r="AU1934" s="18"/>
      <c r="AW1934" s="18"/>
    </row>
    <row r="1935" spans="17:49" x14ac:dyDescent="0.2">
      <c r="Q1935"/>
      <c r="R1935" s="5"/>
      <c r="S1935" s="34"/>
      <c r="T1935" s="5"/>
      <c r="U1935" s="34"/>
      <c r="V1935" s="5"/>
      <c r="W1935" s="81"/>
      <c r="X1935" s="84"/>
      <c r="Y1935" s="18"/>
      <c r="AA1935" s="18"/>
      <c r="AB1935" s="86"/>
      <c r="AC1935" s="18"/>
      <c r="AE1935" s="18"/>
      <c r="AF1935" s="88"/>
      <c r="AG1935" s="90"/>
      <c r="AK1935" s="37"/>
      <c r="AM1935" s="37"/>
      <c r="AP1935" s="94"/>
      <c r="AQ1935" s="18"/>
      <c r="AR1935" s="95"/>
      <c r="AS1935" s="96"/>
      <c r="AU1935" s="18"/>
      <c r="AW1935" s="18"/>
    </row>
    <row r="1936" spans="17:49" x14ac:dyDescent="0.2">
      <c r="Q1936"/>
      <c r="R1936" s="5"/>
      <c r="S1936" s="34"/>
      <c r="T1936" s="5"/>
      <c r="U1936" s="34"/>
      <c r="V1936" s="5"/>
      <c r="W1936" s="81"/>
      <c r="X1936" s="84"/>
      <c r="Y1936" s="18"/>
      <c r="AA1936" s="18"/>
      <c r="AB1936" s="86"/>
      <c r="AC1936" s="18"/>
      <c r="AE1936" s="18"/>
      <c r="AF1936" s="88"/>
      <c r="AG1936" s="90"/>
      <c r="AK1936" s="37"/>
      <c r="AM1936" s="37"/>
      <c r="AP1936" s="94"/>
      <c r="AQ1936" s="18"/>
      <c r="AR1936" s="95"/>
      <c r="AS1936" s="96"/>
      <c r="AU1936" s="18"/>
      <c r="AW1936" s="18"/>
    </row>
    <row r="1937" spans="17:49" x14ac:dyDescent="0.2">
      <c r="Q1937"/>
      <c r="R1937" s="5"/>
      <c r="S1937" s="34"/>
      <c r="T1937" s="5"/>
      <c r="U1937" s="34"/>
      <c r="V1937" s="5"/>
      <c r="W1937" s="81"/>
      <c r="X1937" s="84"/>
      <c r="Y1937" s="18"/>
      <c r="AA1937" s="18"/>
      <c r="AB1937" s="86"/>
      <c r="AC1937" s="18"/>
      <c r="AE1937" s="18"/>
      <c r="AF1937" s="88"/>
      <c r="AG1937" s="90"/>
      <c r="AK1937" s="37"/>
      <c r="AM1937" s="37"/>
      <c r="AP1937" s="94"/>
      <c r="AQ1937" s="18"/>
      <c r="AR1937" s="95"/>
      <c r="AS1937" s="96"/>
      <c r="AU1937" s="18"/>
      <c r="AW1937" s="18"/>
    </row>
    <row r="1938" spans="17:49" x14ac:dyDescent="0.2">
      <c r="Q1938"/>
      <c r="R1938" s="5"/>
      <c r="S1938" s="34"/>
      <c r="T1938" s="5"/>
      <c r="U1938" s="34"/>
      <c r="V1938" s="5"/>
      <c r="W1938" s="81"/>
      <c r="X1938" s="84"/>
      <c r="Y1938" s="18"/>
      <c r="AA1938" s="18"/>
      <c r="AB1938" s="86"/>
      <c r="AC1938" s="18"/>
      <c r="AE1938" s="18"/>
      <c r="AF1938" s="88"/>
      <c r="AG1938" s="90"/>
      <c r="AK1938" s="37"/>
      <c r="AM1938" s="37"/>
      <c r="AP1938" s="94"/>
      <c r="AQ1938" s="18"/>
      <c r="AR1938" s="95"/>
      <c r="AS1938" s="96"/>
      <c r="AU1938" s="18"/>
      <c r="AW1938" s="18"/>
    </row>
    <row r="1939" spans="17:49" x14ac:dyDescent="0.2">
      <c r="Q1939"/>
      <c r="R1939" s="5"/>
      <c r="S1939" s="34"/>
      <c r="T1939" s="5"/>
      <c r="U1939" s="34"/>
      <c r="V1939" s="5"/>
      <c r="W1939" s="81"/>
      <c r="X1939" s="84"/>
      <c r="Y1939" s="18"/>
      <c r="AA1939" s="18"/>
      <c r="AB1939" s="86"/>
      <c r="AC1939" s="18"/>
      <c r="AE1939" s="18"/>
      <c r="AF1939" s="88"/>
      <c r="AG1939" s="90"/>
      <c r="AK1939" s="37"/>
      <c r="AM1939" s="37"/>
      <c r="AP1939" s="94"/>
      <c r="AQ1939" s="18"/>
      <c r="AR1939" s="95"/>
      <c r="AS1939" s="96"/>
      <c r="AU1939" s="18"/>
      <c r="AW1939" s="18"/>
    </row>
    <row r="1940" spans="17:49" x14ac:dyDescent="0.2">
      <c r="Q1940"/>
      <c r="R1940" s="5"/>
      <c r="S1940" s="34"/>
      <c r="T1940" s="5"/>
      <c r="U1940" s="34"/>
      <c r="V1940" s="5"/>
      <c r="W1940" s="81"/>
      <c r="X1940" s="84"/>
      <c r="Y1940" s="18"/>
      <c r="AA1940" s="18"/>
      <c r="AB1940" s="86"/>
      <c r="AC1940" s="18"/>
      <c r="AE1940" s="18"/>
      <c r="AF1940" s="88"/>
      <c r="AG1940" s="90"/>
      <c r="AK1940" s="37"/>
      <c r="AM1940" s="37"/>
      <c r="AP1940" s="94"/>
      <c r="AQ1940" s="18"/>
      <c r="AR1940" s="95"/>
      <c r="AS1940" s="96"/>
      <c r="AU1940" s="18"/>
      <c r="AW1940" s="18"/>
    </row>
    <row r="1941" spans="17:49" x14ac:dyDescent="0.2">
      <c r="Q1941"/>
      <c r="R1941" s="5"/>
      <c r="S1941" s="34"/>
      <c r="T1941" s="5"/>
      <c r="U1941" s="34"/>
      <c r="V1941" s="5"/>
      <c r="W1941" s="81"/>
      <c r="X1941" s="84"/>
      <c r="Y1941" s="18"/>
      <c r="AA1941" s="18"/>
      <c r="AB1941" s="86"/>
      <c r="AC1941" s="18"/>
      <c r="AE1941" s="18"/>
      <c r="AF1941" s="88"/>
      <c r="AG1941" s="90"/>
      <c r="AK1941" s="37"/>
      <c r="AM1941" s="37"/>
      <c r="AP1941" s="94"/>
      <c r="AQ1941" s="18"/>
      <c r="AR1941" s="95"/>
      <c r="AS1941" s="96"/>
      <c r="AU1941" s="18"/>
      <c r="AW1941" s="18"/>
    </row>
    <row r="1942" spans="17:49" x14ac:dyDescent="0.2">
      <c r="Q1942"/>
      <c r="R1942" s="5"/>
      <c r="S1942" s="34"/>
      <c r="T1942" s="5"/>
      <c r="U1942" s="34"/>
      <c r="V1942" s="5"/>
      <c r="W1942" s="81"/>
      <c r="X1942" s="84"/>
      <c r="Y1942" s="18"/>
      <c r="AA1942" s="18"/>
      <c r="AB1942" s="86"/>
      <c r="AC1942" s="18"/>
      <c r="AE1942" s="18"/>
      <c r="AF1942" s="88"/>
      <c r="AG1942" s="90"/>
      <c r="AK1942" s="37"/>
      <c r="AM1942" s="37"/>
      <c r="AP1942" s="94"/>
      <c r="AQ1942" s="18"/>
      <c r="AR1942" s="95"/>
      <c r="AS1942" s="96"/>
      <c r="AU1942" s="18"/>
      <c r="AW1942" s="18"/>
    </row>
    <row r="1943" spans="17:49" x14ac:dyDescent="0.2">
      <c r="Q1943"/>
      <c r="R1943" s="5"/>
      <c r="S1943" s="34"/>
      <c r="T1943" s="5"/>
      <c r="U1943" s="34"/>
      <c r="V1943" s="5"/>
      <c r="W1943" s="81"/>
      <c r="X1943" s="84"/>
      <c r="Y1943" s="18"/>
      <c r="AA1943" s="18"/>
      <c r="AB1943" s="86"/>
      <c r="AC1943" s="18"/>
      <c r="AE1943" s="18"/>
      <c r="AF1943" s="88"/>
      <c r="AG1943" s="90"/>
      <c r="AK1943" s="37"/>
      <c r="AM1943" s="37"/>
      <c r="AP1943" s="94"/>
      <c r="AQ1943" s="18"/>
      <c r="AR1943" s="95"/>
      <c r="AS1943" s="96"/>
      <c r="AU1943" s="18"/>
      <c r="AW1943" s="18"/>
    </row>
    <row r="1944" spans="17:49" x14ac:dyDescent="0.2">
      <c r="Q1944"/>
      <c r="R1944" s="5"/>
      <c r="S1944" s="34"/>
      <c r="T1944" s="5"/>
      <c r="U1944" s="34"/>
      <c r="V1944" s="5"/>
      <c r="W1944" s="81"/>
      <c r="X1944" s="84"/>
      <c r="Y1944" s="18"/>
      <c r="AA1944" s="18"/>
      <c r="AB1944" s="86"/>
      <c r="AC1944" s="18"/>
      <c r="AE1944" s="18"/>
      <c r="AF1944" s="88"/>
      <c r="AG1944" s="90"/>
      <c r="AK1944" s="37"/>
      <c r="AM1944" s="37"/>
      <c r="AP1944" s="94"/>
      <c r="AQ1944" s="18"/>
      <c r="AR1944" s="95"/>
      <c r="AS1944" s="96"/>
      <c r="AU1944" s="18"/>
      <c r="AW1944" s="18"/>
    </row>
    <row r="1945" spans="17:49" x14ac:dyDescent="0.2">
      <c r="Q1945"/>
      <c r="R1945" s="5"/>
      <c r="S1945" s="34"/>
      <c r="T1945" s="5"/>
      <c r="U1945" s="34"/>
      <c r="V1945" s="5"/>
      <c r="W1945" s="81"/>
      <c r="X1945" s="84"/>
      <c r="Y1945" s="18"/>
      <c r="AA1945" s="18"/>
      <c r="AB1945" s="86"/>
      <c r="AC1945" s="18"/>
      <c r="AE1945" s="18"/>
      <c r="AF1945" s="88"/>
      <c r="AG1945" s="90"/>
      <c r="AK1945" s="37"/>
      <c r="AM1945" s="37"/>
      <c r="AP1945" s="94"/>
      <c r="AQ1945" s="18"/>
      <c r="AR1945" s="95"/>
      <c r="AS1945" s="96"/>
      <c r="AU1945" s="18"/>
      <c r="AW1945" s="18"/>
    </row>
    <row r="1946" spans="17:49" x14ac:dyDescent="0.2">
      <c r="Q1946"/>
      <c r="R1946" s="5"/>
      <c r="S1946" s="34"/>
      <c r="T1946" s="5"/>
      <c r="U1946" s="34"/>
      <c r="V1946" s="5"/>
      <c r="W1946" s="81"/>
      <c r="X1946" s="84"/>
      <c r="Y1946" s="18"/>
      <c r="AA1946" s="18"/>
      <c r="AB1946" s="86"/>
      <c r="AC1946" s="18"/>
      <c r="AE1946" s="18"/>
      <c r="AF1946" s="88"/>
      <c r="AG1946" s="90"/>
      <c r="AK1946" s="37"/>
      <c r="AM1946" s="37"/>
      <c r="AP1946" s="94"/>
      <c r="AQ1946" s="18"/>
      <c r="AR1946" s="95"/>
      <c r="AS1946" s="96"/>
      <c r="AU1946" s="18"/>
      <c r="AW1946" s="18"/>
    </row>
    <row r="1947" spans="17:49" x14ac:dyDescent="0.2">
      <c r="Q1947"/>
      <c r="R1947" s="5"/>
      <c r="S1947" s="34"/>
      <c r="T1947" s="5"/>
      <c r="U1947" s="34"/>
      <c r="V1947" s="5"/>
      <c r="W1947" s="81"/>
      <c r="X1947" s="84"/>
      <c r="Y1947" s="18"/>
      <c r="AA1947" s="18"/>
      <c r="AB1947" s="86"/>
      <c r="AC1947" s="18"/>
      <c r="AE1947" s="18"/>
      <c r="AF1947" s="88"/>
      <c r="AG1947" s="90"/>
      <c r="AK1947" s="37"/>
      <c r="AM1947" s="37"/>
      <c r="AP1947" s="94"/>
      <c r="AQ1947" s="18"/>
      <c r="AR1947" s="95"/>
      <c r="AS1947" s="96"/>
      <c r="AU1947" s="18"/>
      <c r="AW1947" s="18"/>
    </row>
    <row r="1948" spans="17:49" x14ac:dyDescent="0.2">
      <c r="Q1948"/>
      <c r="R1948" s="5"/>
      <c r="S1948" s="34"/>
      <c r="T1948" s="5"/>
      <c r="U1948" s="34"/>
      <c r="V1948" s="5"/>
      <c r="W1948" s="81"/>
      <c r="X1948" s="84"/>
      <c r="Y1948" s="18"/>
      <c r="AA1948" s="18"/>
      <c r="AB1948" s="86"/>
      <c r="AC1948" s="18"/>
      <c r="AE1948" s="18"/>
      <c r="AF1948" s="88"/>
      <c r="AG1948" s="90"/>
      <c r="AK1948" s="37"/>
      <c r="AM1948" s="37"/>
      <c r="AP1948" s="94"/>
      <c r="AQ1948" s="18"/>
      <c r="AR1948" s="95"/>
      <c r="AS1948" s="96"/>
      <c r="AU1948" s="18"/>
      <c r="AW1948" s="18"/>
    </row>
    <row r="1949" spans="17:49" x14ac:dyDescent="0.2">
      <c r="Q1949"/>
      <c r="R1949" s="5"/>
      <c r="S1949" s="34"/>
      <c r="T1949" s="5"/>
      <c r="U1949" s="34"/>
      <c r="V1949" s="5"/>
      <c r="W1949" s="81"/>
      <c r="X1949" s="84"/>
      <c r="Y1949" s="18"/>
      <c r="AA1949" s="18"/>
      <c r="AB1949" s="86"/>
      <c r="AC1949" s="18"/>
      <c r="AE1949" s="18"/>
      <c r="AF1949" s="88"/>
      <c r="AG1949" s="90"/>
      <c r="AK1949" s="37"/>
      <c r="AM1949" s="37"/>
      <c r="AP1949" s="94"/>
      <c r="AQ1949" s="18"/>
      <c r="AR1949" s="95"/>
      <c r="AS1949" s="96"/>
      <c r="AU1949" s="18"/>
      <c r="AW1949" s="18"/>
    </row>
    <row r="1950" spans="17:49" x14ac:dyDescent="0.2">
      <c r="Q1950"/>
      <c r="R1950" s="5"/>
      <c r="S1950" s="34"/>
      <c r="T1950" s="5"/>
      <c r="U1950" s="34"/>
      <c r="V1950" s="5"/>
      <c r="W1950" s="81"/>
      <c r="X1950" s="84"/>
      <c r="Y1950" s="18"/>
      <c r="AA1950" s="18"/>
      <c r="AB1950" s="86"/>
      <c r="AC1950" s="18"/>
      <c r="AE1950" s="18"/>
      <c r="AF1950" s="88"/>
      <c r="AG1950" s="90"/>
      <c r="AK1950" s="37"/>
      <c r="AM1950" s="37"/>
      <c r="AP1950" s="94"/>
      <c r="AQ1950" s="18"/>
      <c r="AR1950" s="95"/>
      <c r="AS1950" s="96"/>
      <c r="AU1950" s="18"/>
      <c r="AW1950" s="18"/>
    </row>
    <row r="1951" spans="17:49" x14ac:dyDescent="0.2">
      <c r="Q1951"/>
      <c r="R1951" s="5"/>
      <c r="S1951" s="34"/>
      <c r="T1951" s="5"/>
      <c r="U1951" s="34"/>
      <c r="V1951" s="5"/>
      <c r="W1951" s="81"/>
      <c r="X1951" s="84"/>
      <c r="Y1951" s="18"/>
      <c r="AA1951" s="18"/>
      <c r="AB1951" s="86"/>
      <c r="AC1951" s="18"/>
      <c r="AE1951" s="18"/>
      <c r="AF1951" s="88"/>
      <c r="AG1951" s="90"/>
      <c r="AK1951" s="37"/>
      <c r="AM1951" s="37"/>
      <c r="AP1951" s="94"/>
      <c r="AQ1951" s="18"/>
      <c r="AR1951" s="95"/>
      <c r="AS1951" s="96"/>
      <c r="AU1951" s="18"/>
      <c r="AW1951" s="18"/>
    </row>
    <row r="1952" spans="17:49" x14ac:dyDescent="0.2">
      <c r="Q1952"/>
      <c r="R1952" s="5"/>
      <c r="S1952" s="34"/>
      <c r="T1952" s="5"/>
      <c r="U1952" s="34"/>
      <c r="V1952" s="5"/>
      <c r="W1952" s="81"/>
      <c r="X1952" s="84"/>
      <c r="Y1952" s="18"/>
      <c r="AA1952" s="18"/>
      <c r="AB1952" s="86"/>
      <c r="AC1952" s="18"/>
      <c r="AE1952" s="18"/>
      <c r="AF1952" s="88"/>
      <c r="AG1952" s="90"/>
      <c r="AK1952" s="37"/>
      <c r="AM1952" s="37"/>
      <c r="AP1952" s="94"/>
      <c r="AQ1952" s="18"/>
      <c r="AR1952" s="95"/>
      <c r="AS1952" s="96"/>
      <c r="AU1952" s="18"/>
      <c r="AW1952" s="18"/>
    </row>
    <row r="1953" spans="17:49" x14ac:dyDescent="0.2">
      <c r="Q1953"/>
      <c r="R1953" s="5"/>
      <c r="S1953" s="34"/>
      <c r="T1953" s="5"/>
      <c r="U1953" s="34"/>
      <c r="V1953" s="5"/>
      <c r="W1953" s="81"/>
      <c r="X1953" s="84"/>
      <c r="Y1953" s="18"/>
      <c r="AA1953" s="18"/>
      <c r="AB1953" s="86"/>
      <c r="AC1953" s="18"/>
      <c r="AE1953" s="18"/>
      <c r="AF1953" s="88"/>
      <c r="AG1953" s="90"/>
      <c r="AK1953" s="37"/>
      <c r="AM1953" s="37"/>
      <c r="AP1953" s="94"/>
      <c r="AQ1953" s="18"/>
      <c r="AR1953" s="95"/>
      <c r="AS1953" s="96"/>
      <c r="AU1953" s="18"/>
      <c r="AW1953" s="18"/>
    </row>
    <row r="1954" spans="17:49" x14ac:dyDescent="0.2">
      <c r="Q1954"/>
      <c r="R1954" s="5"/>
      <c r="S1954" s="34"/>
      <c r="T1954" s="5"/>
      <c r="U1954" s="34"/>
      <c r="V1954" s="5"/>
      <c r="W1954" s="81"/>
      <c r="X1954" s="84"/>
      <c r="Y1954" s="18"/>
      <c r="AA1954" s="18"/>
      <c r="AB1954" s="86"/>
      <c r="AC1954" s="18"/>
      <c r="AE1954" s="18"/>
      <c r="AF1954" s="88"/>
      <c r="AG1954" s="90"/>
      <c r="AK1954" s="37"/>
      <c r="AM1954" s="37"/>
      <c r="AP1954" s="94"/>
      <c r="AQ1954" s="18"/>
      <c r="AR1954" s="95"/>
      <c r="AS1954" s="96"/>
      <c r="AU1954" s="18"/>
      <c r="AW1954" s="18"/>
    </row>
    <row r="1955" spans="17:49" x14ac:dyDescent="0.2">
      <c r="Q1955"/>
      <c r="R1955" s="5"/>
      <c r="S1955" s="34"/>
      <c r="T1955" s="5"/>
      <c r="U1955" s="34"/>
      <c r="V1955" s="5"/>
      <c r="W1955" s="81"/>
      <c r="X1955" s="84"/>
      <c r="Y1955" s="18"/>
      <c r="AA1955" s="18"/>
      <c r="AB1955" s="86"/>
      <c r="AC1955" s="18"/>
      <c r="AE1955" s="18"/>
      <c r="AF1955" s="88"/>
      <c r="AG1955" s="90"/>
      <c r="AK1955" s="37"/>
      <c r="AM1955" s="37"/>
      <c r="AP1955" s="94"/>
      <c r="AQ1955" s="18"/>
      <c r="AR1955" s="95"/>
      <c r="AS1955" s="96"/>
      <c r="AU1955" s="18"/>
      <c r="AW1955" s="18"/>
    </row>
    <row r="1956" spans="17:49" x14ac:dyDescent="0.2">
      <c r="Q1956"/>
      <c r="R1956" s="5"/>
      <c r="S1956" s="34"/>
      <c r="T1956" s="5"/>
      <c r="U1956" s="34"/>
      <c r="V1956" s="5"/>
      <c r="W1956" s="81"/>
      <c r="X1956" s="84"/>
      <c r="Y1956" s="18"/>
      <c r="AA1956" s="18"/>
      <c r="AB1956" s="86"/>
      <c r="AC1956" s="18"/>
      <c r="AE1956" s="18"/>
      <c r="AF1956" s="88"/>
      <c r="AG1956" s="90"/>
      <c r="AK1956" s="37"/>
      <c r="AM1956" s="37"/>
      <c r="AP1956" s="94"/>
      <c r="AQ1956" s="18"/>
      <c r="AR1956" s="95"/>
      <c r="AS1956" s="96"/>
      <c r="AU1956" s="18"/>
      <c r="AW1956" s="18"/>
    </row>
    <row r="1957" spans="17:49" x14ac:dyDescent="0.2">
      <c r="Q1957"/>
      <c r="R1957" s="5"/>
      <c r="S1957" s="34"/>
      <c r="T1957" s="5"/>
      <c r="U1957" s="34"/>
      <c r="V1957" s="5"/>
      <c r="W1957" s="81"/>
      <c r="X1957" s="84"/>
      <c r="Y1957" s="18"/>
      <c r="AA1957" s="18"/>
      <c r="AB1957" s="86"/>
      <c r="AC1957" s="18"/>
      <c r="AE1957" s="18"/>
      <c r="AF1957" s="88"/>
      <c r="AG1957" s="90"/>
      <c r="AK1957" s="37"/>
      <c r="AM1957" s="37"/>
      <c r="AP1957" s="94"/>
      <c r="AQ1957" s="18"/>
      <c r="AR1957" s="95"/>
      <c r="AS1957" s="96"/>
      <c r="AU1957" s="18"/>
      <c r="AW1957" s="18"/>
    </row>
    <row r="1958" spans="17:49" x14ac:dyDescent="0.2">
      <c r="Q1958"/>
      <c r="R1958" s="5"/>
      <c r="S1958" s="34"/>
      <c r="T1958" s="5"/>
      <c r="U1958" s="34"/>
      <c r="V1958" s="5"/>
      <c r="W1958" s="81"/>
      <c r="X1958" s="84"/>
      <c r="Y1958" s="18"/>
      <c r="AA1958" s="18"/>
      <c r="AB1958" s="86"/>
      <c r="AC1958" s="18"/>
      <c r="AE1958" s="18"/>
      <c r="AF1958" s="88"/>
      <c r="AG1958" s="90"/>
      <c r="AK1958" s="37"/>
      <c r="AM1958" s="37"/>
      <c r="AP1958" s="94"/>
      <c r="AQ1958" s="18"/>
      <c r="AR1958" s="95"/>
      <c r="AS1958" s="96"/>
      <c r="AU1958" s="18"/>
      <c r="AW1958" s="18"/>
    </row>
    <row r="1959" spans="17:49" x14ac:dyDescent="0.2">
      <c r="Q1959"/>
      <c r="R1959" s="5"/>
      <c r="S1959" s="34"/>
      <c r="T1959" s="5"/>
      <c r="U1959" s="34"/>
      <c r="V1959" s="5"/>
      <c r="W1959" s="81"/>
      <c r="X1959" s="84"/>
      <c r="Y1959" s="18"/>
      <c r="AA1959" s="18"/>
      <c r="AB1959" s="86"/>
      <c r="AC1959" s="18"/>
      <c r="AE1959" s="18"/>
      <c r="AF1959" s="88"/>
      <c r="AG1959" s="90"/>
      <c r="AK1959" s="37"/>
      <c r="AM1959" s="37"/>
      <c r="AP1959" s="94"/>
      <c r="AQ1959" s="18"/>
      <c r="AR1959" s="95"/>
      <c r="AS1959" s="96"/>
      <c r="AU1959" s="18"/>
      <c r="AW1959" s="18"/>
    </row>
    <row r="1960" spans="17:49" x14ac:dyDescent="0.2">
      <c r="Q1960"/>
      <c r="R1960" s="5"/>
      <c r="S1960" s="34"/>
      <c r="T1960" s="5"/>
      <c r="U1960" s="34"/>
      <c r="V1960" s="5"/>
      <c r="W1960" s="81"/>
      <c r="X1960" s="84"/>
      <c r="Y1960" s="18"/>
      <c r="AA1960" s="18"/>
      <c r="AB1960" s="86"/>
      <c r="AC1960" s="18"/>
      <c r="AE1960" s="18"/>
      <c r="AF1960" s="88"/>
      <c r="AG1960" s="90"/>
      <c r="AK1960" s="37"/>
      <c r="AM1960" s="37"/>
      <c r="AP1960" s="94"/>
      <c r="AQ1960" s="18"/>
      <c r="AR1960" s="95"/>
      <c r="AS1960" s="96"/>
      <c r="AU1960" s="18"/>
      <c r="AW1960" s="18"/>
    </row>
    <row r="1961" spans="17:49" x14ac:dyDescent="0.2">
      <c r="Q1961"/>
      <c r="R1961" s="5"/>
      <c r="S1961" s="34"/>
      <c r="T1961" s="5"/>
      <c r="U1961" s="34"/>
      <c r="V1961" s="5"/>
      <c r="W1961" s="81"/>
      <c r="X1961" s="84"/>
      <c r="Y1961" s="18"/>
      <c r="AA1961" s="18"/>
      <c r="AB1961" s="86"/>
      <c r="AC1961" s="18"/>
      <c r="AE1961" s="18"/>
      <c r="AF1961" s="88"/>
      <c r="AG1961" s="90"/>
      <c r="AK1961" s="37"/>
      <c r="AM1961" s="37"/>
      <c r="AP1961" s="94"/>
      <c r="AQ1961" s="18"/>
      <c r="AR1961" s="95"/>
      <c r="AS1961" s="96"/>
      <c r="AU1961" s="18"/>
      <c r="AW1961" s="18"/>
    </row>
    <row r="1962" spans="17:49" x14ac:dyDescent="0.2">
      <c r="Q1962"/>
      <c r="R1962" s="5"/>
      <c r="S1962" s="34"/>
      <c r="T1962" s="5"/>
      <c r="U1962" s="34"/>
      <c r="V1962" s="5"/>
      <c r="W1962" s="81"/>
      <c r="X1962" s="84"/>
      <c r="Y1962" s="18"/>
      <c r="AA1962" s="18"/>
      <c r="AB1962" s="86"/>
      <c r="AC1962" s="18"/>
      <c r="AE1962" s="18"/>
      <c r="AF1962" s="88"/>
      <c r="AG1962" s="90"/>
      <c r="AK1962" s="37"/>
      <c r="AM1962" s="37"/>
      <c r="AP1962" s="94"/>
      <c r="AQ1962" s="18"/>
      <c r="AR1962" s="95"/>
      <c r="AS1962" s="96"/>
      <c r="AU1962" s="18"/>
      <c r="AW1962" s="18"/>
    </row>
    <row r="1963" spans="17:49" x14ac:dyDescent="0.2">
      <c r="Q1963"/>
      <c r="R1963" s="5"/>
      <c r="S1963" s="34"/>
      <c r="T1963" s="5"/>
      <c r="U1963" s="34"/>
      <c r="V1963" s="5"/>
      <c r="W1963" s="81"/>
      <c r="X1963" s="84"/>
      <c r="Y1963" s="18"/>
      <c r="AA1963" s="18"/>
      <c r="AB1963" s="86"/>
      <c r="AC1963" s="18"/>
      <c r="AE1963" s="18"/>
      <c r="AF1963" s="88"/>
      <c r="AG1963" s="90"/>
      <c r="AK1963" s="37"/>
      <c r="AM1963" s="37"/>
      <c r="AP1963" s="94"/>
      <c r="AQ1963" s="18"/>
      <c r="AR1963" s="95"/>
      <c r="AS1963" s="96"/>
      <c r="AU1963" s="18"/>
      <c r="AW1963" s="18"/>
    </row>
    <row r="1964" spans="17:49" x14ac:dyDescent="0.2">
      <c r="Q1964"/>
      <c r="R1964" s="5"/>
      <c r="S1964" s="34"/>
      <c r="T1964" s="5"/>
      <c r="U1964" s="34"/>
      <c r="V1964" s="5"/>
      <c r="W1964" s="81"/>
      <c r="X1964" s="84"/>
      <c r="Y1964" s="18"/>
      <c r="AA1964" s="18"/>
      <c r="AB1964" s="86"/>
      <c r="AC1964" s="18"/>
      <c r="AE1964" s="18"/>
      <c r="AF1964" s="88"/>
      <c r="AG1964" s="90"/>
      <c r="AK1964" s="37"/>
      <c r="AM1964" s="37"/>
      <c r="AP1964" s="94"/>
      <c r="AQ1964" s="18"/>
      <c r="AR1964" s="95"/>
      <c r="AS1964" s="96"/>
      <c r="AU1964" s="18"/>
      <c r="AW1964" s="18"/>
    </row>
    <row r="1965" spans="17:49" x14ac:dyDescent="0.2">
      <c r="Q1965"/>
      <c r="R1965" s="5"/>
      <c r="S1965" s="34"/>
      <c r="T1965" s="5"/>
      <c r="U1965" s="34"/>
      <c r="V1965" s="5"/>
      <c r="W1965" s="81"/>
      <c r="X1965" s="84"/>
      <c r="Y1965" s="18"/>
      <c r="AA1965" s="18"/>
      <c r="AB1965" s="86"/>
      <c r="AC1965" s="18"/>
      <c r="AE1965" s="18"/>
      <c r="AF1965" s="88"/>
      <c r="AG1965" s="90"/>
      <c r="AK1965" s="37"/>
      <c r="AM1965" s="37"/>
      <c r="AP1965" s="94"/>
      <c r="AQ1965" s="18"/>
      <c r="AR1965" s="95"/>
      <c r="AS1965" s="96"/>
      <c r="AU1965" s="18"/>
      <c r="AW1965" s="18"/>
    </row>
    <row r="1966" spans="17:49" x14ac:dyDescent="0.2">
      <c r="Q1966"/>
      <c r="R1966" s="5"/>
      <c r="S1966" s="34"/>
      <c r="T1966" s="5"/>
      <c r="U1966" s="34"/>
      <c r="V1966" s="5"/>
      <c r="W1966" s="81"/>
      <c r="X1966" s="84"/>
      <c r="Y1966" s="18"/>
      <c r="AA1966" s="18"/>
      <c r="AB1966" s="86"/>
      <c r="AC1966" s="18"/>
      <c r="AE1966" s="18"/>
      <c r="AF1966" s="88"/>
      <c r="AG1966" s="90"/>
      <c r="AK1966" s="37"/>
      <c r="AM1966" s="37"/>
      <c r="AP1966" s="94"/>
      <c r="AQ1966" s="18"/>
      <c r="AR1966" s="95"/>
      <c r="AS1966" s="96"/>
      <c r="AU1966" s="18"/>
      <c r="AW1966" s="18"/>
    </row>
    <row r="1967" spans="17:49" x14ac:dyDescent="0.2">
      <c r="Q1967"/>
      <c r="R1967" s="5"/>
      <c r="S1967" s="34"/>
      <c r="T1967" s="5"/>
      <c r="U1967" s="34"/>
      <c r="V1967" s="5"/>
      <c r="W1967" s="81"/>
      <c r="X1967" s="84"/>
      <c r="Y1967" s="18"/>
      <c r="AA1967" s="18"/>
      <c r="AB1967" s="86"/>
      <c r="AC1967" s="18"/>
      <c r="AE1967" s="18"/>
      <c r="AF1967" s="88"/>
      <c r="AG1967" s="90"/>
      <c r="AK1967" s="37"/>
      <c r="AM1967" s="37"/>
      <c r="AP1967" s="94"/>
      <c r="AQ1967" s="18"/>
      <c r="AR1967" s="95"/>
      <c r="AS1967" s="96"/>
      <c r="AU1967" s="18"/>
      <c r="AW1967" s="18"/>
    </row>
    <row r="1968" spans="17:49" x14ac:dyDescent="0.2">
      <c r="Q1968"/>
      <c r="R1968" s="5"/>
      <c r="S1968" s="34"/>
      <c r="T1968" s="5"/>
      <c r="U1968" s="34"/>
      <c r="V1968" s="5"/>
      <c r="W1968" s="81"/>
      <c r="X1968" s="84"/>
      <c r="Y1968" s="18"/>
      <c r="AA1968" s="18"/>
      <c r="AB1968" s="86"/>
      <c r="AC1968" s="18"/>
      <c r="AE1968" s="18"/>
      <c r="AF1968" s="88"/>
      <c r="AG1968" s="90"/>
      <c r="AK1968" s="37"/>
      <c r="AM1968" s="37"/>
      <c r="AP1968" s="94"/>
      <c r="AQ1968" s="18"/>
      <c r="AR1968" s="95"/>
      <c r="AS1968" s="96"/>
      <c r="AU1968" s="18"/>
      <c r="AW1968" s="18"/>
    </row>
    <row r="1969" spans="17:49" x14ac:dyDescent="0.2">
      <c r="Q1969"/>
      <c r="R1969" s="5"/>
      <c r="S1969" s="34"/>
      <c r="T1969" s="5"/>
      <c r="U1969" s="34"/>
      <c r="V1969" s="5"/>
      <c r="W1969" s="81"/>
      <c r="X1969" s="84"/>
      <c r="Y1969" s="18"/>
      <c r="AA1969" s="18"/>
      <c r="AB1969" s="86"/>
      <c r="AC1969" s="18"/>
      <c r="AE1969" s="18"/>
      <c r="AF1969" s="88"/>
      <c r="AG1969" s="90"/>
      <c r="AK1969" s="37"/>
      <c r="AM1969" s="37"/>
      <c r="AP1969" s="94"/>
      <c r="AQ1969" s="18"/>
      <c r="AR1969" s="95"/>
      <c r="AS1969" s="96"/>
      <c r="AU1969" s="18"/>
      <c r="AW1969" s="18"/>
    </row>
    <row r="1970" spans="17:49" x14ac:dyDescent="0.2">
      <c r="Q1970"/>
      <c r="R1970" s="5"/>
      <c r="S1970" s="34"/>
      <c r="T1970" s="5"/>
      <c r="U1970" s="34"/>
      <c r="V1970" s="5"/>
      <c r="W1970" s="81"/>
      <c r="X1970" s="84"/>
      <c r="Y1970" s="18"/>
      <c r="AA1970" s="18"/>
      <c r="AB1970" s="86"/>
      <c r="AC1970" s="18"/>
      <c r="AE1970" s="18"/>
      <c r="AF1970" s="88"/>
      <c r="AG1970" s="90"/>
      <c r="AK1970" s="37"/>
      <c r="AM1970" s="37"/>
      <c r="AP1970" s="94"/>
      <c r="AQ1970" s="18"/>
      <c r="AR1970" s="95"/>
      <c r="AS1970" s="96"/>
      <c r="AU1970" s="18"/>
      <c r="AW1970" s="18"/>
    </row>
    <row r="1971" spans="17:49" x14ac:dyDescent="0.2">
      <c r="Q1971"/>
      <c r="R1971" s="5"/>
      <c r="S1971" s="34"/>
      <c r="T1971" s="5"/>
      <c r="U1971" s="34"/>
      <c r="V1971" s="5"/>
      <c r="W1971" s="81"/>
      <c r="X1971" s="84"/>
      <c r="Y1971" s="18"/>
      <c r="AA1971" s="18"/>
      <c r="AB1971" s="86"/>
      <c r="AC1971" s="18"/>
      <c r="AE1971" s="18"/>
      <c r="AF1971" s="88"/>
      <c r="AG1971" s="90"/>
      <c r="AK1971" s="37"/>
      <c r="AM1971" s="37"/>
      <c r="AP1971" s="94"/>
      <c r="AQ1971" s="18"/>
      <c r="AR1971" s="95"/>
      <c r="AS1971" s="96"/>
      <c r="AU1971" s="18"/>
      <c r="AW1971" s="18"/>
    </row>
    <row r="1972" spans="17:49" x14ac:dyDescent="0.2">
      <c r="Q1972"/>
      <c r="R1972" s="5"/>
      <c r="S1972" s="34"/>
      <c r="T1972" s="5"/>
      <c r="U1972" s="34"/>
      <c r="V1972" s="5"/>
      <c r="W1972" s="81"/>
      <c r="X1972" s="84"/>
      <c r="Y1972" s="18"/>
      <c r="AA1972" s="18"/>
      <c r="AB1972" s="86"/>
      <c r="AC1972" s="18"/>
      <c r="AE1972" s="18"/>
      <c r="AF1972" s="88"/>
      <c r="AG1972" s="90"/>
      <c r="AK1972" s="37"/>
      <c r="AM1972" s="37"/>
      <c r="AP1972" s="94"/>
      <c r="AQ1972" s="18"/>
      <c r="AR1972" s="95"/>
      <c r="AS1972" s="96"/>
      <c r="AU1972" s="18"/>
      <c r="AW1972" s="18"/>
    </row>
    <row r="1973" spans="17:49" x14ac:dyDescent="0.2">
      <c r="Q1973"/>
      <c r="R1973" s="5"/>
      <c r="S1973" s="34"/>
      <c r="T1973" s="5"/>
      <c r="U1973" s="34"/>
      <c r="V1973" s="5"/>
      <c r="W1973" s="81"/>
      <c r="X1973" s="84"/>
      <c r="Y1973" s="18"/>
      <c r="AA1973" s="18"/>
      <c r="AB1973" s="86"/>
      <c r="AC1973" s="18"/>
      <c r="AE1973" s="18"/>
      <c r="AF1973" s="88"/>
      <c r="AG1973" s="90"/>
      <c r="AK1973" s="37"/>
      <c r="AM1973" s="37"/>
      <c r="AP1973" s="94"/>
      <c r="AQ1973" s="18"/>
      <c r="AR1973" s="95"/>
      <c r="AS1973" s="96"/>
      <c r="AU1973" s="18"/>
      <c r="AW1973" s="18"/>
    </row>
    <row r="1974" spans="17:49" x14ac:dyDescent="0.2">
      <c r="Q1974"/>
      <c r="R1974" s="5"/>
      <c r="S1974" s="34"/>
      <c r="T1974" s="5"/>
      <c r="U1974" s="34"/>
      <c r="V1974" s="5"/>
      <c r="W1974" s="81"/>
      <c r="X1974" s="84"/>
      <c r="Y1974" s="18"/>
      <c r="AA1974" s="18"/>
      <c r="AB1974" s="86"/>
      <c r="AC1974" s="18"/>
      <c r="AE1974" s="18"/>
      <c r="AF1974" s="88"/>
      <c r="AG1974" s="90"/>
      <c r="AK1974" s="37"/>
      <c r="AM1974" s="37"/>
      <c r="AP1974" s="94"/>
      <c r="AQ1974" s="18"/>
      <c r="AR1974" s="95"/>
      <c r="AS1974" s="96"/>
      <c r="AU1974" s="18"/>
      <c r="AW1974" s="18"/>
    </row>
    <row r="1975" spans="17:49" x14ac:dyDescent="0.2">
      <c r="Q1975"/>
      <c r="R1975" s="5"/>
      <c r="S1975" s="34"/>
      <c r="T1975" s="5"/>
      <c r="U1975" s="34"/>
      <c r="V1975" s="5"/>
      <c r="W1975" s="81"/>
      <c r="X1975" s="84"/>
      <c r="Y1975" s="18"/>
      <c r="AA1975" s="18"/>
      <c r="AB1975" s="86"/>
      <c r="AC1975" s="18"/>
      <c r="AE1975" s="18"/>
      <c r="AF1975" s="88"/>
      <c r="AG1975" s="90"/>
      <c r="AK1975" s="37"/>
      <c r="AM1975" s="37"/>
      <c r="AP1975" s="94"/>
      <c r="AQ1975" s="18"/>
      <c r="AR1975" s="95"/>
      <c r="AS1975" s="96"/>
      <c r="AU1975" s="18"/>
      <c r="AW1975" s="18"/>
    </row>
    <row r="1976" spans="17:49" x14ac:dyDescent="0.2">
      <c r="Q1976"/>
      <c r="R1976" s="5"/>
      <c r="S1976" s="34"/>
      <c r="T1976" s="5"/>
      <c r="U1976" s="34"/>
      <c r="V1976" s="5"/>
      <c r="W1976" s="81"/>
      <c r="X1976" s="84"/>
      <c r="Y1976" s="18"/>
      <c r="AA1976" s="18"/>
      <c r="AB1976" s="86"/>
      <c r="AC1976" s="18"/>
      <c r="AE1976" s="18"/>
      <c r="AF1976" s="88"/>
      <c r="AG1976" s="90"/>
      <c r="AK1976" s="37"/>
      <c r="AM1976" s="37"/>
      <c r="AP1976" s="94"/>
      <c r="AQ1976" s="18"/>
      <c r="AR1976" s="95"/>
      <c r="AS1976" s="96"/>
      <c r="AU1976" s="18"/>
      <c r="AW1976" s="18"/>
    </row>
    <row r="1977" spans="17:49" x14ac:dyDescent="0.2">
      <c r="Q1977"/>
      <c r="R1977" s="5"/>
      <c r="S1977" s="34"/>
      <c r="T1977" s="5"/>
      <c r="U1977" s="34"/>
      <c r="V1977" s="5"/>
      <c r="W1977" s="81"/>
      <c r="X1977" s="84"/>
      <c r="Y1977" s="18"/>
      <c r="AA1977" s="18"/>
      <c r="AB1977" s="86"/>
      <c r="AC1977" s="18"/>
      <c r="AE1977" s="18"/>
      <c r="AF1977" s="88"/>
      <c r="AG1977" s="90"/>
      <c r="AK1977" s="37"/>
      <c r="AM1977" s="37"/>
      <c r="AP1977" s="94"/>
      <c r="AQ1977" s="18"/>
      <c r="AR1977" s="95"/>
      <c r="AS1977" s="96"/>
      <c r="AU1977" s="18"/>
      <c r="AW1977" s="18"/>
    </row>
    <row r="1978" spans="17:49" x14ac:dyDescent="0.2">
      <c r="Q1978"/>
      <c r="R1978" s="5"/>
      <c r="S1978" s="34"/>
      <c r="T1978" s="5"/>
      <c r="U1978" s="34"/>
      <c r="V1978" s="5"/>
      <c r="W1978" s="81"/>
      <c r="X1978" s="84"/>
      <c r="Y1978" s="18"/>
      <c r="AA1978" s="18"/>
      <c r="AB1978" s="86"/>
      <c r="AC1978" s="18"/>
      <c r="AE1978" s="18"/>
      <c r="AF1978" s="88"/>
      <c r="AG1978" s="90"/>
      <c r="AK1978" s="37"/>
      <c r="AM1978" s="37"/>
      <c r="AP1978" s="94"/>
      <c r="AQ1978" s="18"/>
      <c r="AR1978" s="95"/>
      <c r="AS1978" s="96"/>
      <c r="AU1978" s="18"/>
      <c r="AW1978" s="18"/>
    </row>
    <row r="1979" spans="17:49" x14ac:dyDescent="0.2">
      <c r="Q1979"/>
      <c r="R1979" s="5"/>
      <c r="S1979" s="34"/>
      <c r="T1979" s="5"/>
      <c r="U1979" s="34"/>
      <c r="V1979" s="5"/>
      <c r="W1979" s="81"/>
      <c r="X1979" s="84"/>
      <c r="Y1979" s="18"/>
      <c r="AA1979" s="18"/>
      <c r="AB1979" s="86"/>
      <c r="AC1979" s="18"/>
      <c r="AE1979" s="18"/>
      <c r="AF1979" s="88"/>
      <c r="AG1979" s="90"/>
      <c r="AK1979" s="37"/>
      <c r="AM1979" s="37"/>
      <c r="AP1979" s="94"/>
      <c r="AQ1979" s="18"/>
      <c r="AR1979" s="95"/>
      <c r="AS1979" s="96"/>
      <c r="AU1979" s="18"/>
      <c r="AW1979" s="18"/>
    </row>
    <row r="1980" spans="17:49" x14ac:dyDescent="0.2">
      <c r="Q1980"/>
      <c r="R1980" s="5"/>
      <c r="S1980" s="34"/>
      <c r="T1980" s="5"/>
      <c r="U1980" s="34"/>
      <c r="V1980" s="5"/>
      <c r="W1980" s="81"/>
      <c r="X1980" s="84"/>
      <c r="Y1980" s="18"/>
      <c r="AA1980" s="18"/>
      <c r="AB1980" s="86"/>
      <c r="AC1980" s="18"/>
      <c r="AE1980" s="18"/>
      <c r="AF1980" s="88"/>
      <c r="AG1980" s="90"/>
      <c r="AK1980" s="37"/>
      <c r="AM1980" s="37"/>
      <c r="AP1980" s="94"/>
      <c r="AQ1980" s="18"/>
      <c r="AR1980" s="95"/>
      <c r="AS1980" s="96"/>
      <c r="AU1980" s="18"/>
      <c r="AW1980" s="18"/>
    </row>
    <row r="1981" spans="17:49" x14ac:dyDescent="0.2">
      <c r="Q1981"/>
      <c r="R1981" s="5"/>
      <c r="S1981" s="34"/>
      <c r="T1981" s="5"/>
      <c r="U1981" s="34"/>
      <c r="V1981" s="5"/>
      <c r="W1981" s="81"/>
      <c r="X1981" s="84"/>
      <c r="Y1981" s="18"/>
      <c r="AA1981" s="18"/>
      <c r="AB1981" s="86"/>
      <c r="AC1981" s="18"/>
      <c r="AE1981" s="18"/>
      <c r="AF1981" s="88"/>
      <c r="AG1981" s="90"/>
      <c r="AK1981" s="37"/>
      <c r="AM1981" s="37"/>
      <c r="AP1981" s="94"/>
      <c r="AQ1981" s="18"/>
      <c r="AR1981" s="95"/>
      <c r="AS1981" s="96"/>
      <c r="AU1981" s="18"/>
      <c r="AW1981" s="18"/>
    </row>
    <row r="1982" spans="17:49" x14ac:dyDescent="0.2">
      <c r="Q1982"/>
      <c r="R1982" s="5"/>
      <c r="S1982" s="34"/>
      <c r="T1982" s="5"/>
      <c r="U1982" s="34"/>
      <c r="V1982" s="5"/>
      <c r="W1982" s="81"/>
      <c r="X1982" s="84"/>
      <c r="Y1982" s="18"/>
      <c r="AA1982" s="18"/>
      <c r="AB1982" s="86"/>
      <c r="AC1982" s="18"/>
      <c r="AE1982" s="18"/>
      <c r="AF1982" s="88"/>
      <c r="AG1982" s="90"/>
      <c r="AK1982" s="37"/>
      <c r="AM1982" s="37"/>
      <c r="AP1982" s="94"/>
      <c r="AQ1982" s="18"/>
      <c r="AR1982" s="95"/>
      <c r="AS1982" s="96"/>
      <c r="AU1982" s="18"/>
      <c r="AW1982" s="18"/>
    </row>
    <row r="1983" spans="17:49" x14ac:dyDescent="0.2">
      <c r="Q1983"/>
      <c r="R1983" s="5"/>
      <c r="S1983" s="34"/>
      <c r="T1983" s="5"/>
      <c r="U1983" s="34"/>
      <c r="V1983" s="5"/>
      <c r="W1983" s="81"/>
      <c r="X1983" s="84"/>
      <c r="Y1983" s="18"/>
      <c r="AA1983" s="18"/>
      <c r="AB1983" s="86"/>
      <c r="AC1983" s="18"/>
      <c r="AE1983" s="18"/>
      <c r="AF1983" s="88"/>
      <c r="AG1983" s="90"/>
      <c r="AK1983" s="37"/>
      <c r="AM1983" s="37"/>
      <c r="AP1983" s="94"/>
      <c r="AQ1983" s="18"/>
      <c r="AR1983" s="95"/>
      <c r="AS1983" s="96"/>
      <c r="AU1983" s="18"/>
      <c r="AW1983" s="18"/>
    </row>
    <row r="1984" spans="17:49" x14ac:dyDescent="0.2">
      <c r="Q1984"/>
      <c r="R1984" s="5"/>
      <c r="S1984" s="34"/>
      <c r="T1984" s="5"/>
      <c r="U1984" s="34"/>
      <c r="V1984" s="5"/>
      <c r="W1984" s="81"/>
      <c r="X1984" s="84"/>
      <c r="Y1984" s="18"/>
      <c r="AA1984" s="18"/>
      <c r="AB1984" s="86"/>
      <c r="AC1984" s="18"/>
      <c r="AE1984" s="18"/>
      <c r="AF1984" s="88"/>
      <c r="AG1984" s="90"/>
      <c r="AK1984" s="37"/>
      <c r="AM1984" s="37"/>
      <c r="AP1984" s="94"/>
      <c r="AQ1984" s="18"/>
      <c r="AR1984" s="95"/>
      <c r="AS1984" s="96"/>
      <c r="AU1984" s="18"/>
      <c r="AW1984" s="18"/>
    </row>
    <row r="1985" spans="17:49" x14ac:dyDescent="0.2">
      <c r="Q1985"/>
      <c r="R1985" s="5"/>
      <c r="S1985" s="34"/>
      <c r="T1985" s="5"/>
      <c r="U1985" s="34"/>
      <c r="V1985" s="5"/>
      <c r="W1985" s="81"/>
      <c r="X1985" s="84"/>
      <c r="Y1985" s="18"/>
      <c r="AA1985" s="18"/>
      <c r="AB1985" s="86"/>
      <c r="AC1985" s="18"/>
      <c r="AE1985" s="18"/>
      <c r="AF1985" s="88"/>
      <c r="AG1985" s="90"/>
      <c r="AK1985" s="37"/>
      <c r="AM1985" s="37"/>
      <c r="AP1985" s="94"/>
      <c r="AQ1985" s="18"/>
      <c r="AR1985" s="95"/>
      <c r="AS1985" s="96"/>
      <c r="AU1985" s="18"/>
      <c r="AW1985" s="18"/>
    </row>
    <row r="1986" spans="17:49" x14ac:dyDescent="0.2">
      <c r="Q1986"/>
      <c r="R1986" s="5"/>
      <c r="S1986" s="34"/>
      <c r="T1986" s="5"/>
      <c r="U1986" s="34"/>
      <c r="V1986" s="5"/>
      <c r="W1986" s="81"/>
      <c r="X1986" s="84"/>
      <c r="Y1986" s="18"/>
      <c r="AA1986" s="18"/>
      <c r="AB1986" s="86"/>
      <c r="AC1986" s="18"/>
      <c r="AE1986" s="18"/>
      <c r="AF1986" s="88"/>
      <c r="AG1986" s="90"/>
      <c r="AK1986" s="37"/>
      <c r="AM1986" s="37"/>
      <c r="AP1986" s="94"/>
      <c r="AQ1986" s="18"/>
      <c r="AR1986" s="95"/>
      <c r="AS1986" s="96"/>
      <c r="AU1986" s="18"/>
      <c r="AW1986" s="18"/>
    </row>
    <row r="1987" spans="17:49" x14ac:dyDescent="0.2">
      <c r="Q1987"/>
      <c r="R1987" s="5"/>
      <c r="S1987" s="34"/>
      <c r="T1987" s="5"/>
      <c r="U1987" s="34"/>
      <c r="V1987" s="5"/>
      <c r="W1987" s="81"/>
      <c r="X1987" s="84"/>
      <c r="Y1987" s="18"/>
      <c r="AA1987" s="18"/>
      <c r="AB1987" s="86"/>
      <c r="AC1987" s="18"/>
      <c r="AE1987" s="18"/>
      <c r="AF1987" s="88"/>
      <c r="AG1987" s="90"/>
      <c r="AK1987" s="37"/>
      <c r="AM1987" s="37"/>
      <c r="AP1987" s="94"/>
      <c r="AQ1987" s="18"/>
      <c r="AR1987" s="95"/>
      <c r="AS1987" s="96"/>
      <c r="AU1987" s="18"/>
      <c r="AW1987" s="18"/>
    </row>
    <row r="1988" spans="17:49" x14ac:dyDescent="0.2">
      <c r="Q1988"/>
      <c r="R1988" s="5"/>
      <c r="S1988" s="34"/>
      <c r="T1988" s="5"/>
      <c r="U1988" s="34"/>
      <c r="V1988" s="5"/>
      <c r="W1988" s="81"/>
      <c r="X1988" s="84"/>
      <c r="Y1988" s="18"/>
      <c r="AA1988" s="18"/>
      <c r="AB1988" s="86"/>
      <c r="AC1988" s="18"/>
      <c r="AE1988" s="18"/>
      <c r="AF1988" s="88"/>
      <c r="AG1988" s="90"/>
      <c r="AK1988" s="37"/>
      <c r="AM1988" s="37"/>
      <c r="AP1988" s="94"/>
      <c r="AQ1988" s="18"/>
      <c r="AR1988" s="95"/>
      <c r="AS1988" s="96"/>
      <c r="AU1988" s="18"/>
      <c r="AW1988" s="18"/>
    </row>
    <row r="1989" spans="17:49" x14ac:dyDescent="0.2">
      <c r="Q1989"/>
      <c r="R1989" s="5"/>
      <c r="S1989" s="34"/>
      <c r="T1989" s="5"/>
      <c r="U1989" s="34"/>
      <c r="V1989" s="5"/>
      <c r="W1989" s="81"/>
      <c r="X1989" s="84"/>
      <c r="Y1989" s="18"/>
      <c r="AA1989" s="18"/>
      <c r="AB1989" s="86"/>
      <c r="AC1989" s="18"/>
      <c r="AE1989" s="18"/>
      <c r="AF1989" s="88"/>
      <c r="AG1989" s="90"/>
      <c r="AK1989" s="37"/>
      <c r="AM1989" s="37"/>
      <c r="AP1989" s="94"/>
      <c r="AQ1989" s="18"/>
      <c r="AR1989" s="95"/>
      <c r="AS1989" s="96"/>
      <c r="AU1989" s="18"/>
      <c r="AW1989" s="18"/>
    </row>
    <row r="1990" spans="17:49" x14ac:dyDescent="0.2">
      <c r="Q1990"/>
      <c r="R1990" s="5"/>
      <c r="S1990" s="34"/>
      <c r="T1990" s="5"/>
      <c r="U1990" s="34"/>
      <c r="V1990" s="5"/>
      <c r="W1990" s="81"/>
      <c r="X1990" s="84"/>
      <c r="Y1990" s="18"/>
      <c r="AA1990" s="18"/>
      <c r="AB1990" s="86"/>
      <c r="AC1990" s="18"/>
      <c r="AE1990" s="18"/>
      <c r="AF1990" s="88"/>
      <c r="AG1990" s="90"/>
      <c r="AK1990" s="37"/>
      <c r="AM1990" s="37"/>
      <c r="AP1990" s="94"/>
      <c r="AQ1990" s="18"/>
      <c r="AR1990" s="95"/>
      <c r="AS1990" s="96"/>
      <c r="AU1990" s="18"/>
      <c r="AW1990" s="18"/>
    </row>
    <row r="1991" spans="17:49" x14ac:dyDescent="0.2">
      <c r="Q1991"/>
      <c r="R1991" s="5"/>
      <c r="S1991" s="34"/>
      <c r="T1991" s="5"/>
      <c r="U1991" s="34"/>
      <c r="V1991" s="5"/>
      <c r="W1991" s="81"/>
      <c r="X1991" s="84"/>
      <c r="Y1991" s="18"/>
      <c r="AA1991" s="18"/>
      <c r="AB1991" s="86"/>
      <c r="AC1991" s="18"/>
      <c r="AE1991" s="18"/>
      <c r="AF1991" s="88"/>
      <c r="AG1991" s="90"/>
      <c r="AK1991" s="37"/>
      <c r="AM1991" s="37"/>
      <c r="AP1991" s="94"/>
      <c r="AQ1991" s="18"/>
      <c r="AR1991" s="95"/>
      <c r="AS1991" s="96"/>
      <c r="AU1991" s="18"/>
      <c r="AW1991" s="18"/>
    </row>
    <row r="1992" spans="17:49" x14ac:dyDescent="0.2">
      <c r="Q1992"/>
      <c r="R1992" s="5"/>
      <c r="S1992" s="34"/>
      <c r="T1992" s="5"/>
      <c r="U1992" s="34"/>
      <c r="V1992" s="5"/>
      <c r="W1992" s="81"/>
      <c r="X1992" s="84"/>
      <c r="Y1992" s="18"/>
      <c r="AA1992" s="18"/>
      <c r="AB1992" s="86"/>
      <c r="AC1992" s="18"/>
      <c r="AE1992" s="18"/>
      <c r="AF1992" s="88"/>
      <c r="AG1992" s="90"/>
      <c r="AK1992" s="37"/>
      <c r="AM1992" s="37"/>
      <c r="AP1992" s="94"/>
      <c r="AQ1992" s="18"/>
      <c r="AR1992" s="95"/>
      <c r="AS1992" s="96"/>
      <c r="AU1992" s="18"/>
      <c r="AW1992" s="18"/>
    </row>
    <row r="1993" spans="17:49" x14ac:dyDescent="0.2">
      <c r="Q1993"/>
      <c r="R1993" s="5"/>
      <c r="S1993" s="34"/>
      <c r="T1993" s="5"/>
      <c r="U1993" s="34"/>
      <c r="V1993" s="5"/>
      <c r="W1993" s="81"/>
      <c r="X1993" s="84"/>
      <c r="Y1993" s="18"/>
      <c r="AA1993" s="18"/>
      <c r="AB1993" s="86"/>
      <c r="AC1993" s="18"/>
      <c r="AE1993" s="18"/>
      <c r="AF1993" s="88"/>
      <c r="AG1993" s="90"/>
      <c r="AK1993" s="37"/>
      <c r="AM1993" s="37"/>
      <c r="AP1993" s="94"/>
      <c r="AQ1993" s="18"/>
      <c r="AR1993" s="95"/>
      <c r="AS1993" s="96"/>
      <c r="AU1993" s="18"/>
      <c r="AW1993" s="18"/>
    </row>
    <row r="1994" spans="17:49" x14ac:dyDescent="0.2">
      <c r="Q1994"/>
      <c r="R1994" s="5"/>
      <c r="S1994" s="34"/>
      <c r="T1994" s="5"/>
      <c r="U1994" s="34"/>
      <c r="V1994" s="5"/>
      <c r="W1994" s="81"/>
      <c r="X1994" s="84"/>
      <c r="Y1994" s="18"/>
      <c r="AA1994" s="18"/>
      <c r="AB1994" s="86"/>
      <c r="AC1994" s="18"/>
      <c r="AE1994" s="18"/>
      <c r="AF1994" s="88"/>
      <c r="AG1994" s="90"/>
      <c r="AK1994" s="37"/>
      <c r="AM1994" s="37"/>
      <c r="AP1994" s="94"/>
      <c r="AQ1994" s="18"/>
      <c r="AR1994" s="95"/>
      <c r="AS1994" s="96"/>
      <c r="AU1994" s="18"/>
      <c r="AW1994" s="18"/>
    </row>
    <row r="1995" spans="17:49" x14ac:dyDescent="0.2">
      <c r="Q1995"/>
      <c r="R1995" s="5"/>
      <c r="S1995" s="34"/>
      <c r="T1995" s="5"/>
      <c r="U1995" s="34"/>
      <c r="V1995" s="5"/>
      <c r="W1995" s="81"/>
      <c r="X1995" s="84"/>
      <c r="Y1995" s="18"/>
      <c r="AA1995" s="18"/>
      <c r="AB1995" s="86"/>
      <c r="AC1995" s="18"/>
      <c r="AE1995" s="18"/>
      <c r="AF1995" s="88"/>
      <c r="AG1995" s="90"/>
      <c r="AK1995" s="37"/>
      <c r="AM1995" s="37"/>
      <c r="AP1995" s="94"/>
      <c r="AQ1995" s="18"/>
      <c r="AR1995" s="95"/>
      <c r="AS1995" s="96"/>
      <c r="AU1995" s="18"/>
      <c r="AW1995" s="18"/>
    </row>
    <row r="1996" spans="17:49" x14ac:dyDescent="0.2">
      <c r="Q1996"/>
      <c r="R1996" s="5"/>
      <c r="S1996" s="34"/>
      <c r="T1996" s="5"/>
      <c r="U1996" s="34"/>
      <c r="V1996" s="5"/>
      <c r="W1996" s="81"/>
      <c r="X1996" s="84"/>
      <c r="Y1996" s="18"/>
      <c r="AA1996" s="18"/>
      <c r="AB1996" s="86"/>
      <c r="AC1996" s="18"/>
      <c r="AE1996" s="18"/>
      <c r="AF1996" s="88"/>
      <c r="AG1996" s="90"/>
      <c r="AK1996" s="37"/>
      <c r="AM1996" s="37"/>
      <c r="AP1996" s="94"/>
      <c r="AQ1996" s="18"/>
      <c r="AR1996" s="95"/>
      <c r="AS1996" s="96"/>
      <c r="AU1996" s="18"/>
      <c r="AW1996" s="18"/>
    </row>
    <row r="1997" spans="17:49" x14ac:dyDescent="0.2">
      <c r="Q1997"/>
      <c r="R1997" s="5"/>
      <c r="S1997" s="34"/>
      <c r="T1997" s="5"/>
      <c r="U1997" s="34"/>
      <c r="V1997" s="5"/>
      <c r="W1997" s="81"/>
      <c r="X1997" s="84"/>
      <c r="Y1997" s="18"/>
      <c r="AA1997" s="18"/>
      <c r="AB1997" s="86"/>
      <c r="AC1997" s="18"/>
      <c r="AE1997" s="18"/>
      <c r="AF1997" s="88"/>
      <c r="AG1997" s="90"/>
      <c r="AK1997" s="37"/>
      <c r="AM1997" s="37"/>
      <c r="AP1997" s="94"/>
      <c r="AQ1997" s="18"/>
      <c r="AR1997" s="95"/>
      <c r="AS1997" s="96"/>
      <c r="AU1997" s="18"/>
      <c r="AW1997" s="18"/>
    </row>
    <row r="1998" spans="17:49" x14ac:dyDescent="0.2">
      <c r="Q1998"/>
      <c r="R1998" s="5"/>
      <c r="S1998" s="34"/>
      <c r="T1998" s="5"/>
      <c r="U1998" s="34"/>
      <c r="V1998" s="5"/>
      <c r="W1998" s="81"/>
      <c r="X1998" s="84"/>
      <c r="Y1998" s="18"/>
      <c r="AA1998" s="18"/>
      <c r="AB1998" s="86"/>
      <c r="AC1998" s="18"/>
      <c r="AE1998" s="18"/>
      <c r="AF1998" s="88"/>
      <c r="AG1998" s="90"/>
      <c r="AK1998" s="37"/>
      <c r="AM1998" s="37"/>
      <c r="AP1998" s="94"/>
      <c r="AQ1998" s="18"/>
      <c r="AR1998" s="95"/>
      <c r="AS1998" s="96"/>
      <c r="AU1998" s="18"/>
      <c r="AW1998" s="18"/>
    </row>
    <row r="1999" spans="17:49" x14ac:dyDescent="0.2">
      <c r="Q1999"/>
      <c r="R1999" s="5"/>
      <c r="S1999" s="34"/>
      <c r="T1999" s="5"/>
      <c r="U1999" s="34"/>
      <c r="V1999" s="5"/>
      <c r="W1999" s="81"/>
      <c r="X1999" s="84"/>
      <c r="Y1999" s="18"/>
      <c r="AA1999" s="18"/>
      <c r="AB1999" s="86"/>
      <c r="AC1999" s="18"/>
      <c r="AE1999" s="18"/>
      <c r="AF1999" s="88"/>
      <c r="AG1999" s="90"/>
      <c r="AK1999" s="37"/>
      <c r="AM1999" s="37"/>
      <c r="AP1999" s="94"/>
      <c r="AQ1999" s="18"/>
      <c r="AR1999" s="95"/>
      <c r="AS1999" s="96"/>
      <c r="AU1999" s="18"/>
      <c r="AW1999" s="18"/>
    </row>
    <row r="2000" spans="17:49" x14ac:dyDescent="0.2">
      <c r="Q2000"/>
      <c r="R2000" s="5"/>
      <c r="S2000" s="34"/>
      <c r="T2000" s="5"/>
      <c r="U2000" s="34"/>
      <c r="V2000" s="5"/>
      <c r="W2000" s="81"/>
      <c r="X2000" s="84"/>
      <c r="Y2000" s="18"/>
      <c r="AA2000" s="18"/>
      <c r="AB2000" s="86"/>
      <c r="AC2000" s="18"/>
      <c r="AE2000" s="18"/>
      <c r="AF2000" s="88"/>
      <c r="AG2000" s="90"/>
      <c r="AK2000" s="37"/>
      <c r="AM2000" s="37"/>
      <c r="AP2000" s="94"/>
      <c r="AQ2000" s="18"/>
      <c r="AR2000" s="95"/>
      <c r="AS2000" s="96"/>
      <c r="AU2000" s="18"/>
      <c r="AW2000" s="18"/>
    </row>
    <row r="2001" spans="17:49" x14ac:dyDescent="0.2">
      <c r="Q2001"/>
      <c r="R2001" s="5"/>
      <c r="S2001" s="34"/>
      <c r="T2001" s="5"/>
      <c r="U2001" s="34"/>
      <c r="V2001" s="5"/>
      <c r="W2001" s="81"/>
      <c r="X2001" s="84"/>
      <c r="Y2001" s="18"/>
      <c r="AA2001" s="18"/>
      <c r="AB2001" s="86"/>
      <c r="AC2001" s="18"/>
      <c r="AE2001" s="18"/>
      <c r="AF2001" s="88"/>
      <c r="AG2001" s="90"/>
      <c r="AK2001" s="37"/>
      <c r="AM2001" s="37"/>
      <c r="AP2001" s="94"/>
      <c r="AQ2001" s="18"/>
      <c r="AR2001" s="95"/>
      <c r="AS2001" s="96"/>
      <c r="AU2001" s="18"/>
      <c r="AW2001" s="18"/>
    </row>
    <row r="2002" spans="17:49" x14ac:dyDescent="0.2">
      <c r="Q2002"/>
      <c r="R2002" s="5"/>
      <c r="S2002" s="34"/>
      <c r="T2002" s="5"/>
      <c r="U2002" s="34"/>
      <c r="V2002" s="5"/>
      <c r="W2002" s="81"/>
      <c r="X2002" s="84"/>
      <c r="Y2002" s="18"/>
      <c r="AA2002" s="18"/>
      <c r="AB2002" s="86"/>
      <c r="AC2002" s="18"/>
      <c r="AE2002" s="18"/>
      <c r="AF2002" s="88"/>
      <c r="AG2002" s="90"/>
      <c r="AK2002" s="37"/>
      <c r="AM2002" s="37"/>
      <c r="AP2002" s="94"/>
      <c r="AQ2002" s="18"/>
      <c r="AR2002" s="95"/>
      <c r="AS2002" s="96"/>
      <c r="AU2002" s="18"/>
      <c r="AW2002" s="18"/>
    </row>
    <row r="2003" spans="17:49" x14ac:dyDescent="0.2">
      <c r="Q2003"/>
      <c r="R2003" s="5"/>
      <c r="S2003" s="34"/>
      <c r="T2003" s="5"/>
      <c r="U2003" s="34"/>
      <c r="V2003" s="5"/>
      <c r="W2003" s="81"/>
      <c r="X2003" s="84"/>
      <c r="Y2003" s="18"/>
      <c r="AA2003" s="18"/>
      <c r="AB2003" s="86"/>
      <c r="AC2003" s="18"/>
      <c r="AE2003" s="18"/>
      <c r="AF2003" s="88"/>
      <c r="AG2003" s="90"/>
      <c r="AK2003" s="37"/>
      <c r="AM2003" s="37"/>
      <c r="AP2003" s="94"/>
      <c r="AQ2003" s="18"/>
      <c r="AR2003" s="95"/>
      <c r="AS2003" s="96"/>
      <c r="AU2003" s="18"/>
      <c r="AW2003" s="18"/>
    </row>
    <row r="2004" spans="17:49" x14ac:dyDescent="0.2">
      <c r="Q2004"/>
      <c r="R2004" s="5"/>
      <c r="S2004" s="34"/>
      <c r="T2004" s="5"/>
      <c r="U2004" s="34"/>
      <c r="V2004" s="5"/>
      <c r="W2004" s="81"/>
      <c r="X2004" s="84"/>
      <c r="Y2004" s="18"/>
      <c r="AA2004" s="18"/>
      <c r="AB2004" s="86"/>
      <c r="AC2004" s="18"/>
      <c r="AE2004" s="18"/>
      <c r="AF2004" s="88"/>
      <c r="AG2004" s="90"/>
      <c r="AK2004" s="37"/>
      <c r="AM2004" s="37"/>
      <c r="AP2004" s="94"/>
      <c r="AQ2004" s="18"/>
      <c r="AR2004" s="95"/>
      <c r="AS2004" s="96"/>
      <c r="AU2004" s="18"/>
      <c r="AW2004" s="18"/>
    </row>
    <row r="2005" spans="17:49" x14ac:dyDescent="0.2">
      <c r="Q2005"/>
      <c r="R2005" s="5"/>
      <c r="S2005" s="34"/>
      <c r="T2005" s="5"/>
      <c r="U2005" s="34"/>
      <c r="V2005" s="5"/>
      <c r="W2005" s="81"/>
      <c r="X2005" s="84"/>
      <c r="Y2005" s="18"/>
      <c r="AA2005" s="18"/>
      <c r="AB2005" s="86"/>
      <c r="AC2005" s="18"/>
      <c r="AE2005" s="18"/>
      <c r="AF2005" s="88"/>
      <c r="AG2005" s="90"/>
      <c r="AK2005" s="37"/>
      <c r="AM2005" s="37"/>
      <c r="AP2005" s="94"/>
      <c r="AQ2005" s="18"/>
      <c r="AR2005" s="95"/>
      <c r="AS2005" s="96"/>
      <c r="AU2005" s="18"/>
      <c r="AW2005" s="18"/>
    </row>
    <row r="2006" spans="17:49" x14ac:dyDescent="0.2">
      <c r="Q2006"/>
      <c r="R2006" s="5"/>
      <c r="S2006" s="34"/>
      <c r="T2006" s="5"/>
      <c r="U2006" s="34"/>
      <c r="V2006" s="5"/>
      <c r="W2006" s="81"/>
      <c r="X2006" s="84"/>
      <c r="Y2006" s="18"/>
      <c r="AA2006" s="18"/>
      <c r="AB2006" s="86"/>
      <c r="AC2006" s="18"/>
      <c r="AE2006" s="18"/>
      <c r="AF2006" s="88"/>
      <c r="AG2006" s="90"/>
      <c r="AK2006" s="37"/>
      <c r="AM2006" s="37"/>
      <c r="AP2006" s="94"/>
      <c r="AQ2006" s="18"/>
      <c r="AR2006" s="95"/>
      <c r="AS2006" s="96"/>
      <c r="AU2006" s="18"/>
      <c r="AW2006" s="18"/>
    </row>
    <row r="2007" spans="17:49" x14ac:dyDescent="0.2">
      <c r="Q2007"/>
      <c r="R2007" s="5"/>
      <c r="S2007" s="34"/>
      <c r="T2007" s="5"/>
      <c r="U2007" s="34"/>
      <c r="V2007" s="5"/>
      <c r="W2007" s="81"/>
      <c r="X2007" s="84"/>
      <c r="Y2007" s="18"/>
      <c r="AA2007" s="18"/>
      <c r="AB2007" s="86"/>
      <c r="AC2007" s="18"/>
      <c r="AE2007" s="18"/>
      <c r="AF2007" s="88"/>
      <c r="AG2007" s="90"/>
      <c r="AK2007" s="37"/>
      <c r="AM2007" s="37"/>
      <c r="AP2007" s="94"/>
      <c r="AQ2007" s="18"/>
      <c r="AR2007" s="95"/>
      <c r="AS2007" s="96"/>
      <c r="AU2007" s="18"/>
      <c r="AW2007" s="18"/>
    </row>
    <row r="2008" spans="17:49" x14ac:dyDescent="0.2">
      <c r="Q2008"/>
      <c r="R2008" s="5"/>
      <c r="S2008" s="34"/>
      <c r="T2008" s="5"/>
      <c r="U2008" s="34"/>
      <c r="V2008" s="5"/>
      <c r="W2008" s="81"/>
      <c r="X2008" s="84"/>
      <c r="Y2008" s="18"/>
      <c r="AA2008" s="18"/>
      <c r="AB2008" s="86"/>
      <c r="AC2008" s="18"/>
      <c r="AE2008" s="18"/>
      <c r="AF2008" s="88"/>
      <c r="AG2008" s="90"/>
      <c r="AK2008" s="37"/>
      <c r="AM2008" s="37"/>
      <c r="AP2008" s="94"/>
      <c r="AQ2008" s="18"/>
      <c r="AR2008" s="95"/>
      <c r="AS2008" s="96"/>
      <c r="AU2008" s="18"/>
      <c r="AW2008" s="18"/>
    </row>
    <row r="2009" spans="17:49" x14ac:dyDescent="0.2">
      <c r="Q2009"/>
      <c r="R2009" s="5"/>
      <c r="S2009" s="34"/>
      <c r="T2009" s="5"/>
      <c r="U2009" s="34"/>
      <c r="V2009" s="5"/>
      <c r="W2009" s="81"/>
      <c r="X2009" s="84"/>
      <c r="Y2009" s="18"/>
      <c r="AA2009" s="18"/>
      <c r="AB2009" s="86"/>
      <c r="AC2009" s="18"/>
      <c r="AE2009" s="18"/>
      <c r="AF2009" s="88"/>
      <c r="AG2009" s="90"/>
      <c r="AK2009" s="37"/>
      <c r="AM2009" s="37"/>
      <c r="AP2009" s="94"/>
      <c r="AQ2009" s="18"/>
      <c r="AR2009" s="95"/>
      <c r="AS2009" s="96"/>
      <c r="AU2009" s="18"/>
      <c r="AW2009" s="18"/>
    </row>
  </sheetData>
  <mergeCells count="6">
    <mergeCell ref="Y8:AB8"/>
    <mergeCell ref="AC8:AH8"/>
    <mergeCell ref="AI8:AX8"/>
    <mergeCell ref="AJ7:AN7"/>
    <mergeCell ref="AO7:AS7"/>
    <mergeCell ref="AT7:AX7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81111-A433-4D78-88AC-F2833B0864E8}">
  <sheetPr codeName="Blad2"/>
  <dimension ref="B6:V50"/>
  <sheetViews>
    <sheetView workbookViewId="0">
      <selection activeCell="C11" sqref="C11"/>
    </sheetView>
  </sheetViews>
  <sheetFormatPr baseColWidth="10" defaultColWidth="8.83203125" defaultRowHeight="15" x14ac:dyDescent="0.2"/>
  <cols>
    <col min="1" max="1" width="1.6640625" customWidth="1"/>
    <col min="2" max="2" width="38.1640625" bestFit="1" customWidth="1"/>
    <col min="3" max="4" width="10.5" customWidth="1"/>
    <col min="5" max="5" width="24.83203125" bestFit="1" customWidth="1"/>
    <col min="6" max="6" width="11.5" customWidth="1"/>
    <col min="7" max="7" width="15.83203125" bestFit="1" customWidth="1"/>
    <col min="8" max="8" width="38.1640625" bestFit="1" customWidth="1"/>
    <col min="9" max="9" width="19.5" bestFit="1" customWidth="1"/>
    <col min="10" max="10" width="7.5" customWidth="1"/>
    <col min="11" max="11" width="22.5" bestFit="1" customWidth="1"/>
    <col min="12" max="13" width="18.5" bestFit="1" customWidth="1"/>
    <col min="14" max="14" width="19.83203125" customWidth="1"/>
    <col min="15" max="15" width="16.83203125" bestFit="1" customWidth="1"/>
    <col min="16" max="16" width="14.33203125" customWidth="1"/>
    <col min="17" max="17" width="21.5" customWidth="1"/>
    <col min="19" max="19" width="13.83203125" customWidth="1"/>
    <col min="20" max="20" width="10.33203125" customWidth="1"/>
    <col min="21" max="21" width="16.1640625" bestFit="1" customWidth="1"/>
    <col min="22" max="22" width="9.1640625" bestFit="1" customWidth="1"/>
  </cols>
  <sheetData>
    <row r="6" spans="2:22" x14ac:dyDescent="0.2">
      <c r="B6" s="16" t="s">
        <v>79</v>
      </c>
      <c r="C6">
        <v>2000</v>
      </c>
    </row>
    <row r="7" spans="2:22" ht="16" thickBot="1" x14ac:dyDescent="0.25">
      <c r="I7" s="68"/>
    </row>
    <row r="8" spans="2:22" ht="16" thickBot="1" x14ac:dyDescent="0.25">
      <c r="B8" s="17" t="s">
        <v>56</v>
      </c>
      <c r="C8" s="25">
        <v>2000</v>
      </c>
      <c r="H8" s="16" t="s">
        <v>131</v>
      </c>
      <c r="K8" s="16" t="s">
        <v>169</v>
      </c>
    </row>
    <row r="9" spans="2:22" x14ac:dyDescent="0.2">
      <c r="H9" t="s">
        <v>87</v>
      </c>
      <c r="I9" s="32">
        <f>IF(Coverage&lt;&gt;"OOP",IF(AND(OR(NOT(IsDirectIngaand),AND(Coverage="BijzPP_voor", F18&gt;GrensLeeftijdDekking), AND(Coverage="BijzPP_na", F18&lt;GrensLeeftijdDekking)),OR(Coverage="PP",Coverage="TNBP",Coverage="BijzPP_voor",Coverage="BijzPP_na")),0,('Factor 1 leven'!P1+'Factor 1 leven'!Y1)/2),IF(Methode_partnerpensioen="Bepaald",('Factor 2 levens'!AG2+'Factor 2 levens'!BC2)/2,IF(Gehuwd="Gehuwd",('Factor 2 levens'!AI2+'Factor 2 levens'!BF2)/2,('Factor 2 levens'!AJ2+'Factor 2 levens'!BG2)/2)))</f>
        <v>41.031577326375242</v>
      </c>
      <c r="K9" t="s">
        <v>95</v>
      </c>
      <c r="L9">
        <v>39</v>
      </c>
      <c r="O9" t="s">
        <v>96</v>
      </c>
      <c r="P9">
        <v>40</v>
      </c>
    </row>
    <row r="10" spans="2:22" x14ac:dyDescent="0.2">
      <c r="B10" s="16" t="s">
        <v>65</v>
      </c>
      <c r="E10" s="16" t="s">
        <v>171</v>
      </c>
      <c r="H10" t="s">
        <v>88</v>
      </c>
      <c r="I10" s="32">
        <f>IF(Coverage&lt;&gt;"OOP",IF(AND(OR(NOT(IsDirectIngaand),AND(Coverage="BijzPP_voor", F18&gt;GrensLeeftijdDekking), AND(Coverage="BijzPP_na", F18&lt;GrensLeeftijdDekking)),OR(Coverage="PP",Coverage="TNBP",Coverage="BijzPP_voor",Coverage="BijzPP_na")),0,('Factor 1 leven'!AH1+'Factor 1 leven'!AQ1)/2),IF(Methode_partnerpensioen="Bepaald",('Factor 2 levens'!CE2+'Factor 2 levens'!DB2)/2,IF(Gehuwd="Gehuwd",('Factor 2 levens'!CG2+'Factor 2 levens'!DE2)/2,('Factor 2 levens'!CH2+'Factor 2 levens'!DF2)/2)))</f>
        <v>41.876931894255861</v>
      </c>
    </row>
    <row r="11" spans="2:22" x14ac:dyDescent="0.2">
      <c r="B11" t="s">
        <v>64</v>
      </c>
      <c r="C11" s="24">
        <v>46023</v>
      </c>
      <c r="E11" t="s">
        <v>31</v>
      </c>
      <c r="F11" s="21" t="s">
        <v>35</v>
      </c>
      <c r="H11" t="s">
        <v>89</v>
      </c>
      <c r="I11" s="32">
        <f>PercentageMannenSexeNeutraal*I9+(1-PercentageMannenSexeNeutraal)*I10</f>
        <v>41.2429159683454</v>
      </c>
      <c r="K11" t="s">
        <v>85</v>
      </c>
      <c r="L11" t="s">
        <v>86</v>
      </c>
      <c r="M11" t="s">
        <v>84</v>
      </c>
      <c r="O11" t="s">
        <v>85</v>
      </c>
      <c r="P11" t="s">
        <v>86</v>
      </c>
      <c r="Q11" t="s">
        <v>84</v>
      </c>
    </row>
    <row r="12" spans="2:22" x14ac:dyDescent="0.2">
      <c r="B12" t="s">
        <v>81</v>
      </c>
      <c r="C12" s="20">
        <v>3</v>
      </c>
      <c r="E12" t="s">
        <v>38</v>
      </c>
      <c r="F12" s="21" t="s">
        <v>35</v>
      </c>
      <c r="H12" t="s">
        <v>92</v>
      </c>
      <c r="I12" s="63">
        <f>I11*(1+OpslagFactoren)</f>
        <v>42.892632607079214</v>
      </c>
      <c r="K12">
        <v>68</v>
      </c>
      <c r="L12">
        <v>75</v>
      </c>
      <c r="M12" s="22">
        <v>3.6528270074235425</v>
      </c>
      <c r="O12">
        <f>LeeftijdStartLaag_1</f>
        <v>68</v>
      </c>
      <c r="P12">
        <f>LeeftijdEindLaag_1</f>
        <v>75</v>
      </c>
      <c r="Q12" s="22">
        <v>3.7356257229258607</v>
      </c>
    </row>
    <row r="13" spans="2:22" x14ac:dyDescent="0.2">
      <c r="B13" t="s">
        <v>2179</v>
      </c>
      <c r="C13" s="20">
        <v>2</v>
      </c>
      <c r="E13" t="s">
        <v>138</v>
      </c>
      <c r="F13" s="49">
        <f>SchalingsfactorBerekend</f>
        <v>10.651160716763691</v>
      </c>
      <c r="K13">
        <v>69</v>
      </c>
      <c r="L13">
        <v>75</v>
      </c>
      <c r="M13" s="22">
        <v>3.0833908031465129</v>
      </c>
      <c r="O13">
        <f>LeeftijdStartHoog_1</f>
        <v>69</v>
      </c>
      <c r="P13">
        <f>LeeftijdEindLaag_2</f>
        <v>75</v>
      </c>
      <c r="Q13" s="22">
        <v>3.1530944521003592</v>
      </c>
    </row>
    <row r="14" spans="2:22" x14ac:dyDescent="0.2">
      <c r="B14" t="s">
        <v>2190</v>
      </c>
      <c r="C14" s="20" t="s">
        <v>2192</v>
      </c>
      <c r="H14" t="s">
        <v>90</v>
      </c>
      <c r="I14" s="33">
        <f>IF(AND(NOT(IsDirectIngaand),OR(Coverage="PP",Coverage="TNBP",Coverage="BijzPP_voor",Coverage="BijzPP_na")),IF(Methode_partnerpensioen="Bepaald",('Factor 2 levens'!Y2+'Factor 2 levens'!AZ2)/2,'Factor 2 levens'!AD2),0)</f>
        <v>0</v>
      </c>
      <c r="K14" s="26">
        <f>F23</f>
        <v>68.333333333333329</v>
      </c>
      <c r="L14">
        <f>LeeftijdEindLaag_1</f>
        <v>75</v>
      </c>
      <c r="M14" s="26">
        <f>(K14-K12)*M13+(K13-K14)*M12</f>
        <v>3.463014939331202</v>
      </c>
      <c r="O14" s="26">
        <f>K14</f>
        <v>68.333333333333329</v>
      </c>
      <c r="P14">
        <f>L14</f>
        <v>75</v>
      </c>
      <c r="Q14" s="22">
        <f>(O14-O12)*Q13+(O13-O14)*Q12</f>
        <v>3.5414486326506962</v>
      </c>
    </row>
    <row r="15" spans="2:22" x14ac:dyDescent="0.2">
      <c r="B15" t="s">
        <v>82</v>
      </c>
      <c r="C15" s="20">
        <v>10</v>
      </c>
      <c r="E15" s="16" t="s">
        <v>69</v>
      </c>
      <c r="H15" t="s">
        <v>91</v>
      </c>
      <c r="I15" s="33">
        <f>IF(AND(NOT(IsDirectIngaand),OR(Coverage="PP",Coverage="TNBP",Coverage="BijzPP_voor",Coverage="BijzPP_na")),IF(Methode_partnerpensioen="Bepaald",('Factor 2 levens'!BW2+'Factor 2 levens'!CY2)/2,'Factor 2 levens'!CB2),0)</f>
        <v>0</v>
      </c>
    </row>
    <row r="16" spans="2:22" x14ac:dyDescent="0.2">
      <c r="B16" t="s">
        <v>83</v>
      </c>
      <c r="C16" s="23">
        <v>0.04</v>
      </c>
      <c r="E16" t="s">
        <v>66</v>
      </c>
      <c r="F16" s="28">
        <v>2020</v>
      </c>
      <c r="H16" t="s">
        <v>93</v>
      </c>
      <c r="I16" s="33">
        <f>PercentageMannenSexeNeutraal*I14+(1-PercentageMannenSexeNeutraal)*I15</f>
        <v>0</v>
      </c>
      <c r="K16" t="s">
        <v>85</v>
      </c>
      <c r="L16" t="s">
        <v>86</v>
      </c>
      <c r="M16" t="s">
        <v>84</v>
      </c>
      <c r="O16" t="s">
        <v>85</v>
      </c>
      <c r="P16" t="s">
        <v>86</v>
      </c>
      <c r="Q16" t="s">
        <v>84</v>
      </c>
      <c r="V16" s="16"/>
    </row>
    <row r="17" spans="2:17" x14ac:dyDescent="0.2">
      <c r="B17" t="s">
        <v>137</v>
      </c>
      <c r="C17" s="20">
        <v>1585000</v>
      </c>
      <c r="E17" t="s">
        <v>67</v>
      </c>
      <c r="F17" s="28">
        <v>120</v>
      </c>
      <c r="H17" t="s">
        <v>94</v>
      </c>
      <c r="I17" s="33">
        <f>I16*(1+OpslagFactoren)</f>
        <v>0</v>
      </c>
      <c r="K17">
        <v>68</v>
      </c>
      <c r="L17">
        <v>76</v>
      </c>
      <c r="M17" s="22">
        <v>4.1120371528188722</v>
      </c>
      <c r="O17">
        <f>LeeftijdStartLaag_2</f>
        <v>68</v>
      </c>
      <c r="P17">
        <f>LeeftijdEindHoog_1</f>
        <v>76</v>
      </c>
      <c r="Q17" s="22">
        <v>4.2050529003475745</v>
      </c>
    </row>
    <row r="18" spans="2:17" x14ac:dyDescent="0.2">
      <c r="E18" t="s">
        <v>10</v>
      </c>
      <c r="F18" s="62">
        <f>DAYS360(GeboorteDatum,C11)/360</f>
        <v>40.75</v>
      </c>
      <c r="I18" s="18"/>
      <c r="K18">
        <v>69</v>
      </c>
      <c r="L18">
        <v>76</v>
      </c>
      <c r="M18" s="22">
        <v>3.5426009485418422</v>
      </c>
      <c r="O18">
        <f>LeeftijdStartHoog_2</f>
        <v>69</v>
      </c>
      <c r="P18">
        <f>LeeftijdEindHoog_2</f>
        <v>76</v>
      </c>
      <c r="Q18" s="22">
        <v>3.6225216295220726</v>
      </c>
    </row>
    <row r="19" spans="2:17" x14ac:dyDescent="0.2">
      <c r="E19" t="s">
        <v>40</v>
      </c>
      <c r="F19" s="62">
        <f>TRUNC(F18)</f>
        <v>40</v>
      </c>
      <c r="H19" t="s">
        <v>80</v>
      </c>
      <c r="I19" s="33">
        <f>IF(I12&gt;0,I12,I17)</f>
        <v>42.892632607079214</v>
      </c>
      <c r="K19" s="26">
        <f>F23</f>
        <v>68.333333333333329</v>
      </c>
      <c r="L19" cm="1">
        <f t="array" ref="L19">LeeftijdEindHoog_1</f>
        <v>76</v>
      </c>
      <c r="M19" s="22">
        <f>(K19-K17)*M18+(K18-K19)*M17</f>
        <v>3.9222250847265316</v>
      </c>
      <c r="O19" s="26">
        <f>K19</f>
        <v>68.333333333333329</v>
      </c>
      <c r="P19">
        <f>L19</f>
        <v>76</v>
      </c>
      <c r="Q19" s="22">
        <f>(O19-O17)*Q18+(O18-O19)*Q17</f>
        <v>4.0108758100724096</v>
      </c>
    </row>
    <row r="20" spans="2:17" x14ac:dyDescent="0.2">
      <c r="B20" s="16" t="s">
        <v>55</v>
      </c>
      <c r="E20" t="s">
        <v>57</v>
      </c>
      <c r="F20" s="69">
        <f>(F18-F19)</f>
        <v>0.75</v>
      </c>
    </row>
    <row r="21" spans="2:17" x14ac:dyDescent="0.2">
      <c r="B21" t="s">
        <v>60</v>
      </c>
      <c r="C21" s="30">
        <f>VLOOKUP($C$8,Testset,Invoer!B$1)</f>
        <v>3000</v>
      </c>
      <c r="E21" t="s">
        <v>2245</v>
      </c>
      <c r="F21" s="31">
        <f>IF(C29=0,C11,DATE(YEAR(GeboorteDatum)+C29,MONTH(GeboorteDatum)+C30,DAY(GeboorteDatum)))</f>
        <v>56097</v>
      </c>
      <c r="H21" s="16" t="s">
        <v>132</v>
      </c>
      <c r="K21" t="s">
        <v>85</v>
      </c>
      <c r="L21" t="s">
        <v>86</v>
      </c>
      <c r="M21" t="s">
        <v>84</v>
      </c>
      <c r="O21" t="s">
        <v>85</v>
      </c>
      <c r="P21" t="s">
        <v>86</v>
      </c>
      <c r="Q21" t="s">
        <v>84</v>
      </c>
    </row>
    <row r="22" spans="2:17" x14ac:dyDescent="0.2">
      <c r="B22" t="s">
        <v>61</v>
      </c>
      <c r="C22" s="30" t="str">
        <f>VLOOKUP($C$8,Testset,Invoer!C$1)</f>
        <v>3000-1</v>
      </c>
      <c r="E22" t="s">
        <v>2249</v>
      </c>
      <c r="F22" s="31">
        <f>IF(C29=0,C11,DATE(YEAR(F21),MONTH(F21),IF(C31=0,DAY(GeboorteDatum),MIN(DAY(EOMONTH(F21,0)),C31))))</f>
        <v>56097</v>
      </c>
      <c r="H22" t="s">
        <v>129</v>
      </c>
      <c r="I22" s="5">
        <v>3.7652937440616876</v>
      </c>
      <c r="K22" s="26">
        <f>F23</f>
        <v>68.333333333333329</v>
      </c>
      <c r="L22" s="27">
        <f>$F$28</f>
        <v>75.583333333333329</v>
      </c>
      <c r="M22" s="26">
        <f>IF(IsLevenslang,M14,(L22-L14)*M19+(L19-L22)*M14)</f>
        <v>3.7308875241451425</v>
      </c>
      <c r="O22" s="26">
        <f>K22</f>
        <v>68.333333333333329</v>
      </c>
      <c r="P22" s="27">
        <f>L22</f>
        <v>75.583333333333329</v>
      </c>
      <c r="Q22" s="26">
        <f>IF(IsLevenslang,Q14,(P22-P14)*Q19+(P19-P22)*Q14)</f>
        <v>3.8152811528133599</v>
      </c>
    </row>
    <row r="23" spans="2:17" x14ac:dyDescent="0.2">
      <c r="B23" t="s">
        <v>62</v>
      </c>
      <c r="C23" s="31">
        <f>VLOOKUP($C$8,Testset,Invoer!D$1)</f>
        <v>31138</v>
      </c>
      <c r="E23" t="s">
        <v>2246</v>
      </c>
      <c r="F23" s="28">
        <f>DAYS360(GeboorteDatum,F22)/360</f>
        <v>68.333333333333329</v>
      </c>
      <c r="H23" t="s">
        <v>133</v>
      </c>
      <c r="I23" s="34">
        <f>FactorVoorInvaren*Bedrag</f>
        <v>376.52937440616876</v>
      </c>
      <c r="Q23" s="26"/>
    </row>
    <row r="24" spans="2:17" x14ac:dyDescent="0.2">
      <c r="B24" t="s">
        <v>41</v>
      </c>
      <c r="C24" s="30" t="str">
        <f>VLOOKUP($C$8,Testset,Invoer!E$1)</f>
        <v>TOP</v>
      </c>
      <c r="E24" t="s">
        <v>51</v>
      </c>
      <c r="F24" s="28">
        <f>TRUNC(F23)</f>
        <v>68</v>
      </c>
      <c r="K24" s="16" t="s">
        <v>70</v>
      </c>
    </row>
    <row r="25" spans="2:17" x14ac:dyDescent="0.2">
      <c r="B25" t="s">
        <v>54</v>
      </c>
      <c r="C25" s="30">
        <f>VLOOKUP($C$8,Testset,Invoer!F$1)</f>
        <v>100</v>
      </c>
      <c r="E25" t="s">
        <v>2215</v>
      </c>
      <c r="F25" s="28">
        <f>F23-F24</f>
        <v>0.3333333333333286</v>
      </c>
      <c r="H25" t="s">
        <v>130</v>
      </c>
      <c r="I25" s="5">
        <v>3.7652937440616876</v>
      </c>
      <c r="K25" t="s">
        <v>97</v>
      </c>
      <c r="L25" t="s">
        <v>98</v>
      </c>
      <c r="M25" t="s">
        <v>99</v>
      </c>
      <c r="N25" t="s">
        <v>84</v>
      </c>
    </row>
    <row r="26" spans="2:17" x14ac:dyDescent="0.2">
      <c r="B26" t="s">
        <v>42</v>
      </c>
      <c r="C26" s="30" t="str">
        <f>VLOOKUP($C$8,Testset,Invoer!H$1)</f>
        <v>uitgesteld</v>
      </c>
      <c r="E26" t="s">
        <v>2247</v>
      </c>
      <c r="F26" s="31">
        <f>DATE(YEAR(GeboorteDatum)+C32,MONTH(GeboorteDatum)+C33,DAY(GeboorteDatum))</f>
        <v>58746</v>
      </c>
      <c r="H26" t="s">
        <v>134</v>
      </c>
      <c r="I26" s="34">
        <f>FactorStijgendeFunctie*Bedrag</f>
        <v>376.52937440616876</v>
      </c>
      <c r="K26" s="26">
        <f>F18</f>
        <v>40.75</v>
      </c>
      <c r="L26" s="26">
        <f>F23</f>
        <v>68.333333333333329</v>
      </c>
      <c r="M26" s="27">
        <f>$F$28</f>
        <v>75.583333333333329</v>
      </c>
      <c r="N26" s="26">
        <f>(F18-LeeftijdJaarBerDatumLaag)*Q22+(LeeftijdJaarBerDatumHoog-F18)*M22</f>
        <v>3.8785763743145232</v>
      </c>
    </row>
    <row r="27" spans="2:17" x14ac:dyDescent="0.2">
      <c r="B27" t="s">
        <v>2222</v>
      </c>
      <c r="C27" s="53" t="str">
        <f>VLOOKUP($C$8,Testset,Invoer!I$1)</f>
        <v>Gehuwd</v>
      </c>
      <c r="E27" t="s">
        <v>2250</v>
      </c>
      <c r="F27" s="31">
        <f>DATE(YEAR(F26),MONTH(F26),IF(C34=0,DAY(GeboorteDatum),MIN(DAY(EOMONTH(F26,0)),C34)))</f>
        <v>58746</v>
      </c>
    </row>
    <row r="28" spans="2:17" x14ac:dyDescent="0.2">
      <c r="B28" t="s">
        <v>58</v>
      </c>
      <c r="C28" s="53">
        <f>VLOOKUP($C$8,Testset,Invoer!J$1)</f>
        <v>0</v>
      </c>
      <c r="E28" t="s">
        <v>2248</v>
      </c>
      <c r="F28" s="28">
        <f>DAYS360(GeboorteDatum,F27)/360</f>
        <v>75.583333333333329</v>
      </c>
      <c r="H28" t="s">
        <v>135</v>
      </c>
      <c r="I28" s="34">
        <f>SUM(Uitvoer!S10:S5000)</f>
        <v>162085.06929028788</v>
      </c>
      <c r="K28" s="16"/>
    </row>
    <row r="29" spans="2:17" x14ac:dyDescent="0.2">
      <c r="B29" t="s">
        <v>51</v>
      </c>
      <c r="C29" s="30">
        <f>VLOOKUP($C$8,Testset,Invoer!K$1)</f>
        <v>68</v>
      </c>
      <c r="E29" t="s">
        <v>59</v>
      </c>
      <c r="F29" s="28">
        <f>TRUNC(F28)</f>
        <v>75</v>
      </c>
      <c r="H29" t="s">
        <v>136</v>
      </c>
      <c r="I29" s="34">
        <f>SUM(Uitvoer!U10:U5000)</f>
        <v>133592.47583882659</v>
      </c>
    </row>
    <row r="30" spans="2:17" x14ac:dyDescent="0.2">
      <c r="B30" t="s">
        <v>52</v>
      </c>
      <c r="C30" s="30">
        <f>VLOOKUP($C$8,Testset,Invoer!L$1)</f>
        <v>4</v>
      </c>
      <c r="E30" t="s">
        <v>76</v>
      </c>
      <c r="F30" s="28">
        <f>YEAR(C11)</f>
        <v>2026</v>
      </c>
      <c r="H30" t="s">
        <v>138</v>
      </c>
      <c r="I30" s="54">
        <f>(C17-C18-I28)/I29</f>
        <v>10.651160716763691</v>
      </c>
      <c r="K30" s="16" t="s">
        <v>2187</v>
      </c>
    </row>
    <row r="31" spans="2:17" x14ac:dyDescent="0.2">
      <c r="B31" t="s">
        <v>2243</v>
      </c>
      <c r="C31" s="30">
        <f>VLOOKUP($C$8,Testset,Invoer!M$1)</f>
        <v>1</v>
      </c>
      <c r="E31" t="s">
        <v>15</v>
      </c>
      <c r="F31" s="28" t="b">
        <f>C26="ingegaan"</f>
        <v>0</v>
      </c>
      <c r="K31" t="s">
        <v>2186</v>
      </c>
      <c r="L31" t="s">
        <v>2184</v>
      </c>
    </row>
    <row r="32" spans="2:17" x14ac:dyDescent="0.2">
      <c r="B32" t="s">
        <v>59</v>
      </c>
      <c r="C32" s="30">
        <f>VLOOKUP($C$8,Testset,Invoer!N$1)</f>
        <v>75</v>
      </c>
      <c r="E32" t="s">
        <v>16</v>
      </c>
      <c r="F32" s="28" t="b">
        <f>C32=0</f>
        <v>0</v>
      </c>
      <c r="H32" t="s">
        <v>140</v>
      </c>
      <c r="I32" s="5">
        <v>3.7941827456463058</v>
      </c>
      <c r="K32" s="22">
        <v>3.7941827456463058</v>
      </c>
      <c r="L32" s="22">
        <v>3.7941827456463058</v>
      </c>
    </row>
    <row r="33" spans="2:12" x14ac:dyDescent="0.2">
      <c r="B33" t="s">
        <v>53</v>
      </c>
      <c r="C33" s="30">
        <f>VLOOKUP($C$8,Testset,Invoer!O$1)</f>
        <v>7</v>
      </c>
      <c r="E33" t="s">
        <v>31</v>
      </c>
      <c r="F33" s="28" t="b">
        <f>F11="ja"</f>
        <v>1</v>
      </c>
      <c r="H33" t="s">
        <v>141</v>
      </c>
      <c r="I33" s="34">
        <f>FactorNaInvaren*Bedrag</f>
        <v>379.41827456463056</v>
      </c>
      <c r="K33" s="22">
        <v>3.7941827456463058</v>
      </c>
      <c r="L33" s="22">
        <v>3.7941827456463058</v>
      </c>
    </row>
    <row r="34" spans="2:12" x14ac:dyDescent="0.2">
      <c r="B34" t="s">
        <v>2244</v>
      </c>
      <c r="C34" s="30">
        <f>VLOOKUP($C$8,Testset,Invoer!P$1)</f>
        <v>1</v>
      </c>
      <c r="E34" t="s">
        <v>38</v>
      </c>
      <c r="F34" s="28" t="b">
        <f>F12="ja"</f>
        <v>1</v>
      </c>
    </row>
    <row r="35" spans="2:12" x14ac:dyDescent="0.2">
      <c r="B35" t="s">
        <v>2198</v>
      </c>
      <c r="C35" s="30">
        <f>VLOOKUP($C$8,Testset,Invoer!Q$1)</f>
        <v>0</v>
      </c>
      <c r="H35" t="s">
        <v>139</v>
      </c>
      <c r="I35" s="37">
        <f>SUM(Uitvoer!W10:W1007)</f>
        <v>1585000.0000000002</v>
      </c>
    </row>
    <row r="36" spans="2:12" x14ac:dyDescent="0.2">
      <c r="E36" s="16" t="s">
        <v>71</v>
      </c>
      <c r="K36" t="s">
        <v>2185</v>
      </c>
    </row>
    <row r="37" spans="2:12" x14ac:dyDescent="0.2">
      <c r="E37" t="s">
        <v>73</v>
      </c>
      <c r="F37" s="20">
        <v>1</v>
      </c>
      <c r="K37" s="22">
        <v>3.7941827456463058</v>
      </c>
    </row>
    <row r="38" spans="2:12" x14ac:dyDescent="0.2">
      <c r="E38" t="s">
        <v>74</v>
      </c>
      <c r="F38" s="20">
        <v>1</v>
      </c>
    </row>
    <row r="39" spans="2:12" x14ac:dyDescent="0.2">
      <c r="E39" t="s">
        <v>75</v>
      </c>
      <c r="F39" s="20">
        <v>1</v>
      </c>
    </row>
    <row r="40" spans="2:12" x14ac:dyDescent="0.2">
      <c r="E40" t="s">
        <v>2181</v>
      </c>
      <c r="F40" s="20">
        <v>0</v>
      </c>
    </row>
    <row r="41" spans="2:12" x14ac:dyDescent="0.2">
      <c r="E41" t="s">
        <v>2182</v>
      </c>
      <c r="F41" s="20">
        <v>0</v>
      </c>
    </row>
    <row r="43" spans="2:12" x14ac:dyDescent="0.2">
      <c r="E43" t="s">
        <v>72</v>
      </c>
      <c r="F43" s="28">
        <f>F19+IF(OR(IsDirectIngaand,AND(NOT(IsDirectIngaand),OR(Coverage="PP",Coverage="TNBP"))),F38,F37)</f>
        <v>41</v>
      </c>
    </row>
    <row r="44" spans="2:12" x14ac:dyDescent="0.2">
      <c r="E44" t="s">
        <v>77</v>
      </c>
      <c r="F44" s="28">
        <f>F24+F38</f>
        <v>69</v>
      </c>
    </row>
    <row r="45" spans="2:12" x14ac:dyDescent="0.2">
      <c r="E45" t="s">
        <v>78</v>
      </c>
      <c r="F45" s="28">
        <f>F29+IF(IsLevenslang,0,F39)</f>
        <v>76</v>
      </c>
    </row>
    <row r="46" spans="2:12" x14ac:dyDescent="0.2">
      <c r="E46" t="s">
        <v>68</v>
      </c>
      <c r="F46" s="29">
        <f>IF(Coverage="WZP",VLOOKUP(LeeftijdJaarBerDatum,[0]!Sexeneutraal,4,0),IF(AND(IsDirectIngaand,OR(Coverage="PP",Coverage="TNBP")),VLOOKUP(LeeftijdJaarBerDatum,[0]!Sexeneutraal,3,0),IF(Coverage="OOP",VLOOKUP(LeeftijdJaarBerDatum,[0]!Sexeneutraal,5,0),IF(AND(SexeneutraalLPPMeenemen="ja",NOT(IsDirectIngaand),OR(Coverage="PP",Coverage="TNBP",Coverage="BijzPP_voor",Coverage="BijzPP_na")),VLOOKUP(LeeftijdJaarBerDatum,Sexeneutraal_LPP,2,0),VLOOKUP(LeeftijdJaarBerDatum,[0]!Sexeneutraal,2,0)))))</f>
        <v>0.75</v>
      </c>
    </row>
    <row r="47" spans="2:12" x14ac:dyDescent="0.2">
      <c r="E47" t="s">
        <v>2180</v>
      </c>
      <c r="F47" s="28">
        <f>TRUNC(InputLeeftijdsverschil_mv)+TimingLeeftijdsverschil_mv</f>
        <v>3</v>
      </c>
    </row>
    <row r="48" spans="2:12" x14ac:dyDescent="0.2">
      <c r="E48" t="s">
        <v>2183</v>
      </c>
      <c r="F48" s="28">
        <f>TRUNC(InputLeeftijdsverschil_vm)+TimingLeeftijdsverschil_vm</f>
        <v>2</v>
      </c>
    </row>
    <row r="50" spans="5:6" x14ac:dyDescent="0.2">
      <c r="E50" t="s">
        <v>2221</v>
      </c>
      <c r="F50" s="28" t="b">
        <f>OR(Coverage="OP",Coverage="OOP",Coverage="TOP",Coverage="AOP")</f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7" r:id="rId4" name="Button 429">
              <controlPr defaultSize="0" print="0" autoFill="0" autoPict="0" macro="[0]!BerekenFactor">
                <anchor moveWithCells="1" sizeWithCells="1">
                  <from>
                    <xdr:col>4</xdr:col>
                    <xdr:colOff>0</xdr:colOff>
                    <xdr:row>0</xdr:row>
                    <xdr:rowOff>177800</xdr:rowOff>
                  </from>
                  <to>
                    <xdr:col>4</xdr:col>
                    <xdr:colOff>1549400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9" r:id="rId5" name="Button 571">
              <controlPr defaultSize="0" print="0" autoFill="0" autoPict="0" macro="[0]!RekenDeelnemersDoor">
                <anchor moveWithCells="1" sizeWithCells="1">
                  <from>
                    <xdr:col>1</xdr:col>
                    <xdr:colOff>38100</xdr:colOff>
                    <xdr:row>0</xdr:row>
                    <xdr:rowOff>165100</xdr:rowOff>
                  </from>
                  <to>
                    <xdr:col>1</xdr:col>
                    <xdr:colOff>1574800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1" r:id="rId6" name="Button 573">
              <controlPr defaultSize="0" print="0" autoFill="0" autoPict="0" macro="[0]!BerekenFactoren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762000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3" r:id="rId7" name="Button 575">
              <controlPr defaultSize="0" print="0" autoFill="0" autoPict="0" macro="[0]!BerekenFactorGeinterpoleerd">
                <anchor moveWithCells="1">
                  <from>
                    <xdr:col>7</xdr:col>
                    <xdr:colOff>76200</xdr:colOff>
                    <xdr:row>1</xdr:row>
                    <xdr:rowOff>76200</xdr:rowOff>
                  </from>
                  <to>
                    <xdr:col>7</xdr:col>
                    <xdr:colOff>1587500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568E112-6BFA-4FBD-9D3D-F74EA0046095}">
          <x14:formula1>
            <xm:f>Hulp!$C$2:$C$3</xm:f>
          </x14:formula1>
          <xm:sqref>F11:F12 C15</xm:sqref>
        </x14:dataValidation>
        <x14:dataValidation type="list" allowBlank="1" showInputMessage="1" showErrorMessage="1" xr:uid="{EEF96C9A-77A3-44ED-8199-ECBA4B787103}">
          <x14:formula1>
            <xm:f>Hulp!$E$2:$E$3</xm:f>
          </x14:formula1>
          <xm:sqref>C14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05C23-BA9D-4AA0-8E03-D7386AD65220}">
  <sheetPr codeName="Blad10"/>
  <dimension ref="B1:AQ103"/>
  <sheetViews>
    <sheetView workbookViewId="0">
      <selection activeCell="P4" sqref="P4"/>
    </sheetView>
  </sheetViews>
  <sheetFormatPr baseColWidth="10" defaultColWidth="8.83203125" defaultRowHeight="15" x14ac:dyDescent="0.2"/>
  <cols>
    <col min="1" max="1" width="1.5" customWidth="1"/>
    <col min="2" max="2" width="6.83203125" customWidth="1"/>
    <col min="3" max="3" width="8.5" customWidth="1"/>
    <col min="8" max="8" width="2" customWidth="1"/>
    <col min="9" max="9" width="6.5" bestFit="1" customWidth="1"/>
    <col min="10" max="10" width="6.83203125" bestFit="1" customWidth="1"/>
    <col min="11" max="11" width="11.5" bestFit="1" customWidth="1"/>
    <col min="12" max="12" width="16.1640625" bestFit="1" customWidth="1"/>
    <col min="13" max="13" width="14.6640625" bestFit="1" customWidth="1"/>
    <col min="14" max="14" width="16.5" customWidth="1"/>
    <col min="15" max="15" width="7.1640625" bestFit="1" customWidth="1"/>
    <col min="16" max="16" width="19.6640625" bestFit="1" customWidth="1"/>
    <col min="17" max="17" width="33.33203125" customWidth="1"/>
    <col min="18" max="18" width="6.5" bestFit="1" customWidth="1"/>
    <col min="19" max="19" width="6.83203125" bestFit="1" customWidth="1"/>
    <col min="20" max="20" width="11.5" customWidth="1"/>
    <col min="21" max="21" width="16.1640625" bestFit="1" customWidth="1"/>
    <col min="22" max="22" width="13.6640625" bestFit="1" customWidth="1"/>
    <col min="23" max="23" width="8.5" bestFit="1" customWidth="1"/>
    <col min="24" max="24" width="7.1640625" bestFit="1" customWidth="1"/>
    <col min="25" max="25" width="8.6640625" bestFit="1" customWidth="1"/>
    <col min="26" max="26" width="24.6640625" customWidth="1"/>
    <col min="27" max="27" width="6.5" bestFit="1" customWidth="1"/>
    <col min="28" max="28" width="6.83203125" bestFit="1" customWidth="1"/>
    <col min="29" max="29" width="11.5" bestFit="1" customWidth="1"/>
    <col min="30" max="30" width="16.1640625" bestFit="1" customWidth="1"/>
    <col min="31" max="31" width="14.6640625" bestFit="1" customWidth="1"/>
    <col min="32" max="32" width="8.5" bestFit="1" customWidth="1"/>
    <col min="33" max="33" width="7.1640625" bestFit="1" customWidth="1"/>
    <col min="36" max="36" width="6.5" bestFit="1" customWidth="1"/>
    <col min="37" max="37" width="6.83203125" bestFit="1" customWidth="1"/>
    <col min="38" max="38" width="11.5" bestFit="1" customWidth="1"/>
    <col min="39" max="39" width="16.1640625" bestFit="1" customWidth="1"/>
    <col min="40" max="40" width="13.6640625" bestFit="1" customWidth="1"/>
    <col min="41" max="41" width="8.5" bestFit="1" customWidth="1"/>
    <col min="42" max="42" width="7.1640625" bestFit="1" customWidth="1"/>
  </cols>
  <sheetData>
    <row r="1" spans="2:43" ht="16" thickBot="1" x14ac:dyDescent="0.25">
      <c r="N1" s="67"/>
      <c r="P1" s="47">
        <f>SUM(P4:P103)</f>
        <v>40.378326286744411</v>
      </c>
      <c r="Q1" s="5"/>
      <c r="R1" s="5"/>
      <c r="Y1" s="47">
        <f>SUM(Y4:Y103)</f>
        <v>41.684828366006066</v>
      </c>
      <c r="Z1" s="66"/>
      <c r="AH1" s="47">
        <f>SUM(AH4:AH103)</f>
        <v>41.271091551358644</v>
      </c>
      <c r="AI1" s="5"/>
      <c r="AJ1" s="5"/>
      <c r="AQ1" s="47">
        <f>SUM(AQ4:AQ103)</f>
        <v>42.482772237153071</v>
      </c>
    </row>
    <row r="2" spans="2:43" x14ac:dyDescent="0.2">
      <c r="I2" s="39"/>
      <c r="J2" s="40"/>
      <c r="K2" s="40"/>
      <c r="L2" s="40"/>
      <c r="M2" s="41" t="s">
        <v>2152</v>
      </c>
      <c r="N2" s="40"/>
      <c r="O2" s="40"/>
      <c r="P2" s="42"/>
      <c r="Q2" s="5"/>
      <c r="R2" s="48"/>
      <c r="S2" s="40"/>
      <c r="T2" s="40"/>
      <c r="U2" s="40"/>
      <c r="V2" s="41" t="s">
        <v>2153</v>
      </c>
      <c r="W2" s="40"/>
      <c r="X2" s="40"/>
      <c r="Y2" s="42"/>
      <c r="AA2" s="39"/>
      <c r="AB2" s="40"/>
      <c r="AC2" s="40"/>
      <c r="AD2" s="40"/>
      <c r="AE2" s="41" t="s">
        <v>2152</v>
      </c>
      <c r="AF2" s="40"/>
      <c r="AG2" s="40"/>
      <c r="AH2" s="42"/>
      <c r="AI2" s="5"/>
      <c r="AJ2" s="48"/>
      <c r="AK2" s="40"/>
      <c r="AL2" s="40"/>
      <c r="AM2" s="40"/>
      <c r="AN2" s="41" t="s">
        <v>2153</v>
      </c>
      <c r="AO2" s="40"/>
      <c r="AP2" s="40"/>
      <c r="AQ2" s="42"/>
    </row>
    <row r="3" spans="2:43" ht="16" thickBot="1" x14ac:dyDescent="0.25">
      <c r="B3" s="16" t="s">
        <v>1</v>
      </c>
      <c r="C3" s="16" t="s">
        <v>9</v>
      </c>
      <c r="D3" s="16" t="s">
        <v>10</v>
      </c>
      <c r="E3" s="16" t="s">
        <v>30</v>
      </c>
      <c r="F3" s="16" t="s">
        <v>39</v>
      </c>
      <c r="G3" s="16" t="s">
        <v>37</v>
      </c>
      <c r="H3" s="16"/>
      <c r="I3" s="43" t="s">
        <v>2154</v>
      </c>
      <c r="J3" s="44" t="s">
        <v>2</v>
      </c>
      <c r="K3" s="44" t="s">
        <v>2150</v>
      </c>
      <c r="L3" s="44" t="s">
        <v>11</v>
      </c>
      <c r="M3" s="44" t="s">
        <v>12</v>
      </c>
      <c r="N3" s="44" t="s">
        <v>13</v>
      </c>
      <c r="O3" s="44" t="s">
        <v>14</v>
      </c>
      <c r="P3" s="45" t="s">
        <v>2151</v>
      </c>
      <c r="Q3" s="5"/>
      <c r="R3" s="43" t="s">
        <v>2154</v>
      </c>
      <c r="S3" s="44" t="s">
        <v>2</v>
      </c>
      <c r="T3" s="44" t="s">
        <v>2150</v>
      </c>
      <c r="U3" s="44" t="s">
        <v>11</v>
      </c>
      <c r="V3" s="44" t="s">
        <v>12</v>
      </c>
      <c r="W3" s="44" t="s">
        <v>13</v>
      </c>
      <c r="X3" s="44" t="s">
        <v>14</v>
      </c>
      <c r="Y3" s="45" t="s">
        <v>2151</v>
      </c>
      <c r="AA3" s="43" t="s">
        <v>2154</v>
      </c>
      <c r="AB3" s="44" t="s">
        <v>2</v>
      </c>
      <c r="AC3" s="44" t="s">
        <v>2150</v>
      </c>
      <c r="AD3" s="44" t="s">
        <v>17</v>
      </c>
      <c r="AE3" s="44" t="s">
        <v>18</v>
      </c>
      <c r="AF3" s="44" t="s">
        <v>19</v>
      </c>
      <c r="AG3" s="44" t="s">
        <v>20</v>
      </c>
      <c r="AH3" s="45" t="s">
        <v>2155</v>
      </c>
      <c r="AI3" s="5"/>
      <c r="AJ3" s="43" t="s">
        <v>2154</v>
      </c>
      <c r="AK3" s="44" t="s">
        <v>2</v>
      </c>
      <c r="AL3" s="44" t="s">
        <v>2150</v>
      </c>
      <c r="AM3" s="44" t="s">
        <v>17</v>
      </c>
      <c r="AN3" s="44" t="s">
        <v>18</v>
      </c>
      <c r="AO3" s="44" t="s">
        <v>19</v>
      </c>
      <c r="AP3" s="44" t="s">
        <v>20</v>
      </c>
      <c r="AQ3" s="45" t="s">
        <v>2155</v>
      </c>
    </row>
    <row r="4" spans="2:43" x14ac:dyDescent="0.2">
      <c r="B4">
        <f>1</f>
        <v>1</v>
      </c>
      <c r="C4">
        <f t="shared" ref="C4:C35" si="0">IF(B4=1,Berekeningsjaar,C3+1)</f>
        <v>2026</v>
      </c>
      <c r="D4">
        <f t="shared" ref="D4:D35" si="1">IF(B4=1,LeeftijdJaarBerDatum,D3+1)</f>
        <v>41</v>
      </c>
      <c r="E4" s="5">
        <f t="shared" ref="E4:E35" si="2">MIN(1,B4/Spreidingsduur)</f>
        <v>0.1</v>
      </c>
      <c r="F4" s="5">
        <f t="shared" ref="F4:F35" si="3">IF(IsDirectIngaand,IF(NOT(IsLevenslang),IF(D4&lt;EindLeeftijdJaarUitkering,1,0),1),IF(AND(D4&gt;=StartLeeftijdJaarUitkering,IF(NOT(IsLevenslang),D4&lt;EindLeeftijdJaarUitkering,TRUE)),1,0))</f>
        <v>0</v>
      </c>
      <c r="G4" s="18">
        <f t="shared" ref="G4:G35" si="4">((IF(StijgendeFunctieMeenemen=SchalingsfactorMeenemen,1,0)+IF(OR(StijgendeFunctieMeenemen,SchalingsfactorMeenemen),IF(StijgendeFunctieMeenemen,E4,0)*IF(SchalingsfactorMeenemen,SchalingsfactorPercentage,1),0))*IF(AND(OR(IsDirectIngaand,AND(NOT(IsDirectIngaand),D4&gt;=StartLeeftijdJaarUitkering)),OR(IsLevenslang,AND(NOT(IsLevenslang),D4&lt;EindLeeftijdJaarUitkering))),1,0))*F4*(1+StijgingDalingUitkering)^(B4-1)</f>
        <v>0</v>
      </c>
      <c r="H4" s="18"/>
      <c r="I4" s="46">
        <f>$B4</f>
        <v>1</v>
      </c>
      <c r="J4" s="14">
        <f t="shared" ref="J4:J35" si="5">VLOOKUP($I4,RTS,2,0)</f>
        <v>2.6259999999999999E-2</v>
      </c>
      <c r="K4" s="5">
        <f>(1/(1+J4))^I4</f>
        <v>0.97441194239276596</v>
      </c>
      <c r="L4">
        <f t="shared" ref="L4:L35" si="6">IF($D4&gt;Eindleeftijd,1,VLOOKUP($D4,Ervaringssterfte,IF(SoortDeelnemerHoofdverzekerde,2,4),0))</f>
        <v>0.51380000000000003</v>
      </c>
      <c r="M4" s="13">
        <f t="shared" ref="M4:M35" si="7">IF($D4&gt;Eindleeftijd,1,VLOOKUP($D4,qx,$C4-StartjaarTafels+2,0))</f>
        <v>8.6530859999999995E-4</v>
      </c>
      <c r="N4" s="6">
        <f>1-L4*M4</f>
        <v>0.99955540444131996</v>
      </c>
      <c r="O4" s="6">
        <f>IF($I4=1,N4,O3*N4)</f>
        <v>0.99955540444131996</v>
      </c>
      <c r="P4" s="5">
        <f t="shared" ref="P4:P35" si="8">$K4*$G4*O4</f>
        <v>0</v>
      </c>
      <c r="Q4" s="5"/>
      <c r="R4" s="34">
        <f t="shared" ref="R4:R35" si="9">I4-1</f>
        <v>0</v>
      </c>
      <c r="S4" s="14">
        <f t="shared" ref="S4:S35" si="10">IF($R4=0,0,VLOOKUP($R4,RTS,2,0))</f>
        <v>0</v>
      </c>
      <c r="T4" s="5">
        <f>(1/(1+S4))^R4</f>
        <v>1</v>
      </c>
      <c r="U4">
        <f t="shared" ref="U4:U35" si="11">IF(R4=0,0,IF($D4&gt;Eindleeftijd,1,VLOOKUP($D4-1,Ervaringssterfte,IF(SoortDeelnemerHoofdverzekerde,2,4),0)))</f>
        <v>0</v>
      </c>
      <c r="V4" s="13">
        <f t="shared" ref="V4:V35" si="12">IF(R4=0,0,IF($D4&gt;Eindleeftijd,1,VLOOKUP($D4-1,qx,$C4-1-StartjaarTafels+2,0)))</f>
        <v>0</v>
      </c>
      <c r="W4" s="6">
        <f t="shared" ref="W4:W67" si="13">1-U4*V4</f>
        <v>1</v>
      </c>
      <c r="X4" s="6">
        <f>IF($R4=0,W4,X3*W4)</f>
        <v>1</v>
      </c>
      <c r="Y4" s="5">
        <f t="shared" ref="Y4:Y35" si="14">$T4*$G4*X4</f>
        <v>0</v>
      </c>
      <c r="AA4" s="46">
        <f>$B4</f>
        <v>1</v>
      </c>
      <c r="AB4" s="14">
        <f t="shared" ref="AB4:AB35" si="15">VLOOKUP($AA4,RTS,2,0)</f>
        <v>2.6259999999999999E-2</v>
      </c>
      <c r="AC4" s="5">
        <f>(1/(1+AB4))^AA4</f>
        <v>0.97441194239276596</v>
      </c>
      <c r="AD4">
        <f t="shared" ref="AD4:AD35" si="16">IF($D4&gt;Eindleeftijd,1,VLOOKUP($D4,Ervaringssterfte,IF(SoortDeelnemerHoofdverzekerde,3,5),0))</f>
        <v>0.57589999999999997</v>
      </c>
      <c r="AE4" s="13">
        <f t="shared" ref="AE4:AE35" si="17">IF($D4&gt;Eindleeftijd,1,VLOOKUP($D4,qy,$C4-StartjaarTafels+2,0))</f>
        <v>7.2296993477316551E-4</v>
      </c>
      <c r="AF4" s="6">
        <f t="shared" ref="AF4:AF67" si="18">1-AD4*AE4</f>
        <v>0.99958364161456414</v>
      </c>
      <c r="AG4" s="6">
        <f>IF($AA4=1,AF4,AG3*AF4)</f>
        <v>0.99958364161456414</v>
      </c>
      <c r="AH4" s="5">
        <f t="shared" ref="AH4:AH35" si="19">$AC4*$G4*AG4</f>
        <v>0</v>
      </c>
      <c r="AI4" s="5"/>
      <c r="AJ4" s="34">
        <f>AA4-1</f>
        <v>0</v>
      </c>
      <c r="AK4" s="14">
        <f t="shared" ref="AK4:AK35" si="20">IF($AJ4=0,0,VLOOKUP($AJ4,RTS,2,0))</f>
        <v>0</v>
      </c>
      <c r="AL4" s="5">
        <f>(1/(1+AK4))^AJ4</f>
        <v>1</v>
      </c>
      <c r="AM4">
        <f t="shared" ref="AM4:AM35" si="21">IF(AJ4=0,0,IF($D4&gt;Eindleeftijd,1,VLOOKUP($D4-1,Ervaringssterfte,IF(SoortDeelnemerHoofdverzekerde,3,5),0)))</f>
        <v>0</v>
      </c>
      <c r="AN4" s="13">
        <f t="shared" ref="AN4:AN35" si="22">IF(AJ4=0,0,IF($D4&gt;Eindleeftijd,1,VLOOKUP($D4-1,qy,$C4-1-StartjaarTafels+2,0)))</f>
        <v>0</v>
      </c>
      <c r="AO4" s="6">
        <f t="shared" ref="AO4:AO67" si="23">1-AM4*AN4</f>
        <v>1</v>
      </c>
      <c r="AP4" s="6">
        <f>IF($AJ4=0,AO4,AP3*AO4)</f>
        <v>1</v>
      </c>
      <c r="AQ4" s="5">
        <f t="shared" ref="AQ4:AQ35" si="24">$AL4*$G4*AP4</f>
        <v>0</v>
      </c>
    </row>
    <row r="5" spans="2:43" x14ac:dyDescent="0.2">
      <c r="B5">
        <f t="shared" ref="B5:B36" si="25">B4+1</f>
        <v>2</v>
      </c>
      <c r="C5">
        <f t="shared" si="0"/>
        <v>2027</v>
      </c>
      <c r="D5">
        <f t="shared" si="1"/>
        <v>42</v>
      </c>
      <c r="E5" s="5">
        <f t="shared" si="2"/>
        <v>0.2</v>
      </c>
      <c r="F5" s="5">
        <f t="shared" si="3"/>
        <v>0</v>
      </c>
      <c r="G5" s="18">
        <f t="shared" si="4"/>
        <v>0</v>
      </c>
      <c r="H5" s="18"/>
      <c r="I5" s="46">
        <f t="shared" ref="I5:I68" si="26">$B5</f>
        <v>2</v>
      </c>
      <c r="J5" s="14">
        <f t="shared" si="5"/>
        <v>2.248E-2</v>
      </c>
      <c r="K5" s="5">
        <f t="shared" ref="K5:K68" si="27">(1/(1+J5))^I5</f>
        <v>0.9565118534223972</v>
      </c>
      <c r="L5">
        <f t="shared" si="6"/>
        <v>0.51470000000000005</v>
      </c>
      <c r="M5" s="13">
        <f t="shared" si="7"/>
        <v>9.4103250000000002E-4</v>
      </c>
      <c r="N5" s="6">
        <f t="shared" ref="N5:N35" si="28">1-L5*M5</f>
        <v>0.99951565057225</v>
      </c>
      <c r="O5" s="6">
        <f t="shared" ref="O5:O68" si="29">IF($I5=1,N5,O4*N5)</f>
        <v>0.99907127035317445</v>
      </c>
      <c r="P5" s="5">
        <f t="shared" si="8"/>
        <v>0</v>
      </c>
      <c r="Q5" s="5"/>
      <c r="R5" s="34">
        <f t="shared" si="9"/>
        <v>1</v>
      </c>
      <c r="S5" s="14">
        <f t="shared" si="10"/>
        <v>2.6259999999999999E-2</v>
      </c>
      <c r="T5" s="5">
        <f t="shared" ref="T5:T68" si="30">(1/(1+S5))^R5</f>
        <v>0.97441194239276596</v>
      </c>
      <c r="U5">
        <f t="shared" si="11"/>
        <v>0.51380000000000003</v>
      </c>
      <c r="V5" s="13">
        <f t="shared" si="12"/>
        <v>8.6530859999999995E-4</v>
      </c>
      <c r="W5" s="6">
        <f t="shared" si="13"/>
        <v>0.99955540444131996</v>
      </c>
      <c r="X5" s="6">
        <f t="shared" ref="X5:X68" si="31">IF($R5=0,W5,X4*W5)</f>
        <v>0.99955540444131996</v>
      </c>
      <c r="Y5" s="5">
        <f t="shared" si="14"/>
        <v>0</v>
      </c>
      <c r="AA5" s="46">
        <f t="shared" ref="AA5:AA68" si="32">$B5</f>
        <v>2</v>
      </c>
      <c r="AB5" s="14">
        <f t="shared" si="15"/>
        <v>2.248E-2</v>
      </c>
      <c r="AC5" s="5">
        <f t="shared" ref="AC5:AC68" si="33">(1/(1+AB5))^AA5</f>
        <v>0.9565118534223972</v>
      </c>
      <c r="AD5">
        <f t="shared" si="16"/>
        <v>0.5635</v>
      </c>
      <c r="AE5" s="13">
        <f t="shared" si="17"/>
        <v>7.8976653401685581E-4</v>
      </c>
      <c r="AF5" s="6">
        <f t="shared" si="18"/>
        <v>0.99955496655808151</v>
      </c>
      <c r="AG5" s="6">
        <f t="shared" ref="AG5:AG68" si="34">IF($AA5=1,AF5,AG4*AF5)</f>
        <v>0.99913879346605106</v>
      </c>
      <c r="AH5" s="5">
        <f t="shared" si="19"/>
        <v>0</v>
      </c>
      <c r="AI5" s="5"/>
      <c r="AJ5" s="34">
        <f t="shared" ref="AJ5:AJ68" si="35">AA5-1</f>
        <v>1</v>
      </c>
      <c r="AK5" s="14">
        <f t="shared" si="20"/>
        <v>2.6259999999999999E-2</v>
      </c>
      <c r="AL5" s="5">
        <f t="shared" ref="AL5:AL68" si="36">(1/(1+AK5))^AJ5</f>
        <v>0.97441194239276596</v>
      </c>
      <c r="AM5">
        <f t="shared" si="21"/>
        <v>0.57589999999999997</v>
      </c>
      <c r="AN5" s="13">
        <f t="shared" si="22"/>
        <v>7.2296993477316551E-4</v>
      </c>
      <c r="AO5" s="6">
        <f t="shared" si="23"/>
        <v>0.99958364161456414</v>
      </c>
      <c r="AP5" s="6">
        <f t="shared" ref="AP5:AP68" si="37">IF($AJ5=0,AO5,AP4*AO5)</f>
        <v>0.99958364161456414</v>
      </c>
      <c r="AQ5" s="5">
        <f t="shared" si="24"/>
        <v>0</v>
      </c>
    </row>
    <row r="6" spans="2:43" x14ac:dyDescent="0.2">
      <c r="B6">
        <f t="shared" si="25"/>
        <v>3</v>
      </c>
      <c r="C6">
        <f t="shared" si="0"/>
        <v>2028</v>
      </c>
      <c r="D6">
        <f t="shared" si="1"/>
        <v>43</v>
      </c>
      <c r="E6" s="5">
        <f t="shared" si="2"/>
        <v>0.3</v>
      </c>
      <c r="F6" s="5">
        <f t="shared" si="3"/>
        <v>0</v>
      </c>
      <c r="G6" s="18">
        <f t="shared" si="4"/>
        <v>0</v>
      </c>
      <c r="H6" s="18"/>
      <c r="I6" s="46">
        <f t="shared" si="26"/>
        <v>3</v>
      </c>
      <c r="J6" s="14">
        <f t="shared" si="5"/>
        <v>1.9859999999999999E-2</v>
      </c>
      <c r="K6" s="5">
        <f t="shared" si="27"/>
        <v>0.94271045616428972</v>
      </c>
      <c r="L6">
        <f t="shared" si="6"/>
        <v>0.51639999999999997</v>
      </c>
      <c r="M6" s="13">
        <f t="shared" si="7"/>
        <v>1.0249488E-3</v>
      </c>
      <c r="N6" s="6">
        <f t="shared" si="28"/>
        <v>0.99947071643968</v>
      </c>
      <c r="O6" s="6">
        <f t="shared" si="29"/>
        <v>0.99854247835418852</v>
      </c>
      <c r="P6" s="5">
        <f t="shared" si="8"/>
        <v>0</v>
      </c>
      <c r="Q6" s="5"/>
      <c r="R6" s="34">
        <f t="shared" si="9"/>
        <v>2</v>
      </c>
      <c r="S6" s="14">
        <f t="shared" si="10"/>
        <v>2.248E-2</v>
      </c>
      <c r="T6" s="5">
        <f t="shared" si="30"/>
        <v>0.9565118534223972</v>
      </c>
      <c r="U6">
        <f t="shared" si="11"/>
        <v>0.51470000000000005</v>
      </c>
      <c r="V6" s="13">
        <f t="shared" si="12"/>
        <v>9.4103250000000002E-4</v>
      </c>
      <c r="W6" s="6">
        <f t="shared" si="13"/>
        <v>0.99951565057225</v>
      </c>
      <c r="X6" s="6">
        <f t="shared" si="31"/>
        <v>0.99907127035317445</v>
      </c>
      <c r="Y6" s="5">
        <f t="shared" si="14"/>
        <v>0</v>
      </c>
      <c r="AA6" s="46">
        <f t="shared" si="32"/>
        <v>3</v>
      </c>
      <c r="AB6" s="14">
        <f t="shared" si="15"/>
        <v>1.9859999999999999E-2</v>
      </c>
      <c r="AC6" s="5">
        <f t="shared" si="33"/>
        <v>0.94271045616428972</v>
      </c>
      <c r="AD6">
        <f t="shared" si="16"/>
        <v>0.56889999999999996</v>
      </c>
      <c r="AE6" s="13">
        <f t="shared" si="17"/>
        <v>8.3071075639695735E-4</v>
      </c>
      <c r="AF6" s="6">
        <f t="shared" si="18"/>
        <v>0.99952740865068579</v>
      </c>
      <c r="AG6" s="6">
        <f t="shared" si="34"/>
        <v>0.99866660911549476</v>
      </c>
      <c r="AH6" s="5">
        <f t="shared" si="19"/>
        <v>0</v>
      </c>
      <c r="AI6" s="5"/>
      <c r="AJ6" s="34">
        <f t="shared" si="35"/>
        <v>2</v>
      </c>
      <c r="AK6" s="14">
        <f t="shared" si="20"/>
        <v>2.248E-2</v>
      </c>
      <c r="AL6" s="5">
        <f t="shared" si="36"/>
        <v>0.9565118534223972</v>
      </c>
      <c r="AM6">
        <f t="shared" si="21"/>
        <v>0.5635</v>
      </c>
      <c r="AN6" s="13">
        <f t="shared" si="22"/>
        <v>7.8976653401685581E-4</v>
      </c>
      <c r="AO6" s="6">
        <f t="shared" si="23"/>
        <v>0.99955496655808151</v>
      </c>
      <c r="AP6" s="6">
        <f t="shared" si="37"/>
        <v>0.99913879346605106</v>
      </c>
      <c r="AQ6" s="5">
        <f t="shared" si="24"/>
        <v>0</v>
      </c>
    </row>
    <row r="7" spans="2:43" x14ac:dyDescent="0.2">
      <c r="B7">
        <f t="shared" si="25"/>
        <v>4</v>
      </c>
      <c r="C7">
        <f t="shared" si="0"/>
        <v>2029</v>
      </c>
      <c r="D7">
        <f t="shared" si="1"/>
        <v>44</v>
      </c>
      <c r="E7" s="5">
        <f t="shared" si="2"/>
        <v>0.4</v>
      </c>
      <c r="F7" s="5">
        <f t="shared" si="3"/>
        <v>0</v>
      </c>
      <c r="G7" s="18">
        <f t="shared" si="4"/>
        <v>0</v>
      </c>
      <c r="H7" s="18"/>
      <c r="I7" s="46">
        <f t="shared" si="26"/>
        <v>4</v>
      </c>
      <c r="J7" s="14">
        <f t="shared" si="5"/>
        <v>1.8069999999999999E-2</v>
      </c>
      <c r="K7" s="5">
        <f t="shared" si="27"/>
        <v>0.9308708695102822</v>
      </c>
      <c r="L7">
        <f t="shared" si="6"/>
        <v>0.52349999999999997</v>
      </c>
      <c r="M7" s="13">
        <f t="shared" si="7"/>
        <v>1.1119375000000001E-3</v>
      </c>
      <c r="N7" s="6">
        <f t="shared" si="28"/>
        <v>0.99941790071875003</v>
      </c>
      <c r="O7" s="6">
        <f t="shared" si="29"/>
        <v>0.99796122749524097</v>
      </c>
      <c r="P7" s="5">
        <f t="shared" si="8"/>
        <v>0</v>
      </c>
      <c r="Q7" s="5"/>
      <c r="R7" s="34">
        <f t="shared" si="9"/>
        <v>3</v>
      </c>
      <c r="S7" s="14">
        <f t="shared" si="10"/>
        <v>1.9859999999999999E-2</v>
      </c>
      <c r="T7" s="5">
        <f t="shared" si="30"/>
        <v>0.94271045616428972</v>
      </c>
      <c r="U7">
        <f t="shared" si="11"/>
        <v>0.51639999999999997</v>
      </c>
      <c r="V7" s="13">
        <f t="shared" si="12"/>
        <v>1.0249488E-3</v>
      </c>
      <c r="W7" s="6">
        <f t="shared" si="13"/>
        <v>0.99947071643968</v>
      </c>
      <c r="X7" s="6">
        <f t="shared" si="31"/>
        <v>0.99854247835418852</v>
      </c>
      <c r="Y7" s="5">
        <f t="shared" si="14"/>
        <v>0</v>
      </c>
      <c r="AA7" s="46">
        <f t="shared" si="32"/>
        <v>4</v>
      </c>
      <c r="AB7" s="14">
        <f t="shared" si="15"/>
        <v>1.8069999999999999E-2</v>
      </c>
      <c r="AC7" s="5">
        <f t="shared" si="33"/>
        <v>0.9308708695102822</v>
      </c>
      <c r="AD7">
        <f t="shared" si="16"/>
        <v>0.55430000000000001</v>
      </c>
      <c r="AE7" s="13">
        <f t="shared" si="17"/>
        <v>9.6085005812907021E-4</v>
      </c>
      <c r="AF7" s="6">
        <f t="shared" si="18"/>
        <v>0.99946740081277907</v>
      </c>
      <c r="AG7" s="6">
        <f t="shared" si="34"/>
        <v>0.99813472009117521</v>
      </c>
      <c r="AH7" s="5">
        <f t="shared" si="19"/>
        <v>0</v>
      </c>
      <c r="AI7" s="5"/>
      <c r="AJ7" s="34">
        <f t="shared" si="35"/>
        <v>3</v>
      </c>
      <c r="AK7" s="14">
        <f t="shared" si="20"/>
        <v>1.9859999999999999E-2</v>
      </c>
      <c r="AL7" s="5">
        <f t="shared" si="36"/>
        <v>0.94271045616428972</v>
      </c>
      <c r="AM7">
        <f t="shared" si="21"/>
        <v>0.56889999999999996</v>
      </c>
      <c r="AN7" s="13">
        <f t="shared" si="22"/>
        <v>8.3071075639695735E-4</v>
      </c>
      <c r="AO7" s="6">
        <f t="shared" si="23"/>
        <v>0.99952740865068579</v>
      </c>
      <c r="AP7" s="6">
        <f t="shared" si="37"/>
        <v>0.99866660911549476</v>
      </c>
      <c r="AQ7" s="5">
        <f t="shared" si="24"/>
        <v>0</v>
      </c>
    </row>
    <row r="8" spans="2:43" x14ac:dyDescent="0.2">
      <c r="B8">
        <f t="shared" si="25"/>
        <v>5</v>
      </c>
      <c r="C8">
        <f t="shared" si="0"/>
        <v>2030</v>
      </c>
      <c r="D8">
        <f t="shared" si="1"/>
        <v>45</v>
      </c>
      <c r="E8" s="5">
        <f t="shared" si="2"/>
        <v>0.5</v>
      </c>
      <c r="F8" s="5">
        <f t="shared" si="3"/>
        <v>0</v>
      </c>
      <c r="G8" s="18">
        <f t="shared" si="4"/>
        <v>0</v>
      </c>
      <c r="H8" s="18"/>
      <c r="I8" s="46">
        <f t="shared" si="26"/>
        <v>5</v>
      </c>
      <c r="J8" s="14">
        <f t="shared" si="5"/>
        <v>1.6879999999999999E-2</v>
      </c>
      <c r="K8" s="5">
        <f t="shared" si="27"/>
        <v>0.91971119194531659</v>
      </c>
      <c r="L8">
        <f t="shared" si="6"/>
        <v>0.52739999999999998</v>
      </c>
      <c r="M8" s="13">
        <f t="shared" si="7"/>
        <v>1.1809825999999999E-3</v>
      </c>
      <c r="N8" s="6">
        <f t="shared" si="28"/>
        <v>0.99937714977675995</v>
      </c>
      <c r="O8" s="6">
        <f t="shared" si="29"/>
        <v>0.9973396471219107</v>
      </c>
      <c r="P8" s="5">
        <f t="shared" si="8"/>
        <v>0</v>
      </c>
      <c r="Q8" s="5"/>
      <c r="R8" s="34">
        <f t="shared" si="9"/>
        <v>4</v>
      </c>
      <c r="S8" s="14">
        <f t="shared" si="10"/>
        <v>1.8069999999999999E-2</v>
      </c>
      <c r="T8" s="5">
        <f t="shared" si="30"/>
        <v>0.9308708695102822</v>
      </c>
      <c r="U8">
        <f t="shared" si="11"/>
        <v>0.52349999999999997</v>
      </c>
      <c r="V8" s="13">
        <f t="shared" si="12"/>
        <v>1.1119375000000001E-3</v>
      </c>
      <c r="W8" s="6">
        <f t="shared" si="13"/>
        <v>0.99941790071875003</v>
      </c>
      <c r="X8" s="6">
        <f t="shared" si="31"/>
        <v>0.99796122749524097</v>
      </c>
      <c r="Y8" s="5">
        <f t="shared" si="14"/>
        <v>0</v>
      </c>
      <c r="AA8" s="46">
        <f t="shared" si="32"/>
        <v>5</v>
      </c>
      <c r="AB8" s="14">
        <f t="shared" si="15"/>
        <v>1.6879999999999999E-2</v>
      </c>
      <c r="AC8" s="5">
        <f t="shared" si="33"/>
        <v>0.91971119194531659</v>
      </c>
      <c r="AD8">
        <f t="shared" si="16"/>
        <v>0.55659999999999998</v>
      </c>
      <c r="AE8" s="13">
        <f t="shared" si="17"/>
        <v>1.0190821089054447E-3</v>
      </c>
      <c r="AF8" s="6">
        <f t="shared" si="18"/>
        <v>0.99943277889818327</v>
      </c>
      <c r="AG8" s="6">
        <f t="shared" si="34"/>
        <v>0.99756855701548353</v>
      </c>
      <c r="AH8" s="5">
        <f t="shared" si="19"/>
        <v>0</v>
      </c>
      <c r="AI8" s="5"/>
      <c r="AJ8" s="34">
        <f t="shared" si="35"/>
        <v>4</v>
      </c>
      <c r="AK8" s="14">
        <f t="shared" si="20"/>
        <v>1.8069999999999999E-2</v>
      </c>
      <c r="AL8" s="5">
        <f t="shared" si="36"/>
        <v>0.9308708695102822</v>
      </c>
      <c r="AM8">
        <f t="shared" si="21"/>
        <v>0.55430000000000001</v>
      </c>
      <c r="AN8" s="13">
        <f t="shared" si="22"/>
        <v>9.6085005812907021E-4</v>
      </c>
      <c r="AO8" s="6">
        <f t="shared" si="23"/>
        <v>0.99946740081277907</v>
      </c>
      <c r="AP8" s="6">
        <f t="shared" si="37"/>
        <v>0.99813472009117521</v>
      </c>
      <c r="AQ8" s="5">
        <f t="shared" si="24"/>
        <v>0</v>
      </c>
    </row>
    <row r="9" spans="2:43" x14ac:dyDescent="0.2">
      <c r="B9">
        <f t="shared" si="25"/>
        <v>6</v>
      </c>
      <c r="C9">
        <f t="shared" si="0"/>
        <v>2031</v>
      </c>
      <c r="D9">
        <f t="shared" si="1"/>
        <v>46</v>
      </c>
      <c r="E9" s="5">
        <f t="shared" si="2"/>
        <v>0.6</v>
      </c>
      <c r="F9" s="5">
        <f t="shared" si="3"/>
        <v>0</v>
      </c>
      <c r="G9" s="18">
        <f t="shared" si="4"/>
        <v>0</v>
      </c>
      <c r="H9" s="18"/>
      <c r="I9" s="46">
        <f t="shared" si="26"/>
        <v>6</v>
      </c>
      <c r="J9" s="14">
        <f t="shared" si="5"/>
        <v>1.6109999999999999E-2</v>
      </c>
      <c r="K9" s="5">
        <f t="shared" si="27"/>
        <v>0.90856425600024426</v>
      </c>
      <c r="L9">
        <f t="shared" si="6"/>
        <v>0.52810000000000001</v>
      </c>
      <c r="M9" s="13">
        <f t="shared" si="7"/>
        <v>1.2798524000000001E-3</v>
      </c>
      <c r="N9" s="6">
        <f t="shared" si="28"/>
        <v>0.99932410994756005</v>
      </c>
      <c r="O9" s="6">
        <f t="shared" si="29"/>
        <v>0.99666555517551703</v>
      </c>
      <c r="P9" s="5">
        <f t="shared" si="8"/>
        <v>0</v>
      </c>
      <c r="Q9" s="5"/>
      <c r="R9" s="34">
        <f t="shared" si="9"/>
        <v>5</v>
      </c>
      <c r="S9" s="14">
        <f t="shared" si="10"/>
        <v>1.6879999999999999E-2</v>
      </c>
      <c r="T9" s="5">
        <f t="shared" si="30"/>
        <v>0.91971119194531659</v>
      </c>
      <c r="U9">
        <f t="shared" si="11"/>
        <v>0.52739999999999998</v>
      </c>
      <c r="V9" s="13">
        <f t="shared" si="12"/>
        <v>1.1809825999999999E-3</v>
      </c>
      <c r="W9" s="6">
        <f t="shared" si="13"/>
        <v>0.99937714977675995</v>
      </c>
      <c r="X9" s="6">
        <f t="shared" si="31"/>
        <v>0.9973396471219107</v>
      </c>
      <c r="Y9" s="5">
        <f t="shared" si="14"/>
        <v>0</v>
      </c>
      <c r="AA9" s="46">
        <f t="shared" si="32"/>
        <v>6</v>
      </c>
      <c r="AB9" s="14">
        <f t="shared" si="15"/>
        <v>1.6109999999999999E-2</v>
      </c>
      <c r="AC9" s="5">
        <f t="shared" si="33"/>
        <v>0.90856425600024426</v>
      </c>
      <c r="AD9">
        <f t="shared" si="16"/>
        <v>0.55630000000000002</v>
      </c>
      <c r="AE9" s="13">
        <f t="shared" si="17"/>
        <v>1.201336296144051E-3</v>
      </c>
      <c r="AF9" s="6">
        <f t="shared" si="18"/>
        <v>0.99933169661845511</v>
      </c>
      <c r="AG9" s="6">
        <f t="shared" si="34"/>
        <v>0.99690187857550727</v>
      </c>
      <c r="AH9" s="5">
        <f t="shared" si="19"/>
        <v>0</v>
      </c>
      <c r="AI9" s="5"/>
      <c r="AJ9" s="34">
        <f t="shared" si="35"/>
        <v>5</v>
      </c>
      <c r="AK9" s="14">
        <f t="shared" si="20"/>
        <v>1.6879999999999999E-2</v>
      </c>
      <c r="AL9" s="5">
        <f t="shared" si="36"/>
        <v>0.91971119194531659</v>
      </c>
      <c r="AM9">
        <f t="shared" si="21"/>
        <v>0.55659999999999998</v>
      </c>
      <c r="AN9" s="13">
        <f t="shared" si="22"/>
        <v>1.0190821089054447E-3</v>
      </c>
      <c r="AO9" s="6">
        <f t="shared" si="23"/>
        <v>0.99943277889818327</v>
      </c>
      <c r="AP9" s="6">
        <f t="shared" si="37"/>
        <v>0.99756855701548353</v>
      </c>
      <c r="AQ9" s="5">
        <f t="shared" si="24"/>
        <v>0</v>
      </c>
    </row>
    <row r="10" spans="2:43" x14ac:dyDescent="0.2">
      <c r="B10">
        <f t="shared" si="25"/>
        <v>7</v>
      </c>
      <c r="C10">
        <f t="shared" si="0"/>
        <v>2032</v>
      </c>
      <c r="D10">
        <f t="shared" si="1"/>
        <v>47</v>
      </c>
      <c r="E10" s="5">
        <f t="shared" si="2"/>
        <v>0.7</v>
      </c>
      <c r="F10" s="5">
        <f t="shared" si="3"/>
        <v>0</v>
      </c>
      <c r="G10" s="18">
        <f t="shared" si="4"/>
        <v>0</v>
      </c>
      <c r="H10" s="18"/>
      <c r="I10" s="46">
        <f t="shared" si="26"/>
        <v>7</v>
      </c>
      <c r="J10" s="14">
        <f t="shared" si="5"/>
        <v>1.5650000000000001E-2</v>
      </c>
      <c r="K10" s="5">
        <f t="shared" si="27"/>
        <v>0.89699803162531677</v>
      </c>
      <c r="L10">
        <f t="shared" si="6"/>
        <v>0.53420000000000001</v>
      </c>
      <c r="M10" s="13">
        <f t="shared" si="7"/>
        <v>1.4479927E-3</v>
      </c>
      <c r="N10" s="6">
        <f t="shared" si="28"/>
        <v>0.99922648229966005</v>
      </c>
      <c r="O10" s="6">
        <f t="shared" si="29"/>
        <v>0.99589461672726964</v>
      </c>
      <c r="P10" s="5">
        <f t="shared" si="8"/>
        <v>0</v>
      </c>
      <c r="Q10" s="5"/>
      <c r="R10" s="34">
        <f t="shared" si="9"/>
        <v>6</v>
      </c>
      <c r="S10" s="14">
        <f t="shared" si="10"/>
        <v>1.6109999999999999E-2</v>
      </c>
      <c r="T10" s="5">
        <f t="shared" si="30"/>
        <v>0.90856425600024426</v>
      </c>
      <c r="U10">
        <f t="shared" si="11"/>
        <v>0.52810000000000001</v>
      </c>
      <c r="V10" s="13">
        <f t="shared" si="12"/>
        <v>1.2798524000000001E-3</v>
      </c>
      <c r="W10" s="6">
        <f t="shared" si="13"/>
        <v>0.99932410994756005</v>
      </c>
      <c r="X10" s="6">
        <f t="shared" si="31"/>
        <v>0.99666555517551703</v>
      </c>
      <c r="Y10" s="5">
        <f t="shared" si="14"/>
        <v>0</v>
      </c>
      <c r="AA10" s="46">
        <f t="shared" si="32"/>
        <v>7</v>
      </c>
      <c r="AB10" s="14">
        <f t="shared" si="15"/>
        <v>1.5650000000000001E-2</v>
      </c>
      <c r="AC10" s="5">
        <f t="shared" si="33"/>
        <v>0.89699803162531677</v>
      </c>
      <c r="AD10">
        <f t="shared" si="16"/>
        <v>0.55600000000000005</v>
      </c>
      <c r="AE10" s="13">
        <f t="shared" si="17"/>
        <v>1.2960037320809414E-3</v>
      </c>
      <c r="AF10" s="6">
        <f t="shared" si="18"/>
        <v>0.999279421924963</v>
      </c>
      <c r="AG10" s="6">
        <f t="shared" si="34"/>
        <v>0.99618353293884254</v>
      </c>
      <c r="AH10" s="5">
        <f t="shared" si="19"/>
        <v>0</v>
      </c>
      <c r="AI10" s="5"/>
      <c r="AJ10" s="34">
        <f t="shared" si="35"/>
        <v>6</v>
      </c>
      <c r="AK10" s="14">
        <f t="shared" si="20"/>
        <v>1.6109999999999999E-2</v>
      </c>
      <c r="AL10" s="5">
        <f t="shared" si="36"/>
        <v>0.90856425600024426</v>
      </c>
      <c r="AM10">
        <f t="shared" si="21"/>
        <v>0.55630000000000002</v>
      </c>
      <c r="AN10" s="13">
        <f t="shared" si="22"/>
        <v>1.201336296144051E-3</v>
      </c>
      <c r="AO10" s="6">
        <f t="shared" si="23"/>
        <v>0.99933169661845511</v>
      </c>
      <c r="AP10" s="6">
        <f t="shared" si="37"/>
        <v>0.99690187857550727</v>
      </c>
      <c r="AQ10" s="5">
        <f t="shared" si="24"/>
        <v>0</v>
      </c>
    </row>
    <row r="11" spans="2:43" x14ac:dyDescent="0.2">
      <c r="B11">
        <f t="shared" si="25"/>
        <v>8</v>
      </c>
      <c r="C11">
        <f t="shared" si="0"/>
        <v>2033</v>
      </c>
      <c r="D11">
        <f t="shared" si="1"/>
        <v>48</v>
      </c>
      <c r="E11" s="5">
        <f t="shared" si="2"/>
        <v>0.8</v>
      </c>
      <c r="F11" s="5">
        <f t="shared" si="3"/>
        <v>0</v>
      </c>
      <c r="G11" s="18">
        <f t="shared" si="4"/>
        <v>0</v>
      </c>
      <c r="H11" s="18"/>
      <c r="I11" s="46">
        <f t="shared" si="26"/>
        <v>8</v>
      </c>
      <c r="J11" s="14">
        <f t="shared" si="5"/>
        <v>1.54E-2</v>
      </c>
      <c r="K11" s="5">
        <f t="shared" si="27"/>
        <v>0.8849173853228588</v>
      </c>
      <c r="L11">
        <f t="shared" si="6"/>
        <v>0.53110000000000002</v>
      </c>
      <c r="M11" s="13">
        <f t="shared" si="7"/>
        <v>1.5569163999999999E-3</v>
      </c>
      <c r="N11" s="6">
        <f t="shared" si="28"/>
        <v>0.99917312169995998</v>
      </c>
      <c r="O11" s="6">
        <f t="shared" si="29"/>
        <v>0.99507113307957118</v>
      </c>
      <c r="P11" s="5">
        <f>$K11*$G11*O11</f>
        <v>0</v>
      </c>
      <c r="Q11" s="5"/>
      <c r="R11" s="34">
        <f t="shared" si="9"/>
        <v>7</v>
      </c>
      <c r="S11" s="14">
        <f t="shared" si="10"/>
        <v>1.5650000000000001E-2</v>
      </c>
      <c r="T11" s="5">
        <f t="shared" si="30"/>
        <v>0.89699803162531677</v>
      </c>
      <c r="U11">
        <f t="shared" si="11"/>
        <v>0.53420000000000001</v>
      </c>
      <c r="V11" s="13">
        <f t="shared" si="12"/>
        <v>1.4479927E-3</v>
      </c>
      <c r="W11" s="6">
        <f t="shared" si="13"/>
        <v>0.99922648229966005</v>
      </c>
      <c r="X11" s="6">
        <f t="shared" si="31"/>
        <v>0.99589461672726964</v>
      </c>
      <c r="Y11" s="5">
        <f t="shared" si="14"/>
        <v>0</v>
      </c>
      <c r="AA11" s="46">
        <f t="shared" si="32"/>
        <v>8</v>
      </c>
      <c r="AB11" s="14">
        <f t="shared" si="15"/>
        <v>1.54E-2</v>
      </c>
      <c r="AC11" s="5">
        <f t="shared" si="33"/>
        <v>0.8849173853228588</v>
      </c>
      <c r="AD11">
        <f t="shared" si="16"/>
        <v>0.55479999999999996</v>
      </c>
      <c r="AE11" s="13">
        <f t="shared" si="17"/>
        <v>1.3777910234169521E-3</v>
      </c>
      <c r="AF11" s="6">
        <f t="shared" si="18"/>
        <v>0.9992356015402083</v>
      </c>
      <c r="AG11" s="6">
        <f t="shared" si="34"/>
        <v>0.99542205178059429</v>
      </c>
      <c r="AH11" s="5">
        <f t="shared" si="19"/>
        <v>0</v>
      </c>
      <c r="AI11" s="5"/>
      <c r="AJ11" s="34">
        <f t="shared" si="35"/>
        <v>7</v>
      </c>
      <c r="AK11" s="14">
        <f t="shared" si="20"/>
        <v>1.5650000000000001E-2</v>
      </c>
      <c r="AL11" s="5">
        <f t="shared" si="36"/>
        <v>0.89699803162531677</v>
      </c>
      <c r="AM11">
        <f t="shared" si="21"/>
        <v>0.55600000000000005</v>
      </c>
      <c r="AN11" s="13">
        <f t="shared" si="22"/>
        <v>1.2960037320809414E-3</v>
      </c>
      <c r="AO11" s="6">
        <f t="shared" si="23"/>
        <v>0.999279421924963</v>
      </c>
      <c r="AP11" s="6">
        <f t="shared" si="37"/>
        <v>0.99618353293884254</v>
      </c>
      <c r="AQ11" s="5">
        <f t="shared" si="24"/>
        <v>0</v>
      </c>
    </row>
    <row r="12" spans="2:43" x14ac:dyDescent="0.2">
      <c r="B12">
        <f t="shared" si="25"/>
        <v>9</v>
      </c>
      <c r="C12">
        <f t="shared" si="0"/>
        <v>2034</v>
      </c>
      <c r="D12">
        <f t="shared" si="1"/>
        <v>49</v>
      </c>
      <c r="E12" s="5">
        <f t="shared" si="2"/>
        <v>0.9</v>
      </c>
      <c r="F12" s="5">
        <f t="shared" si="3"/>
        <v>0</v>
      </c>
      <c r="G12" s="18">
        <f t="shared" si="4"/>
        <v>0</v>
      </c>
      <c r="H12" s="18"/>
      <c r="I12" s="46">
        <f t="shared" si="26"/>
        <v>9</v>
      </c>
      <c r="J12" s="14">
        <f t="shared" si="5"/>
        <v>1.5310000000000001E-2</v>
      </c>
      <c r="K12" s="5">
        <f t="shared" si="27"/>
        <v>0.87219185572576807</v>
      </c>
      <c r="L12">
        <f t="shared" si="6"/>
        <v>0.53039999999999998</v>
      </c>
      <c r="M12" s="13">
        <f t="shared" si="7"/>
        <v>1.6974757E-3</v>
      </c>
      <c r="N12" s="6">
        <f t="shared" si="28"/>
        <v>0.99909965888871999</v>
      </c>
      <c r="O12" s="6">
        <f t="shared" si="29"/>
        <v>0.99417522962981164</v>
      </c>
      <c r="P12" s="5">
        <f t="shared" si="8"/>
        <v>0</v>
      </c>
      <c r="Q12" s="5"/>
      <c r="R12" s="34">
        <f t="shared" si="9"/>
        <v>8</v>
      </c>
      <c r="S12" s="14">
        <f t="shared" si="10"/>
        <v>1.54E-2</v>
      </c>
      <c r="T12" s="5">
        <f t="shared" si="30"/>
        <v>0.8849173853228588</v>
      </c>
      <c r="U12">
        <f t="shared" si="11"/>
        <v>0.53110000000000002</v>
      </c>
      <c r="V12" s="13">
        <f t="shared" si="12"/>
        <v>1.5569163999999999E-3</v>
      </c>
      <c r="W12" s="6">
        <f t="shared" si="13"/>
        <v>0.99917312169995998</v>
      </c>
      <c r="X12" s="6">
        <f t="shared" si="31"/>
        <v>0.99507113307957118</v>
      </c>
      <c r="Y12" s="5">
        <f t="shared" si="14"/>
        <v>0</v>
      </c>
      <c r="AA12" s="46">
        <f t="shared" si="32"/>
        <v>9</v>
      </c>
      <c r="AB12" s="14">
        <f t="shared" si="15"/>
        <v>1.5310000000000001E-2</v>
      </c>
      <c r="AC12" s="5">
        <f t="shared" si="33"/>
        <v>0.87219185572576807</v>
      </c>
      <c r="AD12">
        <f t="shared" si="16"/>
        <v>0.55000000000000004</v>
      </c>
      <c r="AE12" s="13">
        <f t="shared" si="17"/>
        <v>1.4878387362451395E-3</v>
      </c>
      <c r="AF12" s="6">
        <f t="shared" si="18"/>
        <v>0.99918168869506518</v>
      </c>
      <c r="AG12" s="6">
        <f t="shared" si="34"/>
        <v>0.99460748666244081</v>
      </c>
      <c r="AH12" s="5">
        <f t="shared" si="19"/>
        <v>0</v>
      </c>
      <c r="AI12" s="5"/>
      <c r="AJ12" s="34">
        <f t="shared" si="35"/>
        <v>8</v>
      </c>
      <c r="AK12" s="14">
        <f t="shared" si="20"/>
        <v>1.54E-2</v>
      </c>
      <c r="AL12" s="5">
        <f t="shared" si="36"/>
        <v>0.8849173853228588</v>
      </c>
      <c r="AM12">
        <f t="shared" si="21"/>
        <v>0.55479999999999996</v>
      </c>
      <c r="AN12" s="13">
        <f t="shared" si="22"/>
        <v>1.3777910234169521E-3</v>
      </c>
      <c r="AO12" s="6">
        <f t="shared" si="23"/>
        <v>0.9992356015402083</v>
      </c>
      <c r="AP12" s="6">
        <f t="shared" si="37"/>
        <v>0.99542205178059429</v>
      </c>
      <c r="AQ12" s="5">
        <f t="shared" si="24"/>
        <v>0</v>
      </c>
    </row>
    <row r="13" spans="2:43" x14ac:dyDescent="0.2">
      <c r="B13">
        <f t="shared" si="25"/>
        <v>10</v>
      </c>
      <c r="C13">
        <f t="shared" si="0"/>
        <v>2035</v>
      </c>
      <c r="D13">
        <f t="shared" si="1"/>
        <v>50</v>
      </c>
      <c r="E13" s="5">
        <f t="shared" si="2"/>
        <v>1</v>
      </c>
      <c r="F13" s="5">
        <f t="shared" si="3"/>
        <v>0</v>
      </c>
      <c r="G13" s="18">
        <f t="shared" si="4"/>
        <v>0</v>
      </c>
      <c r="H13" s="18"/>
      <c r="I13" s="46">
        <f t="shared" si="26"/>
        <v>10</v>
      </c>
      <c r="J13" s="14">
        <f t="shared" si="5"/>
        <v>1.533E-2</v>
      </c>
      <c r="K13" s="5">
        <f t="shared" si="27"/>
        <v>0.85887075508701227</v>
      </c>
      <c r="L13">
        <f t="shared" si="6"/>
        <v>0.52549999999999997</v>
      </c>
      <c r="M13" s="13">
        <f t="shared" si="7"/>
        <v>1.8365605000000001E-3</v>
      </c>
      <c r="N13" s="6">
        <f t="shared" si="28"/>
        <v>0.99903488745725</v>
      </c>
      <c r="O13" s="6">
        <f t="shared" si="29"/>
        <v>0.99321573864600454</v>
      </c>
      <c r="P13" s="5">
        <f t="shared" si="8"/>
        <v>0</v>
      </c>
      <c r="Q13" s="5"/>
      <c r="R13" s="34">
        <f t="shared" si="9"/>
        <v>9</v>
      </c>
      <c r="S13" s="14">
        <f t="shared" si="10"/>
        <v>1.5310000000000001E-2</v>
      </c>
      <c r="T13" s="5">
        <f t="shared" si="30"/>
        <v>0.87219185572576807</v>
      </c>
      <c r="U13">
        <f t="shared" si="11"/>
        <v>0.53039999999999998</v>
      </c>
      <c r="V13" s="13">
        <f t="shared" si="12"/>
        <v>1.6974757E-3</v>
      </c>
      <c r="W13" s="6">
        <f t="shared" si="13"/>
        <v>0.99909965888871999</v>
      </c>
      <c r="X13" s="6">
        <f t="shared" si="31"/>
        <v>0.99417522962981164</v>
      </c>
      <c r="Y13" s="5">
        <f t="shared" si="14"/>
        <v>0</v>
      </c>
      <c r="AA13" s="46">
        <f t="shared" si="32"/>
        <v>10</v>
      </c>
      <c r="AB13" s="14">
        <f t="shared" si="15"/>
        <v>1.533E-2</v>
      </c>
      <c r="AC13" s="5">
        <f t="shared" si="33"/>
        <v>0.85887075508701227</v>
      </c>
      <c r="AD13">
        <f t="shared" si="16"/>
        <v>0.5524</v>
      </c>
      <c r="AE13" s="13">
        <f t="shared" si="17"/>
        <v>1.6166598993074821E-3</v>
      </c>
      <c r="AF13" s="6">
        <f t="shared" si="18"/>
        <v>0.99910695707162256</v>
      </c>
      <c r="AG13" s="6">
        <f t="shared" si="34"/>
        <v>0.99371925947996564</v>
      </c>
      <c r="AH13" s="5">
        <f t="shared" si="19"/>
        <v>0</v>
      </c>
      <c r="AI13" s="5"/>
      <c r="AJ13" s="34">
        <f t="shared" si="35"/>
        <v>9</v>
      </c>
      <c r="AK13" s="14">
        <f t="shared" si="20"/>
        <v>1.5310000000000001E-2</v>
      </c>
      <c r="AL13" s="5">
        <f t="shared" si="36"/>
        <v>0.87219185572576807</v>
      </c>
      <c r="AM13">
        <f t="shared" si="21"/>
        <v>0.55000000000000004</v>
      </c>
      <c r="AN13" s="13">
        <f t="shared" si="22"/>
        <v>1.4878387362451395E-3</v>
      </c>
      <c r="AO13" s="6">
        <f t="shared" si="23"/>
        <v>0.99918168869506518</v>
      </c>
      <c r="AP13" s="6">
        <f t="shared" si="37"/>
        <v>0.99460748666244081</v>
      </c>
      <c r="AQ13" s="5">
        <f t="shared" si="24"/>
        <v>0</v>
      </c>
    </row>
    <row r="14" spans="2:43" x14ac:dyDescent="0.2">
      <c r="B14">
        <f t="shared" si="25"/>
        <v>11</v>
      </c>
      <c r="C14">
        <f t="shared" si="0"/>
        <v>2036</v>
      </c>
      <c r="D14">
        <f t="shared" si="1"/>
        <v>51</v>
      </c>
      <c r="E14" s="5">
        <f t="shared" si="2"/>
        <v>1</v>
      </c>
      <c r="F14" s="5">
        <f t="shared" si="3"/>
        <v>0</v>
      </c>
      <c r="G14" s="18">
        <f t="shared" si="4"/>
        <v>0</v>
      </c>
      <c r="H14" s="18"/>
      <c r="I14" s="46">
        <f t="shared" si="26"/>
        <v>11</v>
      </c>
      <c r="J14" s="14">
        <f t="shared" si="5"/>
        <v>1.5429999999999999E-2</v>
      </c>
      <c r="K14" s="5">
        <f t="shared" si="27"/>
        <v>0.84498715821625059</v>
      </c>
      <c r="L14">
        <f t="shared" si="6"/>
        <v>0.52559999999999996</v>
      </c>
      <c r="M14" s="13">
        <f t="shared" si="7"/>
        <v>2.0227532E-3</v>
      </c>
      <c r="N14" s="6">
        <f t="shared" si="28"/>
        <v>0.99893684091807999</v>
      </c>
      <c r="O14" s="6">
        <f t="shared" si="29"/>
        <v>0.99215979231315721</v>
      </c>
      <c r="P14" s="5">
        <f t="shared" si="8"/>
        <v>0</v>
      </c>
      <c r="Q14" s="5"/>
      <c r="R14" s="34">
        <f t="shared" si="9"/>
        <v>10</v>
      </c>
      <c r="S14" s="14">
        <f t="shared" si="10"/>
        <v>1.533E-2</v>
      </c>
      <c r="T14" s="5">
        <f t="shared" si="30"/>
        <v>0.85887075508701227</v>
      </c>
      <c r="U14">
        <f t="shared" si="11"/>
        <v>0.52549999999999997</v>
      </c>
      <c r="V14" s="13">
        <f t="shared" si="12"/>
        <v>1.8365605000000001E-3</v>
      </c>
      <c r="W14" s="6">
        <f t="shared" si="13"/>
        <v>0.99903488745725</v>
      </c>
      <c r="X14" s="6">
        <f t="shared" si="31"/>
        <v>0.99321573864600454</v>
      </c>
      <c r="Y14" s="5">
        <f t="shared" si="14"/>
        <v>0</v>
      </c>
      <c r="AA14" s="46">
        <f t="shared" si="32"/>
        <v>11</v>
      </c>
      <c r="AB14" s="14">
        <f t="shared" si="15"/>
        <v>1.5429999999999999E-2</v>
      </c>
      <c r="AC14" s="5">
        <f t="shared" si="33"/>
        <v>0.84498715821625059</v>
      </c>
      <c r="AD14">
        <f t="shared" si="16"/>
        <v>0.5484</v>
      </c>
      <c r="AE14" s="13">
        <f t="shared" si="17"/>
        <v>1.8157301994512487E-3</v>
      </c>
      <c r="AF14" s="6">
        <f t="shared" si="18"/>
        <v>0.99900425355862088</v>
      </c>
      <c r="AG14" s="6">
        <f t="shared" si="34"/>
        <v>0.9927297670636086</v>
      </c>
      <c r="AH14" s="5">
        <f t="shared" si="19"/>
        <v>0</v>
      </c>
      <c r="AI14" s="5"/>
      <c r="AJ14" s="34">
        <f t="shared" si="35"/>
        <v>10</v>
      </c>
      <c r="AK14" s="14">
        <f t="shared" si="20"/>
        <v>1.533E-2</v>
      </c>
      <c r="AL14" s="5">
        <f t="shared" si="36"/>
        <v>0.85887075508701227</v>
      </c>
      <c r="AM14">
        <f t="shared" si="21"/>
        <v>0.5524</v>
      </c>
      <c r="AN14" s="13">
        <f t="shared" si="22"/>
        <v>1.6166598993074821E-3</v>
      </c>
      <c r="AO14" s="6">
        <f t="shared" si="23"/>
        <v>0.99910695707162256</v>
      </c>
      <c r="AP14" s="6">
        <f t="shared" si="37"/>
        <v>0.99371925947996564</v>
      </c>
      <c r="AQ14" s="5">
        <f t="shared" si="24"/>
        <v>0</v>
      </c>
    </row>
    <row r="15" spans="2:43" x14ac:dyDescent="0.2">
      <c r="B15">
        <f t="shared" si="25"/>
        <v>12</v>
      </c>
      <c r="C15">
        <f t="shared" si="0"/>
        <v>2037</v>
      </c>
      <c r="D15">
        <f t="shared" si="1"/>
        <v>52</v>
      </c>
      <c r="E15" s="5">
        <f t="shared" si="2"/>
        <v>1</v>
      </c>
      <c r="F15" s="5">
        <f t="shared" si="3"/>
        <v>0</v>
      </c>
      <c r="G15" s="18">
        <f t="shared" si="4"/>
        <v>0</v>
      </c>
      <c r="H15" s="18"/>
      <c r="I15" s="46">
        <f t="shared" si="26"/>
        <v>12</v>
      </c>
      <c r="J15" s="14">
        <f t="shared" si="5"/>
        <v>1.558E-2</v>
      </c>
      <c r="K15" s="5">
        <f t="shared" si="27"/>
        <v>0.83067343945054062</v>
      </c>
      <c r="L15">
        <f t="shared" si="6"/>
        <v>0.53010000000000002</v>
      </c>
      <c r="M15" s="13">
        <f t="shared" si="7"/>
        <v>2.2058119000000001E-3</v>
      </c>
      <c r="N15" s="6">
        <f t="shared" si="28"/>
        <v>0.99883069911180999</v>
      </c>
      <c r="O15" s="6">
        <f t="shared" si="29"/>
        <v>0.990999658986779</v>
      </c>
      <c r="P15" s="5">
        <f t="shared" si="8"/>
        <v>0</v>
      </c>
      <c r="Q15" s="5"/>
      <c r="R15" s="34">
        <f t="shared" si="9"/>
        <v>11</v>
      </c>
      <c r="S15" s="14">
        <f t="shared" si="10"/>
        <v>1.5429999999999999E-2</v>
      </c>
      <c r="T15" s="5">
        <f t="shared" si="30"/>
        <v>0.84498715821625059</v>
      </c>
      <c r="U15">
        <f t="shared" si="11"/>
        <v>0.52559999999999996</v>
      </c>
      <c r="V15" s="13">
        <f t="shared" si="12"/>
        <v>2.0227532E-3</v>
      </c>
      <c r="W15" s="6">
        <f t="shared" si="13"/>
        <v>0.99893684091807999</v>
      </c>
      <c r="X15" s="6">
        <f t="shared" si="31"/>
        <v>0.99215979231315721</v>
      </c>
      <c r="Y15" s="5">
        <f t="shared" si="14"/>
        <v>0</v>
      </c>
      <c r="AA15" s="46">
        <f t="shared" si="32"/>
        <v>12</v>
      </c>
      <c r="AB15" s="14">
        <f t="shared" si="15"/>
        <v>1.558E-2</v>
      </c>
      <c r="AC15" s="5">
        <f t="shared" si="33"/>
        <v>0.83067343945054062</v>
      </c>
      <c r="AD15">
        <f t="shared" si="16"/>
        <v>0.55020000000000002</v>
      </c>
      <c r="AE15" s="13">
        <f t="shared" si="17"/>
        <v>1.9410072933011557E-3</v>
      </c>
      <c r="AF15" s="6">
        <f t="shared" si="18"/>
        <v>0.99893205778722571</v>
      </c>
      <c r="AG15" s="6">
        <f t="shared" si="34"/>
        <v>0.99166958903948377</v>
      </c>
      <c r="AH15" s="5">
        <f t="shared" si="19"/>
        <v>0</v>
      </c>
      <c r="AI15" s="5"/>
      <c r="AJ15" s="34">
        <f t="shared" si="35"/>
        <v>11</v>
      </c>
      <c r="AK15" s="14">
        <f t="shared" si="20"/>
        <v>1.5429999999999999E-2</v>
      </c>
      <c r="AL15" s="5">
        <f t="shared" si="36"/>
        <v>0.84498715821625059</v>
      </c>
      <c r="AM15">
        <f t="shared" si="21"/>
        <v>0.5484</v>
      </c>
      <c r="AN15" s="13">
        <f t="shared" si="22"/>
        <v>1.8157301994512487E-3</v>
      </c>
      <c r="AO15" s="6">
        <f t="shared" si="23"/>
        <v>0.99900425355862088</v>
      </c>
      <c r="AP15" s="6">
        <f t="shared" si="37"/>
        <v>0.9927297670636086</v>
      </c>
      <c r="AQ15" s="5">
        <f t="shared" si="24"/>
        <v>0</v>
      </c>
    </row>
    <row r="16" spans="2:43" x14ac:dyDescent="0.2">
      <c r="B16">
        <f t="shared" si="25"/>
        <v>13</v>
      </c>
      <c r="C16">
        <f t="shared" si="0"/>
        <v>2038</v>
      </c>
      <c r="D16">
        <f t="shared" si="1"/>
        <v>53</v>
      </c>
      <c r="E16" s="5">
        <f t="shared" si="2"/>
        <v>1</v>
      </c>
      <c r="F16" s="5">
        <f t="shared" si="3"/>
        <v>0</v>
      </c>
      <c r="G16" s="18">
        <f t="shared" si="4"/>
        <v>0</v>
      </c>
      <c r="H16" s="18"/>
      <c r="I16" s="46">
        <f t="shared" si="26"/>
        <v>13</v>
      </c>
      <c r="J16" s="14">
        <f t="shared" si="5"/>
        <v>1.5769999999999999E-2</v>
      </c>
      <c r="K16" s="5">
        <f t="shared" si="27"/>
        <v>0.8159433972898632</v>
      </c>
      <c r="L16">
        <f t="shared" si="6"/>
        <v>0.53459999999999996</v>
      </c>
      <c r="M16" s="13">
        <f t="shared" si="7"/>
        <v>2.3972957E-3</v>
      </c>
      <c r="N16" s="6">
        <f t="shared" si="28"/>
        <v>0.99871840571878001</v>
      </c>
      <c r="O16" s="6">
        <f t="shared" si="29"/>
        <v>0.9897295994911306</v>
      </c>
      <c r="P16" s="5">
        <f t="shared" si="8"/>
        <v>0</v>
      </c>
      <c r="Q16" s="5"/>
      <c r="R16" s="34">
        <f t="shared" si="9"/>
        <v>12</v>
      </c>
      <c r="S16" s="14">
        <f t="shared" si="10"/>
        <v>1.558E-2</v>
      </c>
      <c r="T16" s="5">
        <f t="shared" si="30"/>
        <v>0.83067343945054062</v>
      </c>
      <c r="U16">
        <f t="shared" si="11"/>
        <v>0.53010000000000002</v>
      </c>
      <c r="V16" s="13">
        <f t="shared" si="12"/>
        <v>2.2058119000000001E-3</v>
      </c>
      <c r="W16" s="6">
        <f t="shared" si="13"/>
        <v>0.99883069911180999</v>
      </c>
      <c r="X16" s="6">
        <f t="shared" si="31"/>
        <v>0.990999658986779</v>
      </c>
      <c r="Y16" s="5">
        <f t="shared" si="14"/>
        <v>0</v>
      </c>
      <c r="AA16" s="46">
        <f t="shared" si="32"/>
        <v>13</v>
      </c>
      <c r="AB16" s="14">
        <f t="shared" si="15"/>
        <v>1.5769999999999999E-2</v>
      </c>
      <c r="AC16" s="5">
        <f t="shared" si="33"/>
        <v>0.8159433972898632</v>
      </c>
      <c r="AD16">
        <f t="shared" si="16"/>
        <v>0.55020000000000002</v>
      </c>
      <c r="AE16" s="13">
        <f t="shared" si="17"/>
        <v>2.074776504235043E-3</v>
      </c>
      <c r="AF16" s="6">
        <f t="shared" si="18"/>
        <v>0.99885845796736983</v>
      </c>
      <c r="AG16" s="6">
        <f t="shared" si="34"/>
        <v>0.99053755652111408</v>
      </c>
      <c r="AH16" s="5">
        <f t="shared" si="19"/>
        <v>0</v>
      </c>
      <c r="AI16" s="5"/>
      <c r="AJ16" s="34">
        <f t="shared" si="35"/>
        <v>12</v>
      </c>
      <c r="AK16" s="14">
        <f t="shared" si="20"/>
        <v>1.558E-2</v>
      </c>
      <c r="AL16" s="5">
        <f t="shared" si="36"/>
        <v>0.83067343945054062</v>
      </c>
      <c r="AM16">
        <f t="shared" si="21"/>
        <v>0.55020000000000002</v>
      </c>
      <c r="AN16" s="13">
        <f t="shared" si="22"/>
        <v>1.9410072933011557E-3</v>
      </c>
      <c r="AO16" s="6">
        <f t="shared" si="23"/>
        <v>0.99893205778722571</v>
      </c>
      <c r="AP16" s="6">
        <f t="shared" si="37"/>
        <v>0.99166958903948377</v>
      </c>
      <c r="AQ16" s="5">
        <f t="shared" si="24"/>
        <v>0</v>
      </c>
    </row>
    <row r="17" spans="2:43" x14ac:dyDescent="0.2">
      <c r="B17">
        <f t="shared" si="25"/>
        <v>14</v>
      </c>
      <c r="C17">
        <f t="shared" si="0"/>
        <v>2039</v>
      </c>
      <c r="D17">
        <f t="shared" si="1"/>
        <v>54</v>
      </c>
      <c r="E17" s="5">
        <f t="shared" si="2"/>
        <v>1</v>
      </c>
      <c r="F17" s="5">
        <f t="shared" si="3"/>
        <v>0</v>
      </c>
      <c r="G17" s="18">
        <f t="shared" si="4"/>
        <v>0</v>
      </c>
      <c r="H17" s="18"/>
      <c r="I17" s="46">
        <f t="shared" si="26"/>
        <v>14</v>
      </c>
      <c r="J17" s="14">
        <f t="shared" si="5"/>
        <v>1.5980000000000001E-2</v>
      </c>
      <c r="K17" s="5">
        <f t="shared" si="27"/>
        <v>0.80095437392805002</v>
      </c>
      <c r="L17">
        <f t="shared" si="6"/>
        <v>0.53859999999999997</v>
      </c>
      <c r="M17" s="13">
        <f t="shared" si="7"/>
        <v>2.5832125999999999E-3</v>
      </c>
      <c r="N17" s="6">
        <f t="shared" si="28"/>
        <v>0.99860868169364003</v>
      </c>
      <c r="O17" s="6">
        <f t="shared" si="29"/>
        <v>0.98835257058101222</v>
      </c>
      <c r="P17" s="5">
        <f t="shared" si="8"/>
        <v>0</v>
      </c>
      <c r="Q17" s="5"/>
      <c r="R17" s="34">
        <f t="shared" si="9"/>
        <v>13</v>
      </c>
      <c r="S17" s="14">
        <f t="shared" si="10"/>
        <v>1.5769999999999999E-2</v>
      </c>
      <c r="T17" s="5">
        <f t="shared" si="30"/>
        <v>0.8159433972898632</v>
      </c>
      <c r="U17">
        <f t="shared" si="11"/>
        <v>0.53459999999999996</v>
      </c>
      <c r="V17" s="13">
        <f t="shared" si="12"/>
        <v>2.3972957E-3</v>
      </c>
      <c r="W17" s="6">
        <f t="shared" si="13"/>
        <v>0.99871840571878001</v>
      </c>
      <c r="X17" s="6">
        <f t="shared" si="31"/>
        <v>0.9897295994911306</v>
      </c>
      <c r="Y17" s="5">
        <f t="shared" si="14"/>
        <v>0</v>
      </c>
      <c r="AA17" s="46">
        <f t="shared" si="32"/>
        <v>14</v>
      </c>
      <c r="AB17" s="14">
        <f t="shared" si="15"/>
        <v>1.5980000000000001E-2</v>
      </c>
      <c r="AC17" s="5">
        <f t="shared" si="33"/>
        <v>0.80095437392805002</v>
      </c>
      <c r="AD17">
        <f t="shared" si="16"/>
        <v>0.54690000000000005</v>
      </c>
      <c r="AE17" s="13">
        <f t="shared" si="17"/>
        <v>2.2205436845865734E-3</v>
      </c>
      <c r="AF17" s="6">
        <f t="shared" si="18"/>
        <v>0.99878558465889955</v>
      </c>
      <c r="AG17" s="6">
        <f t="shared" si="34"/>
        <v>0.98933463251653864</v>
      </c>
      <c r="AH17" s="5">
        <f t="shared" si="19"/>
        <v>0</v>
      </c>
      <c r="AI17" s="5"/>
      <c r="AJ17" s="34">
        <f t="shared" si="35"/>
        <v>13</v>
      </c>
      <c r="AK17" s="14">
        <f t="shared" si="20"/>
        <v>1.5769999999999999E-2</v>
      </c>
      <c r="AL17" s="5">
        <f t="shared" si="36"/>
        <v>0.8159433972898632</v>
      </c>
      <c r="AM17">
        <f t="shared" si="21"/>
        <v>0.55020000000000002</v>
      </c>
      <c r="AN17" s="13">
        <f t="shared" si="22"/>
        <v>2.074776504235043E-3</v>
      </c>
      <c r="AO17" s="6">
        <f t="shared" si="23"/>
        <v>0.99885845796736983</v>
      </c>
      <c r="AP17" s="6">
        <f t="shared" si="37"/>
        <v>0.99053755652111408</v>
      </c>
      <c r="AQ17" s="5">
        <f t="shared" si="24"/>
        <v>0</v>
      </c>
    </row>
    <row r="18" spans="2:43" x14ac:dyDescent="0.2">
      <c r="B18">
        <f t="shared" si="25"/>
        <v>15</v>
      </c>
      <c r="C18">
        <f t="shared" si="0"/>
        <v>2040</v>
      </c>
      <c r="D18">
        <f t="shared" si="1"/>
        <v>55</v>
      </c>
      <c r="E18" s="5">
        <f t="shared" si="2"/>
        <v>1</v>
      </c>
      <c r="F18" s="5">
        <f t="shared" si="3"/>
        <v>0</v>
      </c>
      <c r="G18" s="18">
        <f t="shared" si="4"/>
        <v>0</v>
      </c>
      <c r="H18" s="18"/>
      <c r="I18" s="46">
        <f t="shared" si="26"/>
        <v>15</v>
      </c>
      <c r="J18" s="14">
        <f t="shared" si="5"/>
        <v>1.6209999999999999E-2</v>
      </c>
      <c r="K18" s="5">
        <f t="shared" si="27"/>
        <v>0.78568422968669505</v>
      </c>
      <c r="L18">
        <f t="shared" si="6"/>
        <v>0.54169999999999996</v>
      </c>
      <c r="M18" s="13">
        <f t="shared" si="7"/>
        <v>2.8592206999999998E-3</v>
      </c>
      <c r="N18" s="6">
        <f t="shared" si="28"/>
        <v>0.99845116014681001</v>
      </c>
      <c r="O18" s="6">
        <f t="shared" si="29"/>
        <v>0.98682177073069355</v>
      </c>
      <c r="P18" s="5">
        <f t="shared" si="8"/>
        <v>0</v>
      </c>
      <c r="Q18" s="5"/>
      <c r="R18" s="34">
        <f t="shared" si="9"/>
        <v>14</v>
      </c>
      <c r="S18" s="14">
        <f t="shared" si="10"/>
        <v>1.5980000000000001E-2</v>
      </c>
      <c r="T18" s="5">
        <f t="shared" si="30"/>
        <v>0.80095437392805002</v>
      </c>
      <c r="U18">
        <f t="shared" si="11"/>
        <v>0.53859999999999997</v>
      </c>
      <c r="V18" s="13">
        <f t="shared" si="12"/>
        <v>2.5832125999999999E-3</v>
      </c>
      <c r="W18" s="6">
        <f t="shared" si="13"/>
        <v>0.99860868169364003</v>
      </c>
      <c r="X18" s="6">
        <f t="shared" si="31"/>
        <v>0.98835257058101222</v>
      </c>
      <c r="Y18" s="5">
        <f t="shared" si="14"/>
        <v>0</v>
      </c>
      <c r="AA18" s="46">
        <f t="shared" si="32"/>
        <v>15</v>
      </c>
      <c r="AB18" s="14">
        <f t="shared" si="15"/>
        <v>1.6209999999999999E-2</v>
      </c>
      <c r="AC18" s="5">
        <f t="shared" si="33"/>
        <v>0.78568422968669505</v>
      </c>
      <c r="AD18">
        <f t="shared" si="16"/>
        <v>0.54549999999999998</v>
      </c>
      <c r="AE18" s="13">
        <f t="shared" si="17"/>
        <v>2.4185410238813931E-3</v>
      </c>
      <c r="AF18" s="6">
        <f t="shared" si="18"/>
        <v>0.99868068587147274</v>
      </c>
      <c r="AG18" s="6">
        <f t="shared" si="34"/>
        <v>0.98802938935801821</v>
      </c>
      <c r="AH18" s="5">
        <f t="shared" si="19"/>
        <v>0</v>
      </c>
      <c r="AI18" s="5"/>
      <c r="AJ18" s="34">
        <f t="shared" si="35"/>
        <v>14</v>
      </c>
      <c r="AK18" s="14">
        <f t="shared" si="20"/>
        <v>1.5980000000000001E-2</v>
      </c>
      <c r="AL18" s="5">
        <f t="shared" si="36"/>
        <v>0.80095437392805002</v>
      </c>
      <c r="AM18">
        <f t="shared" si="21"/>
        <v>0.54690000000000005</v>
      </c>
      <c r="AN18" s="13">
        <f t="shared" si="22"/>
        <v>2.2205436845865734E-3</v>
      </c>
      <c r="AO18" s="6">
        <f t="shared" si="23"/>
        <v>0.99878558465889955</v>
      </c>
      <c r="AP18" s="6">
        <f t="shared" si="37"/>
        <v>0.98933463251653864</v>
      </c>
      <c r="AQ18" s="5">
        <f t="shared" si="24"/>
        <v>0</v>
      </c>
    </row>
    <row r="19" spans="2:43" x14ac:dyDescent="0.2">
      <c r="B19">
        <f t="shared" si="25"/>
        <v>16</v>
      </c>
      <c r="C19">
        <f t="shared" si="0"/>
        <v>2041</v>
      </c>
      <c r="D19">
        <f t="shared" si="1"/>
        <v>56</v>
      </c>
      <c r="E19" s="5">
        <f t="shared" si="2"/>
        <v>1</v>
      </c>
      <c r="F19" s="5">
        <f t="shared" si="3"/>
        <v>0</v>
      </c>
      <c r="G19" s="18">
        <f t="shared" si="4"/>
        <v>0</v>
      </c>
      <c r="H19" s="18"/>
      <c r="I19" s="46">
        <f t="shared" si="26"/>
        <v>16</v>
      </c>
      <c r="J19" s="14">
        <f t="shared" si="5"/>
        <v>1.644E-2</v>
      </c>
      <c r="K19" s="5">
        <f t="shared" si="27"/>
        <v>0.77035701142281099</v>
      </c>
      <c r="L19">
        <f t="shared" si="6"/>
        <v>0.54579999999999995</v>
      </c>
      <c r="M19" s="13">
        <f t="shared" si="7"/>
        <v>3.0919948000000001E-3</v>
      </c>
      <c r="N19" s="6">
        <f t="shared" si="28"/>
        <v>0.99831238923816001</v>
      </c>
      <c r="O19" s="6">
        <f t="shared" si="29"/>
        <v>0.98515639969039048</v>
      </c>
      <c r="P19" s="5">
        <f t="shared" si="8"/>
        <v>0</v>
      </c>
      <c r="Q19" s="5"/>
      <c r="R19" s="34">
        <f t="shared" si="9"/>
        <v>15</v>
      </c>
      <c r="S19" s="14">
        <f t="shared" si="10"/>
        <v>1.6209999999999999E-2</v>
      </c>
      <c r="T19" s="5">
        <f t="shared" si="30"/>
        <v>0.78568422968669505</v>
      </c>
      <c r="U19">
        <f t="shared" si="11"/>
        <v>0.54169999999999996</v>
      </c>
      <c r="V19" s="13">
        <f t="shared" si="12"/>
        <v>2.8592206999999998E-3</v>
      </c>
      <c r="W19" s="6">
        <f t="shared" si="13"/>
        <v>0.99845116014681001</v>
      </c>
      <c r="X19" s="6">
        <f t="shared" si="31"/>
        <v>0.98682177073069355</v>
      </c>
      <c r="Y19" s="5">
        <f t="shared" si="14"/>
        <v>0</v>
      </c>
      <c r="AA19" s="46">
        <f t="shared" si="32"/>
        <v>16</v>
      </c>
      <c r="AB19" s="14">
        <f t="shared" si="15"/>
        <v>1.644E-2</v>
      </c>
      <c r="AC19" s="5">
        <f t="shared" si="33"/>
        <v>0.77035701142281099</v>
      </c>
      <c r="AD19">
        <f t="shared" si="16"/>
        <v>0.54590000000000005</v>
      </c>
      <c r="AE19" s="13">
        <f t="shared" si="17"/>
        <v>2.5666494317306832E-3</v>
      </c>
      <c r="AF19" s="6">
        <f t="shared" si="18"/>
        <v>0.99859886607521819</v>
      </c>
      <c r="AG19" s="6">
        <f t="shared" si="34"/>
        <v>0.98664502786190722</v>
      </c>
      <c r="AH19" s="5">
        <f t="shared" si="19"/>
        <v>0</v>
      </c>
      <c r="AI19" s="5"/>
      <c r="AJ19" s="34">
        <f t="shared" si="35"/>
        <v>15</v>
      </c>
      <c r="AK19" s="14">
        <f t="shared" si="20"/>
        <v>1.6209999999999999E-2</v>
      </c>
      <c r="AL19" s="5">
        <f t="shared" si="36"/>
        <v>0.78568422968669505</v>
      </c>
      <c r="AM19">
        <f t="shared" si="21"/>
        <v>0.54549999999999998</v>
      </c>
      <c r="AN19" s="13">
        <f t="shared" si="22"/>
        <v>2.4185410238813931E-3</v>
      </c>
      <c r="AO19" s="6">
        <f t="shared" si="23"/>
        <v>0.99868068587147274</v>
      </c>
      <c r="AP19" s="6">
        <f t="shared" si="37"/>
        <v>0.98802938935801821</v>
      </c>
      <c r="AQ19" s="5">
        <f t="shared" si="24"/>
        <v>0</v>
      </c>
    </row>
    <row r="20" spans="2:43" x14ac:dyDescent="0.2">
      <c r="B20">
        <f t="shared" si="25"/>
        <v>17</v>
      </c>
      <c r="C20">
        <f t="shared" si="0"/>
        <v>2042</v>
      </c>
      <c r="D20">
        <f t="shared" si="1"/>
        <v>57</v>
      </c>
      <c r="E20" s="5">
        <f t="shared" si="2"/>
        <v>1</v>
      </c>
      <c r="F20" s="5">
        <f t="shared" si="3"/>
        <v>0</v>
      </c>
      <c r="G20" s="18">
        <f t="shared" si="4"/>
        <v>0</v>
      </c>
      <c r="H20" s="18"/>
      <c r="I20" s="46">
        <f t="shared" si="26"/>
        <v>17</v>
      </c>
      <c r="J20" s="14">
        <f t="shared" si="5"/>
        <v>1.668E-2</v>
      </c>
      <c r="K20" s="5">
        <f t="shared" si="27"/>
        <v>0.75486143035745135</v>
      </c>
      <c r="L20">
        <f t="shared" si="6"/>
        <v>0.55400000000000005</v>
      </c>
      <c r="M20" s="13">
        <f t="shared" si="7"/>
        <v>3.3662867999999999E-3</v>
      </c>
      <c r="N20" s="6">
        <f t="shared" si="28"/>
        <v>0.99813507711280003</v>
      </c>
      <c r="O20" s="6">
        <f t="shared" si="29"/>
        <v>0.98331915897313638</v>
      </c>
      <c r="P20" s="5">
        <f t="shared" si="8"/>
        <v>0</v>
      </c>
      <c r="Q20" s="5"/>
      <c r="R20" s="34">
        <f t="shared" si="9"/>
        <v>16</v>
      </c>
      <c r="S20" s="14">
        <f t="shared" si="10"/>
        <v>1.644E-2</v>
      </c>
      <c r="T20" s="5">
        <f t="shared" si="30"/>
        <v>0.77035701142281099</v>
      </c>
      <c r="U20">
        <f t="shared" si="11"/>
        <v>0.54579999999999995</v>
      </c>
      <c r="V20" s="13">
        <f t="shared" si="12"/>
        <v>3.0919948000000001E-3</v>
      </c>
      <c r="W20" s="6">
        <f t="shared" si="13"/>
        <v>0.99831238923816001</v>
      </c>
      <c r="X20" s="6">
        <f t="shared" si="31"/>
        <v>0.98515639969039048</v>
      </c>
      <c r="Y20" s="5">
        <f t="shared" si="14"/>
        <v>0</v>
      </c>
      <c r="AA20" s="46">
        <f t="shared" si="32"/>
        <v>17</v>
      </c>
      <c r="AB20" s="14">
        <f t="shared" si="15"/>
        <v>1.668E-2</v>
      </c>
      <c r="AC20" s="5">
        <f t="shared" si="33"/>
        <v>0.75486143035745135</v>
      </c>
      <c r="AD20">
        <f t="shared" si="16"/>
        <v>0.55249999999999999</v>
      </c>
      <c r="AE20" s="13">
        <f t="shared" si="17"/>
        <v>2.7567560554703219E-3</v>
      </c>
      <c r="AF20" s="6">
        <f t="shared" si="18"/>
        <v>0.99847689227935266</v>
      </c>
      <c r="AG20" s="6">
        <f t="shared" si="34"/>
        <v>0.98514226120243242</v>
      </c>
      <c r="AH20" s="5">
        <f t="shared" si="19"/>
        <v>0</v>
      </c>
      <c r="AI20" s="5"/>
      <c r="AJ20" s="34">
        <f t="shared" si="35"/>
        <v>16</v>
      </c>
      <c r="AK20" s="14">
        <f t="shared" si="20"/>
        <v>1.644E-2</v>
      </c>
      <c r="AL20" s="5">
        <f t="shared" si="36"/>
        <v>0.77035701142281099</v>
      </c>
      <c r="AM20">
        <f t="shared" si="21"/>
        <v>0.54590000000000005</v>
      </c>
      <c r="AN20" s="13">
        <f t="shared" si="22"/>
        <v>2.5666494317306832E-3</v>
      </c>
      <c r="AO20" s="6">
        <f t="shared" si="23"/>
        <v>0.99859886607521819</v>
      </c>
      <c r="AP20" s="6">
        <f t="shared" si="37"/>
        <v>0.98664502786190722</v>
      </c>
      <c r="AQ20" s="5">
        <f t="shared" si="24"/>
        <v>0</v>
      </c>
    </row>
    <row r="21" spans="2:43" x14ac:dyDescent="0.2">
      <c r="B21">
        <f t="shared" si="25"/>
        <v>18</v>
      </c>
      <c r="C21">
        <f t="shared" si="0"/>
        <v>2043</v>
      </c>
      <c r="D21">
        <f t="shared" si="1"/>
        <v>58</v>
      </c>
      <c r="E21" s="5">
        <f t="shared" si="2"/>
        <v>1</v>
      </c>
      <c r="F21" s="5">
        <f t="shared" si="3"/>
        <v>0</v>
      </c>
      <c r="G21" s="18">
        <f t="shared" si="4"/>
        <v>0</v>
      </c>
      <c r="H21" s="18"/>
      <c r="I21" s="46">
        <f t="shared" si="26"/>
        <v>18</v>
      </c>
      <c r="J21" s="14">
        <f t="shared" si="5"/>
        <v>1.6920000000000001E-2</v>
      </c>
      <c r="K21" s="5">
        <f t="shared" si="27"/>
        <v>0.73932910246697647</v>
      </c>
      <c r="L21">
        <f t="shared" si="6"/>
        <v>0.56320000000000003</v>
      </c>
      <c r="M21" s="13">
        <f t="shared" si="7"/>
        <v>3.6501321E-3</v>
      </c>
      <c r="N21" s="6">
        <f t="shared" si="28"/>
        <v>0.99794424560128003</v>
      </c>
      <c r="O21" s="6">
        <f t="shared" si="29"/>
        <v>0.98129769628673169</v>
      </c>
      <c r="P21" s="5">
        <f t="shared" si="8"/>
        <v>0</v>
      </c>
      <c r="Q21" s="5"/>
      <c r="R21" s="34">
        <f t="shared" si="9"/>
        <v>17</v>
      </c>
      <c r="S21" s="14">
        <f t="shared" si="10"/>
        <v>1.668E-2</v>
      </c>
      <c r="T21" s="5">
        <f t="shared" si="30"/>
        <v>0.75486143035745135</v>
      </c>
      <c r="U21">
        <f t="shared" si="11"/>
        <v>0.55400000000000005</v>
      </c>
      <c r="V21" s="13">
        <f t="shared" si="12"/>
        <v>3.3662867999999999E-3</v>
      </c>
      <c r="W21" s="6">
        <f t="shared" si="13"/>
        <v>0.99813507711280003</v>
      </c>
      <c r="X21" s="6">
        <f t="shared" si="31"/>
        <v>0.98331915897313638</v>
      </c>
      <c r="Y21" s="5">
        <f t="shared" si="14"/>
        <v>0</v>
      </c>
      <c r="AA21" s="46">
        <f t="shared" si="32"/>
        <v>18</v>
      </c>
      <c r="AB21" s="14">
        <f t="shared" si="15"/>
        <v>1.6920000000000001E-2</v>
      </c>
      <c r="AC21" s="5">
        <f t="shared" si="33"/>
        <v>0.73932910246697647</v>
      </c>
      <c r="AD21">
        <f t="shared" si="16"/>
        <v>0.55310000000000004</v>
      </c>
      <c r="AE21" s="13">
        <f t="shared" si="17"/>
        <v>2.9596073787609978E-3</v>
      </c>
      <c r="AF21" s="6">
        <f t="shared" si="18"/>
        <v>0.99836304115880725</v>
      </c>
      <c r="AG21" s="6">
        <f t="shared" si="34"/>
        <v>0.98352962386812448</v>
      </c>
      <c r="AH21" s="5">
        <f t="shared" si="19"/>
        <v>0</v>
      </c>
      <c r="AI21" s="5"/>
      <c r="AJ21" s="34">
        <f t="shared" si="35"/>
        <v>17</v>
      </c>
      <c r="AK21" s="14">
        <f t="shared" si="20"/>
        <v>1.668E-2</v>
      </c>
      <c r="AL21" s="5">
        <f t="shared" si="36"/>
        <v>0.75486143035745135</v>
      </c>
      <c r="AM21">
        <f t="shared" si="21"/>
        <v>0.55249999999999999</v>
      </c>
      <c r="AN21" s="13">
        <f t="shared" si="22"/>
        <v>2.7567560554703219E-3</v>
      </c>
      <c r="AO21" s="6">
        <f t="shared" si="23"/>
        <v>0.99847689227935266</v>
      </c>
      <c r="AP21" s="6">
        <f t="shared" si="37"/>
        <v>0.98514226120243242</v>
      </c>
      <c r="AQ21" s="5">
        <f t="shared" si="24"/>
        <v>0</v>
      </c>
    </row>
    <row r="22" spans="2:43" x14ac:dyDescent="0.2">
      <c r="B22">
        <f t="shared" si="25"/>
        <v>19</v>
      </c>
      <c r="C22">
        <f t="shared" si="0"/>
        <v>2044</v>
      </c>
      <c r="D22">
        <f t="shared" si="1"/>
        <v>59</v>
      </c>
      <c r="E22" s="5">
        <f t="shared" si="2"/>
        <v>1</v>
      </c>
      <c r="F22" s="5">
        <f t="shared" si="3"/>
        <v>0</v>
      </c>
      <c r="G22" s="18">
        <f t="shared" si="4"/>
        <v>0</v>
      </c>
      <c r="H22" s="18"/>
      <c r="I22" s="46">
        <f t="shared" si="26"/>
        <v>19</v>
      </c>
      <c r="J22" s="14">
        <f t="shared" si="5"/>
        <v>1.7149999999999999E-2</v>
      </c>
      <c r="K22" s="5">
        <f t="shared" si="27"/>
        <v>0.72391059810561076</v>
      </c>
      <c r="L22">
        <f t="shared" si="6"/>
        <v>0.57340000000000002</v>
      </c>
      <c r="M22" s="13">
        <f t="shared" si="7"/>
        <v>3.9064153000000004E-3</v>
      </c>
      <c r="N22" s="6">
        <f t="shared" si="28"/>
        <v>0.99776006146698004</v>
      </c>
      <c r="O22" s="6">
        <f t="shared" si="29"/>
        <v>0.97909964976445529</v>
      </c>
      <c r="P22" s="5">
        <f t="shared" si="8"/>
        <v>0</v>
      </c>
      <c r="Q22" s="5"/>
      <c r="R22" s="34">
        <f t="shared" si="9"/>
        <v>18</v>
      </c>
      <c r="S22" s="14">
        <f t="shared" si="10"/>
        <v>1.6920000000000001E-2</v>
      </c>
      <c r="T22" s="5">
        <f t="shared" si="30"/>
        <v>0.73932910246697647</v>
      </c>
      <c r="U22">
        <f t="shared" si="11"/>
        <v>0.56320000000000003</v>
      </c>
      <c r="V22" s="13">
        <f t="shared" si="12"/>
        <v>3.6501321E-3</v>
      </c>
      <c r="W22" s="6">
        <f t="shared" si="13"/>
        <v>0.99794424560128003</v>
      </c>
      <c r="X22" s="6">
        <f t="shared" si="31"/>
        <v>0.98129769628673169</v>
      </c>
      <c r="Y22" s="5">
        <f t="shared" si="14"/>
        <v>0</v>
      </c>
      <c r="AA22" s="46">
        <f t="shared" si="32"/>
        <v>19</v>
      </c>
      <c r="AB22" s="14">
        <f t="shared" si="15"/>
        <v>1.7149999999999999E-2</v>
      </c>
      <c r="AC22" s="5">
        <f t="shared" si="33"/>
        <v>0.72391059810561076</v>
      </c>
      <c r="AD22">
        <f t="shared" si="16"/>
        <v>0.56410000000000005</v>
      </c>
      <c r="AE22" s="13">
        <f t="shared" si="17"/>
        <v>3.1552290638933167E-3</v>
      </c>
      <c r="AF22" s="6">
        <f t="shared" si="18"/>
        <v>0.99822013528505782</v>
      </c>
      <c r="AG22" s="6">
        <f t="shared" si="34"/>
        <v>0.98177907419450128</v>
      </c>
      <c r="AH22" s="5">
        <f t="shared" si="19"/>
        <v>0</v>
      </c>
      <c r="AI22" s="5"/>
      <c r="AJ22" s="34">
        <f t="shared" si="35"/>
        <v>18</v>
      </c>
      <c r="AK22" s="14">
        <f t="shared" si="20"/>
        <v>1.6920000000000001E-2</v>
      </c>
      <c r="AL22" s="5">
        <f t="shared" si="36"/>
        <v>0.73932910246697647</v>
      </c>
      <c r="AM22">
        <f t="shared" si="21"/>
        <v>0.55310000000000004</v>
      </c>
      <c r="AN22" s="13">
        <f t="shared" si="22"/>
        <v>2.9596073787609978E-3</v>
      </c>
      <c r="AO22" s="6">
        <f t="shared" si="23"/>
        <v>0.99836304115880725</v>
      </c>
      <c r="AP22" s="6">
        <f t="shared" si="37"/>
        <v>0.98352962386812448</v>
      </c>
      <c r="AQ22" s="5">
        <f t="shared" si="24"/>
        <v>0</v>
      </c>
    </row>
    <row r="23" spans="2:43" x14ac:dyDescent="0.2">
      <c r="B23">
        <f t="shared" si="25"/>
        <v>20</v>
      </c>
      <c r="C23">
        <f t="shared" si="0"/>
        <v>2045</v>
      </c>
      <c r="D23">
        <f t="shared" si="1"/>
        <v>60</v>
      </c>
      <c r="E23" s="5">
        <f t="shared" si="2"/>
        <v>1</v>
      </c>
      <c r="F23" s="5">
        <f t="shared" si="3"/>
        <v>0</v>
      </c>
      <c r="G23" s="18">
        <f t="shared" si="4"/>
        <v>0</v>
      </c>
      <c r="H23" s="18"/>
      <c r="I23" s="46">
        <f t="shared" si="26"/>
        <v>20</v>
      </c>
      <c r="J23" s="14">
        <f t="shared" si="5"/>
        <v>1.738E-2</v>
      </c>
      <c r="K23" s="5">
        <f t="shared" si="27"/>
        <v>0.70849384643363433</v>
      </c>
      <c r="L23">
        <f t="shared" si="6"/>
        <v>0.5877</v>
      </c>
      <c r="M23" s="13">
        <f t="shared" si="7"/>
        <v>4.2528063999999997E-3</v>
      </c>
      <c r="N23" s="6">
        <f t="shared" si="28"/>
        <v>0.99750062567872</v>
      </c>
      <c r="O23" s="6">
        <f t="shared" si="29"/>
        <v>0.97665251324185975</v>
      </c>
      <c r="P23" s="5">
        <f t="shared" si="8"/>
        <v>0</v>
      </c>
      <c r="Q23" s="5"/>
      <c r="R23" s="34">
        <f t="shared" si="9"/>
        <v>19</v>
      </c>
      <c r="S23" s="14">
        <f t="shared" si="10"/>
        <v>1.7149999999999999E-2</v>
      </c>
      <c r="T23" s="5">
        <f t="shared" si="30"/>
        <v>0.72391059810561076</v>
      </c>
      <c r="U23">
        <f t="shared" si="11"/>
        <v>0.57340000000000002</v>
      </c>
      <c r="V23" s="13">
        <f t="shared" si="12"/>
        <v>3.9064153000000004E-3</v>
      </c>
      <c r="W23" s="6">
        <f t="shared" si="13"/>
        <v>0.99776006146698004</v>
      </c>
      <c r="X23" s="6">
        <f t="shared" si="31"/>
        <v>0.97909964976445529</v>
      </c>
      <c r="Y23" s="5">
        <f t="shared" si="14"/>
        <v>0</v>
      </c>
      <c r="AA23" s="46">
        <f t="shared" si="32"/>
        <v>20</v>
      </c>
      <c r="AB23" s="14">
        <f t="shared" si="15"/>
        <v>1.738E-2</v>
      </c>
      <c r="AC23" s="5">
        <f t="shared" si="33"/>
        <v>0.70849384643363433</v>
      </c>
      <c r="AD23">
        <f t="shared" si="16"/>
        <v>0.57420000000000004</v>
      </c>
      <c r="AE23" s="13">
        <f t="shared" si="17"/>
        <v>3.4447878559129563E-3</v>
      </c>
      <c r="AF23" s="6">
        <f t="shared" si="18"/>
        <v>0.9980220028131348</v>
      </c>
      <c r="AG23" s="6">
        <f t="shared" si="34"/>
        <v>0.97983711794762141</v>
      </c>
      <c r="AH23" s="5">
        <f t="shared" si="19"/>
        <v>0</v>
      </c>
      <c r="AI23" s="5"/>
      <c r="AJ23" s="34">
        <f t="shared" si="35"/>
        <v>19</v>
      </c>
      <c r="AK23" s="14">
        <f t="shared" si="20"/>
        <v>1.7149999999999999E-2</v>
      </c>
      <c r="AL23" s="5">
        <f t="shared" si="36"/>
        <v>0.72391059810561076</v>
      </c>
      <c r="AM23">
        <f t="shared" si="21"/>
        <v>0.56410000000000005</v>
      </c>
      <c r="AN23" s="13">
        <f t="shared" si="22"/>
        <v>3.1552290638933167E-3</v>
      </c>
      <c r="AO23" s="6">
        <f t="shared" si="23"/>
        <v>0.99822013528505782</v>
      </c>
      <c r="AP23" s="6">
        <f t="shared" si="37"/>
        <v>0.98177907419450128</v>
      </c>
      <c r="AQ23" s="5">
        <f t="shared" si="24"/>
        <v>0</v>
      </c>
    </row>
    <row r="24" spans="2:43" x14ac:dyDescent="0.2">
      <c r="B24">
        <f t="shared" si="25"/>
        <v>21</v>
      </c>
      <c r="C24">
        <f t="shared" si="0"/>
        <v>2046</v>
      </c>
      <c r="D24">
        <f t="shared" si="1"/>
        <v>61</v>
      </c>
      <c r="E24" s="5">
        <f t="shared" si="2"/>
        <v>1</v>
      </c>
      <c r="F24" s="5">
        <f t="shared" si="3"/>
        <v>0</v>
      </c>
      <c r="G24" s="18">
        <f t="shared" si="4"/>
        <v>0</v>
      </c>
      <c r="H24" s="18"/>
      <c r="I24" s="46">
        <f t="shared" si="26"/>
        <v>21</v>
      </c>
      <c r="J24" s="14">
        <f t="shared" si="5"/>
        <v>1.7600000000000001E-2</v>
      </c>
      <c r="K24" s="5">
        <f t="shared" si="27"/>
        <v>0.693235725303193</v>
      </c>
      <c r="L24">
        <f t="shared" si="6"/>
        <v>0.6028</v>
      </c>
      <c r="M24" s="13">
        <f t="shared" si="7"/>
        <v>4.5622746999999996E-3</v>
      </c>
      <c r="N24" s="6">
        <f t="shared" si="28"/>
        <v>0.99724986081083999</v>
      </c>
      <c r="O24" s="6">
        <f t="shared" si="29"/>
        <v>0.97396658289100169</v>
      </c>
      <c r="P24" s="5">
        <f t="shared" si="8"/>
        <v>0</v>
      </c>
      <c r="Q24" s="5"/>
      <c r="R24" s="34">
        <f t="shared" si="9"/>
        <v>20</v>
      </c>
      <c r="S24" s="14">
        <f t="shared" si="10"/>
        <v>1.738E-2</v>
      </c>
      <c r="T24" s="5">
        <f t="shared" si="30"/>
        <v>0.70849384643363433</v>
      </c>
      <c r="U24">
        <f t="shared" si="11"/>
        <v>0.5877</v>
      </c>
      <c r="V24" s="13">
        <f t="shared" si="12"/>
        <v>4.2528063999999997E-3</v>
      </c>
      <c r="W24" s="6">
        <f t="shared" si="13"/>
        <v>0.99750062567872</v>
      </c>
      <c r="X24" s="6">
        <f t="shared" si="31"/>
        <v>0.97665251324185975</v>
      </c>
      <c r="Y24" s="5">
        <f t="shared" si="14"/>
        <v>0</v>
      </c>
      <c r="AA24" s="46">
        <f t="shared" si="32"/>
        <v>21</v>
      </c>
      <c r="AB24" s="14">
        <f t="shared" si="15"/>
        <v>1.7600000000000001E-2</v>
      </c>
      <c r="AC24" s="5">
        <f t="shared" si="33"/>
        <v>0.693235725303193</v>
      </c>
      <c r="AD24">
        <f t="shared" si="16"/>
        <v>0.58530000000000004</v>
      </c>
      <c r="AE24" s="13">
        <f t="shared" si="17"/>
        <v>3.6628697081370065E-3</v>
      </c>
      <c r="AF24" s="6">
        <f t="shared" si="18"/>
        <v>0.99785612235982746</v>
      </c>
      <c r="AG24" s="6">
        <f t="shared" si="34"/>
        <v>0.97773646705944239</v>
      </c>
      <c r="AH24" s="5">
        <f t="shared" si="19"/>
        <v>0</v>
      </c>
      <c r="AI24" s="5"/>
      <c r="AJ24" s="34">
        <f t="shared" si="35"/>
        <v>20</v>
      </c>
      <c r="AK24" s="14">
        <f t="shared" si="20"/>
        <v>1.738E-2</v>
      </c>
      <c r="AL24" s="5">
        <f t="shared" si="36"/>
        <v>0.70849384643363433</v>
      </c>
      <c r="AM24">
        <f t="shared" si="21"/>
        <v>0.57420000000000004</v>
      </c>
      <c r="AN24" s="13">
        <f t="shared" si="22"/>
        <v>3.4447878559129563E-3</v>
      </c>
      <c r="AO24" s="6">
        <f t="shared" si="23"/>
        <v>0.9980220028131348</v>
      </c>
      <c r="AP24" s="6">
        <f t="shared" si="37"/>
        <v>0.97983711794762141</v>
      </c>
      <c r="AQ24" s="5">
        <f t="shared" si="24"/>
        <v>0</v>
      </c>
    </row>
    <row r="25" spans="2:43" x14ac:dyDescent="0.2">
      <c r="B25">
        <f t="shared" si="25"/>
        <v>22</v>
      </c>
      <c r="C25">
        <f t="shared" si="0"/>
        <v>2047</v>
      </c>
      <c r="D25">
        <f t="shared" si="1"/>
        <v>62</v>
      </c>
      <c r="E25" s="5">
        <f t="shared" si="2"/>
        <v>1</v>
      </c>
      <c r="F25" s="5">
        <f t="shared" si="3"/>
        <v>0</v>
      </c>
      <c r="G25" s="18">
        <f t="shared" si="4"/>
        <v>0</v>
      </c>
      <c r="H25" s="18"/>
      <c r="I25" s="46">
        <f t="shared" si="26"/>
        <v>22</v>
      </c>
      <c r="J25" s="14">
        <f t="shared" si="5"/>
        <v>1.7819999999999999E-2</v>
      </c>
      <c r="K25" s="5">
        <f t="shared" si="27"/>
        <v>0.67801363913810553</v>
      </c>
      <c r="L25">
        <f t="shared" si="6"/>
        <v>0.61870000000000003</v>
      </c>
      <c r="M25" s="13">
        <f t="shared" si="7"/>
        <v>4.8993772E-3</v>
      </c>
      <c r="N25" s="6">
        <f t="shared" si="28"/>
        <v>0.99696875532635998</v>
      </c>
      <c r="O25" s="6">
        <f t="shared" si="29"/>
        <v>0.97101425187431001</v>
      </c>
      <c r="P25" s="5">
        <f t="shared" si="8"/>
        <v>0</v>
      </c>
      <c r="Q25" s="5"/>
      <c r="R25" s="34">
        <f t="shared" si="9"/>
        <v>21</v>
      </c>
      <c r="S25" s="14">
        <f t="shared" si="10"/>
        <v>1.7600000000000001E-2</v>
      </c>
      <c r="T25" s="5">
        <f t="shared" si="30"/>
        <v>0.693235725303193</v>
      </c>
      <c r="U25">
        <f t="shared" si="11"/>
        <v>0.6028</v>
      </c>
      <c r="V25" s="13">
        <f t="shared" si="12"/>
        <v>4.5622746999999996E-3</v>
      </c>
      <c r="W25" s="6">
        <f t="shared" si="13"/>
        <v>0.99724986081083999</v>
      </c>
      <c r="X25" s="6">
        <f t="shared" si="31"/>
        <v>0.97396658289100169</v>
      </c>
      <c r="Y25" s="5">
        <f t="shared" si="14"/>
        <v>0</v>
      </c>
      <c r="AA25" s="46">
        <f t="shared" si="32"/>
        <v>22</v>
      </c>
      <c r="AB25" s="14">
        <f t="shared" si="15"/>
        <v>1.7819999999999999E-2</v>
      </c>
      <c r="AC25" s="5">
        <f t="shared" si="33"/>
        <v>0.67801363913810553</v>
      </c>
      <c r="AD25">
        <f t="shared" si="16"/>
        <v>0.60540000000000005</v>
      </c>
      <c r="AE25" s="13">
        <f t="shared" si="17"/>
        <v>3.8640361550337232E-3</v>
      </c>
      <c r="AF25" s="6">
        <f t="shared" si="18"/>
        <v>0.9976607125117426</v>
      </c>
      <c r="AG25" s="6">
        <f t="shared" si="34"/>
        <v>0.97544926037523727</v>
      </c>
      <c r="AH25" s="5">
        <f t="shared" si="19"/>
        <v>0</v>
      </c>
      <c r="AI25" s="5"/>
      <c r="AJ25" s="34">
        <f t="shared" si="35"/>
        <v>21</v>
      </c>
      <c r="AK25" s="14">
        <f t="shared" si="20"/>
        <v>1.7600000000000001E-2</v>
      </c>
      <c r="AL25" s="5">
        <f t="shared" si="36"/>
        <v>0.693235725303193</v>
      </c>
      <c r="AM25">
        <f t="shared" si="21"/>
        <v>0.58530000000000004</v>
      </c>
      <c r="AN25" s="13">
        <f t="shared" si="22"/>
        <v>3.6628697081370065E-3</v>
      </c>
      <c r="AO25" s="6">
        <f t="shared" si="23"/>
        <v>0.99785612235982746</v>
      </c>
      <c r="AP25" s="6">
        <f t="shared" si="37"/>
        <v>0.97773646705944239</v>
      </c>
      <c r="AQ25" s="5">
        <f t="shared" si="24"/>
        <v>0</v>
      </c>
    </row>
    <row r="26" spans="2:43" x14ac:dyDescent="0.2">
      <c r="B26">
        <f t="shared" si="25"/>
        <v>23</v>
      </c>
      <c r="C26">
        <f t="shared" si="0"/>
        <v>2048</v>
      </c>
      <c r="D26">
        <f t="shared" si="1"/>
        <v>63</v>
      </c>
      <c r="E26" s="5">
        <f t="shared" si="2"/>
        <v>1</v>
      </c>
      <c r="F26" s="5">
        <f t="shared" si="3"/>
        <v>0</v>
      </c>
      <c r="G26" s="18">
        <f t="shared" si="4"/>
        <v>0</v>
      </c>
      <c r="H26" s="18"/>
      <c r="I26" s="46">
        <f t="shared" si="26"/>
        <v>23</v>
      </c>
      <c r="J26" s="14">
        <f t="shared" si="5"/>
        <v>1.8020000000000001E-2</v>
      </c>
      <c r="K26" s="5">
        <f t="shared" si="27"/>
        <v>0.66313945011290421</v>
      </c>
      <c r="L26">
        <f t="shared" si="6"/>
        <v>0.63759999999999994</v>
      </c>
      <c r="M26" s="13">
        <f t="shared" si="7"/>
        <v>5.3009635999999999E-3</v>
      </c>
      <c r="N26" s="6">
        <f t="shared" si="28"/>
        <v>0.99662010560864001</v>
      </c>
      <c r="O26" s="6">
        <f t="shared" si="29"/>
        <v>0.96773232625046945</v>
      </c>
      <c r="P26" s="5">
        <f t="shared" si="8"/>
        <v>0</v>
      </c>
      <c r="Q26" s="5"/>
      <c r="R26" s="34">
        <f t="shared" si="9"/>
        <v>22</v>
      </c>
      <c r="S26" s="14">
        <f t="shared" si="10"/>
        <v>1.7819999999999999E-2</v>
      </c>
      <c r="T26" s="5">
        <f t="shared" si="30"/>
        <v>0.67801363913810553</v>
      </c>
      <c r="U26">
        <f t="shared" si="11"/>
        <v>0.61870000000000003</v>
      </c>
      <c r="V26" s="13">
        <f t="shared" si="12"/>
        <v>4.8993772E-3</v>
      </c>
      <c r="W26" s="6">
        <f t="shared" si="13"/>
        <v>0.99696875532635998</v>
      </c>
      <c r="X26" s="6">
        <f t="shared" si="31"/>
        <v>0.97101425187431001</v>
      </c>
      <c r="Y26" s="5">
        <f t="shared" si="14"/>
        <v>0</v>
      </c>
      <c r="AA26" s="46">
        <f t="shared" si="32"/>
        <v>23</v>
      </c>
      <c r="AB26" s="14">
        <f t="shared" si="15"/>
        <v>1.8020000000000001E-2</v>
      </c>
      <c r="AC26" s="5">
        <f t="shared" si="33"/>
        <v>0.66313945011290421</v>
      </c>
      <c r="AD26">
        <f t="shared" si="16"/>
        <v>0.62739999999999996</v>
      </c>
      <c r="AE26" s="13">
        <f t="shared" si="17"/>
        <v>4.0143706626395437E-3</v>
      </c>
      <c r="AF26" s="6">
        <f t="shared" si="18"/>
        <v>0.99748138384625995</v>
      </c>
      <c r="AG26" s="6">
        <f t="shared" si="34"/>
        <v>0.97299247811090239</v>
      </c>
      <c r="AH26" s="5">
        <f t="shared" si="19"/>
        <v>0</v>
      </c>
      <c r="AI26" s="5"/>
      <c r="AJ26" s="34">
        <f t="shared" si="35"/>
        <v>22</v>
      </c>
      <c r="AK26" s="14">
        <f t="shared" si="20"/>
        <v>1.7819999999999999E-2</v>
      </c>
      <c r="AL26" s="5">
        <f t="shared" si="36"/>
        <v>0.67801363913810553</v>
      </c>
      <c r="AM26">
        <f t="shared" si="21"/>
        <v>0.60540000000000005</v>
      </c>
      <c r="AN26" s="13">
        <f t="shared" si="22"/>
        <v>3.8640361550337232E-3</v>
      </c>
      <c r="AO26" s="6">
        <f t="shared" si="23"/>
        <v>0.9976607125117426</v>
      </c>
      <c r="AP26" s="6">
        <f t="shared" si="37"/>
        <v>0.97544926037523727</v>
      </c>
      <c r="AQ26" s="5">
        <f t="shared" si="24"/>
        <v>0</v>
      </c>
    </row>
    <row r="27" spans="2:43" x14ac:dyDescent="0.2">
      <c r="B27">
        <f t="shared" si="25"/>
        <v>24</v>
      </c>
      <c r="C27">
        <f t="shared" si="0"/>
        <v>2049</v>
      </c>
      <c r="D27">
        <f t="shared" si="1"/>
        <v>64</v>
      </c>
      <c r="E27" s="5">
        <f t="shared" si="2"/>
        <v>1</v>
      </c>
      <c r="F27" s="5">
        <f t="shared" si="3"/>
        <v>0</v>
      </c>
      <c r="G27" s="18">
        <f t="shared" si="4"/>
        <v>0</v>
      </c>
      <c r="H27" s="18"/>
      <c r="I27" s="46">
        <f t="shared" si="26"/>
        <v>24</v>
      </c>
      <c r="J27" s="14">
        <f t="shared" si="5"/>
        <v>1.822E-2</v>
      </c>
      <c r="K27" s="5">
        <f t="shared" si="27"/>
        <v>0.64833735068363307</v>
      </c>
      <c r="L27">
        <f t="shared" si="6"/>
        <v>0.66039999999999999</v>
      </c>
      <c r="M27" s="13">
        <f t="shared" si="7"/>
        <v>5.6686438000000004E-3</v>
      </c>
      <c r="N27" s="6">
        <f t="shared" si="28"/>
        <v>0.99625642763447997</v>
      </c>
      <c r="O27" s="6">
        <f t="shared" si="29"/>
        <v>0.96410955025669776</v>
      </c>
      <c r="P27" s="5">
        <f t="shared" si="8"/>
        <v>0</v>
      </c>
      <c r="Q27" s="5"/>
      <c r="R27" s="34">
        <f t="shared" si="9"/>
        <v>23</v>
      </c>
      <c r="S27" s="14">
        <f t="shared" si="10"/>
        <v>1.8020000000000001E-2</v>
      </c>
      <c r="T27" s="5">
        <f t="shared" si="30"/>
        <v>0.66313945011290421</v>
      </c>
      <c r="U27">
        <f t="shared" si="11"/>
        <v>0.63759999999999994</v>
      </c>
      <c r="V27" s="13">
        <f t="shared" si="12"/>
        <v>5.3009635999999999E-3</v>
      </c>
      <c r="W27" s="6">
        <f t="shared" si="13"/>
        <v>0.99662010560864001</v>
      </c>
      <c r="X27" s="6">
        <f t="shared" si="31"/>
        <v>0.96773232625046945</v>
      </c>
      <c r="Y27" s="5">
        <f t="shared" si="14"/>
        <v>0</v>
      </c>
      <c r="AA27" s="46">
        <f t="shared" si="32"/>
        <v>24</v>
      </c>
      <c r="AB27" s="14">
        <f t="shared" si="15"/>
        <v>1.822E-2</v>
      </c>
      <c r="AC27" s="5">
        <f t="shared" si="33"/>
        <v>0.64833735068363307</v>
      </c>
      <c r="AD27">
        <f t="shared" si="16"/>
        <v>0.6573</v>
      </c>
      <c r="AE27" s="13">
        <f t="shared" si="17"/>
        <v>4.1928232671644139E-3</v>
      </c>
      <c r="AF27" s="6">
        <f t="shared" si="18"/>
        <v>0.99724405726649279</v>
      </c>
      <c r="AG27" s="6">
        <f t="shared" si="34"/>
        <v>0.9703109665610955</v>
      </c>
      <c r="AH27" s="5">
        <f t="shared" si="19"/>
        <v>0</v>
      </c>
      <c r="AI27" s="5"/>
      <c r="AJ27" s="34">
        <f t="shared" si="35"/>
        <v>23</v>
      </c>
      <c r="AK27" s="14">
        <f t="shared" si="20"/>
        <v>1.8020000000000001E-2</v>
      </c>
      <c r="AL27" s="5">
        <f t="shared" si="36"/>
        <v>0.66313945011290421</v>
      </c>
      <c r="AM27">
        <f t="shared" si="21"/>
        <v>0.62739999999999996</v>
      </c>
      <c r="AN27" s="13">
        <f t="shared" si="22"/>
        <v>4.0143706626395437E-3</v>
      </c>
      <c r="AO27" s="6">
        <f t="shared" si="23"/>
        <v>0.99748138384625995</v>
      </c>
      <c r="AP27" s="6">
        <f t="shared" si="37"/>
        <v>0.97299247811090239</v>
      </c>
      <c r="AQ27" s="5">
        <f t="shared" si="24"/>
        <v>0</v>
      </c>
    </row>
    <row r="28" spans="2:43" x14ac:dyDescent="0.2">
      <c r="B28">
        <f t="shared" si="25"/>
        <v>25</v>
      </c>
      <c r="C28">
        <f t="shared" si="0"/>
        <v>2050</v>
      </c>
      <c r="D28">
        <f t="shared" si="1"/>
        <v>65</v>
      </c>
      <c r="E28" s="5">
        <f t="shared" si="2"/>
        <v>1</v>
      </c>
      <c r="F28" s="5">
        <f t="shared" si="3"/>
        <v>0</v>
      </c>
      <c r="G28" s="18">
        <f t="shared" si="4"/>
        <v>0</v>
      </c>
      <c r="H28" s="18"/>
      <c r="I28" s="46">
        <f t="shared" si="26"/>
        <v>25</v>
      </c>
      <c r="J28" s="14">
        <f t="shared" si="5"/>
        <v>1.8409999999999999E-2</v>
      </c>
      <c r="K28" s="5">
        <f t="shared" si="27"/>
        <v>0.63377283800132866</v>
      </c>
      <c r="L28">
        <f t="shared" si="6"/>
        <v>0.68620000000000003</v>
      </c>
      <c r="M28" s="13">
        <f t="shared" si="7"/>
        <v>6.0576652999999999E-3</v>
      </c>
      <c r="N28" s="6">
        <f t="shared" si="28"/>
        <v>0.99584323007113995</v>
      </c>
      <c r="O28" s="6">
        <f t="shared" si="29"/>
        <v>0.96010196867006392</v>
      </c>
      <c r="P28" s="5">
        <f t="shared" si="8"/>
        <v>0</v>
      </c>
      <c r="Q28" s="5"/>
      <c r="R28" s="34">
        <f t="shared" si="9"/>
        <v>24</v>
      </c>
      <c r="S28" s="14">
        <f t="shared" si="10"/>
        <v>1.822E-2</v>
      </c>
      <c r="T28" s="5">
        <f t="shared" si="30"/>
        <v>0.64833735068363307</v>
      </c>
      <c r="U28">
        <f t="shared" si="11"/>
        <v>0.66039999999999999</v>
      </c>
      <c r="V28" s="13">
        <f t="shared" si="12"/>
        <v>5.6686438000000004E-3</v>
      </c>
      <c r="W28" s="6">
        <f t="shared" si="13"/>
        <v>0.99625642763447997</v>
      </c>
      <c r="X28" s="6">
        <f t="shared" si="31"/>
        <v>0.96410955025669776</v>
      </c>
      <c r="Y28" s="5">
        <f t="shared" si="14"/>
        <v>0</v>
      </c>
      <c r="AA28" s="46">
        <f t="shared" si="32"/>
        <v>25</v>
      </c>
      <c r="AB28" s="14">
        <f t="shared" si="15"/>
        <v>1.8409999999999999E-2</v>
      </c>
      <c r="AC28" s="5">
        <f t="shared" si="33"/>
        <v>0.63377283800132866</v>
      </c>
      <c r="AD28">
        <f t="shared" si="16"/>
        <v>0.68369999999999997</v>
      </c>
      <c r="AE28" s="13">
        <f t="shared" si="17"/>
        <v>4.4234209815569026E-3</v>
      </c>
      <c r="AF28" s="6">
        <f t="shared" si="18"/>
        <v>0.99697570707490957</v>
      </c>
      <c r="AG28" s="6">
        <f t="shared" si="34"/>
        <v>0.9673764619697871</v>
      </c>
      <c r="AH28" s="5">
        <f t="shared" si="19"/>
        <v>0</v>
      </c>
      <c r="AI28" s="5"/>
      <c r="AJ28" s="34">
        <f t="shared" si="35"/>
        <v>24</v>
      </c>
      <c r="AK28" s="14">
        <f t="shared" si="20"/>
        <v>1.822E-2</v>
      </c>
      <c r="AL28" s="5">
        <f t="shared" si="36"/>
        <v>0.64833735068363307</v>
      </c>
      <c r="AM28">
        <f t="shared" si="21"/>
        <v>0.6573</v>
      </c>
      <c r="AN28" s="13">
        <f t="shared" si="22"/>
        <v>4.1928232671644139E-3</v>
      </c>
      <c r="AO28" s="6">
        <f t="shared" si="23"/>
        <v>0.99724405726649279</v>
      </c>
      <c r="AP28" s="6">
        <f t="shared" si="37"/>
        <v>0.9703109665610955</v>
      </c>
      <c r="AQ28" s="5">
        <f t="shared" si="24"/>
        <v>0</v>
      </c>
    </row>
    <row r="29" spans="2:43" x14ac:dyDescent="0.2">
      <c r="B29">
        <f t="shared" si="25"/>
        <v>26</v>
      </c>
      <c r="C29">
        <f t="shared" si="0"/>
        <v>2051</v>
      </c>
      <c r="D29">
        <f t="shared" si="1"/>
        <v>66</v>
      </c>
      <c r="E29" s="5">
        <f t="shared" si="2"/>
        <v>1</v>
      </c>
      <c r="F29" s="5">
        <f t="shared" si="3"/>
        <v>0</v>
      </c>
      <c r="G29" s="18">
        <f t="shared" si="4"/>
        <v>0</v>
      </c>
      <c r="H29" s="18"/>
      <c r="I29" s="46">
        <f t="shared" si="26"/>
        <v>26</v>
      </c>
      <c r="J29" s="14">
        <f t="shared" si="5"/>
        <v>1.8589999999999999E-2</v>
      </c>
      <c r="K29" s="5">
        <f t="shared" si="27"/>
        <v>0.6194630227121376</v>
      </c>
      <c r="L29">
        <f t="shared" si="6"/>
        <v>0.71150000000000002</v>
      </c>
      <c r="M29" s="13">
        <f t="shared" si="7"/>
        <v>6.5674291999999997E-3</v>
      </c>
      <c r="N29" s="6">
        <f t="shared" si="28"/>
        <v>0.99532727412419997</v>
      </c>
      <c r="O29" s="6">
        <f t="shared" si="29"/>
        <v>0.95561567535765279</v>
      </c>
      <c r="P29" s="5">
        <f t="shared" si="8"/>
        <v>0</v>
      </c>
      <c r="Q29" s="5"/>
      <c r="R29" s="34">
        <f t="shared" si="9"/>
        <v>25</v>
      </c>
      <c r="S29" s="14">
        <f t="shared" si="10"/>
        <v>1.8409999999999999E-2</v>
      </c>
      <c r="T29" s="5">
        <f t="shared" si="30"/>
        <v>0.63377283800132866</v>
      </c>
      <c r="U29">
        <f t="shared" si="11"/>
        <v>0.68620000000000003</v>
      </c>
      <c r="V29" s="13">
        <f t="shared" si="12"/>
        <v>6.0576652999999999E-3</v>
      </c>
      <c r="W29" s="6">
        <f t="shared" si="13"/>
        <v>0.99584323007113995</v>
      </c>
      <c r="X29" s="6">
        <f t="shared" si="31"/>
        <v>0.96010196867006392</v>
      </c>
      <c r="Y29" s="5">
        <f t="shared" si="14"/>
        <v>0</v>
      </c>
      <c r="AA29" s="46">
        <f t="shared" si="32"/>
        <v>26</v>
      </c>
      <c r="AB29" s="14">
        <f t="shared" si="15"/>
        <v>1.8589999999999999E-2</v>
      </c>
      <c r="AC29" s="5">
        <f t="shared" si="33"/>
        <v>0.6194630227121376</v>
      </c>
      <c r="AD29">
        <f t="shared" si="16"/>
        <v>0.70899999999999996</v>
      </c>
      <c r="AE29" s="13">
        <f t="shared" si="17"/>
        <v>4.6964580062409667E-3</v>
      </c>
      <c r="AF29" s="6">
        <f t="shared" si="18"/>
        <v>0.99667021127357514</v>
      </c>
      <c r="AG29" s="6">
        <f t="shared" si="34"/>
        <v>0.96415530273251138</v>
      </c>
      <c r="AH29" s="5">
        <f t="shared" si="19"/>
        <v>0</v>
      </c>
      <c r="AI29" s="5"/>
      <c r="AJ29" s="34">
        <f t="shared" si="35"/>
        <v>25</v>
      </c>
      <c r="AK29" s="14">
        <f t="shared" si="20"/>
        <v>1.8409999999999999E-2</v>
      </c>
      <c r="AL29" s="5">
        <f t="shared" si="36"/>
        <v>0.63377283800132866</v>
      </c>
      <c r="AM29">
        <f t="shared" si="21"/>
        <v>0.68369999999999997</v>
      </c>
      <c r="AN29" s="13">
        <f t="shared" si="22"/>
        <v>4.4234209815569026E-3</v>
      </c>
      <c r="AO29" s="6">
        <f t="shared" si="23"/>
        <v>0.99697570707490957</v>
      </c>
      <c r="AP29" s="6">
        <f t="shared" si="37"/>
        <v>0.9673764619697871</v>
      </c>
      <c r="AQ29" s="5">
        <f t="shared" si="24"/>
        <v>0</v>
      </c>
    </row>
    <row r="30" spans="2:43" x14ac:dyDescent="0.2">
      <c r="B30">
        <f t="shared" si="25"/>
        <v>27</v>
      </c>
      <c r="C30">
        <f t="shared" si="0"/>
        <v>2052</v>
      </c>
      <c r="D30">
        <f t="shared" si="1"/>
        <v>67</v>
      </c>
      <c r="E30" s="5">
        <f t="shared" si="2"/>
        <v>1</v>
      </c>
      <c r="F30" s="5">
        <f t="shared" si="3"/>
        <v>0</v>
      </c>
      <c r="G30" s="18">
        <f t="shared" si="4"/>
        <v>0</v>
      </c>
      <c r="H30" s="18"/>
      <c r="I30" s="46">
        <f t="shared" si="26"/>
        <v>27</v>
      </c>
      <c r="J30" s="14">
        <f t="shared" si="5"/>
        <v>1.8759999999999999E-2</v>
      </c>
      <c r="K30" s="5">
        <f t="shared" si="27"/>
        <v>0.60542327356782666</v>
      </c>
      <c r="L30">
        <f t="shared" si="6"/>
        <v>0.73370000000000002</v>
      </c>
      <c r="M30" s="13">
        <f t="shared" si="7"/>
        <v>6.9105581000000003E-3</v>
      </c>
      <c r="N30" s="6">
        <f t="shared" si="28"/>
        <v>0.99492972352203002</v>
      </c>
      <c r="O30" s="6">
        <f t="shared" si="29"/>
        <v>0.95077043967690744</v>
      </c>
      <c r="P30" s="5">
        <f t="shared" si="8"/>
        <v>0</v>
      </c>
      <c r="Q30" s="5"/>
      <c r="R30" s="34">
        <f t="shared" si="9"/>
        <v>26</v>
      </c>
      <c r="S30" s="14">
        <f t="shared" si="10"/>
        <v>1.8589999999999999E-2</v>
      </c>
      <c r="T30" s="5">
        <f t="shared" si="30"/>
        <v>0.6194630227121376</v>
      </c>
      <c r="U30">
        <f t="shared" si="11"/>
        <v>0.71150000000000002</v>
      </c>
      <c r="V30" s="13">
        <f t="shared" si="12"/>
        <v>6.5674291999999997E-3</v>
      </c>
      <c r="W30" s="6">
        <f t="shared" si="13"/>
        <v>0.99532727412419997</v>
      </c>
      <c r="X30" s="6">
        <f t="shared" si="31"/>
        <v>0.95561567535765279</v>
      </c>
      <c r="Y30" s="5">
        <f t="shared" si="14"/>
        <v>0</v>
      </c>
      <c r="AA30" s="46">
        <f t="shared" si="32"/>
        <v>27</v>
      </c>
      <c r="AB30" s="14">
        <f t="shared" si="15"/>
        <v>1.8759999999999999E-2</v>
      </c>
      <c r="AC30" s="5">
        <f t="shared" si="33"/>
        <v>0.60542327356782666</v>
      </c>
      <c r="AD30">
        <f t="shared" si="16"/>
        <v>0.73370000000000002</v>
      </c>
      <c r="AE30" s="13">
        <f t="shared" si="17"/>
        <v>4.8685606584714103E-3</v>
      </c>
      <c r="AF30" s="6">
        <f t="shared" si="18"/>
        <v>0.99642793704487953</v>
      </c>
      <c r="AG30" s="6">
        <f t="shared" si="34"/>
        <v>0.96071127929263767</v>
      </c>
      <c r="AH30" s="5">
        <f t="shared" si="19"/>
        <v>0</v>
      </c>
      <c r="AI30" s="5"/>
      <c r="AJ30" s="34">
        <f t="shared" si="35"/>
        <v>26</v>
      </c>
      <c r="AK30" s="14">
        <f t="shared" si="20"/>
        <v>1.8589999999999999E-2</v>
      </c>
      <c r="AL30" s="5">
        <f t="shared" si="36"/>
        <v>0.6194630227121376</v>
      </c>
      <c r="AM30">
        <f t="shared" si="21"/>
        <v>0.70899999999999996</v>
      </c>
      <c r="AN30" s="13">
        <f t="shared" si="22"/>
        <v>4.6964580062409667E-3</v>
      </c>
      <c r="AO30" s="6">
        <f t="shared" si="23"/>
        <v>0.99667021127357514</v>
      </c>
      <c r="AP30" s="6">
        <f t="shared" si="37"/>
        <v>0.96415530273251138</v>
      </c>
      <c r="AQ30" s="5">
        <f t="shared" si="24"/>
        <v>0</v>
      </c>
    </row>
    <row r="31" spans="2:43" x14ac:dyDescent="0.2">
      <c r="B31">
        <f t="shared" si="25"/>
        <v>28</v>
      </c>
      <c r="C31">
        <f t="shared" si="0"/>
        <v>2053</v>
      </c>
      <c r="D31">
        <f t="shared" si="1"/>
        <v>68</v>
      </c>
      <c r="E31" s="5">
        <f t="shared" si="2"/>
        <v>1</v>
      </c>
      <c r="F31" s="5">
        <f t="shared" si="3"/>
        <v>0</v>
      </c>
      <c r="G31" s="18">
        <f t="shared" si="4"/>
        <v>0</v>
      </c>
      <c r="H31" s="18"/>
      <c r="I31" s="46">
        <f t="shared" si="26"/>
        <v>28</v>
      </c>
      <c r="J31" s="14">
        <f t="shared" si="5"/>
        <v>1.8919999999999999E-2</v>
      </c>
      <c r="K31" s="5">
        <f t="shared" si="27"/>
        <v>0.59166729789305972</v>
      </c>
      <c r="L31">
        <f t="shared" si="6"/>
        <v>0.75270000000000004</v>
      </c>
      <c r="M31" s="13">
        <f t="shared" si="7"/>
        <v>7.4605988E-3</v>
      </c>
      <c r="N31" s="6">
        <f t="shared" si="28"/>
        <v>0.99438440728323996</v>
      </c>
      <c r="O31" s="6">
        <f t="shared" si="29"/>
        <v>0.9454313001205471</v>
      </c>
      <c r="P31" s="5">
        <f t="shared" si="8"/>
        <v>0</v>
      </c>
      <c r="Q31" s="5"/>
      <c r="R31" s="34">
        <f t="shared" si="9"/>
        <v>27</v>
      </c>
      <c r="S31" s="14">
        <f t="shared" si="10"/>
        <v>1.8759999999999999E-2</v>
      </c>
      <c r="T31" s="5">
        <f t="shared" si="30"/>
        <v>0.60542327356782666</v>
      </c>
      <c r="U31">
        <f t="shared" si="11"/>
        <v>0.73370000000000002</v>
      </c>
      <c r="V31" s="13">
        <f t="shared" si="12"/>
        <v>6.9105581000000003E-3</v>
      </c>
      <c r="W31" s="6">
        <f t="shared" si="13"/>
        <v>0.99492972352203002</v>
      </c>
      <c r="X31" s="6">
        <f t="shared" si="31"/>
        <v>0.95077043967690744</v>
      </c>
      <c r="Y31" s="5">
        <f t="shared" si="14"/>
        <v>0</v>
      </c>
      <c r="AA31" s="46">
        <f t="shared" si="32"/>
        <v>28</v>
      </c>
      <c r="AB31" s="14">
        <f t="shared" si="15"/>
        <v>1.8919999999999999E-2</v>
      </c>
      <c r="AC31" s="5">
        <f t="shared" si="33"/>
        <v>0.59166729789305972</v>
      </c>
      <c r="AD31">
        <f t="shared" si="16"/>
        <v>0.75439999999999996</v>
      </c>
      <c r="AE31" s="13">
        <f t="shared" si="17"/>
        <v>5.2663629963297653E-3</v>
      </c>
      <c r="AF31" s="6">
        <f t="shared" si="18"/>
        <v>0.99602705575556882</v>
      </c>
      <c r="AG31" s="6">
        <f t="shared" si="34"/>
        <v>0.95689442694501192</v>
      </c>
      <c r="AH31" s="5">
        <f t="shared" si="19"/>
        <v>0</v>
      </c>
      <c r="AI31" s="5"/>
      <c r="AJ31" s="34">
        <f t="shared" si="35"/>
        <v>27</v>
      </c>
      <c r="AK31" s="14">
        <f t="shared" si="20"/>
        <v>1.8759999999999999E-2</v>
      </c>
      <c r="AL31" s="5">
        <f t="shared" si="36"/>
        <v>0.60542327356782666</v>
      </c>
      <c r="AM31">
        <f t="shared" si="21"/>
        <v>0.73370000000000002</v>
      </c>
      <c r="AN31" s="13">
        <f t="shared" si="22"/>
        <v>4.8685606584714103E-3</v>
      </c>
      <c r="AO31" s="6">
        <f t="shared" si="23"/>
        <v>0.99642793704487953</v>
      </c>
      <c r="AP31" s="6">
        <f t="shared" si="37"/>
        <v>0.96071127929263767</v>
      </c>
      <c r="AQ31" s="5">
        <f t="shared" si="24"/>
        <v>0</v>
      </c>
    </row>
    <row r="32" spans="2:43" x14ac:dyDescent="0.2">
      <c r="B32">
        <f t="shared" si="25"/>
        <v>29</v>
      </c>
      <c r="C32">
        <f t="shared" si="0"/>
        <v>2054</v>
      </c>
      <c r="D32">
        <f t="shared" si="1"/>
        <v>69</v>
      </c>
      <c r="E32" s="5">
        <f t="shared" si="2"/>
        <v>1</v>
      </c>
      <c r="F32" s="5">
        <f t="shared" si="3"/>
        <v>1</v>
      </c>
      <c r="G32" s="18">
        <f t="shared" si="4"/>
        <v>11.651160716763691</v>
      </c>
      <c r="H32" s="18"/>
      <c r="I32" s="46">
        <f t="shared" si="26"/>
        <v>29</v>
      </c>
      <c r="J32" s="14">
        <f t="shared" si="5"/>
        <v>1.908E-2</v>
      </c>
      <c r="K32" s="5">
        <f t="shared" si="27"/>
        <v>0.57804270698966687</v>
      </c>
      <c r="L32">
        <f t="shared" si="6"/>
        <v>0.77059999999999995</v>
      </c>
      <c r="M32" s="13">
        <f t="shared" si="7"/>
        <v>8.0856461999999994E-3</v>
      </c>
      <c r="N32" s="6">
        <f t="shared" si="28"/>
        <v>0.99376920103828004</v>
      </c>
      <c r="O32" s="6">
        <f t="shared" si="29"/>
        <v>0.93954050775737841</v>
      </c>
      <c r="P32" s="5">
        <f t="shared" si="8"/>
        <v>6.327681751650597</v>
      </c>
      <c r="Q32" s="5"/>
      <c r="R32" s="34">
        <f t="shared" si="9"/>
        <v>28</v>
      </c>
      <c r="S32" s="14">
        <f t="shared" si="10"/>
        <v>1.8919999999999999E-2</v>
      </c>
      <c r="T32" s="5">
        <f t="shared" si="30"/>
        <v>0.59166729789305972</v>
      </c>
      <c r="U32">
        <f t="shared" si="11"/>
        <v>0.75270000000000004</v>
      </c>
      <c r="V32" s="13">
        <f t="shared" si="12"/>
        <v>7.4605988E-3</v>
      </c>
      <c r="W32" s="6">
        <f t="shared" si="13"/>
        <v>0.99438440728323996</v>
      </c>
      <c r="X32" s="6">
        <f t="shared" si="31"/>
        <v>0.9454313001205471</v>
      </c>
      <c r="Y32" s="5">
        <f t="shared" si="14"/>
        <v>6.5174354009418618</v>
      </c>
      <c r="AA32" s="46">
        <f t="shared" si="32"/>
        <v>29</v>
      </c>
      <c r="AB32" s="14">
        <f t="shared" si="15"/>
        <v>1.908E-2</v>
      </c>
      <c r="AC32" s="5">
        <f t="shared" si="33"/>
        <v>0.57804270698966687</v>
      </c>
      <c r="AD32">
        <f t="shared" si="16"/>
        <v>0.77459999999999996</v>
      </c>
      <c r="AE32" s="13">
        <f t="shared" si="17"/>
        <v>5.5711542654020008E-3</v>
      </c>
      <c r="AF32" s="6">
        <f t="shared" si="18"/>
        <v>0.99568458390601966</v>
      </c>
      <c r="AG32" s="6">
        <f t="shared" si="34"/>
        <v>0.95276502933473328</v>
      </c>
      <c r="AH32" s="5">
        <f t="shared" si="19"/>
        <v>6.4167471651888359</v>
      </c>
      <c r="AI32" s="5"/>
      <c r="AJ32" s="34">
        <f t="shared" si="35"/>
        <v>28</v>
      </c>
      <c r="AK32" s="14">
        <f t="shared" si="20"/>
        <v>1.8919999999999999E-2</v>
      </c>
      <c r="AL32" s="5">
        <f t="shared" si="36"/>
        <v>0.59166729789305972</v>
      </c>
      <c r="AM32">
        <f t="shared" si="21"/>
        <v>0.75439999999999996</v>
      </c>
      <c r="AN32" s="13">
        <f t="shared" si="22"/>
        <v>5.2663629963297653E-3</v>
      </c>
      <c r="AO32" s="6">
        <f t="shared" si="23"/>
        <v>0.99602705575556882</v>
      </c>
      <c r="AP32" s="6">
        <f t="shared" si="37"/>
        <v>0.95689442694501192</v>
      </c>
      <c r="AQ32" s="5">
        <f t="shared" si="24"/>
        <v>6.5964577355755125</v>
      </c>
    </row>
    <row r="33" spans="2:43" x14ac:dyDescent="0.2">
      <c r="B33">
        <f t="shared" si="25"/>
        <v>30</v>
      </c>
      <c r="C33">
        <f t="shared" si="0"/>
        <v>2055</v>
      </c>
      <c r="D33">
        <f t="shared" si="1"/>
        <v>70</v>
      </c>
      <c r="E33" s="5">
        <f t="shared" si="2"/>
        <v>1</v>
      </c>
      <c r="F33" s="5">
        <f t="shared" si="3"/>
        <v>1</v>
      </c>
      <c r="G33" s="18">
        <f t="shared" si="4"/>
        <v>11.651160716763691</v>
      </c>
      <c r="H33" s="18"/>
      <c r="I33" s="46">
        <f t="shared" si="26"/>
        <v>30</v>
      </c>
      <c r="J33" s="14">
        <f t="shared" si="5"/>
        <v>1.9230000000000001E-2</v>
      </c>
      <c r="K33" s="5">
        <f t="shared" si="27"/>
        <v>0.56472115106546661</v>
      </c>
      <c r="L33">
        <f t="shared" si="6"/>
        <v>0.7833</v>
      </c>
      <c r="M33" s="13">
        <f t="shared" si="7"/>
        <v>8.6233904E-3</v>
      </c>
      <c r="N33" s="6">
        <f t="shared" si="28"/>
        <v>0.99324529829968</v>
      </c>
      <c r="O33" s="6">
        <f t="shared" si="29"/>
        <v>0.93319419189211017</v>
      </c>
      <c r="P33" s="5">
        <f t="shared" si="8"/>
        <v>6.1400975955289718</v>
      </c>
      <c r="Q33" s="5"/>
      <c r="R33" s="34">
        <f t="shared" si="9"/>
        <v>29</v>
      </c>
      <c r="S33" s="14">
        <f t="shared" si="10"/>
        <v>1.908E-2</v>
      </c>
      <c r="T33" s="5">
        <f t="shared" si="30"/>
        <v>0.57804270698966687</v>
      </c>
      <c r="U33">
        <f t="shared" si="11"/>
        <v>0.77059999999999995</v>
      </c>
      <c r="V33" s="13">
        <f t="shared" si="12"/>
        <v>8.0856461999999994E-3</v>
      </c>
      <c r="W33" s="6">
        <f t="shared" si="13"/>
        <v>0.99376920103828004</v>
      </c>
      <c r="X33" s="6">
        <f t="shared" si="31"/>
        <v>0.93954050775737841</v>
      </c>
      <c r="Y33" s="5">
        <f t="shared" si="14"/>
        <v>6.327681751650597</v>
      </c>
      <c r="AA33" s="46">
        <f t="shared" si="32"/>
        <v>30</v>
      </c>
      <c r="AB33" s="14">
        <f t="shared" si="15"/>
        <v>1.9230000000000001E-2</v>
      </c>
      <c r="AC33" s="5">
        <f t="shared" si="33"/>
        <v>0.56472115106546661</v>
      </c>
      <c r="AD33">
        <f t="shared" si="16"/>
        <v>0.79259999999999997</v>
      </c>
      <c r="AE33" s="13">
        <f t="shared" si="17"/>
        <v>5.9167085629409089E-3</v>
      </c>
      <c r="AF33" s="6">
        <f t="shared" si="18"/>
        <v>0.99531041679301302</v>
      </c>
      <c r="AG33" s="6">
        <f t="shared" si="34"/>
        <v>0.94829695845296069</v>
      </c>
      <c r="AH33" s="5">
        <f t="shared" si="19"/>
        <v>6.2394686176075513</v>
      </c>
      <c r="AI33" s="5"/>
      <c r="AJ33" s="34">
        <f t="shared" si="35"/>
        <v>29</v>
      </c>
      <c r="AK33" s="14">
        <f t="shared" si="20"/>
        <v>1.908E-2</v>
      </c>
      <c r="AL33" s="5">
        <f t="shared" si="36"/>
        <v>0.57804270698966687</v>
      </c>
      <c r="AM33">
        <f t="shared" si="21"/>
        <v>0.77459999999999996</v>
      </c>
      <c r="AN33" s="13">
        <f t="shared" si="22"/>
        <v>5.5711542654020008E-3</v>
      </c>
      <c r="AO33" s="6">
        <f t="shared" si="23"/>
        <v>0.99568458390601966</v>
      </c>
      <c r="AP33" s="6">
        <f t="shared" si="37"/>
        <v>0.95276502933473328</v>
      </c>
      <c r="AQ33" s="5">
        <f t="shared" si="24"/>
        <v>6.4167471651888359</v>
      </c>
    </row>
    <row r="34" spans="2:43" x14ac:dyDescent="0.2">
      <c r="B34">
        <f t="shared" si="25"/>
        <v>31</v>
      </c>
      <c r="C34">
        <f t="shared" si="0"/>
        <v>2056</v>
      </c>
      <c r="D34">
        <f t="shared" si="1"/>
        <v>71</v>
      </c>
      <c r="E34" s="5">
        <f t="shared" si="2"/>
        <v>1</v>
      </c>
      <c r="F34" s="5">
        <f t="shared" si="3"/>
        <v>1</v>
      </c>
      <c r="G34" s="18">
        <f t="shared" si="4"/>
        <v>11.651160716763691</v>
      </c>
      <c r="H34" s="18"/>
      <c r="I34" s="46">
        <f t="shared" si="26"/>
        <v>31</v>
      </c>
      <c r="J34" s="14">
        <f t="shared" si="5"/>
        <v>1.9369999999999998E-2</v>
      </c>
      <c r="K34" s="5">
        <f t="shared" si="27"/>
        <v>0.55171235096003712</v>
      </c>
      <c r="L34">
        <f t="shared" si="6"/>
        <v>0.79259999999999997</v>
      </c>
      <c r="M34" s="13">
        <f t="shared" si="7"/>
        <v>9.5603922000000001E-3</v>
      </c>
      <c r="N34" s="6">
        <f t="shared" si="28"/>
        <v>0.99242243314227996</v>
      </c>
      <c r="O34" s="6">
        <f t="shared" si="29"/>
        <v>0.92612285051181165</v>
      </c>
      <c r="P34" s="5">
        <f t="shared" si="8"/>
        <v>5.9532003585018138</v>
      </c>
      <c r="Q34" s="5"/>
      <c r="R34" s="34">
        <f t="shared" si="9"/>
        <v>30</v>
      </c>
      <c r="S34" s="14">
        <f t="shared" si="10"/>
        <v>1.9230000000000001E-2</v>
      </c>
      <c r="T34" s="5">
        <f t="shared" si="30"/>
        <v>0.56472115106546661</v>
      </c>
      <c r="U34">
        <f t="shared" si="11"/>
        <v>0.7833</v>
      </c>
      <c r="V34" s="13">
        <f t="shared" si="12"/>
        <v>8.6233904E-3</v>
      </c>
      <c r="W34" s="6">
        <f t="shared" si="13"/>
        <v>0.99324529829968</v>
      </c>
      <c r="X34" s="6">
        <f t="shared" si="31"/>
        <v>0.93319419189211017</v>
      </c>
      <c r="Y34" s="5">
        <f t="shared" si="14"/>
        <v>6.1400975955289718</v>
      </c>
      <c r="AA34" s="46">
        <f t="shared" si="32"/>
        <v>31</v>
      </c>
      <c r="AB34" s="14">
        <f t="shared" si="15"/>
        <v>1.9369999999999998E-2</v>
      </c>
      <c r="AC34" s="5">
        <f t="shared" si="33"/>
        <v>0.55171235096003712</v>
      </c>
      <c r="AD34">
        <f t="shared" si="16"/>
        <v>0.80730000000000002</v>
      </c>
      <c r="AE34" s="13">
        <f t="shared" si="17"/>
        <v>6.3481527962371276E-3</v>
      </c>
      <c r="AF34" s="6">
        <f t="shared" si="18"/>
        <v>0.99487513624759771</v>
      </c>
      <c r="AG34" s="6">
        <f t="shared" si="34"/>
        <v>0.94343706574407182</v>
      </c>
      <c r="AH34" s="5">
        <f t="shared" si="19"/>
        <v>6.0644976796627219</v>
      </c>
      <c r="AI34" s="5"/>
      <c r="AJ34" s="34">
        <f t="shared" si="35"/>
        <v>30</v>
      </c>
      <c r="AK34" s="14">
        <f t="shared" si="20"/>
        <v>1.9230000000000001E-2</v>
      </c>
      <c r="AL34" s="5">
        <f t="shared" si="36"/>
        <v>0.56472115106546661</v>
      </c>
      <c r="AM34">
        <f t="shared" si="21"/>
        <v>0.79259999999999997</v>
      </c>
      <c r="AN34" s="13">
        <f t="shared" si="22"/>
        <v>5.9167085629409089E-3</v>
      </c>
      <c r="AO34" s="6">
        <f t="shared" si="23"/>
        <v>0.99531041679301302</v>
      </c>
      <c r="AP34" s="6">
        <f t="shared" si="37"/>
        <v>0.94829695845296069</v>
      </c>
      <c r="AQ34" s="5">
        <f t="shared" si="24"/>
        <v>6.2394686176075513</v>
      </c>
    </row>
    <row r="35" spans="2:43" x14ac:dyDescent="0.2">
      <c r="B35">
        <f t="shared" si="25"/>
        <v>32</v>
      </c>
      <c r="C35">
        <f t="shared" si="0"/>
        <v>2057</v>
      </c>
      <c r="D35">
        <f t="shared" si="1"/>
        <v>72</v>
      </c>
      <c r="E35" s="5">
        <f t="shared" si="2"/>
        <v>1</v>
      </c>
      <c r="F35" s="5">
        <f t="shared" si="3"/>
        <v>1</v>
      </c>
      <c r="G35" s="18">
        <f t="shared" si="4"/>
        <v>11.651160716763691</v>
      </c>
      <c r="H35" s="18"/>
      <c r="I35" s="46">
        <f t="shared" si="26"/>
        <v>32</v>
      </c>
      <c r="J35" s="14">
        <f t="shared" si="5"/>
        <v>1.95E-2</v>
      </c>
      <c r="K35" s="5">
        <f t="shared" si="27"/>
        <v>0.53902466252926728</v>
      </c>
      <c r="L35">
        <f t="shared" si="6"/>
        <v>0.79669999999999996</v>
      </c>
      <c r="M35" s="13">
        <f t="shared" si="7"/>
        <v>1.04234363E-2</v>
      </c>
      <c r="N35" s="6">
        <f t="shared" si="28"/>
        <v>0.99169564829978996</v>
      </c>
      <c r="O35" s="6">
        <f t="shared" si="29"/>
        <v>0.91843200064356056</v>
      </c>
      <c r="P35" s="5">
        <f t="shared" si="8"/>
        <v>5.7679944872529747</v>
      </c>
      <c r="Q35" s="5"/>
      <c r="R35" s="34">
        <f t="shared" si="9"/>
        <v>31</v>
      </c>
      <c r="S35" s="14">
        <f t="shared" si="10"/>
        <v>1.9369999999999998E-2</v>
      </c>
      <c r="T35" s="5">
        <f t="shared" si="30"/>
        <v>0.55171235096003712</v>
      </c>
      <c r="U35">
        <f t="shared" si="11"/>
        <v>0.79259999999999997</v>
      </c>
      <c r="V35" s="13">
        <f t="shared" si="12"/>
        <v>9.5603922000000001E-3</v>
      </c>
      <c r="W35" s="6">
        <f t="shared" si="13"/>
        <v>0.99242243314227996</v>
      </c>
      <c r="X35" s="6">
        <f t="shared" si="31"/>
        <v>0.92612285051181165</v>
      </c>
      <c r="Y35" s="5">
        <f t="shared" si="14"/>
        <v>5.9532003585018138</v>
      </c>
      <c r="AA35" s="46">
        <f t="shared" si="32"/>
        <v>32</v>
      </c>
      <c r="AB35" s="14">
        <f t="shared" si="15"/>
        <v>1.95E-2</v>
      </c>
      <c r="AC35" s="5">
        <f t="shared" si="33"/>
        <v>0.53902466252926728</v>
      </c>
      <c r="AD35">
        <f t="shared" si="16"/>
        <v>0.81489999999999996</v>
      </c>
      <c r="AE35" s="13">
        <f t="shared" si="17"/>
        <v>6.7375156721017904E-3</v>
      </c>
      <c r="AF35" s="6">
        <f t="shared" si="18"/>
        <v>0.99450959847880427</v>
      </c>
      <c r="AG35" s="6">
        <f t="shared" si="34"/>
        <v>0.93825721744315815</v>
      </c>
      <c r="AH35" s="5">
        <f t="shared" si="19"/>
        <v>5.8925020622596662</v>
      </c>
      <c r="AI35" s="5"/>
      <c r="AJ35" s="34">
        <f t="shared" si="35"/>
        <v>31</v>
      </c>
      <c r="AK35" s="14">
        <f t="shared" si="20"/>
        <v>1.9369999999999998E-2</v>
      </c>
      <c r="AL35" s="5">
        <f t="shared" si="36"/>
        <v>0.55171235096003712</v>
      </c>
      <c r="AM35">
        <f t="shared" si="21"/>
        <v>0.80730000000000002</v>
      </c>
      <c r="AN35" s="13">
        <f t="shared" si="22"/>
        <v>6.3481527962371276E-3</v>
      </c>
      <c r="AO35" s="6">
        <f t="shared" si="23"/>
        <v>0.99487513624759771</v>
      </c>
      <c r="AP35" s="6">
        <f t="shared" si="37"/>
        <v>0.94343706574407182</v>
      </c>
      <c r="AQ35" s="5">
        <f t="shared" si="24"/>
        <v>6.0644976796627219</v>
      </c>
    </row>
    <row r="36" spans="2:43" x14ac:dyDescent="0.2">
      <c r="B36">
        <f t="shared" si="25"/>
        <v>33</v>
      </c>
      <c r="C36">
        <f t="shared" ref="C36:C67" si="38">IF(B36=1,Berekeningsjaar,C35+1)</f>
        <v>2058</v>
      </c>
      <c r="D36">
        <f t="shared" ref="D36:D67" si="39">IF(B36=1,LeeftijdJaarBerDatum,D35+1)</f>
        <v>73</v>
      </c>
      <c r="E36" s="5">
        <f t="shared" ref="E36:E67" si="40">MIN(1,B36/Spreidingsduur)</f>
        <v>1</v>
      </c>
      <c r="F36" s="5">
        <f t="shared" ref="F36:F67" si="41">IF(IsDirectIngaand,IF(NOT(IsLevenslang),IF(D36&lt;EindLeeftijdJaarUitkering,1,0),1),IF(AND(D36&gt;=StartLeeftijdJaarUitkering,IF(NOT(IsLevenslang),D36&lt;EindLeeftijdJaarUitkering,TRUE)),1,0))</f>
        <v>1</v>
      </c>
      <c r="G36" s="18">
        <f t="shared" ref="G36:G67" si="42">((IF(StijgendeFunctieMeenemen=SchalingsfactorMeenemen,1,0)+IF(OR(StijgendeFunctieMeenemen,SchalingsfactorMeenemen),IF(StijgendeFunctieMeenemen,E36,0)*IF(SchalingsfactorMeenemen,SchalingsfactorPercentage,1),0))*IF(AND(OR(IsDirectIngaand,AND(NOT(IsDirectIngaand),D36&gt;=StartLeeftijdJaarUitkering)),OR(IsLevenslang,AND(NOT(IsLevenslang),D36&lt;EindLeeftijdJaarUitkering))),1,0))*F36*(1+StijgingDalingUitkering)^(B36-1)</f>
        <v>11.651160716763691</v>
      </c>
      <c r="H36" s="18"/>
      <c r="I36" s="46">
        <f t="shared" si="26"/>
        <v>33</v>
      </c>
      <c r="J36" s="14">
        <f t="shared" ref="J36:J67" si="43">VLOOKUP($I36,RTS,2,0)</f>
        <v>1.9630000000000002E-2</v>
      </c>
      <c r="K36" s="5">
        <f t="shared" si="27"/>
        <v>0.52649473846473605</v>
      </c>
      <c r="L36">
        <f t="shared" ref="L36:L67" si="44">IF($D36&gt;Eindleeftijd,1,VLOOKUP($D36,Ervaringssterfte,IF(SoortDeelnemerHoofdverzekerde,2,4),0))</f>
        <v>0.80600000000000005</v>
      </c>
      <c r="M36" s="13">
        <f t="shared" ref="M36:M67" si="45">IF($D36&gt;Eindleeftijd,1,VLOOKUP($D36,qx,$C36-StartjaarTafels+2,0))</f>
        <v>1.14362124E-2</v>
      </c>
      <c r="N36" s="6">
        <f t="shared" ref="N36:N67" si="46">1-L36*M36</f>
        <v>0.99078241280559998</v>
      </c>
      <c r="O36" s="6">
        <f t="shared" si="29"/>
        <v>0.90996627359550131</v>
      </c>
      <c r="P36" s="5">
        <f t="shared" ref="P36:P67" si="47">$K36*$G36*O36</f>
        <v>5.5819831940549305</v>
      </c>
      <c r="Q36" s="5"/>
      <c r="R36" s="34">
        <f t="shared" ref="R36:R67" si="48">I36-1</f>
        <v>32</v>
      </c>
      <c r="S36" s="14">
        <f t="shared" ref="S36:S67" si="49">IF($R36=0,0,VLOOKUP($R36,RTS,2,0))</f>
        <v>1.95E-2</v>
      </c>
      <c r="T36" s="5">
        <f t="shared" si="30"/>
        <v>0.53902466252926728</v>
      </c>
      <c r="U36">
        <f t="shared" ref="U36:U67" si="50">IF(R36=0,0,IF($D36&gt;Eindleeftijd,1,VLOOKUP($D36-1,Ervaringssterfte,IF(SoortDeelnemerHoofdverzekerde,2,4),0)))</f>
        <v>0.79669999999999996</v>
      </c>
      <c r="V36" s="13">
        <f t="shared" ref="V36:V67" si="51">IF(R36=0,0,IF($D36&gt;Eindleeftijd,1,VLOOKUP($D36-1,qx,$C36-1-StartjaarTafels+2,0)))</f>
        <v>1.04234363E-2</v>
      </c>
      <c r="W36" s="6">
        <f t="shared" si="13"/>
        <v>0.99169564829978996</v>
      </c>
      <c r="X36" s="6">
        <f t="shared" si="31"/>
        <v>0.91843200064356056</v>
      </c>
      <c r="Y36" s="5">
        <f t="shared" ref="Y36:Y67" si="52">$T36*$G36*X36</f>
        <v>5.7679944872529747</v>
      </c>
      <c r="AA36" s="46">
        <f t="shared" si="32"/>
        <v>33</v>
      </c>
      <c r="AB36" s="14">
        <f t="shared" ref="AB36:AB67" si="53">VLOOKUP($AA36,RTS,2,0)</f>
        <v>1.9630000000000002E-2</v>
      </c>
      <c r="AC36" s="5">
        <f t="shared" si="33"/>
        <v>0.52649473846473605</v>
      </c>
      <c r="AD36">
        <f t="shared" ref="AD36:AD67" si="54">IF($D36&gt;Eindleeftijd,1,VLOOKUP($D36,Ervaringssterfte,IF(SoortDeelnemerHoofdverzekerde,3,5),0))</f>
        <v>0.82440000000000002</v>
      </c>
      <c r="AE36" s="13">
        <f t="shared" ref="AE36:AE67" si="55">IF($D36&gt;Eindleeftijd,1,VLOOKUP($D36,qy,$C36-StartjaarTafels+2,0))</f>
        <v>7.2719482818862646E-3</v>
      </c>
      <c r="AF36" s="6">
        <f t="shared" si="18"/>
        <v>0.99400500583641294</v>
      </c>
      <c r="AG36" s="6">
        <f t="shared" si="34"/>
        <v>0.93263237090064299</v>
      </c>
      <c r="AH36" s="5">
        <f t="shared" ref="AH36:AH67" si="56">$AC36*$G36*AG36</f>
        <v>5.7210232638942182</v>
      </c>
      <c r="AI36" s="5"/>
      <c r="AJ36" s="34">
        <f t="shared" si="35"/>
        <v>32</v>
      </c>
      <c r="AK36" s="14">
        <f t="shared" ref="AK36:AK67" si="57">IF($AJ36=0,0,VLOOKUP($AJ36,RTS,2,0))</f>
        <v>1.95E-2</v>
      </c>
      <c r="AL36" s="5">
        <f t="shared" si="36"/>
        <v>0.53902466252926728</v>
      </c>
      <c r="AM36">
        <f t="shared" ref="AM36:AM67" si="58">IF(AJ36=0,0,IF($D36&gt;Eindleeftijd,1,VLOOKUP($D36-1,Ervaringssterfte,IF(SoortDeelnemerHoofdverzekerde,3,5),0)))</f>
        <v>0.81489999999999996</v>
      </c>
      <c r="AN36" s="13">
        <f t="shared" ref="AN36:AN67" si="59">IF(AJ36=0,0,IF($D36&gt;Eindleeftijd,1,VLOOKUP($D36-1,qy,$C36-1-StartjaarTafels+2,0)))</f>
        <v>6.7375156721017904E-3</v>
      </c>
      <c r="AO36" s="6">
        <f t="shared" si="23"/>
        <v>0.99450959847880427</v>
      </c>
      <c r="AP36" s="6">
        <f t="shared" si="37"/>
        <v>0.93825721744315815</v>
      </c>
      <c r="AQ36" s="5">
        <f t="shared" ref="AQ36:AQ67" si="60">$AL36*$G36*AP36</f>
        <v>5.8925020622596662</v>
      </c>
    </row>
    <row r="37" spans="2:43" x14ac:dyDescent="0.2">
      <c r="B37">
        <f t="shared" ref="B37:B100" si="61">B36+1</f>
        <v>34</v>
      </c>
      <c r="C37">
        <f t="shared" si="38"/>
        <v>2059</v>
      </c>
      <c r="D37">
        <f t="shared" si="39"/>
        <v>74</v>
      </c>
      <c r="E37" s="5">
        <f t="shared" si="40"/>
        <v>1</v>
      </c>
      <c r="F37" s="5">
        <f t="shared" si="41"/>
        <v>1</v>
      </c>
      <c r="G37" s="18">
        <f t="shared" si="42"/>
        <v>11.651160716763691</v>
      </c>
      <c r="H37" s="18"/>
      <c r="I37" s="46">
        <f t="shared" si="26"/>
        <v>34</v>
      </c>
      <c r="J37" s="14">
        <f t="shared" si="43"/>
        <v>1.975E-2</v>
      </c>
      <c r="K37" s="5">
        <f t="shared" si="27"/>
        <v>0.51429668425338726</v>
      </c>
      <c r="L37">
        <f t="shared" si="44"/>
        <v>0.81599999999999995</v>
      </c>
      <c r="M37" s="13">
        <f t="shared" si="45"/>
        <v>1.2635917599999999E-2</v>
      </c>
      <c r="N37" s="6">
        <f t="shared" si="46"/>
        <v>0.98968909123839999</v>
      </c>
      <c r="O37" s="6">
        <f t="shared" si="29"/>
        <v>0.90058369437232488</v>
      </c>
      <c r="P37" s="5">
        <f t="shared" si="47"/>
        <v>5.3964355780749189</v>
      </c>
      <c r="Q37" s="5"/>
      <c r="R37" s="34">
        <f t="shared" si="48"/>
        <v>33</v>
      </c>
      <c r="S37" s="14">
        <f t="shared" si="49"/>
        <v>1.9630000000000002E-2</v>
      </c>
      <c r="T37" s="5">
        <f t="shared" si="30"/>
        <v>0.52649473846473605</v>
      </c>
      <c r="U37">
        <f t="shared" si="50"/>
        <v>0.80600000000000005</v>
      </c>
      <c r="V37" s="13">
        <f t="shared" si="51"/>
        <v>1.14362124E-2</v>
      </c>
      <c r="W37" s="6">
        <f t="shared" si="13"/>
        <v>0.99078241280559998</v>
      </c>
      <c r="X37" s="6">
        <f t="shared" si="31"/>
        <v>0.90996627359550131</v>
      </c>
      <c r="Y37" s="5">
        <f t="shared" si="52"/>
        <v>5.5819831940549305</v>
      </c>
      <c r="AA37" s="46">
        <f t="shared" si="32"/>
        <v>34</v>
      </c>
      <c r="AB37" s="14">
        <f t="shared" si="53"/>
        <v>1.975E-2</v>
      </c>
      <c r="AC37" s="5">
        <f t="shared" si="33"/>
        <v>0.51429668425338726</v>
      </c>
      <c r="AD37">
        <f t="shared" si="54"/>
        <v>0.83420000000000005</v>
      </c>
      <c r="AE37" s="13">
        <f t="shared" si="55"/>
        <v>7.8080601268555316E-3</v>
      </c>
      <c r="AF37" s="6">
        <f t="shared" si="18"/>
        <v>0.9934865162421771</v>
      </c>
      <c r="AG37" s="6">
        <f t="shared" si="34"/>
        <v>0.92655768510076175</v>
      </c>
      <c r="AH37" s="5">
        <f t="shared" si="56"/>
        <v>5.552075712964565</v>
      </c>
      <c r="AI37" s="5"/>
      <c r="AJ37" s="34">
        <f t="shared" si="35"/>
        <v>33</v>
      </c>
      <c r="AK37" s="14">
        <f t="shared" si="57"/>
        <v>1.9630000000000002E-2</v>
      </c>
      <c r="AL37" s="5">
        <f t="shared" si="36"/>
        <v>0.52649473846473605</v>
      </c>
      <c r="AM37">
        <f t="shared" si="58"/>
        <v>0.82440000000000002</v>
      </c>
      <c r="AN37" s="13">
        <f t="shared" si="59"/>
        <v>7.2719482818862646E-3</v>
      </c>
      <c r="AO37" s="6">
        <f t="shared" si="23"/>
        <v>0.99400500583641294</v>
      </c>
      <c r="AP37" s="6">
        <f t="shared" si="37"/>
        <v>0.93263237090064299</v>
      </c>
      <c r="AQ37" s="5">
        <f t="shared" si="60"/>
        <v>5.7210232638942182</v>
      </c>
    </row>
    <row r="38" spans="2:43" x14ac:dyDescent="0.2">
      <c r="B38">
        <f t="shared" si="61"/>
        <v>35</v>
      </c>
      <c r="C38">
        <f t="shared" si="38"/>
        <v>2060</v>
      </c>
      <c r="D38">
        <f t="shared" si="39"/>
        <v>75</v>
      </c>
      <c r="E38" s="5">
        <f t="shared" si="40"/>
        <v>1</v>
      </c>
      <c r="F38" s="5">
        <f t="shared" si="41"/>
        <v>1</v>
      </c>
      <c r="G38" s="18">
        <f t="shared" si="42"/>
        <v>11.651160716763691</v>
      </c>
      <c r="H38" s="18"/>
      <c r="I38" s="46">
        <f t="shared" si="26"/>
        <v>35</v>
      </c>
      <c r="J38" s="14">
        <f t="shared" si="43"/>
        <v>1.9859999999999999E-2</v>
      </c>
      <c r="K38" s="5">
        <f t="shared" si="27"/>
        <v>0.50243565143904667</v>
      </c>
      <c r="L38">
        <f t="shared" si="44"/>
        <v>0.82589999999999997</v>
      </c>
      <c r="M38" s="13">
        <f t="shared" si="45"/>
        <v>1.4020321400000001E-2</v>
      </c>
      <c r="N38" s="6">
        <f t="shared" si="46"/>
        <v>0.98842061655573998</v>
      </c>
      <c r="O38" s="6">
        <f t="shared" si="29"/>
        <v>0.89015549045153941</v>
      </c>
      <c r="P38" s="5">
        <f t="shared" si="47"/>
        <v>5.2109333216801996</v>
      </c>
      <c r="Q38" s="5"/>
      <c r="R38" s="34">
        <f t="shared" si="48"/>
        <v>34</v>
      </c>
      <c r="S38" s="14">
        <f t="shared" si="49"/>
        <v>1.975E-2</v>
      </c>
      <c r="T38" s="5">
        <f t="shared" si="30"/>
        <v>0.51429668425338726</v>
      </c>
      <c r="U38">
        <f t="shared" si="50"/>
        <v>0.81599999999999995</v>
      </c>
      <c r="V38" s="13">
        <f t="shared" si="51"/>
        <v>1.2635917599999999E-2</v>
      </c>
      <c r="W38" s="6">
        <f t="shared" si="13"/>
        <v>0.98968909123839999</v>
      </c>
      <c r="X38" s="6">
        <f t="shared" si="31"/>
        <v>0.90058369437232488</v>
      </c>
      <c r="Y38" s="5">
        <f t="shared" si="52"/>
        <v>5.3964355780749189</v>
      </c>
      <c r="AA38" s="46">
        <f t="shared" si="32"/>
        <v>35</v>
      </c>
      <c r="AB38" s="14">
        <f t="shared" si="53"/>
        <v>1.9859999999999999E-2</v>
      </c>
      <c r="AC38" s="5">
        <f t="shared" si="33"/>
        <v>0.50243565143904667</v>
      </c>
      <c r="AD38">
        <f t="shared" si="54"/>
        <v>0.84450000000000003</v>
      </c>
      <c r="AE38" s="13">
        <f t="shared" si="55"/>
        <v>8.5694592027037997E-3</v>
      </c>
      <c r="AF38" s="6">
        <f t="shared" si="18"/>
        <v>0.99276309170331667</v>
      </c>
      <c r="AG38" s="6">
        <f t="shared" si="34"/>
        <v>0.9198522721021003</v>
      </c>
      <c r="AH38" s="5">
        <f t="shared" si="56"/>
        <v>5.3847770497810856</v>
      </c>
      <c r="AI38" s="5"/>
      <c r="AJ38" s="34">
        <f t="shared" si="35"/>
        <v>34</v>
      </c>
      <c r="AK38" s="14">
        <f t="shared" si="57"/>
        <v>1.975E-2</v>
      </c>
      <c r="AL38" s="5">
        <f t="shared" si="36"/>
        <v>0.51429668425338726</v>
      </c>
      <c r="AM38">
        <f t="shared" si="58"/>
        <v>0.83420000000000005</v>
      </c>
      <c r="AN38" s="13">
        <f t="shared" si="59"/>
        <v>7.8080601268555316E-3</v>
      </c>
      <c r="AO38" s="6">
        <f t="shared" si="23"/>
        <v>0.9934865162421771</v>
      </c>
      <c r="AP38" s="6">
        <f t="shared" si="37"/>
        <v>0.92655768510076175</v>
      </c>
      <c r="AQ38" s="5">
        <f t="shared" si="60"/>
        <v>5.552075712964565</v>
      </c>
    </row>
    <row r="39" spans="2:43" x14ac:dyDescent="0.2">
      <c r="B39">
        <f t="shared" si="61"/>
        <v>36</v>
      </c>
      <c r="C39">
        <f t="shared" si="38"/>
        <v>2061</v>
      </c>
      <c r="D39">
        <f t="shared" si="39"/>
        <v>76</v>
      </c>
      <c r="E39" s="5">
        <f t="shared" si="40"/>
        <v>1</v>
      </c>
      <c r="F39" s="5">
        <f t="shared" si="41"/>
        <v>0</v>
      </c>
      <c r="G39" s="18">
        <f t="shared" si="42"/>
        <v>0</v>
      </c>
      <c r="H39" s="18"/>
      <c r="I39" s="46">
        <f t="shared" si="26"/>
        <v>36</v>
      </c>
      <c r="J39" s="14">
        <f t="shared" si="43"/>
        <v>1.9970000000000002E-2</v>
      </c>
      <c r="K39" s="5">
        <f t="shared" si="27"/>
        <v>0.49074249269335724</v>
      </c>
      <c r="L39">
        <f t="shared" si="44"/>
        <v>0.83609999999999995</v>
      </c>
      <c r="M39" s="13">
        <f t="shared" si="45"/>
        <v>1.5713392900000001E-2</v>
      </c>
      <c r="N39" s="6">
        <f t="shared" si="46"/>
        <v>0.98686203219630997</v>
      </c>
      <c r="O39" s="6">
        <f t="shared" si="29"/>
        <v>0.8784606562777092</v>
      </c>
      <c r="P39" s="5">
        <f t="shared" si="47"/>
        <v>0</v>
      </c>
      <c r="Q39" s="5"/>
      <c r="R39" s="34">
        <f t="shared" si="48"/>
        <v>35</v>
      </c>
      <c r="S39" s="14">
        <f t="shared" si="49"/>
        <v>1.9859999999999999E-2</v>
      </c>
      <c r="T39" s="5">
        <f t="shared" si="30"/>
        <v>0.50243565143904667</v>
      </c>
      <c r="U39">
        <f t="shared" si="50"/>
        <v>0.82589999999999997</v>
      </c>
      <c r="V39" s="13">
        <f t="shared" si="51"/>
        <v>1.4020321400000001E-2</v>
      </c>
      <c r="W39" s="6">
        <f t="shared" si="13"/>
        <v>0.98842061655573998</v>
      </c>
      <c r="X39" s="6">
        <f t="shared" si="31"/>
        <v>0.89015549045153941</v>
      </c>
      <c r="Y39" s="5">
        <f t="shared" si="52"/>
        <v>0</v>
      </c>
      <c r="AA39" s="46">
        <f t="shared" si="32"/>
        <v>36</v>
      </c>
      <c r="AB39" s="14">
        <f t="shared" si="53"/>
        <v>1.9970000000000002E-2</v>
      </c>
      <c r="AC39" s="5">
        <f t="shared" si="33"/>
        <v>0.49074249269335724</v>
      </c>
      <c r="AD39">
        <f t="shared" si="54"/>
        <v>0.85589999999999999</v>
      </c>
      <c r="AE39" s="13">
        <f t="shared" si="55"/>
        <v>9.4535968574214202E-3</v>
      </c>
      <c r="AF39" s="6">
        <f t="shared" si="18"/>
        <v>0.99190866644973297</v>
      </c>
      <c r="AG39" s="6">
        <f t="shared" si="34"/>
        <v>0.91240944055155127</v>
      </c>
      <c r="AH39" s="5">
        <f t="shared" si="56"/>
        <v>0</v>
      </c>
      <c r="AI39" s="5"/>
      <c r="AJ39" s="34">
        <f t="shared" si="35"/>
        <v>35</v>
      </c>
      <c r="AK39" s="14">
        <f t="shared" si="57"/>
        <v>1.9859999999999999E-2</v>
      </c>
      <c r="AL39" s="5">
        <f t="shared" si="36"/>
        <v>0.50243565143904667</v>
      </c>
      <c r="AM39">
        <f t="shared" si="58"/>
        <v>0.84450000000000003</v>
      </c>
      <c r="AN39" s="13">
        <f t="shared" si="59"/>
        <v>8.5694592027037997E-3</v>
      </c>
      <c r="AO39" s="6">
        <f t="shared" si="23"/>
        <v>0.99276309170331667</v>
      </c>
      <c r="AP39" s="6">
        <f t="shared" si="37"/>
        <v>0.9198522721021003</v>
      </c>
      <c r="AQ39" s="5">
        <f t="shared" si="60"/>
        <v>0</v>
      </c>
    </row>
    <row r="40" spans="2:43" x14ac:dyDescent="0.2">
      <c r="B40">
        <f t="shared" si="61"/>
        <v>37</v>
      </c>
      <c r="C40">
        <f t="shared" si="38"/>
        <v>2062</v>
      </c>
      <c r="D40">
        <f t="shared" si="39"/>
        <v>77</v>
      </c>
      <c r="E40" s="5">
        <f t="shared" si="40"/>
        <v>1</v>
      </c>
      <c r="F40" s="5">
        <f t="shared" si="41"/>
        <v>0</v>
      </c>
      <c r="G40" s="18">
        <f t="shared" si="42"/>
        <v>0</v>
      </c>
      <c r="H40" s="18"/>
      <c r="I40" s="46">
        <f t="shared" si="26"/>
        <v>37</v>
      </c>
      <c r="J40" s="14">
        <f t="shared" si="43"/>
        <v>2.0080000000000001E-2</v>
      </c>
      <c r="K40" s="5">
        <f t="shared" si="27"/>
        <v>0.47921829392149357</v>
      </c>
      <c r="L40">
        <f t="shared" si="44"/>
        <v>0.84730000000000005</v>
      </c>
      <c r="M40" s="13">
        <f t="shared" si="45"/>
        <v>1.7817437799999999E-2</v>
      </c>
      <c r="N40" s="6">
        <f t="shared" si="46"/>
        <v>0.98490328495206003</v>
      </c>
      <c r="O40" s="6">
        <f t="shared" si="29"/>
        <v>0.86519878606905831</v>
      </c>
      <c r="P40" s="5">
        <f t="shared" si="47"/>
        <v>0</v>
      </c>
      <c r="Q40" s="5"/>
      <c r="R40" s="34">
        <f t="shared" si="48"/>
        <v>36</v>
      </c>
      <c r="S40" s="14">
        <f t="shared" si="49"/>
        <v>1.9970000000000002E-2</v>
      </c>
      <c r="T40" s="5">
        <f t="shared" si="30"/>
        <v>0.49074249269335724</v>
      </c>
      <c r="U40">
        <f t="shared" si="50"/>
        <v>0.83609999999999995</v>
      </c>
      <c r="V40" s="13">
        <f t="shared" si="51"/>
        <v>1.5713392900000001E-2</v>
      </c>
      <c r="W40" s="6">
        <f t="shared" si="13"/>
        <v>0.98686203219630997</v>
      </c>
      <c r="X40" s="6">
        <f t="shared" si="31"/>
        <v>0.8784606562777092</v>
      </c>
      <c r="Y40" s="5">
        <f t="shared" si="52"/>
        <v>0</v>
      </c>
      <c r="AA40" s="46">
        <f t="shared" si="32"/>
        <v>37</v>
      </c>
      <c r="AB40" s="14">
        <f t="shared" si="53"/>
        <v>2.0080000000000001E-2</v>
      </c>
      <c r="AC40" s="5">
        <f t="shared" si="33"/>
        <v>0.47921829392149357</v>
      </c>
      <c r="AD40">
        <f t="shared" si="54"/>
        <v>0.86360000000000003</v>
      </c>
      <c r="AE40" s="13">
        <f t="shared" si="55"/>
        <v>1.0449235341402963E-2</v>
      </c>
      <c r="AF40" s="6">
        <f t="shared" si="18"/>
        <v>0.99097604035916442</v>
      </c>
      <c r="AG40" s="6">
        <f t="shared" si="34"/>
        <v>0.90417589458409675</v>
      </c>
      <c r="AH40" s="5">
        <f t="shared" si="56"/>
        <v>0</v>
      </c>
      <c r="AI40" s="5"/>
      <c r="AJ40" s="34">
        <f t="shared" si="35"/>
        <v>36</v>
      </c>
      <c r="AK40" s="14">
        <f t="shared" si="57"/>
        <v>1.9970000000000002E-2</v>
      </c>
      <c r="AL40" s="5">
        <f t="shared" si="36"/>
        <v>0.49074249269335724</v>
      </c>
      <c r="AM40">
        <f t="shared" si="58"/>
        <v>0.85589999999999999</v>
      </c>
      <c r="AN40" s="13">
        <f t="shared" si="59"/>
        <v>9.4535968574214202E-3</v>
      </c>
      <c r="AO40" s="6">
        <f t="shared" si="23"/>
        <v>0.99190866644973297</v>
      </c>
      <c r="AP40" s="6">
        <f t="shared" si="37"/>
        <v>0.91240944055155127</v>
      </c>
      <c r="AQ40" s="5">
        <f t="shared" si="60"/>
        <v>0</v>
      </c>
    </row>
    <row r="41" spans="2:43" x14ac:dyDescent="0.2">
      <c r="B41">
        <f t="shared" si="61"/>
        <v>38</v>
      </c>
      <c r="C41">
        <f t="shared" si="38"/>
        <v>2063</v>
      </c>
      <c r="D41">
        <f t="shared" si="39"/>
        <v>78</v>
      </c>
      <c r="E41" s="5">
        <f t="shared" si="40"/>
        <v>1</v>
      </c>
      <c r="F41" s="5">
        <f t="shared" si="41"/>
        <v>0</v>
      </c>
      <c r="G41" s="18">
        <f t="shared" si="42"/>
        <v>0</v>
      </c>
      <c r="H41" s="18"/>
      <c r="I41" s="46">
        <f t="shared" si="26"/>
        <v>38</v>
      </c>
      <c r="J41" s="14">
        <f t="shared" si="43"/>
        <v>2.017E-2</v>
      </c>
      <c r="K41" s="5">
        <f t="shared" si="27"/>
        <v>0.4682126795222491</v>
      </c>
      <c r="L41">
        <f t="shared" si="44"/>
        <v>0.8579</v>
      </c>
      <c r="M41" s="13">
        <f t="shared" si="45"/>
        <v>2.0276458800000001E-2</v>
      </c>
      <c r="N41" s="6">
        <f t="shared" si="46"/>
        <v>0.98260482599548005</v>
      </c>
      <c r="O41" s="6">
        <f t="shared" si="29"/>
        <v>0.85014850263688757</v>
      </c>
      <c r="P41" s="5">
        <f t="shared" si="47"/>
        <v>0</v>
      </c>
      <c r="Q41" s="5"/>
      <c r="R41" s="34">
        <f t="shared" si="48"/>
        <v>37</v>
      </c>
      <c r="S41" s="14">
        <f t="shared" si="49"/>
        <v>2.0080000000000001E-2</v>
      </c>
      <c r="T41" s="5">
        <f t="shared" si="30"/>
        <v>0.47921829392149357</v>
      </c>
      <c r="U41">
        <f t="shared" si="50"/>
        <v>0.84730000000000005</v>
      </c>
      <c r="V41" s="13">
        <f t="shared" si="51"/>
        <v>1.7817437799999999E-2</v>
      </c>
      <c r="W41" s="6">
        <f t="shared" si="13"/>
        <v>0.98490328495206003</v>
      </c>
      <c r="X41" s="6">
        <f t="shared" si="31"/>
        <v>0.86519878606905831</v>
      </c>
      <c r="Y41" s="5">
        <f t="shared" si="52"/>
        <v>0</v>
      </c>
      <c r="AA41" s="46">
        <f t="shared" si="32"/>
        <v>38</v>
      </c>
      <c r="AB41" s="14">
        <f t="shared" si="53"/>
        <v>2.017E-2</v>
      </c>
      <c r="AC41" s="5">
        <f t="shared" si="33"/>
        <v>0.4682126795222491</v>
      </c>
      <c r="AD41">
        <f t="shared" si="54"/>
        <v>0.87450000000000006</v>
      </c>
      <c r="AE41" s="13">
        <f t="shared" si="55"/>
        <v>1.1776259096287878E-2</v>
      </c>
      <c r="AF41" s="6">
        <f t="shared" si="18"/>
        <v>0.98970166142029625</v>
      </c>
      <c r="AG41" s="6">
        <f t="shared" si="34"/>
        <v>0.89486438508606325</v>
      </c>
      <c r="AH41" s="5">
        <f t="shared" si="56"/>
        <v>0</v>
      </c>
      <c r="AI41" s="5"/>
      <c r="AJ41" s="34">
        <f t="shared" si="35"/>
        <v>37</v>
      </c>
      <c r="AK41" s="14">
        <f t="shared" si="57"/>
        <v>2.0080000000000001E-2</v>
      </c>
      <c r="AL41" s="5">
        <f t="shared" si="36"/>
        <v>0.47921829392149357</v>
      </c>
      <c r="AM41">
        <f t="shared" si="58"/>
        <v>0.86360000000000003</v>
      </c>
      <c r="AN41" s="13">
        <f t="shared" si="59"/>
        <v>1.0449235341402963E-2</v>
      </c>
      <c r="AO41" s="6">
        <f t="shared" si="23"/>
        <v>0.99097604035916442</v>
      </c>
      <c r="AP41" s="6">
        <f t="shared" si="37"/>
        <v>0.90417589458409675</v>
      </c>
      <c r="AQ41" s="5">
        <f t="shared" si="60"/>
        <v>0</v>
      </c>
    </row>
    <row r="42" spans="2:43" x14ac:dyDescent="0.2">
      <c r="B42">
        <f t="shared" si="61"/>
        <v>39</v>
      </c>
      <c r="C42">
        <f t="shared" si="38"/>
        <v>2064</v>
      </c>
      <c r="D42">
        <f t="shared" si="39"/>
        <v>79</v>
      </c>
      <c r="E42" s="5">
        <f t="shared" si="40"/>
        <v>1</v>
      </c>
      <c r="F42" s="5">
        <f t="shared" si="41"/>
        <v>0</v>
      </c>
      <c r="G42" s="18">
        <f t="shared" si="42"/>
        <v>0</v>
      </c>
      <c r="H42" s="18"/>
      <c r="I42" s="46">
        <f t="shared" si="26"/>
        <v>39</v>
      </c>
      <c r="J42" s="14">
        <f t="shared" si="43"/>
        <v>2.027E-2</v>
      </c>
      <c r="K42" s="5">
        <f t="shared" si="27"/>
        <v>0.4572044436430871</v>
      </c>
      <c r="L42">
        <f t="shared" si="44"/>
        <v>0.86729999999999996</v>
      </c>
      <c r="M42" s="13">
        <f t="shared" si="45"/>
        <v>2.2779060199999999E-2</v>
      </c>
      <c r="N42" s="6">
        <f t="shared" si="46"/>
        <v>0.98024372108853997</v>
      </c>
      <c r="O42" s="6">
        <f t="shared" si="29"/>
        <v>0.83335273170263313</v>
      </c>
      <c r="P42" s="5">
        <f t="shared" si="47"/>
        <v>0</v>
      </c>
      <c r="Q42" s="5"/>
      <c r="R42" s="34">
        <f t="shared" si="48"/>
        <v>38</v>
      </c>
      <c r="S42" s="14">
        <f t="shared" si="49"/>
        <v>2.017E-2</v>
      </c>
      <c r="T42" s="5">
        <f t="shared" si="30"/>
        <v>0.4682126795222491</v>
      </c>
      <c r="U42">
        <f t="shared" si="50"/>
        <v>0.8579</v>
      </c>
      <c r="V42" s="13">
        <f t="shared" si="51"/>
        <v>2.0276458800000001E-2</v>
      </c>
      <c r="W42" s="6">
        <f t="shared" si="13"/>
        <v>0.98260482599548005</v>
      </c>
      <c r="X42" s="6">
        <f t="shared" si="31"/>
        <v>0.85014850263688757</v>
      </c>
      <c r="Y42" s="5">
        <f t="shared" si="52"/>
        <v>0</v>
      </c>
      <c r="AA42" s="46">
        <f t="shared" si="32"/>
        <v>39</v>
      </c>
      <c r="AB42" s="14">
        <f t="shared" si="53"/>
        <v>2.027E-2</v>
      </c>
      <c r="AC42" s="5">
        <f t="shared" si="33"/>
        <v>0.4572044436430871</v>
      </c>
      <c r="AD42">
        <f t="shared" si="54"/>
        <v>0.88260000000000005</v>
      </c>
      <c r="AE42" s="13">
        <f t="shared" si="55"/>
        <v>1.3236949128879405E-2</v>
      </c>
      <c r="AF42" s="6">
        <f t="shared" si="18"/>
        <v>0.98831706869885105</v>
      </c>
      <c r="AG42" s="6">
        <f t="shared" si="34"/>
        <v>0.88440974595125788</v>
      </c>
      <c r="AH42" s="5">
        <f t="shared" si="56"/>
        <v>0</v>
      </c>
      <c r="AI42" s="5"/>
      <c r="AJ42" s="34">
        <f t="shared" si="35"/>
        <v>38</v>
      </c>
      <c r="AK42" s="14">
        <f t="shared" si="57"/>
        <v>2.017E-2</v>
      </c>
      <c r="AL42" s="5">
        <f t="shared" si="36"/>
        <v>0.4682126795222491</v>
      </c>
      <c r="AM42">
        <f t="shared" si="58"/>
        <v>0.87450000000000006</v>
      </c>
      <c r="AN42" s="13">
        <f t="shared" si="59"/>
        <v>1.1776259096287878E-2</v>
      </c>
      <c r="AO42" s="6">
        <f t="shared" si="23"/>
        <v>0.98970166142029625</v>
      </c>
      <c r="AP42" s="6">
        <f t="shared" si="37"/>
        <v>0.89486438508606325</v>
      </c>
      <c r="AQ42" s="5">
        <f t="shared" si="60"/>
        <v>0</v>
      </c>
    </row>
    <row r="43" spans="2:43" x14ac:dyDescent="0.2">
      <c r="B43">
        <f t="shared" si="61"/>
        <v>40</v>
      </c>
      <c r="C43">
        <f t="shared" si="38"/>
        <v>2065</v>
      </c>
      <c r="D43">
        <f t="shared" si="39"/>
        <v>80</v>
      </c>
      <c r="E43" s="5">
        <f t="shared" si="40"/>
        <v>1</v>
      </c>
      <c r="F43" s="5">
        <f t="shared" si="41"/>
        <v>0</v>
      </c>
      <c r="G43" s="18">
        <f t="shared" si="42"/>
        <v>0</v>
      </c>
      <c r="H43" s="18"/>
      <c r="I43" s="46">
        <f t="shared" si="26"/>
        <v>40</v>
      </c>
      <c r="J43" s="14">
        <f t="shared" si="43"/>
        <v>2.036E-2</v>
      </c>
      <c r="K43" s="5">
        <f t="shared" si="27"/>
        <v>0.44654270107025373</v>
      </c>
      <c r="L43">
        <f t="shared" si="44"/>
        <v>0.87729999999999997</v>
      </c>
      <c r="M43" s="13">
        <f t="shared" si="45"/>
        <v>2.6098084600000002E-2</v>
      </c>
      <c r="N43" s="6">
        <f t="shared" si="46"/>
        <v>0.97710415038041998</v>
      </c>
      <c r="O43" s="6">
        <f t="shared" si="29"/>
        <v>0.8142724128775034</v>
      </c>
      <c r="P43" s="5">
        <f t="shared" si="47"/>
        <v>0</v>
      </c>
      <c r="Q43" s="5"/>
      <c r="R43" s="34">
        <f t="shared" si="48"/>
        <v>39</v>
      </c>
      <c r="S43" s="14">
        <f t="shared" si="49"/>
        <v>2.027E-2</v>
      </c>
      <c r="T43" s="5">
        <f t="shared" si="30"/>
        <v>0.4572044436430871</v>
      </c>
      <c r="U43">
        <f t="shared" si="50"/>
        <v>0.86729999999999996</v>
      </c>
      <c r="V43" s="13">
        <f t="shared" si="51"/>
        <v>2.2779060199999999E-2</v>
      </c>
      <c r="W43" s="6">
        <f t="shared" si="13"/>
        <v>0.98024372108853997</v>
      </c>
      <c r="X43" s="6">
        <f t="shared" si="31"/>
        <v>0.83335273170263313</v>
      </c>
      <c r="Y43" s="5">
        <f t="shared" si="52"/>
        <v>0</v>
      </c>
      <c r="AA43" s="46">
        <f t="shared" si="32"/>
        <v>40</v>
      </c>
      <c r="AB43" s="14">
        <f t="shared" si="53"/>
        <v>2.036E-2</v>
      </c>
      <c r="AC43" s="5">
        <f t="shared" si="33"/>
        <v>0.44654270107025373</v>
      </c>
      <c r="AD43">
        <f t="shared" si="54"/>
        <v>0.88870000000000005</v>
      </c>
      <c r="AE43" s="13">
        <f t="shared" si="55"/>
        <v>1.54542178541488E-2</v>
      </c>
      <c r="AF43" s="6">
        <f t="shared" si="18"/>
        <v>0.98626583659301792</v>
      </c>
      <c r="AG43" s="6">
        <f t="shared" si="34"/>
        <v>0.8722631179816358</v>
      </c>
      <c r="AH43" s="5">
        <f t="shared" si="56"/>
        <v>0</v>
      </c>
      <c r="AI43" s="5"/>
      <c r="AJ43" s="34">
        <f t="shared" si="35"/>
        <v>39</v>
      </c>
      <c r="AK43" s="14">
        <f t="shared" si="57"/>
        <v>2.027E-2</v>
      </c>
      <c r="AL43" s="5">
        <f t="shared" si="36"/>
        <v>0.4572044436430871</v>
      </c>
      <c r="AM43">
        <f t="shared" si="58"/>
        <v>0.88260000000000005</v>
      </c>
      <c r="AN43" s="13">
        <f t="shared" si="59"/>
        <v>1.3236949128879405E-2</v>
      </c>
      <c r="AO43" s="6">
        <f t="shared" si="23"/>
        <v>0.98831706869885105</v>
      </c>
      <c r="AP43" s="6">
        <f t="shared" si="37"/>
        <v>0.88440974595125788</v>
      </c>
      <c r="AQ43" s="5">
        <f t="shared" si="60"/>
        <v>0</v>
      </c>
    </row>
    <row r="44" spans="2:43" x14ac:dyDescent="0.2">
      <c r="B44">
        <f t="shared" si="61"/>
        <v>41</v>
      </c>
      <c r="C44">
        <f t="shared" si="38"/>
        <v>2066</v>
      </c>
      <c r="D44">
        <f t="shared" si="39"/>
        <v>81</v>
      </c>
      <c r="E44" s="5">
        <f t="shared" si="40"/>
        <v>1</v>
      </c>
      <c r="F44" s="5">
        <f t="shared" si="41"/>
        <v>0</v>
      </c>
      <c r="G44" s="18">
        <f t="shared" si="42"/>
        <v>0</v>
      </c>
      <c r="H44" s="18"/>
      <c r="I44" s="46">
        <f t="shared" si="26"/>
        <v>41</v>
      </c>
      <c r="J44" s="14">
        <f t="shared" si="43"/>
        <v>2.044E-2</v>
      </c>
      <c r="K44" s="5">
        <f t="shared" si="27"/>
        <v>0.43622802463526178</v>
      </c>
      <c r="L44">
        <f t="shared" si="44"/>
        <v>0.88570000000000004</v>
      </c>
      <c r="M44" s="13">
        <f t="shared" si="45"/>
        <v>3.04680048E-2</v>
      </c>
      <c r="N44" s="6">
        <f t="shared" si="46"/>
        <v>0.97301448814864</v>
      </c>
      <c r="O44" s="6">
        <f t="shared" si="29"/>
        <v>0.79229885502956199</v>
      </c>
      <c r="P44" s="5">
        <f t="shared" si="47"/>
        <v>0</v>
      </c>
      <c r="Q44" s="5"/>
      <c r="R44" s="34">
        <f t="shared" si="48"/>
        <v>40</v>
      </c>
      <c r="S44" s="14">
        <f t="shared" si="49"/>
        <v>2.036E-2</v>
      </c>
      <c r="T44" s="5">
        <f t="shared" si="30"/>
        <v>0.44654270107025373</v>
      </c>
      <c r="U44">
        <f t="shared" si="50"/>
        <v>0.87729999999999997</v>
      </c>
      <c r="V44" s="13">
        <f t="shared" si="51"/>
        <v>2.6098084600000002E-2</v>
      </c>
      <c r="W44" s="6">
        <f t="shared" si="13"/>
        <v>0.97710415038041998</v>
      </c>
      <c r="X44" s="6">
        <f t="shared" si="31"/>
        <v>0.8142724128775034</v>
      </c>
      <c r="Y44" s="5">
        <f t="shared" si="52"/>
        <v>0</v>
      </c>
      <c r="AA44" s="46">
        <f t="shared" si="32"/>
        <v>41</v>
      </c>
      <c r="AB44" s="14">
        <f t="shared" si="53"/>
        <v>2.044E-2</v>
      </c>
      <c r="AC44" s="5">
        <f t="shared" si="33"/>
        <v>0.43622802463526178</v>
      </c>
      <c r="AD44">
        <f t="shared" si="54"/>
        <v>0.8952</v>
      </c>
      <c r="AE44" s="13">
        <f t="shared" si="55"/>
        <v>1.790555542965877E-2</v>
      </c>
      <c r="AF44" s="6">
        <f t="shared" si="18"/>
        <v>0.98397094677936947</v>
      </c>
      <c r="AG44" s="6">
        <f t="shared" si="34"/>
        <v>0.85828156604111505</v>
      </c>
      <c r="AH44" s="5">
        <f t="shared" si="56"/>
        <v>0</v>
      </c>
      <c r="AI44" s="5"/>
      <c r="AJ44" s="34">
        <f t="shared" si="35"/>
        <v>40</v>
      </c>
      <c r="AK44" s="14">
        <f t="shared" si="57"/>
        <v>2.036E-2</v>
      </c>
      <c r="AL44" s="5">
        <f t="shared" si="36"/>
        <v>0.44654270107025373</v>
      </c>
      <c r="AM44">
        <f t="shared" si="58"/>
        <v>0.88870000000000005</v>
      </c>
      <c r="AN44" s="13">
        <f t="shared" si="59"/>
        <v>1.54542178541488E-2</v>
      </c>
      <c r="AO44" s="6">
        <f t="shared" si="23"/>
        <v>0.98626583659301792</v>
      </c>
      <c r="AP44" s="6">
        <f t="shared" si="37"/>
        <v>0.8722631179816358</v>
      </c>
      <c r="AQ44" s="5">
        <f t="shared" si="60"/>
        <v>0</v>
      </c>
    </row>
    <row r="45" spans="2:43" x14ac:dyDescent="0.2">
      <c r="B45">
        <f t="shared" si="61"/>
        <v>42</v>
      </c>
      <c r="C45">
        <f t="shared" si="38"/>
        <v>2067</v>
      </c>
      <c r="D45">
        <f t="shared" si="39"/>
        <v>82</v>
      </c>
      <c r="E45" s="5">
        <f t="shared" si="40"/>
        <v>1</v>
      </c>
      <c r="F45" s="5">
        <f t="shared" si="41"/>
        <v>0</v>
      </c>
      <c r="G45" s="18">
        <f t="shared" si="42"/>
        <v>0</v>
      </c>
      <c r="H45" s="18"/>
      <c r="I45" s="46">
        <f t="shared" si="26"/>
        <v>42</v>
      </c>
      <c r="J45" s="14">
        <f t="shared" si="43"/>
        <v>2.052E-2</v>
      </c>
      <c r="K45" s="5">
        <f t="shared" si="27"/>
        <v>0.4260849007226381</v>
      </c>
      <c r="L45">
        <f t="shared" si="44"/>
        <v>0.89580000000000004</v>
      </c>
      <c r="M45" s="13">
        <f t="shared" si="45"/>
        <v>3.4631426399999998E-2</v>
      </c>
      <c r="N45" s="6">
        <f t="shared" si="46"/>
        <v>0.96897716823087998</v>
      </c>
      <c r="O45" s="6">
        <f t="shared" si="29"/>
        <v>0.76771950093911345</v>
      </c>
      <c r="P45" s="5">
        <f t="shared" si="47"/>
        <v>0</v>
      </c>
      <c r="Q45" s="5"/>
      <c r="R45" s="34">
        <f t="shared" si="48"/>
        <v>41</v>
      </c>
      <c r="S45" s="14">
        <f t="shared" si="49"/>
        <v>2.044E-2</v>
      </c>
      <c r="T45" s="5">
        <f t="shared" si="30"/>
        <v>0.43622802463526178</v>
      </c>
      <c r="U45">
        <f t="shared" si="50"/>
        <v>0.88570000000000004</v>
      </c>
      <c r="V45" s="13">
        <f t="shared" si="51"/>
        <v>3.04680048E-2</v>
      </c>
      <c r="W45" s="6">
        <f t="shared" si="13"/>
        <v>0.97301448814864</v>
      </c>
      <c r="X45" s="6">
        <f t="shared" si="31"/>
        <v>0.79229885502956199</v>
      </c>
      <c r="Y45" s="5">
        <f t="shared" si="52"/>
        <v>0</v>
      </c>
      <c r="AA45" s="46">
        <f t="shared" si="32"/>
        <v>42</v>
      </c>
      <c r="AB45" s="14">
        <f t="shared" si="53"/>
        <v>2.052E-2</v>
      </c>
      <c r="AC45" s="5">
        <f t="shared" si="33"/>
        <v>0.4260849007226381</v>
      </c>
      <c r="AD45">
        <f t="shared" si="54"/>
        <v>0.90129999999999999</v>
      </c>
      <c r="AE45" s="13">
        <f t="shared" si="55"/>
        <v>2.0863209190632892E-2</v>
      </c>
      <c r="AF45" s="6">
        <f t="shared" si="18"/>
        <v>0.98119598955648257</v>
      </c>
      <c r="AG45" s="6">
        <f t="shared" si="34"/>
        <v>0.84214243050979942</v>
      </c>
      <c r="AH45" s="5">
        <f t="shared" si="56"/>
        <v>0</v>
      </c>
      <c r="AI45" s="5"/>
      <c r="AJ45" s="34">
        <f t="shared" si="35"/>
        <v>41</v>
      </c>
      <c r="AK45" s="14">
        <f t="shared" si="57"/>
        <v>2.044E-2</v>
      </c>
      <c r="AL45" s="5">
        <f t="shared" si="36"/>
        <v>0.43622802463526178</v>
      </c>
      <c r="AM45">
        <f t="shared" si="58"/>
        <v>0.8952</v>
      </c>
      <c r="AN45" s="13">
        <f t="shared" si="59"/>
        <v>1.790555542965877E-2</v>
      </c>
      <c r="AO45" s="6">
        <f t="shared" si="23"/>
        <v>0.98397094677936947</v>
      </c>
      <c r="AP45" s="6">
        <f t="shared" si="37"/>
        <v>0.85828156604111505</v>
      </c>
      <c r="AQ45" s="5">
        <f t="shared" si="60"/>
        <v>0</v>
      </c>
    </row>
    <row r="46" spans="2:43" x14ac:dyDescent="0.2">
      <c r="B46">
        <f t="shared" si="61"/>
        <v>43</v>
      </c>
      <c r="C46">
        <f t="shared" si="38"/>
        <v>2068</v>
      </c>
      <c r="D46">
        <f t="shared" si="39"/>
        <v>83</v>
      </c>
      <c r="E46" s="5">
        <f t="shared" si="40"/>
        <v>1</v>
      </c>
      <c r="F46" s="5">
        <f t="shared" si="41"/>
        <v>0</v>
      </c>
      <c r="G46" s="18">
        <f t="shared" si="42"/>
        <v>0</v>
      </c>
      <c r="H46" s="18"/>
      <c r="I46" s="46">
        <f t="shared" si="26"/>
        <v>43</v>
      </c>
      <c r="J46" s="14">
        <f t="shared" si="43"/>
        <v>2.0590000000000001E-2</v>
      </c>
      <c r="K46" s="5">
        <f t="shared" si="27"/>
        <v>0.41628784121372026</v>
      </c>
      <c r="L46">
        <f t="shared" si="44"/>
        <v>0.9052</v>
      </c>
      <c r="M46" s="13">
        <f t="shared" si="45"/>
        <v>4.0179245199999998E-2</v>
      </c>
      <c r="N46" s="6">
        <f t="shared" si="46"/>
        <v>0.96362974724495998</v>
      </c>
      <c r="O46" s="6">
        <f t="shared" si="29"/>
        <v>0.7397973486449847</v>
      </c>
      <c r="P46" s="5">
        <f t="shared" si="47"/>
        <v>0</v>
      </c>
      <c r="Q46" s="5"/>
      <c r="R46" s="34">
        <f t="shared" si="48"/>
        <v>42</v>
      </c>
      <c r="S46" s="14">
        <f t="shared" si="49"/>
        <v>2.052E-2</v>
      </c>
      <c r="T46" s="5">
        <f t="shared" si="30"/>
        <v>0.4260849007226381</v>
      </c>
      <c r="U46">
        <f t="shared" si="50"/>
        <v>0.89580000000000004</v>
      </c>
      <c r="V46" s="13">
        <f t="shared" si="51"/>
        <v>3.4631426399999998E-2</v>
      </c>
      <c r="W46" s="6">
        <f t="shared" si="13"/>
        <v>0.96897716823087998</v>
      </c>
      <c r="X46" s="6">
        <f t="shared" si="31"/>
        <v>0.76771950093911345</v>
      </c>
      <c r="Y46" s="5">
        <f t="shared" si="52"/>
        <v>0</v>
      </c>
      <c r="AA46" s="46">
        <f t="shared" si="32"/>
        <v>43</v>
      </c>
      <c r="AB46" s="14">
        <f t="shared" si="53"/>
        <v>2.0590000000000001E-2</v>
      </c>
      <c r="AC46" s="5">
        <f t="shared" si="33"/>
        <v>0.41628784121372026</v>
      </c>
      <c r="AD46">
        <f t="shared" si="54"/>
        <v>0.90849999999999997</v>
      </c>
      <c r="AE46" s="13">
        <f t="shared" si="55"/>
        <v>2.4447335666037961E-2</v>
      </c>
      <c r="AF46" s="6">
        <f t="shared" si="18"/>
        <v>0.97778959554740452</v>
      </c>
      <c r="AG46" s="6">
        <f t="shared" si="34"/>
        <v>0.82343810652148497</v>
      </c>
      <c r="AH46" s="5">
        <f t="shared" si="56"/>
        <v>0</v>
      </c>
      <c r="AI46" s="5"/>
      <c r="AJ46" s="34">
        <f t="shared" si="35"/>
        <v>42</v>
      </c>
      <c r="AK46" s="14">
        <f t="shared" si="57"/>
        <v>2.052E-2</v>
      </c>
      <c r="AL46" s="5">
        <f t="shared" si="36"/>
        <v>0.4260849007226381</v>
      </c>
      <c r="AM46">
        <f t="shared" si="58"/>
        <v>0.90129999999999999</v>
      </c>
      <c r="AN46" s="13">
        <f t="shared" si="59"/>
        <v>2.0863209190632892E-2</v>
      </c>
      <c r="AO46" s="6">
        <f t="shared" si="23"/>
        <v>0.98119598955648257</v>
      </c>
      <c r="AP46" s="6">
        <f t="shared" si="37"/>
        <v>0.84214243050979942</v>
      </c>
      <c r="AQ46" s="5">
        <f t="shared" si="60"/>
        <v>0</v>
      </c>
    </row>
    <row r="47" spans="2:43" x14ac:dyDescent="0.2">
      <c r="B47">
        <f t="shared" si="61"/>
        <v>44</v>
      </c>
      <c r="C47">
        <f t="shared" si="38"/>
        <v>2069</v>
      </c>
      <c r="D47">
        <f t="shared" si="39"/>
        <v>84</v>
      </c>
      <c r="E47" s="5">
        <f t="shared" si="40"/>
        <v>1</v>
      </c>
      <c r="F47" s="5">
        <f t="shared" si="41"/>
        <v>0</v>
      </c>
      <c r="G47" s="18">
        <f t="shared" si="42"/>
        <v>0</v>
      </c>
      <c r="H47" s="18"/>
      <c r="I47" s="46">
        <f t="shared" si="26"/>
        <v>44</v>
      </c>
      <c r="J47" s="14">
        <f t="shared" si="43"/>
        <v>2.0670000000000001E-2</v>
      </c>
      <c r="K47" s="5">
        <f t="shared" si="27"/>
        <v>0.40648507210387047</v>
      </c>
      <c r="L47">
        <f t="shared" si="44"/>
        <v>0.91100000000000003</v>
      </c>
      <c r="M47" s="13">
        <f t="shared" si="45"/>
        <v>4.6307456300000001E-2</v>
      </c>
      <c r="N47" s="6">
        <f t="shared" si="46"/>
        <v>0.95781390731070004</v>
      </c>
      <c r="O47" s="6">
        <f t="shared" si="29"/>
        <v>0.70858818912374899</v>
      </c>
      <c r="P47" s="5">
        <f t="shared" si="47"/>
        <v>0</v>
      </c>
      <c r="Q47" s="5"/>
      <c r="R47" s="34">
        <f t="shared" si="48"/>
        <v>43</v>
      </c>
      <c r="S47" s="14">
        <f t="shared" si="49"/>
        <v>2.0590000000000001E-2</v>
      </c>
      <c r="T47" s="5">
        <f t="shared" si="30"/>
        <v>0.41628784121372026</v>
      </c>
      <c r="U47">
        <f t="shared" si="50"/>
        <v>0.9052</v>
      </c>
      <c r="V47" s="13">
        <f t="shared" si="51"/>
        <v>4.0179245199999998E-2</v>
      </c>
      <c r="W47" s="6">
        <f t="shared" si="13"/>
        <v>0.96362974724495998</v>
      </c>
      <c r="X47" s="6">
        <f t="shared" si="31"/>
        <v>0.7397973486449847</v>
      </c>
      <c r="Y47" s="5">
        <f t="shared" si="52"/>
        <v>0</v>
      </c>
      <c r="AA47" s="46">
        <f t="shared" si="32"/>
        <v>44</v>
      </c>
      <c r="AB47" s="14">
        <f t="shared" si="53"/>
        <v>2.0670000000000001E-2</v>
      </c>
      <c r="AC47" s="5">
        <f t="shared" si="33"/>
        <v>0.40648507210387047</v>
      </c>
      <c r="AD47">
        <f t="shared" si="54"/>
        <v>0.91379999999999995</v>
      </c>
      <c r="AE47" s="13">
        <f t="shared" si="55"/>
        <v>2.8403944732191877E-2</v>
      </c>
      <c r="AF47" s="6">
        <f t="shared" si="18"/>
        <v>0.97404447530372307</v>
      </c>
      <c r="AG47" s="6">
        <f t="shared" si="34"/>
        <v>0.80206533841181105</v>
      </c>
      <c r="AH47" s="5">
        <f t="shared" si="56"/>
        <v>0</v>
      </c>
      <c r="AI47" s="5"/>
      <c r="AJ47" s="34">
        <f t="shared" si="35"/>
        <v>43</v>
      </c>
      <c r="AK47" s="14">
        <f t="shared" si="57"/>
        <v>2.0590000000000001E-2</v>
      </c>
      <c r="AL47" s="5">
        <f t="shared" si="36"/>
        <v>0.41628784121372026</v>
      </c>
      <c r="AM47">
        <f t="shared" si="58"/>
        <v>0.90849999999999997</v>
      </c>
      <c r="AN47" s="13">
        <f t="shared" si="59"/>
        <v>2.4447335666037961E-2</v>
      </c>
      <c r="AO47" s="6">
        <f t="shared" si="23"/>
        <v>0.97778959554740452</v>
      </c>
      <c r="AP47" s="6">
        <f t="shared" si="37"/>
        <v>0.82343810652148497</v>
      </c>
      <c r="AQ47" s="5">
        <f t="shared" si="60"/>
        <v>0</v>
      </c>
    </row>
    <row r="48" spans="2:43" x14ac:dyDescent="0.2">
      <c r="B48">
        <f t="shared" si="61"/>
        <v>45</v>
      </c>
      <c r="C48">
        <f t="shared" si="38"/>
        <v>2070</v>
      </c>
      <c r="D48">
        <f t="shared" si="39"/>
        <v>85</v>
      </c>
      <c r="E48" s="5">
        <f t="shared" si="40"/>
        <v>1</v>
      </c>
      <c r="F48" s="5">
        <f t="shared" si="41"/>
        <v>0</v>
      </c>
      <c r="G48" s="18">
        <f t="shared" si="42"/>
        <v>0</v>
      </c>
      <c r="H48" s="18"/>
      <c r="I48" s="46">
        <f t="shared" si="26"/>
        <v>45</v>
      </c>
      <c r="J48" s="14">
        <f t="shared" si="43"/>
        <v>2.0740000000000001E-2</v>
      </c>
      <c r="K48" s="5">
        <f t="shared" si="27"/>
        <v>0.3970260234006327</v>
      </c>
      <c r="L48">
        <f t="shared" si="44"/>
        <v>0.91690000000000005</v>
      </c>
      <c r="M48" s="13">
        <f t="shared" si="45"/>
        <v>5.3388052900000003E-2</v>
      </c>
      <c r="N48" s="6">
        <f t="shared" si="46"/>
        <v>0.95104849429599003</v>
      </c>
      <c r="O48" s="6">
        <f t="shared" si="29"/>
        <v>0.67390173034206369</v>
      </c>
      <c r="P48" s="5">
        <f t="shared" si="47"/>
        <v>0</v>
      </c>
      <c r="Q48" s="5"/>
      <c r="R48" s="34">
        <f t="shared" si="48"/>
        <v>44</v>
      </c>
      <c r="S48" s="14">
        <f t="shared" si="49"/>
        <v>2.0670000000000001E-2</v>
      </c>
      <c r="T48" s="5">
        <f t="shared" si="30"/>
        <v>0.40648507210387047</v>
      </c>
      <c r="U48">
        <f t="shared" si="50"/>
        <v>0.91100000000000003</v>
      </c>
      <c r="V48" s="13">
        <f t="shared" si="51"/>
        <v>4.6307456300000001E-2</v>
      </c>
      <c r="W48" s="6">
        <f t="shared" si="13"/>
        <v>0.95781390731070004</v>
      </c>
      <c r="X48" s="6">
        <f t="shared" si="31"/>
        <v>0.70858818912374899</v>
      </c>
      <c r="Y48" s="5">
        <f t="shared" si="52"/>
        <v>0</v>
      </c>
      <c r="AA48" s="46">
        <f t="shared" si="32"/>
        <v>45</v>
      </c>
      <c r="AB48" s="14">
        <f t="shared" si="53"/>
        <v>2.0740000000000001E-2</v>
      </c>
      <c r="AC48" s="5">
        <f t="shared" si="33"/>
        <v>0.3970260234006327</v>
      </c>
      <c r="AD48">
        <f t="shared" si="54"/>
        <v>0.91769999999999996</v>
      </c>
      <c r="AE48" s="13">
        <f t="shared" si="55"/>
        <v>3.4027620371637535E-2</v>
      </c>
      <c r="AF48" s="6">
        <f t="shared" si="18"/>
        <v>0.96877285278494818</v>
      </c>
      <c r="AG48" s="6">
        <f t="shared" si="34"/>
        <v>0.77701912601313505</v>
      </c>
      <c r="AH48" s="5">
        <f t="shared" si="56"/>
        <v>0</v>
      </c>
      <c r="AI48" s="5"/>
      <c r="AJ48" s="34">
        <f t="shared" si="35"/>
        <v>44</v>
      </c>
      <c r="AK48" s="14">
        <f t="shared" si="57"/>
        <v>2.0670000000000001E-2</v>
      </c>
      <c r="AL48" s="5">
        <f t="shared" si="36"/>
        <v>0.40648507210387047</v>
      </c>
      <c r="AM48">
        <f t="shared" si="58"/>
        <v>0.91379999999999995</v>
      </c>
      <c r="AN48" s="13">
        <f t="shared" si="59"/>
        <v>2.8403944732191877E-2</v>
      </c>
      <c r="AO48" s="6">
        <f t="shared" si="23"/>
        <v>0.97404447530372307</v>
      </c>
      <c r="AP48" s="6">
        <f t="shared" si="37"/>
        <v>0.80206533841181105</v>
      </c>
      <c r="AQ48" s="5">
        <f t="shared" si="60"/>
        <v>0</v>
      </c>
    </row>
    <row r="49" spans="2:43" x14ac:dyDescent="0.2">
      <c r="B49">
        <f t="shared" si="61"/>
        <v>46</v>
      </c>
      <c r="C49">
        <f t="shared" si="38"/>
        <v>2071</v>
      </c>
      <c r="D49">
        <f t="shared" si="39"/>
        <v>86</v>
      </c>
      <c r="E49" s="5">
        <f t="shared" si="40"/>
        <v>1</v>
      </c>
      <c r="F49" s="5">
        <f t="shared" si="41"/>
        <v>0</v>
      </c>
      <c r="G49" s="18">
        <f t="shared" si="42"/>
        <v>0</v>
      </c>
      <c r="H49" s="18"/>
      <c r="I49" s="46">
        <f t="shared" si="26"/>
        <v>46</v>
      </c>
      <c r="J49" s="14">
        <f t="shared" si="43"/>
        <v>2.0799999999999999E-2</v>
      </c>
      <c r="K49" s="5">
        <f t="shared" si="27"/>
        <v>0.38790875056038121</v>
      </c>
      <c r="L49">
        <f t="shared" si="44"/>
        <v>0.92230000000000001</v>
      </c>
      <c r="M49" s="13">
        <f t="shared" si="45"/>
        <v>6.2289659300000001E-2</v>
      </c>
      <c r="N49" s="6">
        <f t="shared" si="46"/>
        <v>0.94255024722761005</v>
      </c>
      <c r="O49" s="6">
        <f t="shared" si="29"/>
        <v>0.63518624254102629</v>
      </c>
      <c r="P49" s="5">
        <f t="shared" si="47"/>
        <v>0</v>
      </c>
      <c r="Q49" s="5"/>
      <c r="R49" s="34">
        <f t="shared" si="48"/>
        <v>45</v>
      </c>
      <c r="S49" s="14">
        <f t="shared" si="49"/>
        <v>2.0740000000000001E-2</v>
      </c>
      <c r="T49" s="5">
        <f t="shared" si="30"/>
        <v>0.3970260234006327</v>
      </c>
      <c r="U49">
        <f t="shared" si="50"/>
        <v>0.91690000000000005</v>
      </c>
      <c r="V49" s="13">
        <f t="shared" si="51"/>
        <v>5.3388052900000003E-2</v>
      </c>
      <c r="W49" s="6">
        <f t="shared" si="13"/>
        <v>0.95104849429599003</v>
      </c>
      <c r="X49" s="6">
        <f t="shared" si="31"/>
        <v>0.67390173034206369</v>
      </c>
      <c r="Y49" s="5">
        <f t="shared" si="52"/>
        <v>0</v>
      </c>
      <c r="AA49" s="46">
        <f t="shared" si="32"/>
        <v>46</v>
      </c>
      <c r="AB49" s="14">
        <f t="shared" si="53"/>
        <v>2.0799999999999999E-2</v>
      </c>
      <c r="AC49" s="5">
        <f t="shared" si="33"/>
        <v>0.38790875056038121</v>
      </c>
      <c r="AD49">
        <f t="shared" si="54"/>
        <v>0.92120000000000002</v>
      </c>
      <c r="AE49" s="13">
        <f t="shared" si="55"/>
        <v>4.0635553263464019E-2</v>
      </c>
      <c r="AF49" s="6">
        <f t="shared" si="18"/>
        <v>0.96256652833369694</v>
      </c>
      <c r="AG49" s="6">
        <f t="shared" si="34"/>
        <v>0.74793260257534677</v>
      </c>
      <c r="AH49" s="5">
        <f t="shared" si="56"/>
        <v>0</v>
      </c>
      <c r="AI49" s="5"/>
      <c r="AJ49" s="34">
        <f t="shared" si="35"/>
        <v>45</v>
      </c>
      <c r="AK49" s="14">
        <f t="shared" si="57"/>
        <v>2.0740000000000001E-2</v>
      </c>
      <c r="AL49" s="5">
        <f t="shared" si="36"/>
        <v>0.3970260234006327</v>
      </c>
      <c r="AM49">
        <f t="shared" si="58"/>
        <v>0.91769999999999996</v>
      </c>
      <c r="AN49" s="13">
        <f t="shared" si="59"/>
        <v>3.4027620371637535E-2</v>
      </c>
      <c r="AO49" s="6">
        <f t="shared" si="23"/>
        <v>0.96877285278494818</v>
      </c>
      <c r="AP49" s="6">
        <f t="shared" si="37"/>
        <v>0.77701912601313505</v>
      </c>
      <c r="AQ49" s="5">
        <f t="shared" si="60"/>
        <v>0</v>
      </c>
    </row>
    <row r="50" spans="2:43" x14ac:dyDescent="0.2">
      <c r="B50">
        <f t="shared" si="61"/>
        <v>47</v>
      </c>
      <c r="C50">
        <f t="shared" si="38"/>
        <v>2072</v>
      </c>
      <c r="D50">
        <f t="shared" si="39"/>
        <v>87</v>
      </c>
      <c r="E50" s="5">
        <f t="shared" si="40"/>
        <v>1</v>
      </c>
      <c r="F50" s="5">
        <f t="shared" si="41"/>
        <v>0</v>
      </c>
      <c r="G50" s="18">
        <f t="shared" si="42"/>
        <v>0</v>
      </c>
      <c r="H50" s="18"/>
      <c r="I50" s="46">
        <f t="shared" si="26"/>
        <v>47</v>
      </c>
      <c r="J50" s="14">
        <f t="shared" si="43"/>
        <v>2.086E-2</v>
      </c>
      <c r="K50" s="5">
        <f t="shared" si="27"/>
        <v>0.37895635547269646</v>
      </c>
      <c r="L50">
        <f t="shared" si="44"/>
        <v>0.93059999999999998</v>
      </c>
      <c r="M50" s="13">
        <f t="shared" si="45"/>
        <v>7.2191316300000002E-2</v>
      </c>
      <c r="N50" s="6">
        <f t="shared" si="46"/>
        <v>0.93281876105121997</v>
      </c>
      <c r="O50" s="6">
        <f t="shared" si="29"/>
        <v>0.59251364380389981</v>
      </c>
      <c r="P50" s="5">
        <f t="shared" si="47"/>
        <v>0</v>
      </c>
      <c r="Q50" s="5"/>
      <c r="R50" s="34">
        <f t="shared" si="48"/>
        <v>46</v>
      </c>
      <c r="S50" s="14">
        <f t="shared" si="49"/>
        <v>2.0799999999999999E-2</v>
      </c>
      <c r="T50" s="5">
        <f t="shared" si="30"/>
        <v>0.38790875056038121</v>
      </c>
      <c r="U50">
        <f t="shared" si="50"/>
        <v>0.92230000000000001</v>
      </c>
      <c r="V50" s="13">
        <f t="shared" si="51"/>
        <v>6.2289659300000001E-2</v>
      </c>
      <c r="W50" s="6">
        <f t="shared" si="13"/>
        <v>0.94255024722761005</v>
      </c>
      <c r="X50" s="6">
        <f t="shared" si="31"/>
        <v>0.63518624254102629</v>
      </c>
      <c r="Y50" s="5">
        <f t="shared" si="52"/>
        <v>0</v>
      </c>
      <c r="AA50" s="46">
        <f t="shared" si="32"/>
        <v>47</v>
      </c>
      <c r="AB50" s="14">
        <f t="shared" si="53"/>
        <v>2.086E-2</v>
      </c>
      <c r="AC50" s="5">
        <f t="shared" si="33"/>
        <v>0.37895635547269646</v>
      </c>
      <c r="AD50">
        <f t="shared" si="54"/>
        <v>0.92500000000000004</v>
      </c>
      <c r="AE50" s="13">
        <f t="shared" si="55"/>
        <v>4.8836819737868353E-2</v>
      </c>
      <c r="AF50" s="6">
        <f t="shared" si="18"/>
        <v>0.95482594174247182</v>
      </c>
      <c r="AG50" s="6">
        <f t="shared" si="34"/>
        <v>0.71414545161390341</v>
      </c>
      <c r="AH50" s="5">
        <f t="shared" si="56"/>
        <v>0</v>
      </c>
      <c r="AI50" s="5"/>
      <c r="AJ50" s="34">
        <f t="shared" si="35"/>
        <v>46</v>
      </c>
      <c r="AK50" s="14">
        <f t="shared" si="57"/>
        <v>2.0799999999999999E-2</v>
      </c>
      <c r="AL50" s="5">
        <f t="shared" si="36"/>
        <v>0.38790875056038121</v>
      </c>
      <c r="AM50">
        <f t="shared" si="58"/>
        <v>0.92120000000000002</v>
      </c>
      <c r="AN50" s="13">
        <f t="shared" si="59"/>
        <v>4.0635553263464019E-2</v>
      </c>
      <c r="AO50" s="6">
        <f t="shared" si="23"/>
        <v>0.96256652833369694</v>
      </c>
      <c r="AP50" s="6">
        <f t="shared" si="37"/>
        <v>0.74793260257534677</v>
      </c>
      <c r="AQ50" s="5">
        <f t="shared" si="60"/>
        <v>0</v>
      </c>
    </row>
    <row r="51" spans="2:43" x14ac:dyDescent="0.2">
      <c r="B51">
        <f t="shared" si="61"/>
        <v>48</v>
      </c>
      <c r="C51">
        <f t="shared" si="38"/>
        <v>2073</v>
      </c>
      <c r="D51">
        <f t="shared" si="39"/>
        <v>88</v>
      </c>
      <c r="E51" s="5">
        <f t="shared" si="40"/>
        <v>1</v>
      </c>
      <c r="F51" s="5">
        <f t="shared" si="41"/>
        <v>0</v>
      </c>
      <c r="G51" s="18">
        <f t="shared" si="42"/>
        <v>0</v>
      </c>
      <c r="H51" s="18"/>
      <c r="I51" s="46">
        <f t="shared" si="26"/>
        <v>48</v>
      </c>
      <c r="J51" s="14">
        <f t="shared" si="43"/>
        <v>2.0920000000000001E-2</v>
      </c>
      <c r="K51" s="5">
        <f t="shared" si="27"/>
        <v>0.37016711439009875</v>
      </c>
      <c r="L51">
        <f t="shared" si="44"/>
        <v>0.93720000000000003</v>
      </c>
      <c r="M51" s="13">
        <f t="shared" si="45"/>
        <v>8.5331007599999995E-2</v>
      </c>
      <c r="N51" s="6">
        <f t="shared" si="46"/>
        <v>0.92002777967728</v>
      </c>
      <c r="O51" s="6">
        <f t="shared" si="29"/>
        <v>0.54512901213739673</v>
      </c>
      <c r="P51" s="5">
        <f t="shared" si="47"/>
        <v>0</v>
      </c>
      <c r="Q51" s="5"/>
      <c r="R51" s="34">
        <f t="shared" si="48"/>
        <v>47</v>
      </c>
      <c r="S51" s="14">
        <f t="shared" si="49"/>
        <v>2.086E-2</v>
      </c>
      <c r="T51" s="5">
        <f t="shared" si="30"/>
        <v>0.37895635547269646</v>
      </c>
      <c r="U51">
        <f t="shared" si="50"/>
        <v>0.93059999999999998</v>
      </c>
      <c r="V51" s="13">
        <f t="shared" si="51"/>
        <v>7.2191316300000002E-2</v>
      </c>
      <c r="W51" s="6">
        <f t="shared" si="13"/>
        <v>0.93281876105121997</v>
      </c>
      <c r="X51" s="6">
        <f t="shared" si="31"/>
        <v>0.59251364380389981</v>
      </c>
      <c r="Y51" s="5">
        <f t="shared" si="52"/>
        <v>0</v>
      </c>
      <c r="AA51" s="46">
        <f t="shared" si="32"/>
        <v>48</v>
      </c>
      <c r="AB51" s="14">
        <f t="shared" si="53"/>
        <v>2.0920000000000001E-2</v>
      </c>
      <c r="AC51" s="5">
        <f t="shared" si="33"/>
        <v>0.37016711439009875</v>
      </c>
      <c r="AD51">
        <f t="shared" si="54"/>
        <v>0.92989999999999995</v>
      </c>
      <c r="AE51" s="13">
        <f t="shared" si="55"/>
        <v>5.7540624281603892E-2</v>
      </c>
      <c r="AF51" s="6">
        <f t="shared" si="18"/>
        <v>0.94649297348053651</v>
      </c>
      <c r="AG51" s="6">
        <f t="shared" si="34"/>
        <v>0.67593365199564404</v>
      </c>
      <c r="AH51" s="5">
        <f t="shared" si="56"/>
        <v>0</v>
      </c>
      <c r="AI51" s="5"/>
      <c r="AJ51" s="34">
        <f t="shared" si="35"/>
        <v>47</v>
      </c>
      <c r="AK51" s="14">
        <f t="shared" si="57"/>
        <v>2.086E-2</v>
      </c>
      <c r="AL51" s="5">
        <f t="shared" si="36"/>
        <v>0.37895635547269646</v>
      </c>
      <c r="AM51">
        <f t="shared" si="58"/>
        <v>0.92500000000000004</v>
      </c>
      <c r="AN51" s="13">
        <f t="shared" si="59"/>
        <v>4.8836819737868353E-2</v>
      </c>
      <c r="AO51" s="6">
        <f t="shared" si="23"/>
        <v>0.95482594174247182</v>
      </c>
      <c r="AP51" s="6">
        <f t="shared" si="37"/>
        <v>0.71414545161390341</v>
      </c>
      <c r="AQ51" s="5">
        <f t="shared" si="60"/>
        <v>0</v>
      </c>
    </row>
    <row r="52" spans="2:43" x14ac:dyDescent="0.2">
      <c r="B52">
        <f t="shared" si="61"/>
        <v>49</v>
      </c>
      <c r="C52">
        <f t="shared" si="38"/>
        <v>2074</v>
      </c>
      <c r="D52">
        <f t="shared" si="39"/>
        <v>89</v>
      </c>
      <c r="E52" s="5">
        <f t="shared" si="40"/>
        <v>1</v>
      </c>
      <c r="F52" s="5">
        <f t="shared" si="41"/>
        <v>0</v>
      </c>
      <c r="G52" s="18">
        <f t="shared" si="42"/>
        <v>0</v>
      </c>
      <c r="H52" s="18"/>
      <c r="I52" s="46">
        <f t="shared" si="26"/>
        <v>49</v>
      </c>
      <c r="J52" s="14">
        <f t="shared" si="43"/>
        <v>2.0979999999999999E-2</v>
      </c>
      <c r="K52" s="5">
        <f t="shared" si="27"/>
        <v>0.36153928638710753</v>
      </c>
      <c r="L52">
        <f t="shared" si="44"/>
        <v>0.9456</v>
      </c>
      <c r="M52" s="13">
        <f t="shared" si="45"/>
        <v>9.8534433599999999E-2</v>
      </c>
      <c r="N52" s="6">
        <f t="shared" si="46"/>
        <v>0.90682583958784002</v>
      </c>
      <c r="O52" s="6">
        <f t="shared" si="29"/>
        <v>0.49433707411518463</v>
      </c>
      <c r="P52" s="5">
        <f t="shared" si="47"/>
        <v>0</v>
      </c>
      <c r="Q52" s="5"/>
      <c r="R52" s="34">
        <f t="shared" si="48"/>
        <v>48</v>
      </c>
      <c r="S52" s="14">
        <f t="shared" si="49"/>
        <v>2.0920000000000001E-2</v>
      </c>
      <c r="T52" s="5">
        <f t="shared" si="30"/>
        <v>0.37016711439009875</v>
      </c>
      <c r="U52">
        <f t="shared" si="50"/>
        <v>0.93720000000000003</v>
      </c>
      <c r="V52" s="13">
        <f t="shared" si="51"/>
        <v>8.5331007599999995E-2</v>
      </c>
      <c r="W52" s="6">
        <f t="shared" si="13"/>
        <v>0.92002777967728</v>
      </c>
      <c r="X52" s="6">
        <f t="shared" si="31"/>
        <v>0.54512901213739673</v>
      </c>
      <c r="Y52" s="5">
        <f t="shared" si="52"/>
        <v>0</v>
      </c>
      <c r="AA52" s="46">
        <f t="shared" si="32"/>
        <v>49</v>
      </c>
      <c r="AB52" s="14">
        <f t="shared" si="53"/>
        <v>2.0979999999999999E-2</v>
      </c>
      <c r="AC52" s="5">
        <f t="shared" si="33"/>
        <v>0.36153928638710753</v>
      </c>
      <c r="AD52">
        <f t="shared" si="54"/>
        <v>0.93540000000000001</v>
      </c>
      <c r="AE52" s="13">
        <f t="shared" si="55"/>
        <v>6.8755040325486294E-2</v>
      </c>
      <c r="AF52" s="6">
        <f t="shared" si="18"/>
        <v>0.93568653527954015</v>
      </c>
      <c r="AG52" s="6">
        <f t="shared" si="34"/>
        <v>0.63246201691465065</v>
      </c>
      <c r="AH52" s="5">
        <f t="shared" si="56"/>
        <v>0</v>
      </c>
      <c r="AI52" s="5"/>
      <c r="AJ52" s="34">
        <f t="shared" si="35"/>
        <v>48</v>
      </c>
      <c r="AK52" s="14">
        <f t="shared" si="57"/>
        <v>2.0920000000000001E-2</v>
      </c>
      <c r="AL52" s="5">
        <f t="shared" si="36"/>
        <v>0.37016711439009875</v>
      </c>
      <c r="AM52">
        <f t="shared" si="58"/>
        <v>0.92989999999999995</v>
      </c>
      <c r="AN52" s="13">
        <f t="shared" si="59"/>
        <v>5.7540624281603892E-2</v>
      </c>
      <c r="AO52" s="6">
        <f t="shared" si="23"/>
        <v>0.94649297348053651</v>
      </c>
      <c r="AP52" s="6">
        <f t="shared" si="37"/>
        <v>0.67593365199564404</v>
      </c>
      <c r="AQ52" s="5">
        <f t="shared" si="60"/>
        <v>0</v>
      </c>
    </row>
    <row r="53" spans="2:43" x14ac:dyDescent="0.2">
      <c r="B53">
        <f t="shared" si="61"/>
        <v>50</v>
      </c>
      <c r="C53">
        <f t="shared" si="38"/>
        <v>2075</v>
      </c>
      <c r="D53">
        <f t="shared" si="39"/>
        <v>90</v>
      </c>
      <c r="E53" s="5">
        <f t="shared" si="40"/>
        <v>1</v>
      </c>
      <c r="F53" s="5">
        <f t="shared" si="41"/>
        <v>0</v>
      </c>
      <c r="G53" s="18">
        <f t="shared" si="42"/>
        <v>0</v>
      </c>
      <c r="H53" s="18"/>
      <c r="I53" s="46">
        <f t="shared" si="26"/>
        <v>50</v>
      </c>
      <c r="J53" s="14">
        <f t="shared" si="43"/>
        <v>2.103E-2</v>
      </c>
      <c r="K53" s="5">
        <f t="shared" si="27"/>
        <v>0.35324405555208627</v>
      </c>
      <c r="L53">
        <f t="shared" si="44"/>
        <v>0.95050000000000001</v>
      </c>
      <c r="M53" s="13">
        <f t="shared" si="45"/>
        <v>0.11358033989999999</v>
      </c>
      <c r="N53" s="6">
        <f t="shared" si="46"/>
        <v>0.89204188692505004</v>
      </c>
      <c r="O53" s="6">
        <f t="shared" si="29"/>
        <v>0.44096937637071759</v>
      </c>
      <c r="P53" s="5">
        <f t="shared" si="47"/>
        <v>0</v>
      </c>
      <c r="Q53" s="5"/>
      <c r="R53" s="34">
        <f t="shared" si="48"/>
        <v>49</v>
      </c>
      <c r="S53" s="14">
        <f t="shared" si="49"/>
        <v>2.0979999999999999E-2</v>
      </c>
      <c r="T53" s="5">
        <f t="shared" si="30"/>
        <v>0.36153928638710753</v>
      </c>
      <c r="U53">
        <f t="shared" si="50"/>
        <v>0.9456</v>
      </c>
      <c r="V53" s="13">
        <f t="shared" si="51"/>
        <v>9.8534433599999999E-2</v>
      </c>
      <c r="W53" s="6">
        <f t="shared" si="13"/>
        <v>0.90682583958784002</v>
      </c>
      <c r="X53" s="6">
        <f t="shared" si="31"/>
        <v>0.49433707411518463</v>
      </c>
      <c r="Y53" s="5">
        <f t="shared" si="52"/>
        <v>0</v>
      </c>
      <c r="AA53" s="46">
        <f t="shared" si="32"/>
        <v>50</v>
      </c>
      <c r="AB53" s="14">
        <f t="shared" si="53"/>
        <v>2.103E-2</v>
      </c>
      <c r="AC53" s="5">
        <f t="shared" si="33"/>
        <v>0.35324405555208627</v>
      </c>
      <c r="AD53">
        <f t="shared" si="54"/>
        <v>0.94130000000000003</v>
      </c>
      <c r="AE53" s="13">
        <f t="shared" si="55"/>
        <v>8.2861880451582604E-2</v>
      </c>
      <c r="AF53" s="6">
        <f t="shared" si="18"/>
        <v>0.92200211193092529</v>
      </c>
      <c r="AG53" s="6">
        <f t="shared" si="34"/>
        <v>0.5831313153114005</v>
      </c>
      <c r="AH53" s="5">
        <f t="shared" si="56"/>
        <v>0</v>
      </c>
      <c r="AI53" s="5"/>
      <c r="AJ53" s="34">
        <f t="shared" si="35"/>
        <v>49</v>
      </c>
      <c r="AK53" s="14">
        <f t="shared" si="57"/>
        <v>2.0979999999999999E-2</v>
      </c>
      <c r="AL53" s="5">
        <f t="shared" si="36"/>
        <v>0.36153928638710753</v>
      </c>
      <c r="AM53">
        <f t="shared" si="58"/>
        <v>0.93540000000000001</v>
      </c>
      <c r="AN53" s="13">
        <f t="shared" si="59"/>
        <v>6.8755040325486294E-2</v>
      </c>
      <c r="AO53" s="6">
        <f t="shared" si="23"/>
        <v>0.93568653527954015</v>
      </c>
      <c r="AP53" s="6">
        <f t="shared" si="37"/>
        <v>0.63246201691465065</v>
      </c>
      <c r="AQ53" s="5">
        <f t="shared" si="60"/>
        <v>0</v>
      </c>
    </row>
    <row r="54" spans="2:43" x14ac:dyDescent="0.2">
      <c r="B54">
        <f t="shared" si="61"/>
        <v>51</v>
      </c>
      <c r="C54">
        <f t="shared" si="38"/>
        <v>2076</v>
      </c>
      <c r="D54">
        <f t="shared" si="39"/>
        <v>91</v>
      </c>
      <c r="E54" s="5">
        <f t="shared" si="40"/>
        <v>1</v>
      </c>
      <c r="F54" s="5">
        <f t="shared" si="41"/>
        <v>0</v>
      </c>
      <c r="G54" s="18">
        <f t="shared" si="42"/>
        <v>0</v>
      </c>
      <c r="H54" s="18"/>
      <c r="I54" s="46">
        <f t="shared" si="26"/>
        <v>51</v>
      </c>
      <c r="J54" s="14">
        <f t="shared" si="43"/>
        <v>2.1080000000000002E-2</v>
      </c>
      <c r="K54" s="5">
        <f t="shared" si="27"/>
        <v>0.34510539217592401</v>
      </c>
      <c r="L54">
        <f t="shared" si="44"/>
        <v>0.95550000000000002</v>
      </c>
      <c r="M54" s="13">
        <f t="shared" si="45"/>
        <v>0.1248955001</v>
      </c>
      <c r="N54" s="6">
        <f t="shared" si="46"/>
        <v>0.88066234965445001</v>
      </c>
      <c r="O54" s="6">
        <f t="shared" si="29"/>
        <v>0.38834512712029368</v>
      </c>
      <c r="P54" s="5">
        <f t="shared" si="47"/>
        <v>0</v>
      </c>
      <c r="Q54" s="5"/>
      <c r="R54" s="34">
        <f t="shared" si="48"/>
        <v>50</v>
      </c>
      <c r="S54" s="14">
        <f t="shared" si="49"/>
        <v>2.103E-2</v>
      </c>
      <c r="T54" s="5">
        <f t="shared" si="30"/>
        <v>0.35324405555208627</v>
      </c>
      <c r="U54">
        <f t="shared" si="50"/>
        <v>0.95050000000000001</v>
      </c>
      <c r="V54" s="13">
        <f t="shared" si="51"/>
        <v>0.11358033989999999</v>
      </c>
      <c r="W54" s="6">
        <f t="shared" si="13"/>
        <v>0.89204188692505004</v>
      </c>
      <c r="X54" s="6">
        <f t="shared" si="31"/>
        <v>0.44096937637071759</v>
      </c>
      <c r="Y54" s="5">
        <f t="shared" si="52"/>
        <v>0</v>
      </c>
      <c r="AA54" s="46">
        <f t="shared" si="32"/>
        <v>51</v>
      </c>
      <c r="AB54" s="14">
        <f t="shared" si="53"/>
        <v>2.1080000000000002E-2</v>
      </c>
      <c r="AC54" s="5">
        <f t="shared" si="33"/>
        <v>0.34510539217592401</v>
      </c>
      <c r="AD54">
        <f t="shared" si="54"/>
        <v>0.94710000000000005</v>
      </c>
      <c r="AE54" s="13">
        <f t="shared" si="55"/>
        <v>9.1855014182464445E-2</v>
      </c>
      <c r="AF54" s="6">
        <f t="shared" si="18"/>
        <v>0.91300411606778797</v>
      </c>
      <c r="AG54" s="6">
        <f t="shared" si="34"/>
        <v>0.53240129108733181</v>
      </c>
      <c r="AH54" s="5">
        <f t="shared" si="56"/>
        <v>0</v>
      </c>
      <c r="AI54" s="5"/>
      <c r="AJ54" s="34">
        <f t="shared" si="35"/>
        <v>50</v>
      </c>
      <c r="AK54" s="14">
        <f t="shared" si="57"/>
        <v>2.103E-2</v>
      </c>
      <c r="AL54" s="5">
        <f t="shared" si="36"/>
        <v>0.35324405555208627</v>
      </c>
      <c r="AM54">
        <f t="shared" si="58"/>
        <v>0.94130000000000003</v>
      </c>
      <c r="AN54" s="13">
        <f t="shared" si="59"/>
        <v>8.2861880451582604E-2</v>
      </c>
      <c r="AO54" s="6">
        <f t="shared" si="23"/>
        <v>0.92200211193092529</v>
      </c>
      <c r="AP54" s="6">
        <f t="shared" si="37"/>
        <v>0.5831313153114005</v>
      </c>
      <c r="AQ54" s="5">
        <f t="shared" si="60"/>
        <v>0</v>
      </c>
    </row>
    <row r="55" spans="2:43" x14ac:dyDescent="0.2">
      <c r="B55">
        <f t="shared" si="61"/>
        <v>52</v>
      </c>
      <c r="C55">
        <f t="shared" si="38"/>
        <v>2077</v>
      </c>
      <c r="D55">
        <f t="shared" si="39"/>
        <v>92</v>
      </c>
      <c r="E55" s="5">
        <f t="shared" si="40"/>
        <v>1</v>
      </c>
      <c r="F55" s="5">
        <f t="shared" si="41"/>
        <v>0</v>
      </c>
      <c r="G55" s="18">
        <f t="shared" si="42"/>
        <v>0</v>
      </c>
      <c r="H55" s="18"/>
      <c r="I55" s="46">
        <f t="shared" si="26"/>
        <v>52</v>
      </c>
      <c r="J55" s="14">
        <f t="shared" si="43"/>
        <v>2.1129999999999999E-2</v>
      </c>
      <c r="K55" s="5">
        <f t="shared" si="27"/>
        <v>0.33712126523610797</v>
      </c>
      <c r="L55">
        <f t="shared" si="44"/>
        <v>0.96040000000000003</v>
      </c>
      <c r="M55" s="13">
        <f t="shared" si="45"/>
        <v>0.14111508919999999</v>
      </c>
      <c r="N55" s="6">
        <f t="shared" si="46"/>
        <v>0.86447306833232007</v>
      </c>
      <c r="O55" s="6">
        <f t="shared" si="29"/>
        <v>0.33571390361358516</v>
      </c>
      <c r="P55" s="5">
        <f t="shared" si="47"/>
        <v>0</v>
      </c>
      <c r="Q55" s="5"/>
      <c r="R55" s="34">
        <f t="shared" si="48"/>
        <v>51</v>
      </c>
      <c r="S55" s="14">
        <f t="shared" si="49"/>
        <v>2.1080000000000002E-2</v>
      </c>
      <c r="T55" s="5">
        <f t="shared" si="30"/>
        <v>0.34510539217592401</v>
      </c>
      <c r="U55">
        <f t="shared" si="50"/>
        <v>0.95550000000000002</v>
      </c>
      <c r="V55" s="13">
        <f t="shared" si="51"/>
        <v>0.1248955001</v>
      </c>
      <c r="W55" s="6">
        <f t="shared" si="13"/>
        <v>0.88066234965445001</v>
      </c>
      <c r="X55" s="6">
        <f t="shared" si="31"/>
        <v>0.38834512712029368</v>
      </c>
      <c r="Y55" s="5">
        <f t="shared" si="52"/>
        <v>0</v>
      </c>
      <c r="AA55" s="46">
        <f t="shared" si="32"/>
        <v>52</v>
      </c>
      <c r="AB55" s="14">
        <f t="shared" si="53"/>
        <v>2.1129999999999999E-2</v>
      </c>
      <c r="AC55" s="5">
        <f t="shared" si="33"/>
        <v>0.33712126523610797</v>
      </c>
      <c r="AD55">
        <f t="shared" si="54"/>
        <v>0.95299999999999996</v>
      </c>
      <c r="AE55" s="13">
        <f t="shared" si="55"/>
        <v>0.10612873056046235</v>
      </c>
      <c r="AF55" s="6">
        <f t="shared" si="18"/>
        <v>0.89885931977587941</v>
      </c>
      <c r="AG55" s="6">
        <f t="shared" si="34"/>
        <v>0.47855386235455905</v>
      </c>
      <c r="AH55" s="5">
        <f t="shared" si="56"/>
        <v>0</v>
      </c>
      <c r="AI55" s="5"/>
      <c r="AJ55" s="34">
        <f t="shared" si="35"/>
        <v>51</v>
      </c>
      <c r="AK55" s="14">
        <f t="shared" si="57"/>
        <v>2.1080000000000002E-2</v>
      </c>
      <c r="AL55" s="5">
        <f t="shared" si="36"/>
        <v>0.34510539217592401</v>
      </c>
      <c r="AM55">
        <f t="shared" si="58"/>
        <v>0.94710000000000005</v>
      </c>
      <c r="AN55" s="13">
        <f t="shared" si="59"/>
        <v>9.1855014182464445E-2</v>
      </c>
      <c r="AO55" s="6">
        <f t="shared" si="23"/>
        <v>0.91300411606778797</v>
      </c>
      <c r="AP55" s="6">
        <f t="shared" si="37"/>
        <v>0.53240129108733181</v>
      </c>
      <c r="AQ55" s="5">
        <f t="shared" si="60"/>
        <v>0</v>
      </c>
    </row>
    <row r="56" spans="2:43" x14ac:dyDescent="0.2">
      <c r="B56">
        <f t="shared" si="61"/>
        <v>53</v>
      </c>
      <c r="C56">
        <f t="shared" si="38"/>
        <v>2078</v>
      </c>
      <c r="D56">
        <f t="shared" si="39"/>
        <v>93</v>
      </c>
      <c r="E56" s="5">
        <f t="shared" si="40"/>
        <v>1</v>
      </c>
      <c r="F56" s="5">
        <f t="shared" si="41"/>
        <v>0</v>
      </c>
      <c r="G56" s="18">
        <f t="shared" si="42"/>
        <v>0</v>
      </c>
      <c r="H56" s="18"/>
      <c r="I56" s="46">
        <f t="shared" si="26"/>
        <v>53</v>
      </c>
      <c r="J56" s="14">
        <f t="shared" si="43"/>
        <v>2.1180000000000001E-2</v>
      </c>
      <c r="K56" s="5">
        <f t="shared" si="27"/>
        <v>0.32928964560930374</v>
      </c>
      <c r="L56">
        <f t="shared" si="44"/>
        <v>0.96540000000000004</v>
      </c>
      <c r="M56" s="13">
        <f t="shared" si="45"/>
        <v>0.15859931990000001</v>
      </c>
      <c r="N56" s="6">
        <f t="shared" si="46"/>
        <v>0.84688821656853996</v>
      </c>
      <c r="O56" s="6">
        <f t="shared" si="29"/>
        <v>0.28431214910857189</v>
      </c>
      <c r="P56" s="5">
        <f t="shared" si="47"/>
        <v>0</v>
      </c>
      <c r="Q56" s="5"/>
      <c r="R56" s="34">
        <f t="shared" si="48"/>
        <v>52</v>
      </c>
      <c r="S56" s="14">
        <f t="shared" si="49"/>
        <v>2.1129999999999999E-2</v>
      </c>
      <c r="T56" s="5">
        <f t="shared" si="30"/>
        <v>0.33712126523610797</v>
      </c>
      <c r="U56">
        <f t="shared" si="50"/>
        <v>0.96040000000000003</v>
      </c>
      <c r="V56" s="13">
        <f t="shared" si="51"/>
        <v>0.14111508919999999</v>
      </c>
      <c r="W56" s="6">
        <f t="shared" si="13"/>
        <v>0.86447306833232007</v>
      </c>
      <c r="X56" s="6">
        <f t="shared" si="31"/>
        <v>0.33571390361358516</v>
      </c>
      <c r="Y56" s="5">
        <f t="shared" si="52"/>
        <v>0</v>
      </c>
      <c r="AA56" s="46">
        <f t="shared" si="32"/>
        <v>53</v>
      </c>
      <c r="AB56" s="14">
        <f t="shared" si="53"/>
        <v>2.1180000000000001E-2</v>
      </c>
      <c r="AC56" s="5">
        <f t="shared" si="33"/>
        <v>0.32928964560930374</v>
      </c>
      <c r="AD56">
        <f t="shared" si="54"/>
        <v>0.95889999999999997</v>
      </c>
      <c r="AE56" s="13">
        <f t="shared" si="55"/>
        <v>0.1219125264365154</v>
      </c>
      <c r="AF56" s="6">
        <f t="shared" si="18"/>
        <v>0.88309807840002541</v>
      </c>
      <c r="AG56" s="6">
        <f t="shared" si="34"/>
        <v>0.42260999625622137</v>
      </c>
      <c r="AH56" s="5">
        <f t="shared" si="56"/>
        <v>0</v>
      </c>
      <c r="AI56" s="5"/>
      <c r="AJ56" s="34">
        <f t="shared" si="35"/>
        <v>52</v>
      </c>
      <c r="AK56" s="14">
        <f t="shared" si="57"/>
        <v>2.1129999999999999E-2</v>
      </c>
      <c r="AL56" s="5">
        <f t="shared" si="36"/>
        <v>0.33712126523610797</v>
      </c>
      <c r="AM56">
        <f t="shared" si="58"/>
        <v>0.95299999999999996</v>
      </c>
      <c r="AN56" s="13">
        <f t="shared" si="59"/>
        <v>0.10612873056046235</v>
      </c>
      <c r="AO56" s="6">
        <f t="shared" si="23"/>
        <v>0.89885931977587941</v>
      </c>
      <c r="AP56" s="6">
        <f t="shared" si="37"/>
        <v>0.47855386235455905</v>
      </c>
      <c r="AQ56" s="5">
        <f t="shared" si="60"/>
        <v>0</v>
      </c>
    </row>
    <row r="57" spans="2:43" x14ac:dyDescent="0.2">
      <c r="B57">
        <f t="shared" si="61"/>
        <v>54</v>
      </c>
      <c r="C57">
        <f t="shared" si="38"/>
        <v>2079</v>
      </c>
      <c r="D57">
        <f t="shared" si="39"/>
        <v>94</v>
      </c>
      <c r="E57" s="5">
        <f t="shared" si="40"/>
        <v>1</v>
      </c>
      <c r="F57" s="5">
        <f t="shared" si="41"/>
        <v>0</v>
      </c>
      <c r="G57" s="18">
        <f t="shared" si="42"/>
        <v>0</v>
      </c>
      <c r="H57" s="18"/>
      <c r="I57" s="46">
        <f t="shared" si="26"/>
        <v>54</v>
      </c>
      <c r="J57" s="14">
        <f t="shared" si="43"/>
        <v>2.1219999999999999E-2</v>
      </c>
      <c r="K57" s="5">
        <f t="shared" si="27"/>
        <v>0.32177861087762866</v>
      </c>
      <c r="L57">
        <f t="shared" si="44"/>
        <v>0.97030000000000005</v>
      </c>
      <c r="M57" s="13">
        <f t="shared" si="45"/>
        <v>0.1772697557</v>
      </c>
      <c r="N57" s="6">
        <f t="shared" si="46"/>
        <v>0.82799515604428997</v>
      </c>
      <c r="O57" s="6">
        <f t="shared" si="29"/>
        <v>0.23540908226643942</v>
      </c>
      <c r="P57" s="5">
        <f t="shared" si="47"/>
        <v>0</v>
      </c>
      <c r="Q57" s="5"/>
      <c r="R57" s="34">
        <f t="shared" si="48"/>
        <v>53</v>
      </c>
      <c r="S57" s="14">
        <f t="shared" si="49"/>
        <v>2.1180000000000001E-2</v>
      </c>
      <c r="T57" s="5">
        <f t="shared" si="30"/>
        <v>0.32928964560930374</v>
      </c>
      <c r="U57">
        <f t="shared" si="50"/>
        <v>0.96540000000000004</v>
      </c>
      <c r="V57" s="13">
        <f t="shared" si="51"/>
        <v>0.15859931990000001</v>
      </c>
      <c r="W57" s="6">
        <f t="shared" si="13"/>
        <v>0.84688821656853996</v>
      </c>
      <c r="X57" s="6">
        <f t="shared" si="31"/>
        <v>0.28431214910857189</v>
      </c>
      <c r="Y57" s="5">
        <f t="shared" si="52"/>
        <v>0</v>
      </c>
      <c r="AA57" s="46">
        <f t="shared" si="32"/>
        <v>54</v>
      </c>
      <c r="AB57" s="14">
        <f t="shared" si="53"/>
        <v>2.1219999999999999E-2</v>
      </c>
      <c r="AC57" s="5">
        <f t="shared" si="33"/>
        <v>0.32177861087762866</v>
      </c>
      <c r="AD57">
        <f t="shared" si="54"/>
        <v>0.96479999999999999</v>
      </c>
      <c r="AE57" s="13">
        <f t="shared" si="55"/>
        <v>0.1391814822760451</v>
      </c>
      <c r="AF57" s="6">
        <f t="shared" si="18"/>
        <v>0.86571770590007169</v>
      </c>
      <c r="AG57" s="6">
        <f t="shared" si="34"/>
        <v>0.36586095644937383</v>
      </c>
      <c r="AH57" s="5">
        <f t="shared" si="56"/>
        <v>0</v>
      </c>
      <c r="AI57" s="5"/>
      <c r="AJ57" s="34">
        <f t="shared" si="35"/>
        <v>53</v>
      </c>
      <c r="AK57" s="14">
        <f t="shared" si="57"/>
        <v>2.1180000000000001E-2</v>
      </c>
      <c r="AL57" s="5">
        <f t="shared" si="36"/>
        <v>0.32928964560930374</v>
      </c>
      <c r="AM57">
        <f t="shared" si="58"/>
        <v>0.95889999999999997</v>
      </c>
      <c r="AN57" s="13">
        <f t="shared" si="59"/>
        <v>0.1219125264365154</v>
      </c>
      <c r="AO57" s="6">
        <f t="shared" si="23"/>
        <v>0.88309807840002541</v>
      </c>
      <c r="AP57" s="6">
        <f t="shared" si="37"/>
        <v>0.42260999625622137</v>
      </c>
      <c r="AQ57" s="5">
        <f t="shared" si="60"/>
        <v>0</v>
      </c>
    </row>
    <row r="58" spans="2:43" x14ac:dyDescent="0.2">
      <c r="B58">
        <f t="shared" si="61"/>
        <v>55</v>
      </c>
      <c r="C58">
        <f t="shared" si="38"/>
        <v>2080</v>
      </c>
      <c r="D58">
        <f t="shared" si="39"/>
        <v>95</v>
      </c>
      <c r="E58" s="5">
        <f t="shared" si="40"/>
        <v>1</v>
      </c>
      <c r="F58" s="5">
        <f t="shared" si="41"/>
        <v>0</v>
      </c>
      <c r="G58" s="18">
        <f t="shared" si="42"/>
        <v>0</v>
      </c>
      <c r="H58" s="18"/>
      <c r="I58" s="46">
        <f t="shared" si="26"/>
        <v>55</v>
      </c>
      <c r="J58" s="14">
        <f t="shared" si="43"/>
        <v>2.1270000000000001E-2</v>
      </c>
      <c r="K58" s="5">
        <f t="shared" si="27"/>
        <v>0.31424501449829662</v>
      </c>
      <c r="L58">
        <f t="shared" si="44"/>
        <v>0.97529999999999994</v>
      </c>
      <c r="M58" s="13">
        <f t="shared" si="45"/>
        <v>0.19701068220000001</v>
      </c>
      <c r="N58" s="6">
        <f t="shared" si="46"/>
        <v>0.80785548165034005</v>
      </c>
      <c r="O58" s="6">
        <f t="shared" si="29"/>
        <v>0.19017651753921894</v>
      </c>
      <c r="P58" s="5">
        <f t="shared" si="47"/>
        <v>0</v>
      </c>
      <c r="Q58" s="5"/>
      <c r="R58" s="34">
        <f t="shared" si="48"/>
        <v>54</v>
      </c>
      <c r="S58" s="14">
        <f t="shared" si="49"/>
        <v>2.1219999999999999E-2</v>
      </c>
      <c r="T58" s="5">
        <f t="shared" si="30"/>
        <v>0.32177861087762866</v>
      </c>
      <c r="U58">
        <f t="shared" si="50"/>
        <v>0.97030000000000005</v>
      </c>
      <c r="V58" s="13">
        <f t="shared" si="51"/>
        <v>0.1772697557</v>
      </c>
      <c r="W58" s="6">
        <f t="shared" si="13"/>
        <v>0.82799515604428997</v>
      </c>
      <c r="X58" s="6">
        <f t="shared" si="31"/>
        <v>0.23540908226643942</v>
      </c>
      <c r="Y58" s="5">
        <f t="shared" si="52"/>
        <v>0</v>
      </c>
      <c r="AA58" s="46">
        <f t="shared" si="32"/>
        <v>55</v>
      </c>
      <c r="AB58" s="14">
        <f t="shared" si="53"/>
        <v>2.1270000000000001E-2</v>
      </c>
      <c r="AC58" s="5">
        <f t="shared" si="33"/>
        <v>0.31424501449829662</v>
      </c>
      <c r="AD58">
        <f t="shared" si="54"/>
        <v>0.97060000000000002</v>
      </c>
      <c r="AE58" s="13">
        <f t="shared" si="55"/>
        <v>0.15786219302986348</v>
      </c>
      <c r="AF58" s="6">
        <f t="shared" si="18"/>
        <v>0.84677895544521453</v>
      </c>
      <c r="AG58" s="6">
        <f t="shared" si="34"/>
        <v>0.30980335854038787</v>
      </c>
      <c r="AH58" s="5">
        <f t="shared" si="56"/>
        <v>0</v>
      </c>
      <c r="AI58" s="5"/>
      <c r="AJ58" s="34">
        <f t="shared" si="35"/>
        <v>54</v>
      </c>
      <c r="AK58" s="14">
        <f t="shared" si="57"/>
        <v>2.1219999999999999E-2</v>
      </c>
      <c r="AL58" s="5">
        <f t="shared" si="36"/>
        <v>0.32177861087762866</v>
      </c>
      <c r="AM58">
        <f t="shared" si="58"/>
        <v>0.96479999999999999</v>
      </c>
      <c r="AN58" s="13">
        <f t="shared" si="59"/>
        <v>0.1391814822760451</v>
      </c>
      <c r="AO58" s="6">
        <f t="shared" si="23"/>
        <v>0.86571770590007169</v>
      </c>
      <c r="AP58" s="6">
        <f t="shared" si="37"/>
        <v>0.36586095644937383</v>
      </c>
      <c r="AQ58" s="5">
        <f t="shared" si="60"/>
        <v>0</v>
      </c>
    </row>
    <row r="59" spans="2:43" x14ac:dyDescent="0.2">
      <c r="B59">
        <f t="shared" si="61"/>
        <v>56</v>
      </c>
      <c r="C59">
        <f t="shared" si="38"/>
        <v>2081</v>
      </c>
      <c r="D59">
        <f t="shared" si="39"/>
        <v>96</v>
      </c>
      <c r="E59" s="5">
        <f t="shared" si="40"/>
        <v>1</v>
      </c>
      <c r="F59" s="5">
        <f t="shared" si="41"/>
        <v>0</v>
      </c>
      <c r="G59" s="18">
        <f t="shared" si="42"/>
        <v>0</v>
      </c>
      <c r="H59" s="18"/>
      <c r="I59" s="46">
        <f t="shared" si="26"/>
        <v>56</v>
      </c>
      <c r="J59" s="14">
        <f t="shared" si="43"/>
        <v>2.1309999999999999E-2</v>
      </c>
      <c r="K59" s="5">
        <f t="shared" si="27"/>
        <v>0.30702608984708601</v>
      </c>
      <c r="L59">
        <f t="shared" si="44"/>
        <v>0.98019999999999996</v>
      </c>
      <c r="M59" s="13">
        <f t="shared" si="45"/>
        <v>0.21767002839999999</v>
      </c>
      <c r="N59" s="6">
        <f t="shared" si="46"/>
        <v>0.78663983816232008</v>
      </c>
      <c r="O59" s="6">
        <f t="shared" si="29"/>
        <v>0.1496004249793248</v>
      </c>
      <c r="P59" s="5">
        <f t="shared" si="47"/>
        <v>0</v>
      </c>
      <c r="Q59" s="5"/>
      <c r="R59" s="34">
        <f t="shared" si="48"/>
        <v>55</v>
      </c>
      <c r="S59" s="14">
        <f t="shared" si="49"/>
        <v>2.1270000000000001E-2</v>
      </c>
      <c r="T59" s="5">
        <f t="shared" si="30"/>
        <v>0.31424501449829662</v>
      </c>
      <c r="U59">
        <f t="shared" si="50"/>
        <v>0.97529999999999994</v>
      </c>
      <c r="V59" s="13">
        <f t="shared" si="51"/>
        <v>0.19701068220000001</v>
      </c>
      <c r="W59" s="6">
        <f t="shared" si="13"/>
        <v>0.80785548165034005</v>
      </c>
      <c r="X59" s="6">
        <f t="shared" si="31"/>
        <v>0.19017651753921894</v>
      </c>
      <c r="Y59" s="5">
        <f t="shared" si="52"/>
        <v>0</v>
      </c>
      <c r="AA59" s="46">
        <f t="shared" si="32"/>
        <v>56</v>
      </c>
      <c r="AB59" s="14">
        <f t="shared" si="53"/>
        <v>2.1309999999999999E-2</v>
      </c>
      <c r="AC59" s="5">
        <f t="shared" si="33"/>
        <v>0.30702608984708601</v>
      </c>
      <c r="AD59">
        <f t="shared" si="54"/>
        <v>0.97650000000000003</v>
      </c>
      <c r="AE59" s="13">
        <f t="shared" si="55"/>
        <v>0.17782952328056723</v>
      </c>
      <c r="AF59" s="6">
        <f t="shared" si="18"/>
        <v>0.82634947051652607</v>
      </c>
      <c r="AG59" s="6">
        <f t="shared" si="34"/>
        <v>0.25600584129409099</v>
      </c>
      <c r="AH59" s="5">
        <f t="shared" si="56"/>
        <v>0</v>
      </c>
      <c r="AI59" s="5"/>
      <c r="AJ59" s="34">
        <f t="shared" si="35"/>
        <v>55</v>
      </c>
      <c r="AK59" s="14">
        <f t="shared" si="57"/>
        <v>2.1270000000000001E-2</v>
      </c>
      <c r="AL59" s="5">
        <f t="shared" si="36"/>
        <v>0.31424501449829662</v>
      </c>
      <c r="AM59">
        <f t="shared" si="58"/>
        <v>0.97060000000000002</v>
      </c>
      <c r="AN59" s="13">
        <f t="shared" si="59"/>
        <v>0.15786219302986348</v>
      </c>
      <c r="AO59" s="6">
        <f t="shared" si="23"/>
        <v>0.84677895544521453</v>
      </c>
      <c r="AP59" s="6">
        <f t="shared" si="37"/>
        <v>0.30980335854038787</v>
      </c>
      <c r="AQ59" s="5">
        <f t="shared" si="60"/>
        <v>0</v>
      </c>
    </row>
    <row r="60" spans="2:43" x14ac:dyDescent="0.2">
      <c r="B60">
        <f t="shared" si="61"/>
        <v>57</v>
      </c>
      <c r="C60">
        <f t="shared" si="38"/>
        <v>2082</v>
      </c>
      <c r="D60">
        <f t="shared" si="39"/>
        <v>97</v>
      </c>
      <c r="E60" s="5">
        <f t="shared" si="40"/>
        <v>1</v>
      </c>
      <c r="F60" s="5">
        <f t="shared" si="41"/>
        <v>0</v>
      </c>
      <c r="G60" s="18">
        <f t="shared" si="42"/>
        <v>0</v>
      </c>
      <c r="H60" s="18"/>
      <c r="I60" s="46">
        <f t="shared" si="26"/>
        <v>57</v>
      </c>
      <c r="J60" s="14">
        <f t="shared" si="43"/>
        <v>2.1340000000000001E-2</v>
      </c>
      <c r="K60" s="5">
        <f t="shared" si="27"/>
        <v>0.30011697476732907</v>
      </c>
      <c r="L60">
        <f t="shared" si="44"/>
        <v>0.98519999999999996</v>
      </c>
      <c r="M60" s="13">
        <f t="shared" si="45"/>
        <v>0.2390627703</v>
      </c>
      <c r="N60" s="6">
        <f t="shared" si="46"/>
        <v>0.76447535870044003</v>
      </c>
      <c r="O60" s="6">
        <f t="shared" si="29"/>
        <v>0.11436583854780759</v>
      </c>
      <c r="P60" s="5">
        <f t="shared" si="47"/>
        <v>0</v>
      </c>
      <c r="Q60" s="5"/>
      <c r="R60" s="34">
        <f t="shared" si="48"/>
        <v>56</v>
      </c>
      <c r="S60" s="14">
        <f t="shared" si="49"/>
        <v>2.1309999999999999E-2</v>
      </c>
      <c r="T60" s="5">
        <f t="shared" si="30"/>
        <v>0.30702608984708601</v>
      </c>
      <c r="U60">
        <f t="shared" si="50"/>
        <v>0.98019999999999996</v>
      </c>
      <c r="V60" s="13">
        <f t="shared" si="51"/>
        <v>0.21767002839999999</v>
      </c>
      <c r="W60" s="6">
        <f t="shared" si="13"/>
        <v>0.78663983816232008</v>
      </c>
      <c r="X60" s="6">
        <f t="shared" si="31"/>
        <v>0.1496004249793248</v>
      </c>
      <c r="Y60" s="5">
        <f t="shared" si="52"/>
        <v>0</v>
      </c>
      <c r="AA60" s="46">
        <f t="shared" si="32"/>
        <v>57</v>
      </c>
      <c r="AB60" s="14">
        <f t="shared" si="53"/>
        <v>2.1340000000000001E-2</v>
      </c>
      <c r="AC60" s="5">
        <f t="shared" si="33"/>
        <v>0.30011697476732907</v>
      </c>
      <c r="AD60">
        <f t="shared" si="54"/>
        <v>0.98240000000000005</v>
      </c>
      <c r="AE60" s="13">
        <f t="shared" si="55"/>
        <v>0.19890707673386676</v>
      </c>
      <c r="AF60" s="6">
        <f t="shared" si="18"/>
        <v>0.80459368781664931</v>
      </c>
      <c r="AG60" s="6">
        <f t="shared" si="34"/>
        <v>0.20598068394941652</v>
      </c>
      <c r="AH60" s="5">
        <f t="shared" si="56"/>
        <v>0</v>
      </c>
      <c r="AI60" s="5"/>
      <c r="AJ60" s="34">
        <f t="shared" si="35"/>
        <v>56</v>
      </c>
      <c r="AK60" s="14">
        <f t="shared" si="57"/>
        <v>2.1309999999999999E-2</v>
      </c>
      <c r="AL60" s="5">
        <f t="shared" si="36"/>
        <v>0.30702608984708601</v>
      </c>
      <c r="AM60">
        <f t="shared" si="58"/>
        <v>0.97650000000000003</v>
      </c>
      <c r="AN60" s="13">
        <f t="shared" si="59"/>
        <v>0.17782952328056723</v>
      </c>
      <c r="AO60" s="6">
        <f t="shared" si="23"/>
        <v>0.82634947051652607</v>
      </c>
      <c r="AP60" s="6">
        <f t="shared" si="37"/>
        <v>0.25600584129409099</v>
      </c>
      <c r="AQ60" s="5">
        <f t="shared" si="60"/>
        <v>0</v>
      </c>
    </row>
    <row r="61" spans="2:43" x14ac:dyDescent="0.2">
      <c r="B61">
        <f t="shared" si="61"/>
        <v>58</v>
      </c>
      <c r="C61">
        <f t="shared" si="38"/>
        <v>2083</v>
      </c>
      <c r="D61">
        <f t="shared" si="39"/>
        <v>98</v>
      </c>
      <c r="E61" s="5">
        <f t="shared" si="40"/>
        <v>1</v>
      </c>
      <c r="F61" s="5">
        <f t="shared" si="41"/>
        <v>0</v>
      </c>
      <c r="G61" s="18">
        <f t="shared" si="42"/>
        <v>0</v>
      </c>
      <c r="H61" s="18"/>
      <c r="I61" s="46">
        <f t="shared" si="26"/>
        <v>58</v>
      </c>
      <c r="J61" s="14">
        <f t="shared" si="43"/>
        <v>2.138E-2</v>
      </c>
      <c r="K61" s="5">
        <f t="shared" si="27"/>
        <v>0.29317958600703642</v>
      </c>
      <c r="L61">
        <f t="shared" si="44"/>
        <v>0.99009999999999998</v>
      </c>
      <c r="M61" s="13">
        <f t="shared" si="45"/>
        <v>0.2609768126</v>
      </c>
      <c r="N61" s="6">
        <f t="shared" si="46"/>
        <v>0.74160685784474001</v>
      </c>
      <c r="O61" s="6">
        <f t="shared" si="29"/>
        <v>8.4814490170218429E-2</v>
      </c>
      <c r="P61" s="5">
        <f t="shared" si="47"/>
        <v>0</v>
      </c>
      <c r="Q61" s="5"/>
      <c r="R61" s="34">
        <f t="shared" si="48"/>
        <v>57</v>
      </c>
      <c r="S61" s="14">
        <f t="shared" si="49"/>
        <v>2.1340000000000001E-2</v>
      </c>
      <c r="T61" s="5">
        <f t="shared" si="30"/>
        <v>0.30011697476732907</v>
      </c>
      <c r="U61">
        <f t="shared" si="50"/>
        <v>0.98519999999999996</v>
      </c>
      <c r="V61" s="13">
        <f t="shared" si="51"/>
        <v>0.2390627703</v>
      </c>
      <c r="W61" s="6">
        <f t="shared" si="13"/>
        <v>0.76447535870044003</v>
      </c>
      <c r="X61" s="6">
        <f t="shared" si="31"/>
        <v>0.11436583854780759</v>
      </c>
      <c r="Y61" s="5">
        <f t="shared" si="52"/>
        <v>0</v>
      </c>
      <c r="AA61" s="46">
        <f t="shared" si="32"/>
        <v>58</v>
      </c>
      <c r="AB61" s="14">
        <f t="shared" si="53"/>
        <v>2.138E-2</v>
      </c>
      <c r="AC61" s="5">
        <f t="shared" si="33"/>
        <v>0.29317958600703642</v>
      </c>
      <c r="AD61">
        <f t="shared" si="54"/>
        <v>0.98829999999999996</v>
      </c>
      <c r="AE61" s="13">
        <f t="shared" si="55"/>
        <v>0.2208719659648547</v>
      </c>
      <c r="AF61" s="6">
        <f t="shared" si="18"/>
        <v>0.78171223603693407</v>
      </c>
      <c r="AG61" s="6">
        <f t="shared" si="34"/>
        <v>0.1610176210305154</v>
      </c>
      <c r="AH61" s="5">
        <f t="shared" si="56"/>
        <v>0</v>
      </c>
      <c r="AI61" s="5"/>
      <c r="AJ61" s="34">
        <f t="shared" si="35"/>
        <v>57</v>
      </c>
      <c r="AK61" s="14">
        <f t="shared" si="57"/>
        <v>2.1340000000000001E-2</v>
      </c>
      <c r="AL61" s="5">
        <f t="shared" si="36"/>
        <v>0.30011697476732907</v>
      </c>
      <c r="AM61">
        <f t="shared" si="58"/>
        <v>0.98240000000000005</v>
      </c>
      <c r="AN61" s="13">
        <f t="shared" si="59"/>
        <v>0.19890707673386676</v>
      </c>
      <c r="AO61" s="6">
        <f t="shared" si="23"/>
        <v>0.80459368781664931</v>
      </c>
      <c r="AP61" s="6">
        <f t="shared" si="37"/>
        <v>0.20598068394941652</v>
      </c>
      <c r="AQ61" s="5">
        <f t="shared" si="60"/>
        <v>0</v>
      </c>
    </row>
    <row r="62" spans="2:43" x14ac:dyDescent="0.2">
      <c r="B62">
        <f t="shared" si="61"/>
        <v>59</v>
      </c>
      <c r="C62">
        <f t="shared" si="38"/>
        <v>2084</v>
      </c>
      <c r="D62">
        <f t="shared" si="39"/>
        <v>99</v>
      </c>
      <c r="E62" s="5">
        <f t="shared" si="40"/>
        <v>1</v>
      </c>
      <c r="F62" s="5">
        <f t="shared" si="41"/>
        <v>0</v>
      </c>
      <c r="G62" s="18">
        <f t="shared" si="42"/>
        <v>0</v>
      </c>
      <c r="H62" s="18"/>
      <c r="I62" s="46">
        <f t="shared" si="26"/>
        <v>59</v>
      </c>
      <c r="J62" s="14">
        <f t="shared" si="43"/>
        <v>2.1420000000000002E-2</v>
      </c>
      <c r="K62" s="5">
        <f t="shared" si="27"/>
        <v>0.28638015301951292</v>
      </c>
      <c r="L62">
        <f t="shared" si="44"/>
        <v>0.99509999999999998</v>
      </c>
      <c r="M62" s="13">
        <f t="shared" si="45"/>
        <v>0.28318103610000001</v>
      </c>
      <c r="N62" s="6">
        <f t="shared" si="46"/>
        <v>0.71820655097689001</v>
      </c>
      <c r="O62" s="6">
        <f t="shared" si="29"/>
        <v>6.0914322458015917E-2</v>
      </c>
      <c r="P62" s="5">
        <f t="shared" si="47"/>
        <v>0</v>
      </c>
      <c r="Q62" s="5"/>
      <c r="R62" s="34">
        <f t="shared" si="48"/>
        <v>58</v>
      </c>
      <c r="S62" s="14">
        <f t="shared" si="49"/>
        <v>2.138E-2</v>
      </c>
      <c r="T62" s="5">
        <f t="shared" si="30"/>
        <v>0.29317958600703642</v>
      </c>
      <c r="U62">
        <f t="shared" si="50"/>
        <v>0.99009999999999998</v>
      </c>
      <c r="V62" s="13">
        <f t="shared" si="51"/>
        <v>0.2609768126</v>
      </c>
      <c r="W62" s="6">
        <f t="shared" si="13"/>
        <v>0.74160685784474001</v>
      </c>
      <c r="X62" s="6">
        <f t="shared" si="31"/>
        <v>8.4814490170218429E-2</v>
      </c>
      <c r="Y62" s="5">
        <f t="shared" si="52"/>
        <v>0</v>
      </c>
      <c r="AA62" s="46">
        <f t="shared" si="32"/>
        <v>59</v>
      </c>
      <c r="AB62" s="14">
        <f t="shared" si="53"/>
        <v>2.1420000000000002E-2</v>
      </c>
      <c r="AC62" s="5">
        <f t="shared" si="33"/>
        <v>0.28638015301951292</v>
      </c>
      <c r="AD62">
        <f t="shared" si="54"/>
        <v>0.99409999999999998</v>
      </c>
      <c r="AE62" s="13">
        <f t="shared" si="55"/>
        <v>0.24346390436895871</v>
      </c>
      <c r="AF62" s="6">
        <f t="shared" si="18"/>
        <v>0.75797253266681819</v>
      </c>
      <c r="AG62" s="6">
        <f t="shared" si="34"/>
        <v>0.12204693401648568</v>
      </c>
      <c r="AH62" s="5">
        <f t="shared" si="56"/>
        <v>0</v>
      </c>
      <c r="AI62" s="5"/>
      <c r="AJ62" s="34">
        <f t="shared" si="35"/>
        <v>58</v>
      </c>
      <c r="AK62" s="14">
        <f t="shared" si="57"/>
        <v>2.138E-2</v>
      </c>
      <c r="AL62" s="5">
        <f t="shared" si="36"/>
        <v>0.29317958600703642</v>
      </c>
      <c r="AM62">
        <f t="shared" si="58"/>
        <v>0.98829999999999996</v>
      </c>
      <c r="AN62" s="13">
        <f t="shared" si="59"/>
        <v>0.2208719659648547</v>
      </c>
      <c r="AO62" s="6">
        <f t="shared" si="23"/>
        <v>0.78171223603693407</v>
      </c>
      <c r="AP62" s="6">
        <f t="shared" si="37"/>
        <v>0.1610176210305154</v>
      </c>
      <c r="AQ62" s="5">
        <f t="shared" si="60"/>
        <v>0</v>
      </c>
    </row>
    <row r="63" spans="2:43" x14ac:dyDescent="0.2">
      <c r="B63">
        <f t="shared" si="61"/>
        <v>60</v>
      </c>
      <c r="C63">
        <f t="shared" si="38"/>
        <v>2085</v>
      </c>
      <c r="D63">
        <f t="shared" si="39"/>
        <v>100</v>
      </c>
      <c r="E63" s="5">
        <f t="shared" si="40"/>
        <v>1</v>
      </c>
      <c r="F63" s="5">
        <f t="shared" si="41"/>
        <v>0</v>
      </c>
      <c r="G63" s="18">
        <f t="shared" si="42"/>
        <v>0</v>
      </c>
      <c r="H63" s="18"/>
      <c r="I63" s="46">
        <f t="shared" si="26"/>
        <v>60</v>
      </c>
      <c r="J63" s="14">
        <f t="shared" si="43"/>
        <v>2.145E-2</v>
      </c>
      <c r="K63" s="5">
        <f t="shared" si="27"/>
        <v>0.27988088218676566</v>
      </c>
      <c r="L63">
        <f t="shared" si="44"/>
        <v>1</v>
      </c>
      <c r="M63" s="13">
        <f t="shared" si="45"/>
        <v>0.30543490719999999</v>
      </c>
      <c r="N63" s="6">
        <f t="shared" si="46"/>
        <v>0.69456509280000001</v>
      </c>
      <c r="O63" s="6">
        <f t="shared" si="29"/>
        <v>4.2308962030900947E-2</v>
      </c>
      <c r="P63" s="5">
        <f t="shared" si="47"/>
        <v>0</v>
      </c>
      <c r="Q63" s="5"/>
      <c r="R63" s="34">
        <f t="shared" si="48"/>
        <v>59</v>
      </c>
      <c r="S63" s="14">
        <f t="shared" si="49"/>
        <v>2.1420000000000002E-2</v>
      </c>
      <c r="T63" s="5">
        <f t="shared" si="30"/>
        <v>0.28638015301951292</v>
      </c>
      <c r="U63">
        <f t="shared" si="50"/>
        <v>0.99509999999999998</v>
      </c>
      <c r="V63" s="13">
        <f t="shared" si="51"/>
        <v>0.28318103610000001</v>
      </c>
      <c r="W63" s="6">
        <f t="shared" si="13"/>
        <v>0.71820655097689001</v>
      </c>
      <c r="X63" s="6">
        <f t="shared" si="31"/>
        <v>6.0914322458015917E-2</v>
      </c>
      <c r="Y63" s="5">
        <f t="shared" si="52"/>
        <v>0</v>
      </c>
      <c r="AA63" s="46">
        <f t="shared" si="32"/>
        <v>60</v>
      </c>
      <c r="AB63" s="14">
        <f t="shared" si="53"/>
        <v>2.145E-2</v>
      </c>
      <c r="AC63" s="5">
        <f t="shared" si="33"/>
        <v>0.27988088218676566</v>
      </c>
      <c r="AD63">
        <f t="shared" si="54"/>
        <v>1</v>
      </c>
      <c r="AE63" s="13">
        <f t="shared" si="55"/>
        <v>0.26639797388021158</v>
      </c>
      <c r="AF63" s="6">
        <f t="shared" si="18"/>
        <v>0.73360202611978842</v>
      </c>
      <c r="AG63" s="6">
        <f t="shared" si="34"/>
        <v>8.9533878076202028E-2</v>
      </c>
      <c r="AH63" s="5">
        <f t="shared" si="56"/>
        <v>0</v>
      </c>
      <c r="AI63" s="5"/>
      <c r="AJ63" s="34">
        <f t="shared" si="35"/>
        <v>59</v>
      </c>
      <c r="AK63" s="14">
        <f t="shared" si="57"/>
        <v>2.1420000000000002E-2</v>
      </c>
      <c r="AL63" s="5">
        <f t="shared" si="36"/>
        <v>0.28638015301951292</v>
      </c>
      <c r="AM63">
        <f t="shared" si="58"/>
        <v>0.99409999999999998</v>
      </c>
      <c r="AN63" s="13">
        <f t="shared" si="59"/>
        <v>0.24346390436895871</v>
      </c>
      <c r="AO63" s="6">
        <f t="shared" si="23"/>
        <v>0.75797253266681819</v>
      </c>
      <c r="AP63" s="6">
        <f t="shared" si="37"/>
        <v>0.12204693401648568</v>
      </c>
      <c r="AQ63" s="5">
        <f t="shared" si="60"/>
        <v>0</v>
      </c>
    </row>
    <row r="64" spans="2:43" x14ac:dyDescent="0.2">
      <c r="B64">
        <f t="shared" si="61"/>
        <v>61</v>
      </c>
      <c r="C64">
        <f t="shared" si="38"/>
        <v>2086</v>
      </c>
      <c r="D64">
        <f t="shared" si="39"/>
        <v>101</v>
      </c>
      <c r="E64" s="5">
        <f t="shared" si="40"/>
        <v>1</v>
      </c>
      <c r="F64" s="5">
        <f t="shared" si="41"/>
        <v>0</v>
      </c>
      <c r="G64" s="18">
        <f t="shared" si="42"/>
        <v>0</v>
      </c>
      <c r="H64" s="18"/>
      <c r="I64" s="46">
        <f t="shared" si="26"/>
        <v>61</v>
      </c>
      <c r="J64" s="14">
        <f t="shared" si="43"/>
        <v>2.1479999999999999E-2</v>
      </c>
      <c r="K64" s="5">
        <f t="shared" si="27"/>
        <v>0.27351305694992123</v>
      </c>
      <c r="L64">
        <f t="shared" si="44"/>
        <v>1</v>
      </c>
      <c r="M64" s="13">
        <f t="shared" si="45"/>
        <v>0.32749881409999998</v>
      </c>
      <c r="N64" s="6">
        <f t="shared" si="46"/>
        <v>0.67250118590000008</v>
      </c>
      <c r="O64" s="6">
        <f t="shared" si="29"/>
        <v>2.8452827139978962E-2</v>
      </c>
      <c r="P64" s="5">
        <f t="shared" si="47"/>
        <v>0</v>
      </c>
      <c r="Q64" s="5"/>
      <c r="R64" s="34">
        <f t="shared" si="48"/>
        <v>60</v>
      </c>
      <c r="S64" s="14">
        <f t="shared" si="49"/>
        <v>2.145E-2</v>
      </c>
      <c r="T64" s="5">
        <f t="shared" si="30"/>
        <v>0.27988088218676566</v>
      </c>
      <c r="U64">
        <f t="shared" si="50"/>
        <v>1</v>
      </c>
      <c r="V64" s="13">
        <f t="shared" si="51"/>
        <v>0.30543490719999999</v>
      </c>
      <c r="W64" s="6">
        <f t="shared" si="13"/>
        <v>0.69456509280000001</v>
      </c>
      <c r="X64" s="6">
        <f t="shared" si="31"/>
        <v>4.2308962030900947E-2</v>
      </c>
      <c r="Y64" s="5">
        <f t="shared" si="52"/>
        <v>0</v>
      </c>
      <c r="AA64" s="46">
        <f t="shared" si="32"/>
        <v>61</v>
      </c>
      <c r="AB64" s="14">
        <f t="shared" si="53"/>
        <v>2.1479999999999999E-2</v>
      </c>
      <c r="AC64" s="5">
        <f t="shared" si="33"/>
        <v>0.27351305694992123</v>
      </c>
      <c r="AD64">
        <f t="shared" si="54"/>
        <v>1</v>
      </c>
      <c r="AE64" s="13">
        <f t="shared" si="55"/>
        <v>0.28937979700900374</v>
      </c>
      <c r="AF64" s="6">
        <f t="shared" si="18"/>
        <v>0.71062020299099626</v>
      </c>
      <c r="AG64" s="6">
        <f t="shared" si="34"/>
        <v>6.3624582613081793E-2</v>
      </c>
      <c r="AH64" s="5">
        <f t="shared" si="56"/>
        <v>0</v>
      </c>
      <c r="AI64" s="5"/>
      <c r="AJ64" s="34">
        <f t="shared" si="35"/>
        <v>60</v>
      </c>
      <c r="AK64" s="14">
        <f t="shared" si="57"/>
        <v>2.145E-2</v>
      </c>
      <c r="AL64" s="5">
        <f t="shared" si="36"/>
        <v>0.27988088218676566</v>
      </c>
      <c r="AM64">
        <f t="shared" si="58"/>
        <v>1</v>
      </c>
      <c r="AN64" s="13">
        <f t="shared" si="59"/>
        <v>0.26639797388021158</v>
      </c>
      <c r="AO64" s="6">
        <f t="shared" si="23"/>
        <v>0.73360202611978842</v>
      </c>
      <c r="AP64" s="6">
        <f t="shared" si="37"/>
        <v>8.9533878076202028E-2</v>
      </c>
      <c r="AQ64" s="5">
        <f t="shared" si="60"/>
        <v>0</v>
      </c>
    </row>
    <row r="65" spans="2:43" x14ac:dyDescent="0.2">
      <c r="B65">
        <f t="shared" si="61"/>
        <v>62</v>
      </c>
      <c r="C65">
        <f t="shared" si="38"/>
        <v>2087</v>
      </c>
      <c r="D65">
        <f t="shared" si="39"/>
        <v>102</v>
      </c>
      <c r="E65" s="5">
        <f t="shared" si="40"/>
        <v>1</v>
      </c>
      <c r="F65" s="5">
        <f t="shared" si="41"/>
        <v>0</v>
      </c>
      <c r="G65" s="18">
        <f t="shared" si="42"/>
        <v>0</v>
      </c>
      <c r="H65" s="18"/>
      <c r="I65" s="46">
        <f t="shared" si="26"/>
        <v>62</v>
      </c>
      <c r="J65" s="14">
        <f t="shared" si="43"/>
        <v>2.1520000000000001E-2</v>
      </c>
      <c r="K65" s="5">
        <f t="shared" si="27"/>
        <v>0.26711225550767675</v>
      </c>
      <c r="L65">
        <f t="shared" si="44"/>
        <v>1</v>
      </c>
      <c r="M65" s="13">
        <f t="shared" si="45"/>
        <v>0.34914419540000002</v>
      </c>
      <c r="N65" s="6">
        <f t="shared" si="46"/>
        <v>0.65085580459999992</v>
      </c>
      <c r="O65" s="6">
        <f t="shared" si="29"/>
        <v>1.8518687701335721E-2</v>
      </c>
      <c r="P65" s="5">
        <f t="shared" si="47"/>
        <v>0</v>
      </c>
      <c r="Q65" s="5"/>
      <c r="R65" s="34">
        <f t="shared" si="48"/>
        <v>61</v>
      </c>
      <c r="S65" s="14">
        <f t="shared" si="49"/>
        <v>2.1479999999999999E-2</v>
      </c>
      <c r="T65" s="5">
        <f t="shared" si="30"/>
        <v>0.27351305694992123</v>
      </c>
      <c r="U65">
        <f t="shared" si="50"/>
        <v>1</v>
      </c>
      <c r="V65" s="13">
        <f t="shared" si="51"/>
        <v>0.32749881409999998</v>
      </c>
      <c r="W65" s="6">
        <f t="shared" si="13"/>
        <v>0.67250118590000008</v>
      </c>
      <c r="X65" s="6">
        <f t="shared" si="31"/>
        <v>2.8452827139978962E-2</v>
      </c>
      <c r="Y65" s="5">
        <f t="shared" si="52"/>
        <v>0</v>
      </c>
      <c r="AA65" s="46">
        <f t="shared" si="32"/>
        <v>62</v>
      </c>
      <c r="AB65" s="14">
        <f t="shared" si="53"/>
        <v>2.1520000000000001E-2</v>
      </c>
      <c r="AC65" s="5">
        <f t="shared" si="33"/>
        <v>0.26711225550767675</v>
      </c>
      <c r="AD65">
        <f t="shared" si="54"/>
        <v>1</v>
      </c>
      <c r="AE65" s="13">
        <f t="shared" si="55"/>
        <v>0.31212141848610386</v>
      </c>
      <c r="AF65" s="6">
        <f t="shared" si="18"/>
        <v>0.68787858151389614</v>
      </c>
      <c r="AG65" s="6">
        <f t="shared" si="34"/>
        <v>4.3765987637300406E-2</v>
      </c>
      <c r="AH65" s="5">
        <f t="shared" si="56"/>
        <v>0</v>
      </c>
      <c r="AI65" s="5"/>
      <c r="AJ65" s="34">
        <f t="shared" si="35"/>
        <v>61</v>
      </c>
      <c r="AK65" s="14">
        <f t="shared" si="57"/>
        <v>2.1479999999999999E-2</v>
      </c>
      <c r="AL65" s="5">
        <f t="shared" si="36"/>
        <v>0.27351305694992123</v>
      </c>
      <c r="AM65">
        <f t="shared" si="58"/>
        <v>1</v>
      </c>
      <c r="AN65" s="13">
        <f t="shared" si="59"/>
        <v>0.28937979700900374</v>
      </c>
      <c r="AO65" s="6">
        <f t="shared" si="23"/>
        <v>0.71062020299099626</v>
      </c>
      <c r="AP65" s="6">
        <f t="shared" si="37"/>
        <v>6.3624582613081793E-2</v>
      </c>
      <c r="AQ65" s="5">
        <f t="shared" si="60"/>
        <v>0</v>
      </c>
    </row>
    <row r="66" spans="2:43" x14ac:dyDescent="0.2">
      <c r="B66">
        <f t="shared" si="61"/>
        <v>63</v>
      </c>
      <c r="C66">
        <f t="shared" si="38"/>
        <v>2088</v>
      </c>
      <c r="D66">
        <f t="shared" si="39"/>
        <v>103</v>
      </c>
      <c r="E66" s="5">
        <f t="shared" si="40"/>
        <v>1</v>
      </c>
      <c r="F66" s="5">
        <f t="shared" si="41"/>
        <v>0</v>
      </c>
      <c r="G66" s="18">
        <f t="shared" si="42"/>
        <v>0</v>
      </c>
      <c r="H66" s="18"/>
      <c r="I66" s="46">
        <f t="shared" si="26"/>
        <v>63</v>
      </c>
      <c r="J66" s="14">
        <f t="shared" si="43"/>
        <v>2.155E-2</v>
      </c>
      <c r="K66" s="5">
        <f t="shared" si="27"/>
        <v>0.26100175505534351</v>
      </c>
      <c r="L66">
        <f t="shared" si="44"/>
        <v>1</v>
      </c>
      <c r="M66" s="13">
        <f t="shared" si="45"/>
        <v>0.37016255910000001</v>
      </c>
      <c r="N66" s="6">
        <f t="shared" si="46"/>
        <v>0.62983744090000005</v>
      </c>
      <c r="O66" s="6">
        <f t="shared" si="29"/>
        <v>1.1663762870635594E-2</v>
      </c>
      <c r="P66" s="5">
        <f t="shared" si="47"/>
        <v>0</v>
      </c>
      <c r="Q66" s="5"/>
      <c r="R66" s="34">
        <f t="shared" si="48"/>
        <v>62</v>
      </c>
      <c r="S66" s="14">
        <f t="shared" si="49"/>
        <v>2.1520000000000001E-2</v>
      </c>
      <c r="T66" s="5">
        <f t="shared" si="30"/>
        <v>0.26711225550767675</v>
      </c>
      <c r="U66">
        <f t="shared" si="50"/>
        <v>1</v>
      </c>
      <c r="V66" s="13">
        <f t="shared" si="51"/>
        <v>0.34914419540000002</v>
      </c>
      <c r="W66" s="6">
        <f t="shared" si="13"/>
        <v>0.65085580459999992</v>
      </c>
      <c r="X66" s="6">
        <f t="shared" si="31"/>
        <v>1.8518687701335721E-2</v>
      </c>
      <c r="Y66" s="5">
        <f t="shared" si="52"/>
        <v>0</v>
      </c>
      <c r="AA66" s="46">
        <f t="shared" si="32"/>
        <v>63</v>
      </c>
      <c r="AB66" s="14">
        <f t="shared" si="53"/>
        <v>2.155E-2</v>
      </c>
      <c r="AC66" s="5">
        <f t="shared" si="33"/>
        <v>0.26100175505534351</v>
      </c>
      <c r="AD66">
        <f t="shared" si="54"/>
        <v>1</v>
      </c>
      <c r="AE66" s="13">
        <f t="shared" si="55"/>
        <v>0.33435609468186755</v>
      </c>
      <c r="AF66" s="6">
        <f t="shared" si="18"/>
        <v>0.66564390531813245</v>
      </c>
      <c r="AG66" s="6">
        <f t="shared" si="34"/>
        <v>2.9132562930997748E-2</v>
      </c>
      <c r="AH66" s="5">
        <f t="shared" si="56"/>
        <v>0</v>
      </c>
      <c r="AI66" s="5"/>
      <c r="AJ66" s="34">
        <f t="shared" si="35"/>
        <v>62</v>
      </c>
      <c r="AK66" s="14">
        <f t="shared" si="57"/>
        <v>2.1520000000000001E-2</v>
      </c>
      <c r="AL66" s="5">
        <f t="shared" si="36"/>
        <v>0.26711225550767675</v>
      </c>
      <c r="AM66">
        <f t="shared" si="58"/>
        <v>1</v>
      </c>
      <c r="AN66" s="13">
        <f t="shared" si="59"/>
        <v>0.31212141848610386</v>
      </c>
      <c r="AO66" s="6">
        <f t="shared" si="23"/>
        <v>0.68787858151389614</v>
      </c>
      <c r="AP66" s="6">
        <f t="shared" si="37"/>
        <v>4.3765987637300406E-2</v>
      </c>
      <c r="AQ66" s="5">
        <f t="shared" si="60"/>
        <v>0</v>
      </c>
    </row>
    <row r="67" spans="2:43" x14ac:dyDescent="0.2">
      <c r="B67">
        <f t="shared" si="61"/>
        <v>64</v>
      </c>
      <c r="C67">
        <f t="shared" si="38"/>
        <v>2089</v>
      </c>
      <c r="D67">
        <f t="shared" si="39"/>
        <v>104</v>
      </c>
      <c r="E67" s="5">
        <f t="shared" si="40"/>
        <v>1</v>
      </c>
      <c r="F67" s="5">
        <f t="shared" si="41"/>
        <v>0</v>
      </c>
      <c r="G67" s="18">
        <f t="shared" si="42"/>
        <v>0</v>
      </c>
      <c r="H67" s="18"/>
      <c r="I67" s="46">
        <f t="shared" si="26"/>
        <v>64</v>
      </c>
      <c r="J67" s="14">
        <f t="shared" si="43"/>
        <v>2.1569999999999999E-2</v>
      </c>
      <c r="K67" s="5">
        <f t="shared" si="27"/>
        <v>0.25517588801741969</v>
      </c>
      <c r="L67">
        <f t="shared" si="44"/>
        <v>1</v>
      </c>
      <c r="M67" s="13">
        <f t="shared" si="45"/>
        <v>0.39037266450000002</v>
      </c>
      <c r="N67" s="6">
        <f t="shared" si="46"/>
        <v>0.60962733549999992</v>
      </c>
      <c r="O67" s="6">
        <f t="shared" si="29"/>
        <v>7.1105486807294073E-3</v>
      </c>
      <c r="P67" s="5">
        <f t="shared" si="47"/>
        <v>0</v>
      </c>
      <c r="Q67" s="5"/>
      <c r="R67" s="34">
        <f t="shared" si="48"/>
        <v>63</v>
      </c>
      <c r="S67" s="14">
        <f t="shared" si="49"/>
        <v>2.155E-2</v>
      </c>
      <c r="T67" s="5">
        <f t="shared" si="30"/>
        <v>0.26100175505534351</v>
      </c>
      <c r="U67">
        <f t="shared" si="50"/>
        <v>1</v>
      </c>
      <c r="V67" s="13">
        <f t="shared" si="51"/>
        <v>0.37016255910000001</v>
      </c>
      <c r="W67" s="6">
        <f t="shared" si="13"/>
        <v>0.62983744090000005</v>
      </c>
      <c r="X67" s="6">
        <f t="shared" si="31"/>
        <v>1.1663762870635594E-2</v>
      </c>
      <c r="Y67" s="5">
        <f t="shared" si="52"/>
        <v>0</v>
      </c>
      <c r="AA67" s="46">
        <f t="shared" si="32"/>
        <v>64</v>
      </c>
      <c r="AB67" s="14">
        <f t="shared" si="53"/>
        <v>2.1569999999999999E-2</v>
      </c>
      <c r="AC67" s="5">
        <f t="shared" si="33"/>
        <v>0.25517588801741969</v>
      </c>
      <c r="AD67">
        <f t="shared" si="54"/>
        <v>1</v>
      </c>
      <c r="AE67" s="13">
        <f t="shared" si="55"/>
        <v>0.3558504253811281</v>
      </c>
      <c r="AF67" s="6">
        <f t="shared" si="18"/>
        <v>0.6441495746188719</v>
      </c>
      <c r="AG67" s="6">
        <f t="shared" si="34"/>
        <v>1.8765728019559717E-2</v>
      </c>
      <c r="AH67" s="5">
        <f t="shared" si="56"/>
        <v>0</v>
      </c>
      <c r="AI67" s="5"/>
      <c r="AJ67" s="34">
        <f t="shared" si="35"/>
        <v>63</v>
      </c>
      <c r="AK67" s="14">
        <f t="shared" si="57"/>
        <v>2.155E-2</v>
      </c>
      <c r="AL67" s="5">
        <f t="shared" si="36"/>
        <v>0.26100175505534351</v>
      </c>
      <c r="AM67">
        <f t="shared" si="58"/>
        <v>1</v>
      </c>
      <c r="AN67" s="13">
        <f t="shared" si="59"/>
        <v>0.33435609468186755</v>
      </c>
      <c r="AO67" s="6">
        <f t="shared" si="23"/>
        <v>0.66564390531813245</v>
      </c>
      <c r="AP67" s="6">
        <f t="shared" si="37"/>
        <v>2.9132562930997748E-2</v>
      </c>
      <c r="AQ67" s="5">
        <f t="shared" si="60"/>
        <v>0</v>
      </c>
    </row>
    <row r="68" spans="2:43" x14ac:dyDescent="0.2">
      <c r="B68">
        <f t="shared" si="61"/>
        <v>65</v>
      </c>
      <c r="C68">
        <f t="shared" ref="C68:C73" si="62">IF(B68=1,Berekeningsjaar,C67+1)</f>
        <v>2090</v>
      </c>
      <c r="D68">
        <f t="shared" ref="D68:D73" si="63">IF(B68=1,LeeftijdJaarBerDatum,D67+1)</f>
        <v>105</v>
      </c>
      <c r="E68" s="5">
        <f t="shared" ref="E68:E78" si="64">MIN(1,B68/Spreidingsduur)</f>
        <v>1</v>
      </c>
      <c r="F68" s="5">
        <f t="shared" ref="F68:F78" si="65">IF(IsDirectIngaand,IF(NOT(IsLevenslang),IF(D68&lt;EindLeeftijdJaarUitkering,1,0),1),IF(AND(D68&gt;=StartLeeftijdJaarUitkering,IF(NOT(IsLevenslang),D68&lt;EindLeeftijdJaarUitkering,TRUE)),1,0))</f>
        <v>0</v>
      </c>
      <c r="G68" s="18">
        <f t="shared" ref="G68:G78" si="66">((IF(StijgendeFunctieMeenemen=SchalingsfactorMeenemen,1,0)+IF(OR(StijgendeFunctieMeenemen,SchalingsfactorMeenemen),IF(StijgendeFunctieMeenemen,E68,0)*IF(SchalingsfactorMeenemen,SchalingsfactorPercentage,1),0))*IF(AND(OR(IsDirectIngaand,AND(NOT(IsDirectIngaand),D68&gt;=StartLeeftijdJaarUitkering)),OR(IsLevenslang,AND(NOT(IsLevenslang),D68&lt;EindLeeftijdJaarUitkering))),1,0))*F68*(1+StijgingDalingUitkering)^(B68-1)</f>
        <v>0</v>
      </c>
      <c r="H68" s="18"/>
      <c r="I68" s="46">
        <f t="shared" si="26"/>
        <v>65</v>
      </c>
      <c r="J68" s="14">
        <f t="shared" ref="J68:J103" si="67">VLOOKUP($I68,RTS,2,0)</f>
        <v>2.1600000000000001E-2</v>
      </c>
      <c r="K68" s="5">
        <f t="shared" si="27"/>
        <v>0.24931162153997785</v>
      </c>
      <c r="L68">
        <f t="shared" ref="L68:L103" si="68">IF($D68&gt;Eindleeftijd,1,VLOOKUP($D68,Ervaringssterfte,IF(SoortDeelnemerHoofdverzekerde,2,4),0))</f>
        <v>1</v>
      </c>
      <c r="M68" s="13">
        <f t="shared" ref="M68:M103" si="69">IF($D68&gt;Eindleeftijd,1,VLOOKUP($D68,qx,$C68-StartjaarTafels+2,0))</f>
        <v>0.40962541009999998</v>
      </c>
      <c r="N68" s="6">
        <f t="shared" ref="N68:N73" si="70">1-L68*M68</f>
        <v>0.59037458990000002</v>
      </c>
      <c r="O68" s="6">
        <f t="shared" si="29"/>
        <v>4.1978872613496103E-3</v>
      </c>
      <c r="P68" s="5">
        <f t="shared" ref="P68:P78" si="71">$K68*$G68*O68</f>
        <v>0</v>
      </c>
      <c r="Q68" s="5"/>
      <c r="R68" s="34">
        <f t="shared" ref="R68:R103" si="72">I68-1</f>
        <v>64</v>
      </c>
      <c r="S68" s="14">
        <f t="shared" ref="S68:S103" si="73">IF($R68=0,0,VLOOKUP($R68,RTS,2,0))</f>
        <v>2.1569999999999999E-2</v>
      </c>
      <c r="T68" s="5">
        <f t="shared" si="30"/>
        <v>0.25517588801741969</v>
      </c>
      <c r="U68">
        <f t="shared" ref="U68:U103" si="74">IF(R68=0,0,IF($D68&gt;Eindleeftijd,1,VLOOKUP($D68-1,Ervaringssterfte,IF(SoortDeelnemerHoofdverzekerde,2,4),0)))</f>
        <v>1</v>
      </c>
      <c r="V68" s="13">
        <f t="shared" ref="V68:V78" si="75">IF(R68=0,0,IF($D68&gt;Eindleeftijd,1,VLOOKUP($D68-1,qx,$C68-1-StartjaarTafels+2,0)))</f>
        <v>0.39037266450000002</v>
      </c>
      <c r="W68" s="6">
        <f t="shared" ref="W68:W78" si="76">1-U68*V68</f>
        <v>0.60962733549999992</v>
      </c>
      <c r="X68" s="6">
        <f t="shared" si="31"/>
        <v>7.1105486807294073E-3</v>
      </c>
      <c r="Y68" s="5">
        <f t="shared" ref="Y68:Y99" si="77">$T68*$G68*X68</f>
        <v>0</v>
      </c>
      <c r="AA68" s="46">
        <f t="shared" si="32"/>
        <v>65</v>
      </c>
      <c r="AB68" s="14">
        <f t="shared" ref="AB68:AB103" si="78">VLOOKUP($AA68,RTS,2,0)</f>
        <v>2.1600000000000001E-2</v>
      </c>
      <c r="AC68" s="5">
        <f t="shared" si="33"/>
        <v>0.24931162153997785</v>
      </c>
      <c r="AD68">
        <f t="shared" ref="AD68:AD103" si="79">IF($D68&gt;Eindleeftijd,1,VLOOKUP($D68,Ervaringssterfte,IF(SoortDeelnemerHoofdverzekerde,3,5),0))</f>
        <v>1</v>
      </c>
      <c r="AE68" s="13">
        <f t="shared" ref="AE68:AE103" si="80">IF($D68&gt;Eindleeftijd,1,VLOOKUP($D68,qy,$C68-StartjaarTafels+2,0))</f>
        <v>0.37641277234749371</v>
      </c>
      <c r="AF68" s="6">
        <f t="shared" ref="AF68:AF78" si="81">1-AD68*AE68</f>
        <v>0.62358722765250629</v>
      </c>
      <c r="AG68" s="6">
        <f t="shared" si="34"/>
        <v>1.1702068310598201E-2</v>
      </c>
      <c r="AH68" s="5">
        <f t="shared" ref="AH68:AH99" si="82">$AC68*$G68*AG68</f>
        <v>0</v>
      </c>
      <c r="AI68" s="5"/>
      <c r="AJ68" s="34">
        <f t="shared" si="35"/>
        <v>64</v>
      </c>
      <c r="AK68" s="14">
        <f t="shared" ref="AK68:AK103" si="83">IF($AJ68=0,0,VLOOKUP($AJ68,RTS,2,0))</f>
        <v>2.1569999999999999E-2</v>
      </c>
      <c r="AL68" s="5">
        <f t="shared" si="36"/>
        <v>0.25517588801741969</v>
      </c>
      <c r="AM68">
        <f t="shared" ref="AM68:AM103" si="84">IF(AJ68=0,0,IF($D68&gt;Eindleeftijd,1,VLOOKUP($D68-1,Ervaringssterfte,IF(SoortDeelnemerHoofdverzekerde,3,5),0)))</f>
        <v>1</v>
      </c>
      <c r="AN68" s="13">
        <f t="shared" ref="AN68:AN78" si="85">IF(AJ68=0,0,IF($D68&gt;Eindleeftijd,1,VLOOKUP($D68-1,qy,$C68-1-StartjaarTafels+2,0)))</f>
        <v>0.3558504253811281</v>
      </c>
      <c r="AO68" s="6">
        <f t="shared" ref="AO68:AO78" si="86">1-AM68*AN68</f>
        <v>0.6441495746188719</v>
      </c>
      <c r="AP68" s="6">
        <f t="shared" si="37"/>
        <v>1.8765728019559717E-2</v>
      </c>
      <c r="AQ68" s="5">
        <f t="shared" ref="AQ68:AQ99" si="87">$AL68*$G68*AP68</f>
        <v>0</v>
      </c>
    </row>
    <row r="69" spans="2:43" x14ac:dyDescent="0.2">
      <c r="B69">
        <f t="shared" si="61"/>
        <v>66</v>
      </c>
      <c r="C69">
        <f t="shared" si="62"/>
        <v>2091</v>
      </c>
      <c r="D69">
        <f t="shared" si="63"/>
        <v>106</v>
      </c>
      <c r="E69" s="5">
        <f t="shared" si="64"/>
        <v>1</v>
      </c>
      <c r="F69" s="5">
        <f t="shared" si="65"/>
        <v>0</v>
      </c>
      <c r="G69" s="18">
        <f t="shared" si="66"/>
        <v>0</v>
      </c>
      <c r="H69" s="18"/>
      <c r="I69" s="46">
        <f t="shared" ref="I69:I103" si="88">$B69</f>
        <v>66</v>
      </c>
      <c r="J69" s="14">
        <f t="shared" si="67"/>
        <v>2.163E-2</v>
      </c>
      <c r="K69" s="5">
        <f t="shared" ref="K69:K78" si="89">(1/(1+J69))^I69</f>
        <v>0.24356783151834552</v>
      </c>
      <c r="L69">
        <f t="shared" si="68"/>
        <v>1</v>
      </c>
      <c r="M69" s="13">
        <f t="shared" si="69"/>
        <v>0.42780627539999999</v>
      </c>
      <c r="N69" s="6">
        <f t="shared" si="70"/>
        <v>0.57219372459999995</v>
      </c>
      <c r="O69" s="6">
        <f t="shared" ref="O69:O78" si="90">IF($I69=1,N69,O68*N69)</f>
        <v>2.4020047475225271E-3</v>
      </c>
      <c r="P69" s="5">
        <f t="shared" si="71"/>
        <v>0</v>
      </c>
      <c r="Q69" s="5"/>
      <c r="R69" s="34">
        <f t="shared" si="72"/>
        <v>65</v>
      </c>
      <c r="S69" s="14">
        <f t="shared" si="73"/>
        <v>2.1600000000000001E-2</v>
      </c>
      <c r="T69" s="5">
        <f t="shared" ref="T69:T78" si="91">(1/(1+S69))^R69</f>
        <v>0.24931162153997785</v>
      </c>
      <c r="U69">
        <f t="shared" si="74"/>
        <v>1</v>
      </c>
      <c r="V69" s="13">
        <f t="shared" si="75"/>
        <v>0.40962541009999998</v>
      </c>
      <c r="W69" s="6">
        <f t="shared" si="76"/>
        <v>0.59037458990000002</v>
      </c>
      <c r="X69" s="6">
        <f t="shared" ref="X69:X78" si="92">IF($R69=0,W69,X68*W69)</f>
        <v>4.1978872613496103E-3</v>
      </c>
      <c r="Y69" s="5">
        <f t="shared" si="77"/>
        <v>0</v>
      </c>
      <c r="AA69" s="46">
        <f t="shared" ref="AA69:AA103" si="93">$B69</f>
        <v>66</v>
      </c>
      <c r="AB69" s="14">
        <f t="shared" si="78"/>
        <v>2.163E-2</v>
      </c>
      <c r="AC69" s="5">
        <f t="shared" ref="AC69:AC78" si="94">(1/(1+AB69))^AA69</f>
        <v>0.24356783151834552</v>
      </c>
      <c r="AD69">
        <f t="shared" si="79"/>
        <v>1</v>
      </c>
      <c r="AE69" s="13">
        <f t="shared" si="80"/>
        <v>0.39589755242938685</v>
      </c>
      <c r="AF69" s="6">
        <f t="shared" si="81"/>
        <v>0.60410244757061315</v>
      </c>
      <c r="AG69" s="6">
        <f t="shared" ref="AG69:AG78" si="95">IF($AA69=1,AF69,AG68*AF69)</f>
        <v>7.0692481080708832E-3</v>
      </c>
      <c r="AH69" s="5">
        <f t="shared" si="82"/>
        <v>0</v>
      </c>
      <c r="AI69" s="5"/>
      <c r="AJ69" s="34">
        <f t="shared" ref="AJ69:AJ78" si="96">AA69-1</f>
        <v>65</v>
      </c>
      <c r="AK69" s="14">
        <f t="shared" si="83"/>
        <v>2.1600000000000001E-2</v>
      </c>
      <c r="AL69" s="5">
        <f t="shared" ref="AL69:AL78" si="97">(1/(1+AK69))^AJ69</f>
        <v>0.24931162153997785</v>
      </c>
      <c r="AM69">
        <f t="shared" si="84"/>
        <v>1</v>
      </c>
      <c r="AN69" s="13">
        <f t="shared" si="85"/>
        <v>0.37641277234749371</v>
      </c>
      <c r="AO69" s="6">
        <f t="shared" si="86"/>
        <v>0.62358722765250629</v>
      </c>
      <c r="AP69" s="6">
        <f t="shared" ref="AP69:AP78" si="98">IF($AJ69=0,AO69,AP68*AO69)</f>
        <v>1.1702068310598201E-2</v>
      </c>
      <c r="AQ69" s="5">
        <f t="shared" si="87"/>
        <v>0</v>
      </c>
    </row>
    <row r="70" spans="2:43" x14ac:dyDescent="0.2">
      <c r="B70">
        <f t="shared" si="61"/>
        <v>67</v>
      </c>
      <c r="C70">
        <f t="shared" si="62"/>
        <v>2092</v>
      </c>
      <c r="D70">
        <f t="shared" si="63"/>
        <v>107</v>
      </c>
      <c r="E70" s="5">
        <f t="shared" si="64"/>
        <v>1</v>
      </c>
      <c r="F70" s="5">
        <f t="shared" si="65"/>
        <v>0</v>
      </c>
      <c r="G70" s="18">
        <f t="shared" si="66"/>
        <v>0</v>
      </c>
      <c r="H70" s="18"/>
      <c r="I70" s="46">
        <f t="shared" si="88"/>
        <v>67</v>
      </c>
      <c r="J70" s="14">
        <f t="shared" si="67"/>
        <v>2.1649999999999999E-2</v>
      </c>
      <c r="K70" s="5">
        <f t="shared" si="89"/>
        <v>0.23809850270767274</v>
      </c>
      <c r="L70">
        <f t="shared" si="68"/>
        <v>1</v>
      </c>
      <c r="M70" s="13">
        <f t="shared" si="69"/>
        <v>0.44483545359999999</v>
      </c>
      <c r="N70" s="6">
        <f t="shared" si="70"/>
        <v>0.55516454640000001</v>
      </c>
      <c r="O70" s="6">
        <f t="shared" si="90"/>
        <v>1.3335078761089903E-3</v>
      </c>
      <c r="P70" s="5">
        <f t="shared" si="71"/>
        <v>0</v>
      </c>
      <c r="Q70" s="5"/>
      <c r="R70" s="34">
        <f t="shared" si="72"/>
        <v>66</v>
      </c>
      <c r="S70" s="14">
        <f t="shared" si="73"/>
        <v>2.163E-2</v>
      </c>
      <c r="T70" s="5">
        <f t="shared" si="91"/>
        <v>0.24356783151834552</v>
      </c>
      <c r="U70">
        <f t="shared" si="74"/>
        <v>1</v>
      </c>
      <c r="V70" s="13">
        <f t="shared" si="75"/>
        <v>0.42780627539999999</v>
      </c>
      <c r="W70" s="6">
        <f t="shared" si="76"/>
        <v>0.57219372459999995</v>
      </c>
      <c r="X70" s="6">
        <f t="shared" si="92"/>
        <v>2.4020047475225271E-3</v>
      </c>
      <c r="Y70" s="5">
        <f t="shared" si="77"/>
        <v>0</v>
      </c>
      <c r="AA70" s="46">
        <f t="shared" si="93"/>
        <v>67</v>
      </c>
      <c r="AB70" s="14">
        <f t="shared" si="78"/>
        <v>2.1649999999999999E-2</v>
      </c>
      <c r="AC70" s="5">
        <f t="shared" si="94"/>
        <v>0.23809850270767274</v>
      </c>
      <c r="AD70">
        <f t="shared" si="79"/>
        <v>1</v>
      </c>
      <c r="AE70" s="13">
        <f t="shared" si="80"/>
        <v>0.41420561162483971</v>
      </c>
      <c r="AF70" s="6">
        <f t="shared" si="81"/>
        <v>0.58579438837516029</v>
      </c>
      <c r="AG70" s="6">
        <f t="shared" si="95"/>
        <v>4.1411258717396421E-3</v>
      </c>
      <c r="AH70" s="5">
        <f t="shared" si="82"/>
        <v>0</v>
      </c>
      <c r="AI70" s="5"/>
      <c r="AJ70" s="34">
        <f t="shared" si="96"/>
        <v>66</v>
      </c>
      <c r="AK70" s="14">
        <f t="shared" si="83"/>
        <v>2.163E-2</v>
      </c>
      <c r="AL70" s="5">
        <f t="shared" si="97"/>
        <v>0.24356783151834552</v>
      </c>
      <c r="AM70">
        <f t="shared" si="84"/>
        <v>1</v>
      </c>
      <c r="AN70" s="13">
        <f t="shared" si="85"/>
        <v>0.39589755242938685</v>
      </c>
      <c r="AO70" s="6">
        <f t="shared" si="86"/>
        <v>0.60410244757061315</v>
      </c>
      <c r="AP70" s="6">
        <f t="shared" si="98"/>
        <v>7.0692481080708832E-3</v>
      </c>
      <c r="AQ70" s="5">
        <f t="shared" si="87"/>
        <v>0</v>
      </c>
    </row>
    <row r="71" spans="2:43" x14ac:dyDescent="0.2">
      <c r="B71">
        <f t="shared" si="61"/>
        <v>68</v>
      </c>
      <c r="C71">
        <f t="shared" si="62"/>
        <v>2093</v>
      </c>
      <c r="D71">
        <f t="shared" si="63"/>
        <v>108</v>
      </c>
      <c r="E71" s="5">
        <f t="shared" si="64"/>
        <v>1</v>
      </c>
      <c r="F71" s="5">
        <f t="shared" si="65"/>
        <v>0</v>
      </c>
      <c r="G71" s="18">
        <f t="shared" si="66"/>
        <v>0</v>
      </c>
      <c r="H71" s="18"/>
      <c r="I71" s="46">
        <f t="shared" si="88"/>
        <v>68</v>
      </c>
      <c r="J71" s="14">
        <f t="shared" si="67"/>
        <v>2.1680000000000001E-2</v>
      </c>
      <c r="K71" s="5">
        <f t="shared" si="89"/>
        <v>0.23258802533882755</v>
      </c>
      <c r="L71">
        <f t="shared" si="68"/>
        <v>1</v>
      </c>
      <c r="M71" s="13">
        <f t="shared" si="69"/>
        <v>0.46066603509999998</v>
      </c>
      <c r="N71" s="6">
        <f t="shared" si="70"/>
        <v>0.53933396489999996</v>
      </c>
      <c r="O71" s="6">
        <f t="shared" si="90"/>
        <v>7.1920609004723964E-4</v>
      </c>
      <c r="P71" s="5">
        <f t="shared" si="71"/>
        <v>0</v>
      </c>
      <c r="Q71" s="5"/>
      <c r="R71" s="34">
        <f t="shared" si="72"/>
        <v>67</v>
      </c>
      <c r="S71" s="14">
        <f t="shared" si="73"/>
        <v>2.1649999999999999E-2</v>
      </c>
      <c r="T71" s="5">
        <f t="shared" si="91"/>
        <v>0.23809850270767274</v>
      </c>
      <c r="U71">
        <f t="shared" si="74"/>
        <v>1</v>
      </c>
      <c r="V71" s="13">
        <f t="shared" si="75"/>
        <v>0.44483545359999999</v>
      </c>
      <c r="W71" s="6">
        <f t="shared" si="76"/>
        <v>0.55516454640000001</v>
      </c>
      <c r="X71" s="6">
        <f t="shared" si="92"/>
        <v>1.3335078761089903E-3</v>
      </c>
      <c r="Y71" s="5">
        <f t="shared" si="77"/>
        <v>0</v>
      </c>
      <c r="AA71" s="46">
        <f t="shared" si="93"/>
        <v>68</v>
      </c>
      <c r="AB71" s="14">
        <f t="shared" si="78"/>
        <v>2.1680000000000001E-2</v>
      </c>
      <c r="AC71" s="5">
        <f t="shared" si="94"/>
        <v>0.23258802533882755</v>
      </c>
      <c r="AD71">
        <f t="shared" si="79"/>
        <v>1</v>
      </c>
      <c r="AE71" s="13">
        <f t="shared" si="80"/>
        <v>0.43128135563032366</v>
      </c>
      <c r="AF71" s="6">
        <f t="shared" si="81"/>
        <v>0.56871864436967634</v>
      </c>
      <c r="AG71" s="6">
        <f t="shared" si="95"/>
        <v>2.3551354919399635E-3</v>
      </c>
      <c r="AH71" s="5">
        <f t="shared" si="82"/>
        <v>0</v>
      </c>
      <c r="AI71" s="5"/>
      <c r="AJ71" s="34">
        <f t="shared" si="96"/>
        <v>67</v>
      </c>
      <c r="AK71" s="14">
        <f t="shared" si="83"/>
        <v>2.1649999999999999E-2</v>
      </c>
      <c r="AL71" s="5">
        <f t="shared" si="97"/>
        <v>0.23809850270767274</v>
      </c>
      <c r="AM71">
        <f t="shared" si="84"/>
        <v>1</v>
      </c>
      <c r="AN71" s="13">
        <f t="shared" si="85"/>
        <v>0.41420561162483971</v>
      </c>
      <c r="AO71" s="6">
        <f t="shared" si="86"/>
        <v>0.58579438837516029</v>
      </c>
      <c r="AP71" s="6">
        <f t="shared" si="98"/>
        <v>4.1411258717396421E-3</v>
      </c>
      <c r="AQ71" s="5">
        <f t="shared" si="87"/>
        <v>0</v>
      </c>
    </row>
    <row r="72" spans="2:43" x14ac:dyDescent="0.2">
      <c r="B72">
        <f t="shared" si="61"/>
        <v>69</v>
      </c>
      <c r="C72">
        <f t="shared" si="62"/>
        <v>2094</v>
      </c>
      <c r="D72">
        <f t="shared" si="63"/>
        <v>109</v>
      </c>
      <c r="E72" s="5">
        <f t="shared" si="64"/>
        <v>1</v>
      </c>
      <c r="F72" s="5">
        <f t="shared" si="65"/>
        <v>0</v>
      </c>
      <c r="G72" s="18">
        <f t="shared" si="66"/>
        <v>0</v>
      </c>
      <c r="H72" s="18"/>
      <c r="I72" s="46">
        <f t="shared" si="88"/>
        <v>69</v>
      </c>
      <c r="J72" s="14">
        <f t="shared" si="67"/>
        <v>2.1700000000000001E-2</v>
      </c>
      <c r="K72" s="5">
        <f t="shared" si="89"/>
        <v>0.22734523530762304</v>
      </c>
      <c r="L72">
        <f t="shared" si="68"/>
        <v>1</v>
      </c>
      <c r="M72" s="13">
        <f t="shared" si="69"/>
        <v>0.47528072919999997</v>
      </c>
      <c r="N72" s="6">
        <f t="shared" si="70"/>
        <v>0.52471927080000003</v>
      </c>
      <c r="O72" s="6">
        <f t="shared" si="90"/>
        <v>3.7738129512450674E-4</v>
      </c>
      <c r="P72" s="5">
        <f t="shared" si="71"/>
        <v>0</v>
      </c>
      <c r="Q72" s="5"/>
      <c r="R72" s="34">
        <f t="shared" si="72"/>
        <v>68</v>
      </c>
      <c r="S72" s="14">
        <f t="shared" si="73"/>
        <v>2.1680000000000001E-2</v>
      </c>
      <c r="T72" s="5">
        <f t="shared" si="91"/>
        <v>0.23258802533882755</v>
      </c>
      <c r="U72">
        <f t="shared" si="74"/>
        <v>1</v>
      </c>
      <c r="V72" s="13">
        <f t="shared" si="75"/>
        <v>0.46066603509999998</v>
      </c>
      <c r="W72" s="6">
        <f t="shared" si="76"/>
        <v>0.53933396489999996</v>
      </c>
      <c r="X72" s="6">
        <f t="shared" si="92"/>
        <v>7.1920609004723964E-4</v>
      </c>
      <c r="Y72" s="5">
        <f t="shared" si="77"/>
        <v>0</v>
      </c>
      <c r="AA72" s="46">
        <f t="shared" si="93"/>
        <v>69</v>
      </c>
      <c r="AB72" s="14">
        <f t="shared" si="78"/>
        <v>2.1700000000000001E-2</v>
      </c>
      <c r="AC72" s="5">
        <f t="shared" si="94"/>
        <v>0.22734523530762304</v>
      </c>
      <c r="AD72">
        <f t="shared" si="79"/>
        <v>1</v>
      </c>
      <c r="AE72" s="13">
        <f t="shared" si="80"/>
        <v>0.44710757040281712</v>
      </c>
      <c r="AF72" s="6">
        <f t="shared" si="81"/>
        <v>0.55289242959718288</v>
      </c>
      <c r="AG72" s="6">
        <f t="shared" si="95"/>
        <v>1.3021365841692429E-3</v>
      </c>
      <c r="AH72" s="5">
        <f t="shared" si="82"/>
        <v>0</v>
      </c>
      <c r="AI72" s="5"/>
      <c r="AJ72" s="34">
        <f t="shared" si="96"/>
        <v>68</v>
      </c>
      <c r="AK72" s="14">
        <f t="shared" si="83"/>
        <v>2.1680000000000001E-2</v>
      </c>
      <c r="AL72" s="5">
        <f t="shared" si="97"/>
        <v>0.23258802533882755</v>
      </c>
      <c r="AM72">
        <f t="shared" si="84"/>
        <v>1</v>
      </c>
      <c r="AN72" s="13">
        <f t="shared" si="85"/>
        <v>0.43128135563032366</v>
      </c>
      <c r="AO72" s="6">
        <f t="shared" si="86"/>
        <v>0.56871864436967634</v>
      </c>
      <c r="AP72" s="6">
        <f t="shared" si="98"/>
        <v>2.3551354919399635E-3</v>
      </c>
      <c r="AQ72" s="5">
        <f t="shared" si="87"/>
        <v>0</v>
      </c>
    </row>
    <row r="73" spans="2:43" x14ac:dyDescent="0.2">
      <c r="B73">
        <f t="shared" si="61"/>
        <v>70</v>
      </c>
      <c r="C73">
        <f t="shared" si="62"/>
        <v>2095</v>
      </c>
      <c r="D73">
        <f t="shared" si="63"/>
        <v>110</v>
      </c>
      <c r="E73" s="5">
        <f t="shared" si="64"/>
        <v>1</v>
      </c>
      <c r="F73" s="5">
        <f t="shared" si="65"/>
        <v>0</v>
      </c>
      <c r="G73" s="18">
        <f t="shared" si="66"/>
        <v>0</v>
      </c>
      <c r="H73" s="18"/>
      <c r="I73" s="46">
        <f t="shared" si="88"/>
        <v>70</v>
      </c>
      <c r="J73" s="14">
        <f t="shared" si="67"/>
        <v>2.1729999999999999E-2</v>
      </c>
      <c r="K73" s="5">
        <f t="shared" si="89"/>
        <v>0.22205974076695284</v>
      </c>
      <c r="L73">
        <f t="shared" si="68"/>
        <v>1</v>
      </c>
      <c r="M73" s="13">
        <f t="shared" si="69"/>
        <v>0.48868765520000002</v>
      </c>
      <c r="N73" s="6">
        <f t="shared" si="70"/>
        <v>0.51131234479999998</v>
      </c>
      <c r="O73" s="6">
        <f t="shared" si="90"/>
        <v>1.9295971489377233E-4</v>
      </c>
      <c r="P73" s="5">
        <f t="shared" si="71"/>
        <v>0</v>
      </c>
      <c r="Q73" s="5"/>
      <c r="R73" s="34">
        <f t="shared" si="72"/>
        <v>69</v>
      </c>
      <c r="S73" s="14">
        <f t="shared" si="73"/>
        <v>2.1700000000000001E-2</v>
      </c>
      <c r="T73" s="5">
        <f t="shared" si="91"/>
        <v>0.22734523530762304</v>
      </c>
      <c r="U73">
        <f t="shared" si="74"/>
        <v>1</v>
      </c>
      <c r="V73" s="13">
        <f t="shared" si="75"/>
        <v>0.47528072919999997</v>
      </c>
      <c r="W73" s="6">
        <f t="shared" si="76"/>
        <v>0.52471927080000003</v>
      </c>
      <c r="X73" s="6">
        <f t="shared" si="92"/>
        <v>3.7738129512450674E-4</v>
      </c>
      <c r="Y73" s="5">
        <f t="shared" si="77"/>
        <v>0</v>
      </c>
      <c r="AA73" s="46">
        <f t="shared" si="93"/>
        <v>70</v>
      </c>
      <c r="AB73" s="14">
        <f t="shared" si="78"/>
        <v>2.1729999999999999E-2</v>
      </c>
      <c r="AC73" s="5">
        <f t="shared" si="94"/>
        <v>0.22205974076695284</v>
      </c>
      <c r="AD73">
        <f t="shared" si="79"/>
        <v>1</v>
      </c>
      <c r="AE73" s="13">
        <f t="shared" si="80"/>
        <v>0.46169891681121389</v>
      </c>
      <c r="AF73" s="6">
        <f t="shared" si="81"/>
        <v>0.53830108318878611</v>
      </c>
      <c r="AG73" s="6">
        <f t="shared" si="95"/>
        <v>7.0094153371804942E-4</v>
      </c>
      <c r="AH73" s="5">
        <f t="shared" si="82"/>
        <v>0</v>
      </c>
      <c r="AI73" s="5"/>
      <c r="AJ73" s="34">
        <f t="shared" si="96"/>
        <v>69</v>
      </c>
      <c r="AK73" s="14">
        <f t="shared" si="83"/>
        <v>2.1700000000000001E-2</v>
      </c>
      <c r="AL73" s="5">
        <f t="shared" si="97"/>
        <v>0.22734523530762304</v>
      </c>
      <c r="AM73">
        <f t="shared" si="84"/>
        <v>1</v>
      </c>
      <c r="AN73" s="13">
        <f t="shared" si="85"/>
        <v>0.44710757040281712</v>
      </c>
      <c r="AO73" s="6">
        <f t="shared" si="86"/>
        <v>0.55289242959718288</v>
      </c>
      <c r="AP73" s="6">
        <f t="shared" si="98"/>
        <v>1.3021365841692429E-3</v>
      </c>
      <c r="AQ73" s="5">
        <f t="shared" si="87"/>
        <v>0</v>
      </c>
    </row>
    <row r="74" spans="2:43" x14ac:dyDescent="0.2">
      <c r="B74">
        <f t="shared" si="61"/>
        <v>71</v>
      </c>
      <c r="C74">
        <f t="shared" ref="C74:C78" si="99">IF(B74=1,Berekeningsjaar,C73+1)</f>
        <v>2096</v>
      </c>
      <c r="D74">
        <f t="shared" ref="D74:D78" si="100">IF(B74=1,LeeftijdJaarBerDatum,D73+1)</f>
        <v>111</v>
      </c>
      <c r="E74" s="5">
        <f t="shared" si="64"/>
        <v>1</v>
      </c>
      <c r="F74" s="5">
        <f t="shared" si="65"/>
        <v>0</v>
      </c>
      <c r="G74" s="18">
        <f t="shared" si="66"/>
        <v>0</v>
      </c>
      <c r="H74" s="18"/>
      <c r="I74" s="46">
        <f t="shared" si="88"/>
        <v>71</v>
      </c>
      <c r="J74" s="14">
        <f t="shared" si="67"/>
        <v>2.1749999999999999E-2</v>
      </c>
      <c r="K74" s="5">
        <f t="shared" si="89"/>
        <v>0.21703516544698503</v>
      </c>
      <c r="L74">
        <f t="shared" si="68"/>
        <v>1</v>
      </c>
      <c r="M74" s="13">
        <f t="shared" si="69"/>
        <v>0.50091569940000003</v>
      </c>
      <c r="N74" s="6">
        <f t="shared" ref="N74:N78" si="101">1-L74*M74</f>
        <v>0.49908430059999997</v>
      </c>
      <c r="O74" s="6">
        <f t="shared" si="90"/>
        <v>9.6303164351733763E-5</v>
      </c>
      <c r="P74" s="5">
        <f t="shared" si="71"/>
        <v>0</v>
      </c>
      <c r="Q74" s="5"/>
      <c r="R74" s="34">
        <f t="shared" si="72"/>
        <v>70</v>
      </c>
      <c r="S74" s="14">
        <f t="shared" si="73"/>
        <v>2.1729999999999999E-2</v>
      </c>
      <c r="T74" s="5">
        <f t="shared" si="91"/>
        <v>0.22205974076695284</v>
      </c>
      <c r="U74">
        <f t="shared" si="74"/>
        <v>1</v>
      </c>
      <c r="V74" s="13">
        <f t="shared" si="75"/>
        <v>0.48868765520000002</v>
      </c>
      <c r="W74" s="6">
        <f t="shared" si="76"/>
        <v>0.51131234479999998</v>
      </c>
      <c r="X74" s="6">
        <f t="shared" si="92"/>
        <v>1.9295971489377233E-4</v>
      </c>
      <c r="Y74" s="5">
        <f t="shared" si="77"/>
        <v>0</v>
      </c>
      <c r="AA74" s="46">
        <f t="shared" si="93"/>
        <v>71</v>
      </c>
      <c r="AB74" s="14">
        <f t="shared" si="78"/>
        <v>2.1749999999999999E-2</v>
      </c>
      <c r="AC74" s="5">
        <f t="shared" si="94"/>
        <v>0.21703516544698503</v>
      </c>
      <c r="AD74">
        <f t="shared" si="79"/>
        <v>1</v>
      </c>
      <c r="AE74" s="13">
        <f t="shared" si="80"/>
        <v>0.4750949758523989</v>
      </c>
      <c r="AF74" s="6">
        <f t="shared" si="81"/>
        <v>0.5249050241476011</v>
      </c>
      <c r="AG74" s="6">
        <f t="shared" si="95"/>
        <v>3.6792773268232929E-4</v>
      </c>
      <c r="AH74" s="5">
        <f t="shared" si="82"/>
        <v>0</v>
      </c>
      <c r="AI74" s="5"/>
      <c r="AJ74" s="34">
        <f t="shared" si="96"/>
        <v>70</v>
      </c>
      <c r="AK74" s="14">
        <f t="shared" si="83"/>
        <v>2.1729999999999999E-2</v>
      </c>
      <c r="AL74" s="5">
        <f t="shared" si="97"/>
        <v>0.22205974076695284</v>
      </c>
      <c r="AM74">
        <f t="shared" si="84"/>
        <v>1</v>
      </c>
      <c r="AN74" s="13">
        <f t="shared" si="85"/>
        <v>0.46169891681121389</v>
      </c>
      <c r="AO74" s="6">
        <f t="shared" si="86"/>
        <v>0.53830108318878611</v>
      </c>
      <c r="AP74" s="6">
        <f t="shared" si="98"/>
        <v>7.0094153371804942E-4</v>
      </c>
      <c r="AQ74" s="5">
        <f t="shared" si="87"/>
        <v>0</v>
      </c>
    </row>
    <row r="75" spans="2:43" x14ac:dyDescent="0.2">
      <c r="B75">
        <f t="shared" si="61"/>
        <v>72</v>
      </c>
      <c r="C75">
        <f t="shared" si="99"/>
        <v>2097</v>
      </c>
      <c r="D75">
        <f t="shared" si="100"/>
        <v>112</v>
      </c>
      <c r="E75" s="5">
        <f t="shared" si="64"/>
        <v>1</v>
      </c>
      <c r="F75" s="5">
        <f t="shared" si="65"/>
        <v>0</v>
      </c>
      <c r="G75" s="18">
        <f t="shared" si="66"/>
        <v>0</v>
      </c>
      <c r="H75" s="18"/>
      <c r="I75" s="46">
        <f t="shared" si="88"/>
        <v>72</v>
      </c>
      <c r="J75" s="14">
        <f t="shared" si="67"/>
        <v>2.1770000000000001E-2</v>
      </c>
      <c r="K75" s="5">
        <f t="shared" si="89"/>
        <v>0.21211598344304122</v>
      </c>
      <c r="L75">
        <f t="shared" si="68"/>
        <v>1</v>
      </c>
      <c r="M75" s="13">
        <f t="shared" si="69"/>
        <v>0.51200984829999996</v>
      </c>
      <c r="N75" s="6">
        <f t="shared" si="101"/>
        <v>0.48799015170000004</v>
      </c>
      <c r="O75" s="6">
        <f t="shared" si="90"/>
        <v>4.6994995781192595E-5</v>
      </c>
      <c r="P75" s="5">
        <f t="shared" si="71"/>
        <v>0</v>
      </c>
      <c r="Q75" s="5"/>
      <c r="R75" s="34">
        <f t="shared" si="72"/>
        <v>71</v>
      </c>
      <c r="S75" s="14">
        <f t="shared" si="73"/>
        <v>2.1749999999999999E-2</v>
      </c>
      <c r="T75" s="5">
        <f t="shared" si="91"/>
        <v>0.21703516544698503</v>
      </c>
      <c r="U75">
        <f t="shared" si="74"/>
        <v>1</v>
      </c>
      <c r="V75" s="13">
        <f t="shared" si="75"/>
        <v>0.50091569940000003</v>
      </c>
      <c r="W75" s="6">
        <f t="shared" si="76"/>
        <v>0.49908430059999997</v>
      </c>
      <c r="X75" s="6">
        <f t="shared" si="92"/>
        <v>9.6303164351733763E-5</v>
      </c>
      <c r="Y75" s="5">
        <f t="shared" si="77"/>
        <v>0</v>
      </c>
      <c r="AA75" s="46">
        <f t="shared" si="93"/>
        <v>72</v>
      </c>
      <c r="AB75" s="14">
        <f t="shared" si="78"/>
        <v>2.1770000000000001E-2</v>
      </c>
      <c r="AC75" s="5">
        <f t="shared" si="94"/>
        <v>0.21211598344304122</v>
      </c>
      <c r="AD75">
        <f t="shared" si="79"/>
        <v>1</v>
      </c>
      <c r="AE75" s="13">
        <f t="shared" si="80"/>
        <v>0.48735352284891031</v>
      </c>
      <c r="AF75" s="6">
        <f t="shared" si="81"/>
        <v>0.51264647715108969</v>
      </c>
      <c r="AG75" s="6">
        <f t="shared" si="95"/>
        <v>1.8861685600578395E-4</v>
      </c>
      <c r="AH75" s="5">
        <f t="shared" si="82"/>
        <v>0</v>
      </c>
      <c r="AI75" s="5"/>
      <c r="AJ75" s="34">
        <f t="shared" si="96"/>
        <v>71</v>
      </c>
      <c r="AK75" s="14">
        <f t="shared" si="83"/>
        <v>2.1749999999999999E-2</v>
      </c>
      <c r="AL75" s="5">
        <f t="shared" si="97"/>
        <v>0.21703516544698503</v>
      </c>
      <c r="AM75">
        <f t="shared" si="84"/>
        <v>1</v>
      </c>
      <c r="AN75" s="13">
        <f t="shared" si="85"/>
        <v>0.4750949758523989</v>
      </c>
      <c r="AO75" s="6">
        <f t="shared" si="86"/>
        <v>0.5249050241476011</v>
      </c>
      <c r="AP75" s="6">
        <f t="shared" si="98"/>
        <v>3.6792773268232929E-4</v>
      </c>
      <c r="AQ75" s="5">
        <f t="shared" si="87"/>
        <v>0</v>
      </c>
    </row>
    <row r="76" spans="2:43" x14ac:dyDescent="0.2">
      <c r="B76">
        <f t="shared" si="61"/>
        <v>73</v>
      </c>
      <c r="C76">
        <f t="shared" si="99"/>
        <v>2098</v>
      </c>
      <c r="D76">
        <f t="shared" si="100"/>
        <v>113</v>
      </c>
      <c r="E76" s="5">
        <f t="shared" si="64"/>
        <v>1</v>
      </c>
      <c r="F76" s="5">
        <f t="shared" si="65"/>
        <v>0</v>
      </c>
      <c r="G76" s="18">
        <f t="shared" si="66"/>
        <v>0</v>
      </c>
      <c r="H76" s="18"/>
      <c r="I76" s="46">
        <f t="shared" si="88"/>
        <v>73</v>
      </c>
      <c r="J76" s="14">
        <f t="shared" si="67"/>
        <v>2.179E-2</v>
      </c>
      <c r="K76" s="5">
        <f t="shared" si="89"/>
        <v>0.20730018673530456</v>
      </c>
      <c r="L76">
        <f t="shared" si="68"/>
        <v>1</v>
      </c>
      <c r="M76" s="13">
        <f t="shared" si="69"/>
        <v>0.5220268066</v>
      </c>
      <c r="N76" s="6">
        <f t="shared" si="101"/>
        <v>0.4779731934</v>
      </c>
      <c r="O76" s="6">
        <f t="shared" si="90"/>
        <v>2.246234820735615E-5</v>
      </c>
      <c r="P76" s="5">
        <f t="shared" si="71"/>
        <v>0</v>
      </c>
      <c r="Q76" s="5"/>
      <c r="R76" s="34">
        <f t="shared" si="72"/>
        <v>72</v>
      </c>
      <c r="S76" s="14">
        <f t="shared" si="73"/>
        <v>2.1770000000000001E-2</v>
      </c>
      <c r="T76" s="5">
        <f t="shared" si="91"/>
        <v>0.21211598344304122</v>
      </c>
      <c r="U76">
        <f t="shared" si="74"/>
        <v>1</v>
      </c>
      <c r="V76" s="13">
        <f t="shared" si="75"/>
        <v>0.51200984829999996</v>
      </c>
      <c r="W76" s="6">
        <f t="shared" si="76"/>
        <v>0.48799015170000004</v>
      </c>
      <c r="X76" s="6">
        <f t="shared" si="92"/>
        <v>4.6994995781192595E-5</v>
      </c>
      <c r="Y76" s="5">
        <f t="shared" si="77"/>
        <v>0</v>
      </c>
      <c r="AA76" s="46">
        <f t="shared" si="93"/>
        <v>73</v>
      </c>
      <c r="AB76" s="14">
        <f t="shared" si="78"/>
        <v>2.179E-2</v>
      </c>
      <c r="AC76" s="5">
        <f t="shared" si="94"/>
        <v>0.20730018673530456</v>
      </c>
      <c r="AD76">
        <f t="shared" si="79"/>
        <v>1</v>
      </c>
      <c r="AE76" s="13">
        <f t="shared" si="80"/>
        <v>0.49854448354842706</v>
      </c>
      <c r="AF76" s="6">
        <f t="shared" si="81"/>
        <v>0.50145551645157294</v>
      </c>
      <c r="AG76" s="6">
        <f t="shared" si="95"/>
        <v>9.4582962939852364E-5</v>
      </c>
      <c r="AH76" s="5">
        <f t="shared" si="82"/>
        <v>0</v>
      </c>
      <c r="AI76" s="5"/>
      <c r="AJ76" s="34">
        <f t="shared" si="96"/>
        <v>72</v>
      </c>
      <c r="AK76" s="14">
        <f t="shared" si="83"/>
        <v>2.1770000000000001E-2</v>
      </c>
      <c r="AL76" s="5">
        <f t="shared" si="97"/>
        <v>0.21211598344304122</v>
      </c>
      <c r="AM76">
        <f t="shared" si="84"/>
        <v>1</v>
      </c>
      <c r="AN76" s="13">
        <f t="shared" si="85"/>
        <v>0.48735352284891031</v>
      </c>
      <c r="AO76" s="6">
        <f t="shared" si="86"/>
        <v>0.51264647715108969</v>
      </c>
      <c r="AP76" s="6">
        <f t="shared" si="98"/>
        <v>1.8861685600578395E-4</v>
      </c>
      <c r="AQ76" s="5">
        <f t="shared" si="87"/>
        <v>0</v>
      </c>
    </row>
    <row r="77" spans="2:43" x14ac:dyDescent="0.2">
      <c r="B77">
        <f t="shared" si="61"/>
        <v>74</v>
      </c>
      <c r="C77">
        <f t="shared" si="99"/>
        <v>2099</v>
      </c>
      <c r="D77">
        <f t="shared" si="100"/>
        <v>114</v>
      </c>
      <c r="E77" s="5">
        <f t="shared" si="64"/>
        <v>1</v>
      </c>
      <c r="F77" s="5">
        <f t="shared" si="65"/>
        <v>0</v>
      </c>
      <c r="G77" s="18">
        <f t="shared" si="66"/>
        <v>0</v>
      </c>
      <c r="H77" s="18"/>
      <c r="I77" s="46">
        <f t="shared" si="88"/>
        <v>74</v>
      </c>
      <c r="J77" s="14">
        <f t="shared" si="67"/>
        <v>2.181E-2</v>
      </c>
      <c r="K77" s="5">
        <f t="shared" si="89"/>
        <v>0.20258580084287992</v>
      </c>
      <c r="L77">
        <f t="shared" si="68"/>
        <v>1</v>
      </c>
      <c r="M77" s="13">
        <f t="shared" si="69"/>
        <v>0.53103109650000002</v>
      </c>
      <c r="N77" s="6">
        <f t="shared" si="101"/>
        <v>0.46896890349999998</v>
      </c>
      <c r="O77" s="6">
        <f t="shared" si="90"/>
        <v>1.0534142808839005E-5</v>
      </c>
      <c r="P77" s="5">
        <f t="shared" si="71"/>
        <v>0</v>
      </c>
      <c r="Q77" s="5"/>
      <c r="R77" s="34">
        <f t="shared" si="72"/>
        <v>73</v>
      </c>
      <c r="S77" s="14">
        <f t="shared" si="73"/>
        <v>2.179E-2</v>
      </c>
      <c r="T77" s="5">
        <f t="shared" si="91"/>
        <v>0.20730018673530456</v>
      </c>
      <c r="U77">
        <f t="shared" si="74"/>
        <v>1</v>
      </c>
      <c r="V77" s="13">
        <f t="shared" si="75"/>
        <v>0.5220268066</v>
      </c>
      <c r="W77" s="6">
        <f t="shared" si="76"/>
        <v>0.4779731934</v>
      </c>
      <c r="X77" s="6">
        <f t="shared" si="92"/>
        <v>2.246234820735615E-5</v>
      </c>
      <c r="Y77" s="5">
        <f t="shared" si="77"/>
        <v>0</v>
      </c>
      <c r="AA77" s="46">
        <f t="shared" si="93"/>
        <v>74</v>
      </c>
      <c r="AB77" s="14">
        <f t="shared" si="78"/>
        <v>2.181E-2</v>
      </c>
      <c r="AC77" s="5">
        <f t="shared" si="94"/>
        <v>0.20258580084287992</v>
      </c>
      <c r="AD77">
        <f t="shared" si="79"/>
        <v>1</v>
      </c>
      <c r="AE77" s="13">
        <f t="shared" si="80"/>
        <v>0.50874481747395894</v>
      </c>
      <c r="AF77" s="6">
        <f t="shared" si="81"/>
        <v>0.49125518252604106</v>
      </c>
      <c r="AG77" s="6">
        <f t="shared" si="95"/>
        <v>4.6464370722870948E-5</v>
      </c>
      <c r="AH77" s="5">
        <f t="shared" si="82"/>
        <v>0</v>
      </c>
      <c r="AI77" s="5"/>
      <c r="AJ77" s="34">
        <f t="shared" si="96"/>
        <v>73</v>
      </c>
      <c r="AK77" s="14">
        <f t="shared" si="83"/>
        <v>2.179E-2</v>
      </c>
      <c r="AL77" s="5">
        <f t="shared" si="97"/>
        <v>0.20730018673530456</v>
      </c>
      <c r="AM77">
        <f t="shared" si="84"/>
        <v>1</v>
      </c>
      <c r="AN77" s="13">
        <f t="shared" si="85"/>
        <v>0.49854448354842706</v>
      </c>
      <c r="AO77" s="6">
        <f t="shared" si="86"/>
        <v>0.50145551645157294</v>
      </c>
      <c r="AP77" s="6">
        <f t="shared" si="98"/>
        <v>9.4582962939852364E-5</v>
      </c>
      <c r="AQ77" s="5">
        <f t="shared" si="87"/>
        <v>0</v>
      </c>
    </row>
    <row r="78" spans="2:43" x14ac:dyDescent="0.2">
      <c r="B78">
        <f t="shared" si="61"/>
        <v>75</v>
      </c>
      <c r="C78">
        <f t="shared" si="99"/>
        <v>2100</v>
      </c>
      <c r="D78">
        <f t="shared" si="100"/>
        <v>115</v>
      </c>
      <c r="E78" s="5">
        <f t="shared" si="64"/>
        <v>1</v>
      </c>
      <c r="F78" s="5">
        <f t="shared" si="65"/>
        <v>0</v>
      </c>
      <c r="G78" s="18">
        <f t="shared" si="66"/>
        <v>0</v>
      </c>
      <c r="H78" s="18"/>
      <c r="I78" s="46">
        <f t="shared" si="88"/>
        <v>75</v>
      </c>
      <c r="J78" s="14">
        <f t="shared" si="67"/>
        <v>2.1829999999999999E-2</v>
      </c>
      <c r="K78" s="5">
        <f t="shared" si="89"/>
        <v>0.19797088436850621</v>
      </c>
      <c r="L78">
        <f t="shared" si="68"/>
        <v>1</v>
      </c>
      <c r="M78" s="13">
        <f t="shared" si="69"/>
        <v>0.53909174179999997</v>
      </c>
      <c r="N78" s="6">
        <f t="shared" si="101"/>
        <v>0.46090825820000003</v>
      </c>
      <c r="O78" s="6">
        <f t="shared" si="90"/>
        <v>4.8552734136520417E-6</v>
      </c>
      <c r="P78" s="5">
        <f t="shared" si="71"/>
        <v>0</v>
      </c>
      <c r="Q78" s="5"/>
      <c r="R78" s="34">
        <f t="shared" si="72"/>
        <v>74</v>
      </c>
      <c r="S78" s="14">
        <f t="shared" si="73"/>
        <v>2.181E-2</v>
      </c>
      <c r="T78" s="5">
        <f t="shared" si="91"/>
        <v>0.20258580084287992</v>
      </c>
      <c r="U78">
        <f t="shared" si="74"/>
        <v>1</v>
      </c>
      <c r="V78" s="13">
        <f t="shared" si="75"/>
        <v>0.53103109650000002</v>
      </c>
      <c r="W78" s="6">
        <f t="shared" si="76"/>
        <v>0.46896890349999998</v>
      </c>
      <c r="X78" s="6">
        <f t="shared" si="92"/>
        <v>1.0534142808839005E-5</v>
      </c>
      <c r="Y78" s="5">
        <f t="shared" si="77"/>
        <v>0</v>
      </c>
      <c r="AA78" s="46">
        <f t="shared" si="93"/>
        <v>75</v>
      </c>
      <c r="AB78" s="14">
        <f t="shared" si="78"/>
        <v>2.1829999999999999E-2</v>
      </c>
      <c r="AC78" s="5">
        <f t="shared" si="94"/>
        <v>0.19797088436850621</v>
      </c>
      <c r="AD78">
        <f t="shared" si="79"/>
        <v>1</v>
      </c>
      <c r="AE78" s="13">
        <f t="shared" si="80"/>
        <v>0.51803440886615837</v>
      </c>
      <c r="AF78" s="6">
        <f t="shared" si="81"/>
        <v>0.48196559113384163</v>
      </c>
      <c r="AG78" s="6">
        <f t="shared" si="95"/>
        <v>2.2394227902110462E-5</v>
      </c>
      <c r="AH78" s="5">
        <f t="shared" si="82"/>
        <v>0</v>
      </c>
      <c r="AI78" s="5"/>
      <c r="AJ78" s="34">
        <f t="shared" si="96"/>
        <v>74</v>
      </c>
      <c r="AK78" s="14">
        <f t="shared" si="83"/>
        <v>2.181E-2</v>
      </c>
      <c r="AL78" s="5">
        <f t="shared" si="97"/>
        <v>0.20258580084287992</v>
      </c>
      <c r="AM78">
        <f t="shared" si="84"/>
        <v>1</v>
      </c>
      <c r="AN78" s="13">
        <f t="shared" si="85"/>
        <v>0.50874481747395894</v>
      </c>
      <c r="AO78" s="6">
        <f t="shared" si="86"/>
        <v>0.49125518252604106</v>
      </c>
      <c r="AP78" s="6">
        <f t="shared" si="98"/>
        <v>4.6464370722870948E-5</v>
      </c>
      <c r="AQ78" s="5">
        <f t="shared" si="87"/>
        <v>0</v>
      </c>
    </row>
    <row r="79" spans="2:43" x14ac:dyDescent="0.2">
      <c r="B79">
        <f t="shared" si="61"/>
        <v>76</v>
      </c>
      <c r="C79">
        <f t="shared" ref="C79:C101" si="102">IF(B79=1,Berekeningsjaar,C78+1)</f>
        <v>2101</v>
      </c>
      <c r="D79">
        <f t="shared" ref="D79:D101" si="103">IF(B79=1,LeeftijdJaarBerDatum,D78+1)</f>
        <v>116</v>
      </c>
      <c r="E79" s="5">
        <f t="shared" ref="E79:E101" si="104">MIN(1,B79/Spreidingsduur)</f>
        <v>1</v>
      </c>
      <c r="F79" s="5">
        <f t="shared" ref="F79:F101" si="105">IF(IsDirectIngaand,IF(NOT(IsLevenslang),IF(D79&lt;EindLeeftijdJaarUitkering,1,0),1),IF(AND(D79&gt;=StartLeeftijdJaarUitkering,IF(NOT(IsLevenslang),D79&lt;EindLeeftijdJaarUitkering,TRUE)),1,0))</f>
        <v>0</v>
      </c>
      <c r="G79" s="18">
        <f t="shared" ref="G79:G101" si="106">((IF(StijgendeFunctieMeenemen=SchalingsfactorMeenemen,1,0)+IF(OR(StijgendeFunctieMeenemen,SchalingsfactorMeenemen),IF(StijgendeFunctieMeenemen,E79,0)*IF(SchalingsfactorMeenemen,SchalingsfactorPercentage,1),0))*IF(AND(OR(IsDirectIngaand,AND(NOT(IsDirectIngaand),D79&gt;=StartLeeftijdJaarUitkering)),OR(IsLevenslang,AND(NOT(IsLevenslang),D79&lt;EindLeeftijdJaarUitkering))),1,0))*F79*(1+StijgingDalingUitkering)^(B79-1)</f>
        <v>0</v>
      </c>
      <c r="H79" s="18"/>
      <c r="I79" s="46">
        <f t="shared" si="88"/>
        <v>76</v>
      </c>
      <c r="J79" s="14">
        <f t="shared" si="67"/>
        <v>2.1862692307692298E-2</v>
      </c>
      <c r="K79" s="5">
        <f t="shared" ref="K79:K101" si="107">(1/(1+J79))^I79</f>
        <v>0.19327099780227242</v>
      </c>
      <c r="L79">
        <f t="shared" si="68"/>
        <v>1</v>
      </c>
      <c r="M79" s="13">
        <f t="shared" si="69"/>
        <v>0.54627956649999998</v>
      </c>
      <c r="N79" s="6">
        <f t="shared" ref="N79:N101" si="108">1-L79*M79</f>
        <v>0.45372043350000002</v>
      </c>
      <c r="O79" s="6">
        <f t="shared" ref="O79:O101" si="109">IF($I79=1,N79,O78*N79)</f>
        <v>2.2029367580032292E-6</v>
      </c>
      <c r="P79" s="5">
        <f t="shared" ref="P79:P101" si="110">$K79*$G79*O79</f>
        <v>0</v>
      </c>
      <c r="Q79" s="5"/>
      <c r="R79" s="34">
        <f t="shared" si="72"/>
        <v>75</v>
      </c>
      <c r="S79" s="14">
        <f t="shared" si="73"/>
        <v>2.1829999999999999E-2</v>
      </c>
      <c r="T79" s="5">
        <f t="shared" ref="T79:T101" si="111">(1/(1+S79))^R79</f>
        <v>0.19797088436850621</v>
      </c>
      <c r="U79">
        <f t="shared" si="74"/>
        <v>1</v>
      </c>
      <c r="V79" s="13">
        <f t="shared" ref="V79:V101" si="112">IF(R79=0,0,IF($D79&gt;Eindleeftijd,1,VLOOKUP($D79-1,qx,$C79-1-StartjaarTafels+2,0)))</f>
        <v>0.53909174179999997</v>
      </c>
      <c r="W79" s="6">
        <f t="shared" ref="W79:W101" si="113">1-U79*V79</f>
        <v>0.46090825820000003</v>
      </c>
      <c r="X79" s="6">
        <f t="shared" ref="X79:X101" si="114">IF($R79=0,W79,X78*W79)</f>
        <v>4.8552734136520417E-6</v>
      </c>
      <c r="Y79" s="5">
        <f t="shared" si="77"/>
        <v>0</v>
      </c>
      <c r="AA79" s="46">
        <f t="shared" si="93"/>
        <v>76</v>
      </c>
      <c r="AB79" s="14">
        <f t="shared" si="78"/>
        <v>2.1862692307692298E-2</v>
      </c>
      <c r="AC79" s="5">
        <f t="shared" ref="AC79:AC101" si="115">(1/(1+AB79))^AA79</f>
        <v>0.19327099780227242</v>
      </c>
      <c r="AD79">
        <f t="shared" si="79"/>
        <v>1</v>
      </c>
      <c r="AE79" s="13">
        <f t="shared" si="80"/>
        <v>0.52649293044898116</v>
      </c>
      <c r="AF79" s="6">
        <f t="shared" ref="AF79:AF101" si="116">1-AD79*AE79</f>
        <v>0.47350706955101884</v>
      </c>
      <c r="AG79" s="6">
        <f t="shared" ref="AG79:AG101" si="117">IF($AA79=1,AF79,AG78*AF79)</f>
        <v>1.0603825228785986E-5</v>
      </c>
      <c r="AH79" s="5">
        <f t="shared" si="82"/>
        <v>0</v>
      </c>
      <c r="AI79" s="5"/>
      <c r="AJ79" s="34">
        <f t="shared" ref="AJ79:AJ101" si="118">AA79-1</f>
        <v>75</v>
      </c>
      <c r="AK79" s="14">
        <f t="shared" si="83"/>
        <v>2.1829999999999999E-2</v>
      </c>
      <c r="AL79" s="5">
        <f t="shared" ref="AL79:AL101" si="119">(1/(1+AK79))^AJ79</f>
        <v>0.19797088436850621</v>
      </c>
      <c r="AM79">
        <f t="shared" si="84"/>
        <v>1</v>
      </c>
      <c r="AN79" s="13">
        <f t="shared" ref="AN79:AN101" si="120">IF(AJ79=0,0,IF($D79&gt;Eindleeftijd,1,VLOOKUP($D79-1,qy,$C79-1-StartjaarTafels+2,0)))</f>
        <v>0.51803440886615837</v>
      </c>
      <c r="AO79" s="6">
        <f t="shared" ref="AO79:AO101" si="121">1-AM79*AN79</f>
        <v>0.48196559113384163</v>
      </c>
      <c r="AP79" s="6">
        <f t="shared" ref="AP79:AP101" si="122">IF($AJ79=0,AO79,AP78*AO79)</f>
        <v>2.2394227902110462E-5</v>
      </c>
      <c r="AQ79" s="5">
        <f t="shared" si="87"/>
        <v>0</v>
      </c>
    </row>
    <row r="80" spans="2:43" x14ac:dyDescent="0.2">
      <c r="B80">
        <f t="shared" si="61"/>
        <v>77</v>
      </c>
      <c r="C80">
        <f t="shared" si="102"/>
        <v>2102</v>
      </c>
      <c r="D80">
        <f t="shared" si="103"/>
        <v>117</v>
      </c>
      <c r="E80" s="5">
        <f t="shared" si="104"/>
        <v>1</v>
      </c>
      <c r="F80" s="5">
        <f t="shared" si="105"/>
        <v>0</v>
      </c>
      <c r="G80" s="18">
        <f t="shared" si="106"/>
        <v>0</v>
      </c>
      <c r="H80" s="18"/>
      <c r="I80" s="46">
        <f t="shared" si="88"/>
        <v>77</v>
      </c>
      <c r="J80" s="14">
        <f t="shared" si="67"/>
        <v>2.1886373626373599E-2</v>
      </c>
      <c r="K80" s="5">
        <f t="shared" si="107"/>
        <v>0.18879877756074243</v>
      </c>
      <c r="L80">
        <f t="shared" si="68"/>
        <v>1</v>
      </c>
      <c r="M80" s="13">
        <f t="shared" si="69"/>
        <v>0.55266508169999995</v>
      </c>
      <c r="N80" s="6">
        <f t="shared" si="108"/>
        <v>0.44733491830000005</v>
      </c>
      <c r="O80" s="6">
        <f t="shared" si="109"/>
        <v>9.8545053466144152E-7</v>
      </c>
      <c r="P80" s="5">
        <f t="shared" si="110"/>
        <v>0</v>
      </c>
      <c r="Q80" s="5"/>
      <c r="R80" s="34">
        <f t="shared" si="72"/>
        <v>76</v>
      </c>
      <c r="S80" s="14">
        <f t="shared" si="73"/>
        <v>2.1862692307692298E-2</v>
      </c>
      <c r="T80" s="5">
        <f t="shared" si="111"/>
        <v>0.19327099780227242</v>
      </c>
      <c r="U80">
        <f t="shared" si="74"/>
        <v>1</v>
      </c>
      <c r="V80" s="13">
        <f t="shared" si="112"/>
        <v>0.54627956649999998</v>
      </c>
      <c r="W80" s="6">
        <f t="shared" si="113"/>
        <v>0.45372043350000002</v>
      </c>
      <c r="X80" s="6">
        <f t="shared" si="114"/>
        <v>2.2029367580032292E-6</v>
      </c>
      <c r="Y80" s="5">
        <f t="shared" si="77"/>
        <v>0</v>
      </c>
      <c r="AA80" s="46">
        <f t="shared" si="93"/>
        <v>77</v>
      </c>
      <c r="AB80" s="14">
        <f t="shared" si="78"/>
        <v>2.1886373626373599E-2</v>
      </c>
      <c r="AC80" s="5">
        <f t="shared" si="115"/>
        <v>0.18879877756074243</v>
      </c>
      <c r="AD80">
        <f t="shared" si="79"/>
        <v>1</v>
      </c>
      <c r="AE80" s="13">
        <f t="shared" si="80"/>
        <v>0.53419757606042528</v>
      </c>
      <c r="AF80" s="6">
        <f t="shared" si="116"/>
        <v>0.46580242393957472</v>
      </c>
      <c r="AG80" s="6">
        <f t="shared" si="117"/>
        <v>4.939287494600128E-6</v>
      </c>
      <c r="AH80" s="5">
        <f t="shared" si="82"/>
        <v>0</v>
      </c>
      <c r="AI80" s="5"/>
      <c r="AJ80" s="34">
        <f t="shared" si="118"/>
        <v>76</v>
      </c>
      <c r="AK80" s="14">
        <f t="shared" si="83"/>
        <v>2.1862692307692298E-2</v>
      </c>
      <c r="AL80" s="5">
        <f t="shared" si="119"/>
        <v>0.19327099780227242</v>
      </c>
      <c r="AM80">
        <f t="shared" si="84"/>
        <v>1</v>
      </c>
      <c r="AN80" s="13">
        <f t="shared" si="120"/>
        <v>0.52649293044898116</v>
      </c>
      <c r="AO80" s="6">
        <f t="shared" si="121"/>
        <v>0.47350706955101884</v>
      </c>
      <c r="AP80" s="6">
        <f t="shared" si="122"/>
        <v>1.0603825228785986E-5</v>
      </c>
      <c r="AQ80" s="5">
        <f t="shared" si="87"/>
        <v>0</v>
      </c>
    </row>
    <row r="81" spans="2:43" x14ac:dyDescent="0.2">
      <c r="B81">
        <f t="shared" si="61"/>
        <v>78</v>
      </c>
      <c r="C81">
        <f t="shared" si="102"/>
        <v>2103</v>
      </c>
      <c r="D81">
        <f t="shared" si="103"/>
        <v>118</v>
      </c>
      <c r="E81" s="5">
        <f t="shared" si="104"/>
        <v>1</v>
      </c>
      <c r="F81" s="5">
        <f t="shared" si="105"/>
        <v>0</v>
      </c>
      <c r="G81" s="18">
        <f t="shared" si="106"/>
        <v>0</v>
      </c>
      <c r="H81" s="18"/>
      <c r="I81" s="46">
        <f t="shared" si="88"/>
        <v>78</v>
      </c>
      <c r="J81" s="14">
        <f t="shared" si="67"/>
        <v>2.1910054945054901E-2</v>
      </c>
      <c r="K81" s="5">
        <f t="shared" si="107"/>
        <v>0.18442150267680849</v>
      </c>
      <c r="L81">
        <f t="shared" si="68"/>
        <v>1</v>
      </c>
      <c r="M81" s="13">
        <f t="shared" si="69"/>
        <v>0.55831690629999997</v>
      </c>
      <c r="N81" s="6">
        <f t="shared" si="108"/>
        <v>0.44168309370000003</v>
      </c>
      <c r="O81" s="6">
        <f t="shared" si="109"/>
        <v>4.3525684083758458E-7</v>
      </c>
      <c r="P81" s="5">
        <f t="shared" si="110"/>
        <v>0</v>
      </c>
      <c r="Q81" s="5"/>
      <c r="R81" s="34">
        <f t="shared" si="72"/>
        <v>77</v>
      </c>
      <c r="S81" s="14">
        <f t="shared" si="73"/>
        <v>2.1886373626373599E-2</v>
      </c>
      <c r="T81" s="5">
        <f t="shared" si="111"/>
        <v>0.18879877756074243</v>
      </c>
      <c r="U81">
        <f t="shared" si="74"/>
        <v>1</v>
      </c>
      <c r="V81" s="13">
        <f t="shared" si="112"/>
        <v>0.55266508169999995</v>
      </c>
      <c r="W81" s="6">
        <f t="shared" si="113"/>
        <v>0.44733491830000005</v>
      </c>
      <c r="X81" s="6">
        <f t="shared" si="114"/>
        <v>9.8545053466144152E-7</v>
      </c>
      <c r="Y81" s="5">
        <f t="shared" si="77"/>
        <v>0</v>
      </c>
      <c r="AA81" s="46">
        <f t="shared" si="93"/>
        <v>78</v>
      </c>
      <c r="AB81" s="14">
        <f t="shared" si="78"/>
        <v>2.1910054945054901E-2</v>
      </c>
      <c r="AC81" s="5">
        <f t="shared" si="115"/>
        <v>0.18442150267680849</v>
      </c>
      <c r="AD81">
        <f t="shared" si="79"/>
        <v>1</v>
      </c>
      <c r="AE81" s="13">
        <f t="shared" si="80"/>
        <v>0.54122152540884771</v>
      </c>
      <c r="AF81" s="6">
        <f t="shared" si="116"/>
        <v>0.45877847459115229</v>
      </c>
      <c r="AG81" s="6">
        <f t="shared" si="117"/>
        <v>2.2660387823398011E-6</v>
      </c>
      <c r="AH81" s="5">
        <f t="shared" si="82"/>
        <v>0</v>
      </c>
      <c r="AI81" s="5"/>
      <c r="AJ81" s="34">
        <f t="shared" si="118"/>
        <v>77</v>
      </c>
      <c r="AK81" s="14">
        <f t="shared" si="83"/>
        <v>2.1886373626373599E-2</v>
      </c>
      <c r="AL81" s="5">
        <f t="shared" si="119"/>
        <v>0.18879877756074243</v>
      </c>
      <c r="AM81">
        <f t="shared" si="84"/>
        <v>1</v>
      </c>
      <c r="AN81" s="13">
        <f t="shared" si="120"/>
        <v>0.53419757606042528</v>
      </c>
      <c r="AO81" s="6">
        <f t="shared" si="121"/>
        <v>0.46580242393957472</v>
      </c>
      <c r="AP81" s="6">
        <f t="shared" si="122"/>
        <v>4.939287494600128E-6</v>
      </c>
      <c r="AQ81" s="5">
        <f t="shared" si="87"/>
        <v>0</v>
      </c>
    </row>
    <row r="82" spans="2:43" x14ac:dyDescent="0.2">
      <c r="B82">
        <f t="shared" si="61"/>
        <v>79</v>
      </c>
      <c r="C82">
        <f t="shared" si="102"/>
        <v>2104</v>
      </c>
      <c r="D82">
        <f t="shared" si="103"/>
        <v>119</v>
      </c>
      <c r="E82" s="5">
        <f t="shared" si="104"/>
        <v>1</v>
      </c>
      <c r="F82" s="5">
        <f t="shared" si="105"/>
        <v>0</v>
      </c>
      <c r="G82" s="18">
        <f t="shared" si="106"/>
        <v>0</v>
      </c>
      <c r="H82" s="18"/>
      <c r="I82" s="46">
        <f t="shared" si="88"/>
        <v>79</v>
      </c>
      <c r="J82" s="14">
        <f t="shared" si="67"/>
        <v>2.1933736263736299E-2</v>
      </c>
      <c r="K82" s="5">
        <f t="shared" si="107"/>
        <v>0.18013737283184658</v>
      </c>
      <c r="L82">
        <f t="shared" si="68"/>
        <v>1</v>
      </c>
      <c r="M82" s="13">
        <f t="shared" si="69"/>
        <v>0.56330064449999995</v>
      </c>
      <c r="N82" s="6">
        <f t="shared" si="108"/>
        <v>0.43669935550000005</v>
      </c>
      <c r="O82" s="6">
        <f t="shared" si="109"/>
        <v>1.900763818707393E-7</v>
      </c>
      <c r="P82" s="5">
        <f t="shared" si="110"/>
        <v>0</v>
      </c>
      <c r="Q82" s="5"/>
      <c r="R82" s="34">
        <f t="shared" si="72"/>
        <v>78</v>
      </c>
      <c r="S82" s="14">
        <f t="shared" si="73"/>
        <v>2.1910054945054901E-2</v>
      </c>
      <c r="T82" s="5">
        <f t="shared" si="111"/>
        <v>0.18442150267680849</v>
      </c>
      <c r="U82">
        <f t="shared" si="74"/>
        <v>1</v>
      </c>
      <c r="V82" s="13">
        <f t="shared" si="112"/>
        <v>0.55831690629999997</v>
      </c>
      <c r="W82" s="6">
        <f t="shared" si="113"/>
        <v>0.44168309370000003</v>
      </c>
      <c r="X82" s="6">
        <f t="shared" si="114"/>
        <v>4.3525684083758458E-7</v>
      </c>
      <c r="Y82" s="5">
        <f t="shared" si="77"/>
        <v>0</v>
      </c>
      <c r="AA82" s="46">
        <f t="shared" si="93"/>
        <v>79</v>
      </c>
      <c r="AB82" s="14">
        <f t="shared" si="78"/>
        <v>2.1933736263736299E-2</v>
      </c>
      <c r="AC82" s="5">
        <f t="shared" si="115"/>
        <v>0.18013737283184658</v>
      </c>
      <c r="AD82">
        <f t="shared" si="79"/>
        <v>1</v>
      </c>
      <c r="AE82" s="13">
        <f t="shared" si="80"/>
        <v>0.54763299701540058</v>
      </c>
      <c r="AF82" s="6">
        <f t="shared" si="116"/>
        <v>0.45236700298459942</v>
      </c>
      <c r="AG82" s="6">
        <f t="shared" si="117"/>
        <v>1.0250811726139268E-6</v>
      </c>
      <c r="AH82" s="5">
        <f t="shared" si="82"/>
        <v>0</v>
      </c>
      <c r="AI82" s="5"/>
      <c r="AJ82" s="34">
        <f t="shared" si="118"/>
        <v>78</v>
      </c>
      <c r="AK82" s="14">
        <f t="shared" si="83"/>
        <v>2.1910054945054901E-2</v>
      </c>
      <c r="AL82" s="5">
        <f t="shared" si="119"/>
        <v>0.18442150267680849</v>
      </c>
      <c r="AM82">
        <f t="shared" si="84"/>
        <v>1</v>
      </c>
      <c r="AN82" s="13">
        <f t="shared" si="120"/>
        <v>0.54122152540884771</v>
      </c>
      <c r="AO82" s="6">
        <f t="shared" si="121"/>
        <v>0.45877847459115229</v>
      </c>
      <c r="AP82" s="6">
        <f t="shared" si="122"/>
        <v>2.2660387823398011E-6</v>
      </c>
      <c r="AQ82" s="5">
        <f t="shared" si="87"/>
        <v>0</v>
      </c>
    </row>
    <row r="83" spans="2:43" x14ac:dyDescent="0.2">
      <c r="B83">
        <f t="shared" si="61"/>
        <v>80</v>
      </c>
      <c r="C83">
        <f t="shared" si="102"/>
        <v>2105</v>
      </c>
      <c r="D83">
        <f t="shared" si="103"/>
        <v>120</v>
      </c>
      <c r="E83" s="5">
        <f t="shared" si="104"/>
        <v>1</v>
      </c>
      <c r="F83" s="5">
        <f t="shared" si="105"/>
        <v>0</v>
      </c>
      <c r="G83" s="18">
        <f t="shared" si="106"/>
        <v>0</v>
      </c>
      <c r="H83" s="18"/>
      <c r="I83" s="46">
        <f t="shared" si="88"/>
        <v>80</v>
      </c>
      <c r="J83" s="14">
        <f t="shared" si="67"/>
        <v>2.19574175824176E-2</v>
      </c>
      <c r="K83" s="5">
        <f t="shared" si="107"/>
        <v>0.17594461667871433</v>
      </c>
      <c r="L83">
        <f t="shared" si="68"/>
        <v>1</v>
      </c>
      <c r="M83" s="13">
        <f t="shared" si="69"/>
        <v>0.56767814419999996</v>
      </c>
      <c r="N83" s="6">
        <f t="shared" si="108"/>
        <v>0.43232185580000004</v>
      </c>
      <c r="O83" s="6">
        <f t="shared" si="109"/>
        <v>8.2174174154107495E-8</v>
      </c>
      <c r="P83" s="5">
        <f t="shared" si="110"/>
        <v>0</v>
      </c>
      <c r="Q83" s="5"/>
      <c r="R83" s="34">
        <f t="shared" si="72"/>
        <v>79</v>
      </c>
      <c r="S83" s="14">
        <f t="shared" si="73"/>
        <v>2.1933736263736299E-2</v>
      </c>
      <c r="T83" s="5">
        <f t="shared" si="111"/>
        <v>0.18013737283184658</v>
      </c>
      <c r="U83">
        <f t="shared" si="74"/>
        <v>1</v>
      </c>
      <c r="V83" s="13">
        <f t="shared" si="112"/>
        <v>0.56330064449999995</v>
      </c>
      <c r="W83" s="6">
        <f t="shared" si="113"/>
        <v>0.43669935550000005</v>
      </c>
      <c r="X83" s="6">
        <f t="shared" si="114"/>
        <v>1.900763818707393E-7</v>
      </c>
      <c r="Y83" s="5">
        <f t="shared" si="77"/>
        <v>0</v>
      </c>
      <c r="AA83" s="46">
        <f t="shared" si="93"/>
        <v>80</v>
      </c>
      <c r="AB83" s="14">
        <f t="shared" si="78"/>
        <v>2.19574175824176E-2</v>
      </c>
      <c r="AC83" s="5">
        <f t="shared" si="115"/>
        <v>0.17594461667871433</v>
      </c>
      <c r="AD83">
        <f t="shared" si="79"/>
        <v>1</v>
      </c>
      <c r="AE83" s="13">
        <f t="shared" si="80"/>
        <v>0.55349475409203852</v>
      </c>
      <c r="AF83" s="6">
        <f t="shared" si="116"/>
        <v>0.44650524590796148</v>
      </c>
      <c r="AG83" s="6">
        <f t="shared" si="117"/>
        <v>4.5770412105360289E-7</v>
      </c>
      <c r="AH83" s="5">
        <f t="shared" si="82"/>
        <v>0</v>
      </c>
      <c r="AI83" s="5"/>
      <c r="AJ83" s="34">
        <f t="shared" si="118"/>
        <v>79</v>
      </c>
      <c r="AK83" s="14">
        <f t="shared" si="83"/>
        <v>2.1933736263736299E-2</v>
      </c>
      <c r="AL83" s="5">
        <f t="shared" si="119"/>
        <v>0.18013737283184658</v>
      </c>
      <c r="AM83">
        <f t="shared" si="84"/>
        <v>1</v>
      </c>
      <c r="AN83" s="13">
        <f t="shared" si="120"/>
        <v>0.54763299701540058</v>
      </c>
      <c r="AO83" s="6">
        <f t="shared" si="121"/>
        <v>0.45236700298459942</v>
      </c>
      <c r="AP83" s="6">
        <f t="shared" si="122"/>
        <v>1.0250811726139268E-6</v>
      </c>
      <c r="AQ83" s="5">
        <f t="shared" si="87"/>
        <v>0</v>
      </c>
    </row>
    <row r="84" spans="2:43" x14ac:dyDescent="0.2">
      <c r="B84">
        <f t="shared" si="61"/>
        <v>81</v>
      </c>
      <c r="C84">
        <f t="shared" si="102"/>
        <v>2106</v>
      </c>
      <c r="D84">
        <f t="shared" si="103"/>
        <v>121</v>
      </c>
      <c r="E84" s="5">
        <f t="shared" si="104"/>
        <v>1</v>
      </c>
      <c r="F84" s="5">
        <f t="shared" si="105"/>
        <v>0</v>
      </c>
      <c r="G84" s="18">
        <f t="shared" si="106"/>
        <v>0</v>
      </c>
      <c r="H84" s="18"/>
      <c r="I84" s="46">
        <f t="shared" si="88"/>
        <v>81</v>
      </c>
      <c r="J84" s="14">
        <f t="shared" si="67"/>
        <v>2.1981098901098901E-2</v>
      </c>
      <c r="K84" s="5">
        <f t="shared" si="107"/>
        <v>0.17184149149383782</v>
      </c>
      <c r="L84">
        <f t="shared" si="68"/>
        <v>1</v>
      </c>
      <c r="M84" s="13">
        <f t="shared" si="69"/>
        <v>1</v>
      </c>
      <c r="N84" s="6">
        <f t="shared" si="108"/>
        <v>0</v>
      </c>
      <c r="O84" s="6">
        <f t="shared" si="109"/>
        <v>0</v>
      </c>
      <c r="P84" s="5">
        <f t="shared" si="110"/>
        <v>0</v>
      </c>
      <c r="Q84" s="5"/>
      <c r="R84" s="34">
        <f t="shared" si="72"/>
        <v>80</v>
      </c>
      <c r="S84" s="14">
        <f t="shared" si="73"/>
        <v>2.19574175824176E-2</v>
      </c>
      <c r="T84" s="5">
        <f t="shared" si="111"/>
        <v>0.17594461667871433</v>
      </c>
      <c r="U84">
        <f t="shared" si="74"/>
        <v>1</v>
      </c>
      <c r="V84" s="13">
        <f t="shared" si="112"/>
        <v>1</v>
      </c>
      <c r="W84" s="6">
        <f t="shared" si="113"/>
        <v>0</v>
      </c>
      <c r="X84" s="6">
        <f t="shared" si="114"/>
        <v>0</v>
      </c>
      <c r="Y84" s="5">
        <f t="shared" si="77"/>
        <v>0</v>
      </c>
      <c r="AA84" s="46">
        <f t="shared" si="93"/>
        <v>81</v>
      </c>
      <c r="AB84" s="14">
        <f t="shared" si="78"/>
        <v>2.1981098901098901E-2</v>
      </c>
      <c r="AC84" s="5">
        <f t="shared" si="115"/>
        <v>0.17184149149383782</v>
      </c>
      <c r="AD84">
        <f t="shared" si="79"/>
        <v>1</v>
      </c>
      <c r="AE84" s="13">
        <f t="shared" si="80"/>
        <v>1</v>
      </c>
      <c r="AF84" s="6">
        <f t="shared" si="116"/>
        <v>0</v>
      </c>
      <c r="AG84" s="6">
        <f t="shared" si="117"/>
        <v>0</v>
      </c>
      <c r="AH84" s="5">
        <f t="shared" si="82"/>
        <v>0</v>
      </c>
      <c r="AI84" s="5"/>
      <c r="AJ84" s="34">
        <f t="shared" si="118"/>
        <v>80</v>
      </c>
      <c r="AK84" s="14">
        <f t="shared" si="83"/>
        <v>2.19574175824176E-2</v>
      </c>
      <c r="AL84" s="5">
        <f t="shared" si="119"/>
        <v>0.17594461667871433</v>
      </c>
      <c r="AM84">
        <f t="shared" si="84"/>
        <v>1</v>
      </c>
      <c r="AN84" s="13">
        <f t="shared" si="120"/>
        <v>1</v>
      </c>
      <c r="AO84" s="6">
        <f t="shared" si="121"/>
        <v>0</v>
      </c>
      <c r="AP84" s="6">
        <f t="shared" si="122"/>
        <v>0</v>
      </c>
      <c r="AQ84" s="5">
        <f t="shared" si="87"/>
        <v>0</v>
      </c>
    </row>
    <row r="85" spans="2:43" x14ac:dyDescent="0.2">
      <c r="B85">
        <f t="shared" si="61"/>
        <v>82</v>
      </c>
      <c r="C85">
        <f t="shared" si="102"/>
        <v>2107</v>
      </c>
      <c r="D85">
        <f t="shared" si="103"/>
        <v>122</v>
      </c>
      <c r="E85" s="5">
        <f t="shared" si="104"/>
        <v>1</v>
      </c>
      <c r="F85" s="5">
        <f t="shared" si="105"/>
        <v>0</v>
      </c>
      <c r="G85" s="18">
        <f t="shared" si="106"/>
        <v>0</v>
      </c>
      <c r="H85" s="18"/>
      <c r="I85" s="46">
        <f t="shared" si="88"/>
        <v>82</v>
      </c>
      <c r="J85" s="14">
        <f t="shared" si="67"/>
        <v>2.2004780219780199E-2</v>
      </c>
      <c r="K85" s="5">
        <f t="shared" si="107"/>
        <v>0.16782628283089449</v>
      </c>
      <c r="L85">
        <f t="shared" si="68"/>
        <v>1</v>
      </c>
      <c r="M85" s="13">
        <f t="shared" si="69"/>
        <v>1</v>
      </c>
      <c r="N85" s="6">
        <f t="shared" si="108"/>
        <v>0</v>
      </c>
      <c r="O85" s="6">
        <f t="shared" si="109"/>
        <v>0</v>
      </c>
      <c r="P85" s="5">
        <f t="shared" si="110"/>
        <v>0</v>
      </c>
      <c r="Q85" s="5"/>
      <c r="R85" s="34">
        <f t="shared" si="72"/>
        <v>81</v>
      </c>
      <c r="S85" s="14">
        <f t="shared" si="73"/>
        <v>2.1981098901098901E-2</v>
      </c>
      <c r="T85" s="5">
        <f t="shared" si="111"/>
        <v>0.17184149149383782</v>
      </c>
      <c r="U85">
        <f t="shared" si="74"/>
        <v>1</v>
      </c>
      <c r="V85" s="13">
        <f t="shared" si="112"/>
        <v>1</v>
      </c>
      <c r="W85" s="6">
        <f t="shared" si="113"/>
        <v>0</v>
      </c>
      <c r="X85" s="6">
        <f t="shared" si="114"/>
        <v>0</v>
      </c>
      <c r="Y85" s="5">
        <f t="shared" si="77"/>
        <v>0</v>
      </c>
      <c r="AA85" s="46">
        <f t="shared" si="93"/>
        <v>82</v>
      </c>
      <c r="AB85" s="14">
        <f t="shared" si="78"/>
        <v>2.2004780219780199E-2</v>
      </c>
      <c r="AC85" s="5">
        <f t="shared" si="115"/>
        <v>0.16782628283089449</v>
      </c>
      <c r="AD85">
        <f t="shared" si="79"/>
        <v>1</v>
      </c>
      <c r="AE85" s="13">
        <f t="shared" si="80"/>
        <v>1</v>
      </c>
      <c r="AF85" s="6">
        <f t="shared" si="116"/>
        <v>0</v>
      </c>
      <c r="AG85" s="6">
        <f t="shared" si="117"/>
        <v>0</v>
      </c>
      <c r="AH85" s="5">
        <f t="shared" si="82"/>
        <v>0</v>
      </c>
      <c r="AI85" s="5"/>
      <c r="AJ85" s="34">
        <f t="shared" si="118"/>
        <v>81</v>
      </c>
      <c r="AK85" s="14">
        <f t="shared" si="83"/>
        <v>2.1981098901098901E-2</v>
      </c>
      <c r="AL85" s="5">
        <f t="shared" si="119"/>
        <v>0.17184149149383782</v>
      </c>
      <c r="AM85">
        <f t="shared" si="84"/>
        <v>1</v>
      </c>
      <c r="AN85" s="13">
        <f t="shared" si="120"/>
        <v>1</v>
      </c>
      <c r="AO85" s="6">
        <f t="shared" si="121"/>
        <v>0</v>
      </c>
      <c r="AP85" s="6">
        <f t="shared" si="122"/>
        <v>0</v>
      </c>
      <c r="AQ85" s="5">
        <f t="shared" si="87"/>
        <v>0</v>
      </c>
    </row>
    <row r="86" spans="2:43" x14ac:dyDescent="0.2">
      <c r="B86">
        <f t="shared" si="61"/>
        <v>83</v>
      </c>
      <c r="C86">
        <f t="shared" si="102"/>
        <v>2108</v>
      </c>
      <c r="D86">
        <f t="shared" si="103"/>
        <v>123</v>
      </c>
      <c r="E86" s="5">
        <f t="shared" si="104"/>
        <v>1</v>
      </c>
      <c r="F86" s="5">
        <f t="shared" si="105"/>
        <v>0</v>
      </c>
      <c r="G86" s="18">
        <f t="shared" si="106"/>
        <v>0</v>
      </c>
      <c r="H86" s="18"/>
      <c r="I86" s="46">
        <f t="shared" si="88"/>
        <v>83</v>
      </c>
      <c r="J86" s="14">
        <f t="shared" si="67"/>
        <v>2.20284615384615E-2</v>
      </c>
      <c r="K86" s="5">
        <f t="shared" si="107"/>
        <v>0.16389730417600459</v>
      </c>
      <c r="L86">
        <f t="shared" si="68"/>
        <v>1</v>
      </c>
      <c r="M86" s="13">
        <f t="shared" si="69"/>
        <v>1</v>
      </c>
      <c r="N86" s="6">
        <f t="shared" si="108"/>
        <v>0</v>
      </c>
      <c r="O86" s="6">
        <f t="shared" si="109"/>
        <v>0</v>
      </c>
      <c r="P86" s="5">
        <f t="shared" si="110"/>
        <v>0</v>
      </c>
      <c r="Q86" s="5"/>
      <c r="R86" s="34">
        <f t="shared" si="72"/>
        <v>82</v>
      </c>
      <c r="S86" s="14">
        <f t="shared" si="73"/>
        <v>2.2004780219780199E-2</v>
      </c>
      <c r="T86" s="5">
        <f t="shared" si="111"/>
        <v>0.16782628283089449</v>
      </c>
      <c r="U86">
        <f t="shared" si="74"/>
        <v>1</v>
      </c>
      <c r="V86" s="13">
        <f t="shared" si="112"/>
        <v>1</v>
      </c>
      <c r="W86" s="6">
        <f t="shared" si="113"/>
        <v>0</v>
      </c>
      <c r="X86" s="6">
        <f t="shared" si="114"/>
        <v>0</v>
      </c>
      <c r="Y86" s="5">
        <f t="shared" si="77"/>
        <v>0</v>
      </c>
      <c r="AA86" s="46">
        <f t="shared" si="93"/>
        <v>83</v>
      </c>
      <c r="AB86" s="14">
        <f t="shared" si="78"/>
        <v>2.20284615384615E-2</v>
      </c>
      <c r="AC86" s="5">
        <f t="shared" si="115"/>
        <v>0.16389730417600459</v>
      </c>
      <c r="AD86">
        <f t="shared" si="79"/>
        <v>1</v>
      </c>
      <c r="AE86" s="13">
        <f t="shared" si="80"/>
        <v>1</v>
      </c>
      <c r="AF86" s="6">
        <f t="shared" si="116"/>
        <v>0</v>
      </c>
      <c r="AG86" s="6">
        <f t="shared" si="117"/>
        <v>0</v>
      </c>
      <c r="AH86" s="5">
        <f t="shared" si="82"/>
        <v>0</v>
      </c>
      <c r="AI86" s="5"/>
      <c r="AJ86" s="34">
        <f t="shared" si="118"/>
        <v>82</v>
      </c>
      <c r="AK86" s="14">
        <f t="shared" si="83"/>
        <v>2.2004780219780199E-2</v>
      </c>
      <c r="AL86" s="5">
        <f t="shared" si="119"/>
        <v>0.16782628283089449</v>
      </c>
      <c r="AM86">
        <f t="shared" si="84"/>
        <v>1</v>
      </c>
      <c r="AN86" s="13">
        <f t="shared" si="120"/>
        <v>1</v>
      </c>
      <c r="AO86" s="6">
        <f t="shared" si="121"/>
        <v>0</v>
      </c>
      <c r="AP86" s="6">
        <f t="shared" si="122"/>
        <v>0</v>
      </c>
      <c r="AQ86" s="5">
        <f t="shared" si="87"/>
        <v>0</v>
      </c>
    </row>
    <row r="87" spans="2:43" x14ac:dyDescent="0.2">
      <c r="B87">
        <f t="shared" si="61"/>
        <v>84</v>
      </c>
      <c r="C87">
        <f t="shared" si="102"/>
        <v>2109</v>
      </c>
      <c r="D87">
        <f t="shared" si="103"/>
        <v>124</v>
      </c>
      <c r="E87" s="5">
        <f t="shared" si="104"/>
        <v>1</v>
      </c>
      <c r="F87" s="5">
        <f t="shared" si="105"/>
        <v>0</v>
      </c>
      <c r="G87" s="18">
        <f t="shared" si="106"/>
        <v>0</v>
      </c>
      <c r="H87" s="18"/>
      <c r="I87" s="46">
        <f t="shared" si="88"/>
        <v>84</v>
      </c>
      <c r="J87" s="14">
        <f t="shared" si="67"/>
        <v>2.2052142857142899E-2</v>
      </c>
      <c r="K87" s="5">
        <f t="shared" si="107"/>
        <v>0.16005289660458161</v>
      </c>
      <c r="L87">
        <f t="shared" si="68"/>
        <v>1</v>
      </c>
      <c r="M87" s="13">
        <f t="shared" si="69"/>
        <v>1</v>
      </c>
      <c r="N87" s="6">
        <f t="shared" si="108"/>
        <v>0</v>
      </c>
      <c r="O87" s="6">
        <f t="shared" si="109"/>
        <v>0</v>
      </c>
      <c r="P87" s="5">
        <f t="shared" si="110"/>
        <v>0</v>
      </c>
      <c r="Q87" s="5"/>
      <c r="R87" s="34">
        <f t="shared" si="72"/>
        <v>83</v>
      </c>
      <c r="S87" s="14">
        <f t="shared" si="73"/>
        <v>2.20284615384615E-2</v>
      </c>
      <c r="T87" s="5">
        <f t="shared" si="111"/>
        <v>0.16389730417600459</v>
      </c>
      <c r="U87">
        <f t="shared" si="74"/>
        <v>1</v>
      </c>
      <c r="V87" s="13">
        <f t="shared" si="112"/>
        <v>1</v>
      </c>
      <c r="W87" s="6">
        <f t="shared" si="113"/>
        <v>0</v>
      </c>
      <c r="X87" s="6">
        <f t="shared" si="114"/>
        <v>0</v>
      </c>
      <c r="Y87" s="5">
        <f t="shared" si="77"/>
        <v>0</v>
      </c>
      <c r="AA87" s="46">
        <f t="shared" si="93"/>
        <v>84</v>
      </c>
      <c r="AB87" s="14">
        <f t="shared" si="78"/>
        <v>2.2052142857142899E-2</v>
      </c>
      <c r="AC87" s="5">
        <f t="shared" si="115"/>
        <v>0.16005289660458161</v>
      </c>
      <c r="AD87">
        <f t="shared" si="79"/>
        <v>1</v>
      </c>
      <c r="AE87" s="13">
        <f t="shared" si="80"/>
        <v>1</v>
      </c>
      <c r="AF87" s="6">
        <f t="shared" si="116"/>
        <v>0</v>
      </c>
      <c r="AG87" s="6">
        <f t="shared" si="117"/>
        <v>0</v>
      </c>
      <c r="AH87" s="5">
        <f t="shared" si="82"/>
        <v>0</v>
      </c>
      <c r="AI87" s="5"/>
      <c r="AJ87" s="34">
        <f t="shared" si="118"/>
        <v>83</v>
      </c>
      <c r="AK87" s="14">
        <f t="shared" si="83"/>
        <v>2.20284615384615E-2</v>
      </c>
      <c r="AL87" s="5">
        <f t="shared" si="119"/>
        <v>0.16389730417600459</v>
      </c>
      <c r="AM87">
        <f t="shared" si="84"/>
        <v>1</v>
      </c>
      <c r="AN87" s="13">
        <f t="shared" si="120"/>
        <v>1</v>
      </c>
      <c r="AO87" s="6">
        <f t="shared" si="121"/>
        <v>0</v>
      </c>
      <c r="AP87" s="6">
        <f t="shared" si="122"/>
        <v>0</v>
      </c>
      <c r="AQ87" s="5">
        <f t="shared" si="87"/>
        <v>0</v>
      </c>
    </row>
    <row r="88" spans="2:43" x14ac:dyDescent="0.2">
      <c r="B88">
        <f t="shared" si="61"/>
        <v>85</v>
      </c>
      <c r="C88">
        <f t="shared" si="102"/>
        <v>2110</v>
      </c>
      <c r="D88">
        <f t="shared" si="103"/>
        <v>125</v>
      </c>
      <c r="E88" s="5">
        <f t="shared" si="104"/>
        <v>1</v>
      </c>
      <c r="F88" s="5">
        <f t="shared" si="105"/>
        <v>0</v>
      </c>
      <c r="G88" s="18">
        <f t="shared" si="106"/>
        <v>0</v>
      </c>
      <c r="H88" s="18"/>
      <c r="I88" s="46">
        <f t="shared" si="88"/>
        <v>85</v>
      </c>
      <c r="J88" s="14">
        <f t="shared" si="67"/>
        <v>2.20758241758242E-2</v>
      </c>
      <c r="K88" s="5">
        <f t="shared" si="107"/>
        <v>0.15629142843986918</v>
      </c>
      <c r="L88">
        <f t="shared" si="68"/>
        <v>1</v>
      </c>
      <c r="M88" s="13">
        <f t="shared" si="69"/>
        <v>1</v>
      </c>
      <c r="N88" s="6">
        <f t="shared" si="108"/>
        <v>0</v>
      </c>
      <c r="O88" s="6">
        <f t="shared" si="109"/>
        <v>0</v>
      </c>
      <c r="P88" s="5">
        <f t="shared" si="110"/>
        <v>0</v>
      </c>
      <c r="Q88" s="5"/>
      <c r="R88" s="34">
        <f t="shared" si="72"/>
        <v>84</v>
      </c>
      <c r="S88" s="14">
        <f t="shared" si="73"/>
        <v>2.2052142857142899E-2</v>
      </c>
      <c r="T88" s="5">
        <f t="shared" si="111"/>
        <v>0.16005289660458161</v>
      </c>
      <c r="U88">
        <f t="shared" si="74"/>
        <v>1</v>
      </c>
      <c r="V88" s="13">
        <f t="shared" si="112"/>
        <v>1</v>
      </c>
      <c r="W88" s="6">
        <f t="shared" si="113"/>
        <v>0</v>
      </c>
      <c r="X88" s="6">
        <f t="shared" si="114"/>
        <v>0</v>
      </c>
      <c r="Y88" s="5">
        <f t="shared" si="77"/>
        <v>0</v>
      </c>
      <c r="AA88" s="46">
        <f t="shared" si="93"/>
        <v>85</v>
      </c>
      <c r="AB88" s="14">
        <f t="shared" si="78"/>
        <v>2.20758241758242E-2</v>
      </c>
      <c r="AC88" s="5">
        <f t="shared" si="115"/>
        <v>0.15629142843986918</v>
      </c>
      <c r="AD88">
        <f t="shared" si="79"/>
        <v>1</v>
      </c>
      <c r="AE88" s="13">
        <f t="shared" si="80"/>
        <v>1</v>
      </c>
      <c r="AF88" s="6">
        <f t="shared" si="116"/>
        <v>0</v>
      </c>
      <c r="AG88" s="6">
        <f t="shared" si="117"/>
        <v>0</v>
      </c>
      <c r="AH88" s="5">
        <f t="shared" si="82"/>
        <v>0</v>
      </c>
      <c r="AI88" s="5"/>
      <c r="AJ88" s="34">
        <f t="shared" si="118"/>
        <v>84</v>
      </c>
      <c r="AK88" s="14">
        <f t="shared" si="83"/>
        <v>2.2052142857142899E-2</v>
      </c>
      <c r="AL88" s="5">
        <f t="shared" si="119"/>
        <v>0.16005289660458161</v>
      </c>
      <c r="AM88">
        <f t="shared" si="84"/>
        <v>1</v>
      </c>
      <c r="AN88" s="13">
        <f t="shared" si="120"/>
        <v>1</v>
      </c>
      <c r="AO88" s="6">
        <f t="shared" si="121"/>
        <v>0</v>
      </c>
      <c r="AP88" s="6">
        <f t="shared" si="122"/>
        <v>0</v>
      </c>
      <c r="AQ88" s="5">
        <f t="shared" si="87"/>
        <v>0</v>
      </c>
    </row>
    <row r="89" spans="2:43" x14ac:dyDescent="0.2">
      <c r="B89">
        <f t="shared" si="61"/>
        <v>86</v>
      </c>
      <c r="C89">
        <f t="shared" si="102"/>
        <v>2111</v>
      </c>
      <c r="D89">
        <f t="shared" si="103"/>
        <v>126</v>
      </c>
      <c r="E89" s="5">
        <f t="shared" si="104"/>
        <v>1</v>
      </c>
      <c r="F89" s="5">
        <f t="shared" si="105"/>
        <v>0</v>
      </c>
      <c r="G89" s="18">
        <f t="shared" si="106"/>
        <v>0</v>
      </c>
      <c r="H89" s="18"/>
      <c r="I89" s="46">
        <f t="shared" si="88"/>
        <v>86</v>
      </c>
      <c r="J89" s="14">
        <f t="shared" si="67"/>
        <v>2.2099505494505501E-2</v>
      </c>
      <c r="K89" s="5">
        <f t="shared" si="107"/>
        <v>0.15261129491320019</v>
      </c>
      <c r="L89">
        <f t="shared" si="68"/>
        <v>1</v>
      </c>
      <c r="M89" s="13">
        <f t="shared" si="69"/>
        <v>1</v>
      </c>
      <c r="N89" s="6">
        <f t="shared" si="108"/>
        <v>0</v>
      </c>
      <c r="O89" s="6">
        <f t="shared" si="109"/>
        <v>0</v>
      </c>
      <c r="P89" s="5">
        <f t="shared" si="110"/>
        <v>0</v>
      </c>
      <c r="Q89" s="5"/>
      <c r="R89" s="34">
        <f t="shared" si="72"/>
        <v>85</v>
      </c>
      <c r="S89" s="14">
        <f t="shared" si="73"/>
        <v>2.20758241758242E-2</v>
      </c>
      <c r="T89" s="5">
        <f t="shared" si="111"/>
        <v>0.15629142843986918</v>
      </c>
      <c r="U89">
        <f t="shared" si="74"/>
        <v>1</v>
      </c>
      <c r="V89" s="13">
        <f t="shared" si="112"/>
        <v>1</v>
      </c>
      <c r="W89" s="6">
        <f t="shared" si="113"/>
        <v>0</v>
      </c>
      <c r="X89" s="6">
        <f t="shared" si="114"/>
        <v>0</v>
      </c>
      <c r="Y89" s="5">
        <f t="shared" si="77"/>
        <v>0</v>
      </c>
      <c r="AA89" s="46">
        <f t="shared" si="93"/>
        <v>86</v>
      </c>
      <c r="AB89" s="14">
        <f t="shared" si="78"/>
        <v>2.2099505494505501E-2</v>
      </c>
      <c r="AC89" s="5">
        <f t="shared" si="115"/>
        <v>0.15261129491320019</v>
      </c>
      <c r="AD89">
        <f t="shared" si="79"/>
        <v>1</v>
      </c>
      <c r="AE89" s="13">
        <f t="shared" si="80"/>
        <v>1</v>
      </c>
      <c r="AF89" s="6">
        <f t="shared" si="116"/>
        <v>0</v>
      </c>
      <c r="AG89" s="6">
        <f t="shared" si="117"/>
        <v>0</v>
      </c>
      <c r="AH89" s="5">
        <f t="shared" si="82"/>
        <v>0</v>
      </c>
      <c r="AI89" s="5"/>
      <c r="AJ89" s="34">
        <f t="shared" si="118"/>
        <v>85</v>
      </c>
      <c r="AK89" s="14">
        <f t="shared" si="83"/>
        <v>2.20758241758242E-2</v>
      </c>
      <c r="AL89" s="5">
        <f t="shared" si="119"/>
        <v>0.15629142843986918</v>
      </c>
      <c r="AM89">
        <f t="shared" si="84"/>
        <v>1</v>
      </c>
      <c r="AN89" s="13">
        <f t="shared" si="120"/>
        <v>1</v>
      </c>
      <c r="AO89" s="6">
        <f t="shared" si="121"/>
        <v>0</v>
      </c>
      <c r="AP89" s="6">
        <f t="shared" si="122"/>
        <v>0</v>
      </c>
      <c r="AQ89" s="5">
        <f t="shared" si="87"/>
        <v>0</v>
      </c>
    </row>
    <row r="90" spans="2:43" x14ac:dyDescent="0.2">
      <c r="B90">
        <f t="shared" si="61"/>
        <v>87</v>
      </c>
      <c r="C90">
        <f t="shared" si="102"/>
        <v>2112</v>
      </c>
      <c r="D90">
        <f t="shared" si="103"/>
        <v>127</v>
      </c>
      <c r="E90" s="5">
        <f t="shared" si="104"/>
        <v>1</v>
      </c>
      <c r="F90" s="5">
        <f t="shared" si="105"/>
        <v>0</v>
      </c>
      <c r="G90" s="18">
        <f t="shared" si="106"/>
        <v>0</v>
      </c>
      <c r="H90" s="18"/>
      <c r="I90" s="46">
        <f t="shared" si="88"/>
        <v>87</v>
      </c>
      <c r="J90" s="14">
        <f t="shared" si="67"/>
        <v>2.2123186813186799E-2</v>
      </c>
      <c r="K90" s="5">
        <f t="shared" si="107"/>
        <v>0.14901091782609363</v>
      </c>
      <c r="L90">
        <f t="shared" si="68"/>
        <v>1</v>
      </c>
      <c r="M90" s="13">
        <f t="shared" si="69"/>
        <v>1</v>
      </c>
      <c r="N90" s="6">
        <f t="shared" si="108"/>
        <v>0</v>
      </c>
      <c r="O90" s="6">
        <f t="shared" si="109"/>
        <v>0</v>
      </c>
      <c r="P90" s="5">
        <f t="shared" si="110"/>
        <v>0</v>
      </c>
      <c r="Q90" s="5"/>
      <c r="R90" s="34">
        <f t="shared" si="72"/>
        <v>86</v>
      </c>
      <c r="S90" s="14">
        <f t="shared" si="73"/>
        <v>2.2099505494505501E-2</v>
      </c>
      <c r="T90" s="5">
        <f t="shared" si="111"/>
        <v>0.15261129491320019</v>
      </c>
      <c r="U90">
        <f t="shared" si="74"/>
        <v>1</v>
      </c>
      <c r="V90" s="13">
        <f t="shared" si="112"/>
        <v>1</v>
      </c>
      <c r="W90" s="6">
        <f t="shared" si="113"/>
        <v>0</v>
      </c>
      <c r="X90" s="6">
        <f t="shared" si="114"/>
        <v>0</v>
      </c>
      <c r="Y90" s="5">
        <f t="shared" si="77"/>
        <v>0</v>
      </c>
      <c r="AA90" s="46">
        <f t="shared" si="93"/>
        <v>87</v>
      </c>
      <c r="AB90" s="14">
        <f t="shared" si="78"/>
        <v>2.2123186813186799E-2</v>
      </c>
      <c r="AC90" s="5">
        <f t="shared" si="115"/>
        <v>0.14901091782609363</v>
      </c>
      <c r="AD90">
        <f t="shared" si="79"/>
        <v>1</v>
      </c>
      <c r="AE90" s="13">
        <f t="shared" si="80"/>
        <v>1</v>
      </c>
      <c r="AF90" s="6">
        <f t="shared" si="116"/>
        <v>0</v>
      </c>
      <c r="AG90" s="6">
        <f t="shared" si="117"/>
        <v>0</v>
      </c>
      <c r="AH90" s="5">
        <f t="shared" si="82"/>
        <v>0</v>
      </c>
      <c r="AI90" s="5"/>
      <c r="AJ90" s="34">
        <f t="shared" si="118"/>
        <v>86</v>
      </c>
      <c r="AK90" s="14">
        <f t="shared" si="83"/>
        <v>2.2099505494505501E-2</v>
      </c>
      <c r="AL90" s="5">
        <f t="shared" si="119"/>
        <v>0.15261129491320019</v>
      </c>
      <c r="AM90">
        <f t="shared" si="84"/>
        <v>1</v>
      </c>
      <c r="AN90" s="13">
        <f t="shared" si="120"/>
        <v>1</v>
      </c>
      <c r="AO90" s="6">
        <f t="shared" si="121"/>
        <v>0</v>
      </c>
      <c r="AP90" s="6">
        <f t="shared" si="122"/>
        <v>0</v>
      </c>
      <c r="AQ90" s="5">
        <f t="shared" si="87"/>
        <v>0</v>
      </c>
    </row>
    <row r="91" spans="2:43" x14ac:dyDescent="0.2">
      <c r="B91">
        <f t="shared" si="61"/>
        <v>88</v>
      </c>
      <c r="C91">
        <f t="shared" si="102"/>
        <v>2113</v>
      </c>
      <c r="D91">
        <f t="shared" si="103"/>
        <v>128</v>
      </c>
      <c r="E91" s="5">
        <f t="shared" si="104"/>
        <v>1</v>
      </c>
      <c r="F91" s="5">
        <f t="shared" si="105"/>
        <v>0</v>
      </c>
      <c r="G91" s="18">
        <f t="shared" si="106"/>
        <v>0</v>
      </c>
      <c r="H91" s="18"/>
      <c r="I91" s="46">
        <f t="shared" si="88"/>
        <v>88</v>
      </c>
      <c r="J91" s="14">
        <f t="shared" si="67"/>
        <v>2.21468681318681E-2</v>
      </c>
      <c r="K91" s="5">
        <f t="shared" si="107"/>
        <v>0.14548874521414371</v>
      </c>
      <c r="L91">
        <f t="shared" si="68"/>
        <v>1</v>
      </c>
      <c r="M91" s="13">
        <f t="shared" si="69"/>
        <v>1</v>
      </c>
      <c r="N91" s="6">
        <f t="shared" si="108"/>
        <v>0</v>
      </c>
      <c r="O91" s="6">
        <f t="shared" si="109"/>
        <v>0</v>
      </c>
      <c r="P91" s="5">
        <f t="shared" si="110"/>
        <v>0</v>
      </c>
      <c r="Q91" s="5"/>
      <c r="R91" s="34">
        <f t="shared" si="72"/>
        <v>87</v>
      </c>
      <c r="S91" s="14">
        <f t="shared" si="73"/>
        <v>2.2123186813186799E-2</v>
      </c>
      <c r="T91" s="5">
        <f t="shared" si="111"/>
        <v>0.14901091782609363</v>
      </c>
      <c r="U91">
        <f t="shared" si="74"/>
        <v>1</v>
      </c>
      <c r="V91" s="13">
        <f t="shared" si="112"/>
        <v>1</v>
      </c>
      <c r="W91" s="6">
        <f t="shared" si="113"/>
        <v>0</v>
      </c>
      <c r="X91" s="6">
        <f t="shared" si="114"/>
        <v>0</v>
      </c>
      <c r="Y91" s="5">
        <f t="shared" si="77"/>
        <v>0</v>
      </c>
      <c r="AA91" s="46">
        <f t="shared" si="93"/>
        <v>88</v>
      </c>
      <c r="AB91" s="14">
        <f t="shared" si="78"/>
        <v>2.21468681318681E-2</v>
      </c>
      <c r="AC91" s="5">
        <f t="shared" si="115"/>
        <v>0.14548874521414371</v>
      </c>
      <c r="AD91">
        <f t="shared" si="79"/>
        <v>1</v>
      </c>
      <c r="AE91" s="13">
        <f t="shared" si="80"/>
        <v>1</v>
      </c>
      <c r="AF91" s="6">
        <f t="shared" si="116"/>
        <v>0</v>
      </c>
      <c r="AG91" s="6">
        <f t="shared" si="117"/>
        <v>0</v>
      </c>
      <c r="AH91" s="5">
        <f t="shared" si="82"/>
        <v>0</v>
      </c>
      <c r="AI91" s="5"/>
      <c r="AJ91" s="34">
        <f t="shared" si="118"/>
        <v>87</v>
      </c>
      <c r="AK91" s="14">
        <f t="shared" si="83"/>
        <v>2.2123186813186799E-2</v>
      </c>
      <c r="AL91" s="5">
        <f t="shared" si="119"/>
        <v>0.14901091782609363</v>
      </c>
      <c r="AM91">
        <f t="shared" si="84"/>
        <v>1</v>
      </c>
      <c r="AN91" s="13">
        <f t="shared" si="120"/>
        <v>1</v>
      </c>
      <c r="AO91" s="6">
        <f t="shared" si="121"/>
        <v>0</v>
      </c>
      <c r="AP91" s="6">
        <f t="shared" si="122"/>
        <v>0</v>
      </c>
      <c r="AQ91" s="5">
        <f t="shared" si="87"/>
        <v>0</v>
      </c>
    </row>
    <row r="92" spans="2:43" x14ac:dyDescent="0.2">
      <c r="B92">
        <f t="shared" si="61"/>
        <v>89</v>
      </c>
      <c r="C92">
        <f t="shared" si="102"/>
        <v>2114</v>
      </c>
      <c r="D92">
        <f t="shared" si="103"/>
        <v>129</v>
      </c>
      <c r="E92" s="5">
        <f t="shared" si="104"/>
        <v>1</v>
      </c>
      <c r="F92" s="5">
        <f t="shared" si="105"/>
        <v>0</v>
      </c>
      <c r="G92" s="18">
        <f t="shared" si="106"/>
        <v>0</v>
      </c>
      <c r="H92" s="18"/>
      <c r="I92" s="46">
        <f t="shared" si="88"/>
        <v>89</v>
      </c>
      <c r="J92" s="14">
        <f t="shared" si="67"/>
        <v>2.2170549450549502E-2</v>
      </c>
      <c r="K92" s="5">
        <f t="shared" si="107"/>
        <v>0.14204325101285473</v>
      </c>
      <c r="L92">
        <f t="shared" si="68"/>
        <v>1</v>
      </c>
      <c r="M92" s="13">
        <f t="shared" si="69"/>
        <v>1</v>
      </c>
      <c r="N92" s="6">
        <f t="shared" si="108"/>
        <v>0</v>
      </c>
      <c r="O92" s="6">
        <f t="shared" si="109"/>
        <v>0</v>
      </c>
      <c r="P92" s="5">
        <f t="shared" si="110"/>
        <v>0</v>
      </c>
      <c r="Q92" s="5"/>
      <c r="R92" s="34">
        <f t="shared" si="72"/>
        <v>88</v>
      </c>
      <c r="S92" s="14">
        <f t="shared" si="73"/>
        <v>2.21468681318681E-2</v>
      </c>
      <c r="T92" s="5">
        <f t="shared" si="111"/>
        <v>0.14548874521414371</v>
      </c>
      <c r="U92">
        <f t="shared" si="74"/>
        <v>1</v>
      </c>
      <c r="V92" s="13">
        <f t="shared" si="112"/>
        <v>1</v>
      </c>
      <c r="W92" s="6">
        <f t="shared" si="113"/>
        <v>0</v>
      </c>
      <c r="X92" s="6">
        <f t="shared" si="114"/>
        <v>0</v>
      </c>
      <c r="Y92" s="5">
        <f t="shared" si="77"/>
        <v>0</v>
      </c>
      <c r="AA92" s="46">
        <f t="shared" si="93"/>
        <v>89</v>
      </c>
      <c r="AB92" s="14">
        <f t="shared" si="78"/>
        <v>2.2170549450549502E-2</v>
      </c>
      <c r="AC92" s="5">
        <f t="shared" si="115"/>
        <v>0.14204325101285473</v>
      </c>
      <c r="AD92">
        <f t="shared" si="79"/>
        <v>1</v>
      </c>
      <c r="AE92" s="13">
        <f t="shared" si="80"/>
        <v>1</v>
      </c>
      <c r="AF92" s="6">
        <f t="shared" si="116"/>
        <v>0</v>
      </c>
      <c r="AG92" s="6">
        <f t="shared" si="117"/>
        <v>0</v>
      </c>
      <c r="AH92" s="5">
        <f t="shared" si="82"/>
        <v>0</v>
      </c>
      <c r="AI92" s="5"/>
      <c r="AJ92" s="34">
        <f t="shared" si="118"/>
        <v>88</v>
      </c>
      <c r="AK92" s="14">
        <f t="shared" si="83"/>
        <v>2.21468681318681E-2</v>
      </c>
      <c r="AL92" s="5">
        <f t="shared" si="119"/>
        <v>0.14548874521414371</v>
      </c>
      <c r="AM92">
        <f t="shared" si="84"/>
        <v>1</v>
      </c>
      <c r="AN92" s="13">
        <f t="shared" si="120"/>
        <v>1</v>
      </c>
      <c r="AO92" s="6">
        <f t="shared" si="121"/>
        <v>0</v>
      </c>
      <c r="AP92" s="6">
        <f t="shared" si="122"/>
        <v>0</v>
      </c>
      <c r="AQ92" s="5">
        <f t="shared" si="87"/>
        <v>0</v>
      </c>
    </row>
    <row r="93" spans="2:43" x14ac:dyDescent="0.2">
      <c r="B93">
        <f t="shared" si="61"/>
        <v>90</v>
      </c>
      <c r="C93">
        <f t="shared" si="102"/>
        <v>2115</v>
      </c>
      <c r="D93">
        <f t="shared" si="103"/>
        <v>130</v>
      </c>
      <c r="E93" s="5">
        <f t="shared" si="104"/>
        <v>1</v>
      </c>
      <c r="F93" s="5">
        <f t="shared" si="105"/>
        <v>0</v>
      </c>
      <c r="G93" s="18">
        <f t="shared" si="106"/>
        <v>0</v>
      </c>
      <c r="H93" s="18"/>
      <c r="I93" s="46">
        <f t="shared" si="88"/>
        <v>90</v>
      </c>
      <c r="J93" s="14">
        <f t="shared" si="67"/>
        <v>2.2194230769230799E-2</v>
      </c>
      <c r="K93" s="5">
        <f t="shared" si="107"/>
        <v>0.13867293472538267</v>
      </c>
      <c r="L93">
        <f t="shared" si="68"/>
        <v>1</v>
      </c>
      <c r="M93" s="13">
        <f t="shared" si="69"/>
        <v>1</v>
      </c>
      <c r="N93" s="6">
        <f t="shared" si="108"/>
        <v>0</v>
      </c>
      <c r="O93" s="6">
        <f t="shared" si="109"/>
        <v>0</v>
      </c>
      <c r="P93" s="5">
        <f t="shared" si="110"/>
        <v>0</v>
      </c>
      <c r="Q93" s="5"/>
      <c r="R93" s="34">
        <f t="shared" si="72"/>
        <v>89</v>
      </c>
      <c r="S93" s="14">
        <f t="shared" si="73"/>
        <v>2.2170549450549502E-2</v>
      </c>
      <c r="T93" s="5">
        <f t="shared" si="111"/>
        <v>0.14204325101285473</v>
      </c>
      <c r="U93">
        <f t="shared" si="74"/>
        <v>1</v>
      </c>
      <c r="V93" s="13">
        <f t="shared" si="112"/>
        <v>1</v>
      </c>
      <c r="W93" s="6">
        <f t="shared" si="113"/>
        <v>0</v>
      </c>
      <c r="X93" s="6">
        <f t="shared" si="114"/>
        <v>0</v>
      </c>
      <c r="Y93" s="5">
        <f t="shared" si="77"/>
        <v>0</v>
      </c>
      <c r="AA93" s="46">
        <f t="shared" si="93"/>
        <v>90</v>
      </c>
      <c r="AB93" s="14">
        <f t="shared" si="78"/>
        <v>2.2194230769230799E-2</v>
      </c>
      <c r="AC93" s="5">
        <f t="shared" si="115"/>
        <v>0.13867293472538267</v>
      </c>
      <c r="AD93">
        <f t="shared" si="79"/>
        <v>1</v>
      </c>
      <c r="AE93" s="13">
        <f t="shared" si="80"/>
        <v>1</v>
      </c>
      <c r="AF93" s="6">
        <f t="shared" si="116"/>
        <v>0</v>
      </c>
      <c r="AG93" s="6">
        <f t="shared" si="117"/>
        <v>0</v>
      </c>
      <c r="AH93" s="5">
        <f t="shared" si="82"/>
        <v>0</v>
      </c>
      <c r="AI93" s="5"/>
      <c r="AJ93" s="34">
        <f t="shared" si="118"/>
        <v>89</v>
      </c>
      <c r="AK93" s="14">
        <f t="shared" si="83"/>
        <v>2.2170549450549502E-2</v>
      </c>
      <c r="AL93" s="5">
        <f t="shared" si="119"/>
        <v>0.14204325101285473</v>
      </c>
      <c r="AM93">
        <f t="shared" si="84"/>
        <v>1</v>
      </c>
      <c r="AN93" s="13">
        <f t="shared" si="120"/>
        <v>1</v>
      </c>
      <c r="AO93" s="6">
        <f t="shared" si="121"/>
        <v>0</v>
      </c>
      <c r="AP93" s="6">
        <f t="shared" si="122"/>
        <v>0</v>
      </c>
      <c r="AQ93" s="5">
        <f t="shared" si="87"/>
        <v>0</v>
      </c>
    </row>
    <row r="94" spans="2:43" x14ac:dyDescent="0.2">
      <c r="B94">
        <f t="shared" si="61"/>
        <v>91</v>
      </c>
      <c r="C94">
        <f t="shared" si="102"/>
        <v>2116</v>
      </c>
      <c r="D94">
        <f t="shared" si="103"/>
        <v>131</v>
      </c>
      <c r="E94" s="5">
        <f t="shared" si="104"/>
        <v>1</v>
      </c>
      <c r="F94" s="5">
        <f t="shared" si="105"/>
        <v>0</v>
      </c>
      <c r="G94" s="18">
        <f t="shared" si="106"/>
        <v>0</v>
      </c>
      <c r="H94" s="18"/>
      <c r="I94" s="46">
        <f t="shared" si="88"/>
        <v>91</v>
      </c>
      <c r="J94" s="14">
        <f t="shared" si="67"/>
        <v>2.2217912087912101E-2</v>
      </c>
      <c r="K94" s="5">
        <f t="shared" si="107"/>
        <v>0.13537632109229075</v>
      </c>
      <c r="L94">
        <f t="shared" si="68"/>
        <v>1</v>
      </c>
      <c r="M94" s="13">
        <f t="shared" si="69"/>
        <v>1</v>
      </c>
      <c r="N94" s="6">
        <f t="shared" si="108"/>
        <v>0</v>
      </c>
      <c r="O94" s="6">
        <f t="shared" si="109"/>
        <v>0</v>
      </c>
      <c r="P94" s="5">
        <f t="shared" si="110"/>
        <v>0</v>
      </c>
      <c r="Q94" s="5"/>
      <c r="R94" s="34">
        <f t="shared" si="72"/>
        <v>90</v>
      </c>
      <c r="S94" s="14">
        <f t="shared" si="73"/>
        <v>2.2194230769230799E-2</v>
      </c>
      <c r="T94" s="5">
        <f t="shared" si="111"/>
        <v>0.13867293472538267</v>
      </c>
      <c r="U94">
        <f t="shared" si="74"/>
        <v>1</v>
      </c>
      <c r="V94" s="13">
        <f t="shared" si="112"/>
        <v>1</v>
      </c>
      <c r="W94" s="6">
        <f t="shared" si="113"/>
        <v>0</v>
      </c>
      <c r="X94" s="6">
        <f t="shared" si="114"/>
        <v>0</v>
      </c>
      <c r="Y94" s="5">
        <f t="shared" si="77"/>
        <v>0</v>
      </c>
      <c r="AA94" s="46">
        <f t="shared" si="93"/>
        <v>91</v>
      </c>
      <c r="AB94" s="14">
        <f t="shared" si="78"/>
        <v>2.2217912087912101E-2</v>
      </c>
      <c r="AC94" s="5">
        <f t="shared" si="115"/>
        <v>0.13537632109229075</v>
      </c>
      <c r="AD94">
        <f t="shared" si="79"/>
        <v>1</v>
      </c>
      <c r="AE94" s="13">
        <f t="shared" si="80"/>
        <v>1</v>
      </c>
      <c r="AF94" s="6">
        <f t="shared" si="116"/>
        <v>0</v>
      </c>
      <c r="AG94" s="6">
        <f t="shared" si="117"/>
        <v>0</v>
      </c>
      <c r="AH94" s="5">
        <f t="shared" si="82"/>
        <v>0</v>
      </c>
      <c r="AI94" s="5"/>
      <c r="AJ94" s="34">
        <f t="shared" si="118"/>
        <v>90</v>
      </c>
      <c r="AK94" s="14">
        <f t="shared" si="83"/>
        <v>2.2194230769230799E-2</v>
      </c>
      <c r="AL94" s="5">
        <f t="shared" si="119"/>
        <v>0.13867293472538267</v>
      </c>
      <c r="AM94">
        <f t="shared" si="84"/>
        <v>1</v>
      </c>
      <c r="AN94" s="13">
        <f t="shared" si="120"/>
        <v>1</v>
      </c>
      <c r="AO94" s="6">
        <f t="shared" si="121"/>
        <v>0</v>
      </c>
      <c r="AP94" s="6">
        <f t="shared" si="122"/>
        <v>0</v>
      </c>
      <c r="AQ94" s="5">
        <f t="shared" si="87"/>
        <v>0</v>
      </c>
    </row>
    <row r="95" spans="2:43" x14ac:dyDescent="0.2">
      <c r="B95">
        <f t="shared" si="61"/>
        <v>92</v>
      </c>
      <c r="C95">
        <f t="shared" si="102"/>
        <v>2117</v>
      </c>
      <c r="D95">
        <f t="shared" si="103"/>
        <v>132</v>
      </c>
      <c r="E95" s="5">
        <f t="shared" si="104"/>
        <v>1</v>
      </c>
      <c r="F95" s="5">
        <f t="shared" si="105"/>
        <v>0</v>
      </c>
      <c r="G95" s="18">
        <f t="shared" si="106"/>
        <v>0</v>
      </c>
      <c r="H95" s="18"/>
      <c r="I95" s="46">
        <f t="shared" si="88"/>
        <v>92</v>
      </c>
      <c r="J95" s="14">
        <f t="shared" si="67"/>
        <v>2.2241593406593398E-2</v>
      </c>
      <c r="K95" s="5">
        <f t="shared" si="107"/>
        <v>0.13215195976331715</v>
      </c>
      <c r="L95">
        <f t="shared" si="68"/>
        <v>1</v>
      </c>
      <c r="M95" s="13">
        <f t="shared" si="69"/>
        <v>1</v>
      </c>
      <c r="N95" s="6">
        <f t="shared" si="108"/>
        <v>0</v>
      </c>
      <c r="O95" s="6">
        <f t="shared" si="109"/>
        <v>0</v>
      </c>
      <c r="P95" s="5">
        <f t="shared" si="110"/>
        <v>0</v>
      </c>
      <c r="Q95" s="5"/>
      <c r="R95" s="34">
        <f t="shared" si="72"/>
        <v>91</v>
      </c>
      <c r="S95" s="14">
        <f t="shared" si="73"/>
        <v>2.2217912087912101E-2</v>
      </c>
      <c r="T95" s="5">
        <f t="shared" si="111"/>
        <v>0.13537632109229075</v>
      </c>
      <c r="U95">
        <f t="shared" si="74"/>
        <v>1</v>
      </c>
      <c r="V95" s="13">
        <f t="shared" si="112"/>
        <v>1</v>
      </c>
      <c r="W95" s="6">
        <f t="shared" si="113"/>
        <v>0</v>
      </c>
      <c r="X95" s="6">
        <f t="shared" si="114"/>
        <v>0</v>
      </c>
      <c r="Y95" s="5">
        <f t="shared" si="77"/>
        <v>0</v>
      </c>
      <c r="AA95" s="46">
        <f t="shared" si="93"/>
        <v>92</v>
      </c>
      <c r="AB95" s="14">
        <f t="shared" si="78"/>
        <v>2.2241593406593398E-2</v>
      </c>
      <c r="AC95" s="5">
        <f t="shared" si="115"/>
        <v>0.13215195976331715</v>
      </c>
      <c r="AD95">
        <f t="shared" si="79"/>
        <v>1</v>
      </c>
      <c r="AE95" s="13">
        <f t="shared" si="80"/>
        <v>1</v>
      </c>
      <c r="AF95" s="6">
        <f t="shared" si="116"/>
        <v>0</v>
      </c>
      <c r="AG95" s="6">
        <f t="shared" si="117"/>
        <v>0</v>
      </c>
      <c r="AH95" s="5">
        <f t="shared" si="82"/>
        <v>0</v>
      </c>
      <c r="AI95" s="5"/>
      <c r="AJ95" s="34">
        <f t="shared" si="118"/>
        <v>91</v>
      </c>
      <c r="AK95" s="14">
        <f t="shared" si="83"/>
        <v>2.2217912087912101E-2</v>
      </c>
      <c r="AL95" s="5">
        <f t="shared" si="119"/>
        <v>0.13537632109229075</v>
      </c>
      <c r="AM95">
        <f t="shared" si="84"/>
        <v>1</v>
      </c>
      <c r="AN95" s="13">
        <f t="shared" si="120"/>
        <v>1</v>
      </c>
      <c r="AO95" s="6">
        <f t="shared" si="121"/>
        <v>0</v>
      </c>
      <c r="AP95" s="6">
        <f t="shared" si="122"/>
        <v>0</v>
      </c>
      <c r="AQ95" s="5">
        <f t="shared" si="87"/>
        <v>0</v>
      </c>
    </row>
    <row r="96" spans="2:43" x14ac:dyDescent="0.2">
      <c r="B96">
        <f t="shared" si="61"/>
        <v>93</v>
      </c>
      <c r="C96">
        <f t="shared" si="102"/>
        <v>2118</v>
      </c>
      <c r="D96">
        <f t="shared" si="103"/>
        <v>133</v>
      </c>
      <c r="E96" s="5">
        <f t="shared" si="104"/>
        <v>1</v>
      </c>
      <c r="F96" s="5">
        <f t="shared" si="105"/>
        <v>0</v>
      </c>
      <c r="G96" s="18">
        <f t="shared" si="106"/>
        <v>0</v>
      </c>
      <c r="H96" s="18"/>
      <c r="I96" s="46">
        <f t="shared" si="88"/>
        <v>93</v>
      </c>
      <c r="J96" s="14">
        <f t="shared" si="67"/>
        <v>2.22652747252747E-2</v>
      </c>
      <c r="K96" s="5">
        <f t="shared" si="107"/>
        <v>0.12899842497124667</v>
      </c>
      <c r="L96">
        <f t="shared" si="68"/>
        <v>1</v>
      </c>
      <c r="M96" s="13">
        <f t="shared" si="69"/>
        <v>1</v>
      </c>
      <c r="N96" s="6">
        <f t="shared" si="108"/>
        <v>0</v>
      </c>
      <c r="O96" s="6">
        <f t="shared" si="109"/>
        <v>0</v>
      </c>
      <c r="P96" s="5">
        <f t="shared" si="110"/>
        <v>0</v>
      </c>
      <c r="Q96" s="5"/>
      <c r="R96" s="34">
        <f t="shared" si="72"/>
        <v>92</v>
      </c>
      <c r="S96" s="14">
        <f t="shared" si="73"/>
        <v>2.2241593406593398E-2</v>
      </c>
      <c r="T96" s="5">
        <f t="shared" si="111"/>
        <v>0.13215195976331715</v>
      </c>
      <c r="U96">
        <f t="shared" si="74"/>
        <v>1</v>
      </c>
      <c r="V96" s="13">
        <f t="shared" si="112"/>
        <v>1</v>
      </c>
      <c r="W96" s="6">
        <f t="shared" si="113"/>
        <v>0</v>
      </c>
      <c r="X96" s="6">
        <f t="shared" si="114"/>
        <v>0</v>
      </c>
      <c r="Y96" s="5">
        <f t="shared" si="77"/>
        <v>0</v>
      </c>
      <c r="AA96" s="46">
        <f t="shared" si="93"/>
        <v>93</v>
      </c>
      <c r="AB96" s="14">
        <f t="shared" si="78"/>
        <v>2.22652747252747E-2</v>
      </c>
      <c r="AC96" s="5">
        <f t="shared" si="115"/>
        <v>0.12899842497124667</v>
      </c>
      <c r="AD96">
        <f t="shared" si="79"/>
        <v>1</v>
      </c>
      <c r="AE96" s="13">
        <f t="shared" si="80"/>
        <v>1</v>
      </c>
      <c r="AF96" s="6">
        <f t="shared" si="116"/>
        <v>0</v>
      </c>
      <c r="AG96" s="6">
        <f t="shared" si="117"/>
        <v>0</v>
      </c>
      <c r="AH96" s="5">
        <f t="shared" si="82"/>
        <v>0</v>
      </c>
      <c r="AI96" s="5"/>
      <c r="AJ96" s="34">
        <f t="shared" si="118"/>
        <v>92</v>
      </c>
      <c r="AK96" s="14">
        <f t="shared" si="83"/>
        <v>2.2241593406593398E-2</v>
      </c>
      <c r="AL96" s="5">
        <f t="shared" si="119"/>
        <v>0.13215195976331715</v>
      </c>
      <c r="AM96">
        <f t="shared" si="84"/>
        <v>1</v>
      </c>
      <c r="AN96" s="13">
        <f t="shared" si="120"/>
        <v>1</v>
      </c>
      <c r="AO96" s="6">
        <f t="shared" si="121"/>
        <v>0</v>
      </c>
      <c r="AP96" s="6">
        <f t="shared" si="122"/>
        <v>0</v>
      </c>
      <c r="AQ96" s="5">
        <f t="shared" si="87"/>
        <v>0</v>
      </c>
    </row>
    <row r="97" spans="2:43" x14ac:dyDescent="0.2">
      <c r="B97">
        <f t="shared" si="61"/>
        <v>94</v>
      </c>
      <c r="C97">
        <f t="shared" si="102"/>
        <v>2119</v>
      </c>
      <c r="D97">
        <f t="shared" si="103"/>
        <v>134</v>
      </c>
      <c r="E97" s="5">
        <f t="shared" si="104"/>
        <v>1</v>
      </c>
      <c r="F97" s="5">
        <f t="shared" si="105"/>
        <v>0</v>
      </c>
      <c r="G97" s="18">
        <f t="shared" si="106"/>
        <v>0</v>
      </c>
      <c r="H97" s="18"/>
      <c r="I97" s="46">
        <f t="shared" si="88"/>
        <v>94</v>
      </c>
      <c r="J97" s="14">
        <f t="shared" si="67"/>
        <v>2.2288956043956001E-2</v>
      </c>
      <c r="K97" s="5">
        <f t="shared" si="107"/>
        <v>0.12591431520787172</v>
      </c>
      <c r="L97">
        <f t="shared" si="68"/>
        <v>1</v>
      </c>
      <c r="M97" s="13">
        <f t="shared" si="69"/>
        <v>1</v>
      </c>
      <c r="N97" s="6">
        <f t="shared" si="108"/>
        <v>0</v>
      </c>
      <c r="O97" s="6">
        <f t="shared" si="109"/>
        <v>0</v>
      </c>
      <c r="P97" s="5">
        <f t="shared" si="110"/>
        <v>0</v>
      </c>
      <c r="Q97" s="5"/>
      <c r="R97" s="34">
        <f t="shared" si="72"/>
        <v>93</v>
      </c>
      <c r="S97" s="14">
        <f t="shared" si="73"/>
        <v>2.22652747252747E-2</v>
      </c>
      <c r="T97" s="5">
        <f t="shared" si="111"/>
        <v>0.12899842497124667</v>
      </c>
      <c r="U97">
        <f t="shared" si="74"/>
        <v>1</v>
      </c>
      <c r="V97" s="13">
        <f t="shared" si="112"/>
        <v>1</v>
      </c>
      <c r="W97" s="6">
        <f t="shared" si="113"/>
        <v>0</v>
      </c>
      <c r="X97" s="6">
        <f t="shared" si="114"/>
        <v>0</v>
      </c>
      <c r="Y97" s="5">
        <f t="shared" si="77"/>
        <v>0</v>
      </c>
      <c r="AA97" s="46">
        <f t="shared" si="93"/>
        <v>94</v>
      </c>
      <c r="AB97" s="14">
        <f t="shared" si="78"/>
        <v>2.2288956043956001E-2</v>
      </c>
      <c r="AC97" s="5">
        <f t="shared" si="115"/>
        <v>0.12591431520787172</v>
      </c>
      <c r="AD97">
        <f t="shared" si="79"/>
        <v>1</v>
      </c>
      <c r="AE97" s="13">
        <f t="shared" si="80"/>
        <v>1</v>
      </c>
      <c r="AF97" s="6">
        <f t="shared" si="116"/>
        <v>0</v>
      </c>
      <c r="AG97" s="6">
        <f t="shared" si="117"/>
        <v>0</v>
      </c>
      <c r="AH97" s="5">
        <f t="shared" si="82"/>
        <v>0</v>
      </c>
      <c r="AI97" s="5"/>
      <c r="AJ97" s="34">
        <f t="shared" si="118"/>
        <v>93</v>
      </c>
      <c r="AK97" s="14">
        <f t="shared" si="83"/>
        <v>2.22652747252747E-2</v>
      </c>
      <c r="AL97" s="5">
        <f t="shared" si="119"/>
        <v>0.12899842497124667</v>
      </c>
      <c r="AM97">
        <f t="shared" si="84"/>
        <v>1</v>
      </c>
      <c r="AN97" s="13">
        <f t="shared" si="120"/>
        <v>1</v>
      </c>
      <c r="AO97" s="6">
        <f t="shared" si="121"/>
        <v>0</v>
      </c>
      <c r="AP97" s="6">
        <f t="shared" si="122"/>
        <v>0</v>
      </c>
      <c r="AQ97" s="5">
        <f t="shared" si="87"/>
        <v>0</v>
      </c>
    </row>
    <row r="98" spans="2:43" x14ac:dyDescent="0.2">
      <c r="B98">
        <f t="shared" si="61"/>
        <v>95</v>
      </c>
      <c r="C98">
        <f t="shared" si="102"/>
        <v>2120</v>
      </c>
      <c r="D98">
        <f t="shared" si="103"/>
        <v>135</v>
      </c>
      <c r="E98" s="5">
        <f t="shared" si="104"/>
        <v>1</v>
      </c>
      <c r="F98" s="5">
        <f t="shared" si="105"/>
        <v>0</v>
      </c>
      <c r="G98" s="18">
        <f t="shared" si="106"/>
        <v>0</v>
      </c>
      <c r="H98" s="18"/>
      <c r="I98" s="46">
        <f t="shared" si="88"/>
        <v>95</v>
      </c>
      <c r="J98" s="14">
        <f t="shared" si="67"/>
        <v>2.2312637362637399E-2</v>
      </c>
      <c r="K98" s="5">
        <f t="shared" si="107"/>
        <v>0.12289825290212199</v>
      </c>
      <c r="L98">
        <f t="shared" si="68"/>
        <v>1</v>
      </c>
      <c r="M98" s="13">
        <f t="shared" si="69"/>
        <v>1</v>
      </c>
      <c r="N98" s="6">
        <f t="shared" si="108"/>
        <v>0</v>
      </c>
      <c r="O98" s="6">
        <f t="shared" si="109"/>
        <v>0</v>
      </c>
      <c r="P98" s="5">
        <f t="shared" si="110"/>
        <v>0</v>
      </c>
      <c r="Q98" s="5"/>
      <c r="R98" s="34">
        <f t="shared" si="72"/>
        <v>94</v>
      </c>
      <c r="S98" s="14">
        <f t="shared" si="73"/>
        <v>2.2288956043956001E-2</v>
      </c>
      <c r="T98" s="5">
        <f t="shared" si="111"/>
        <v>0.12591431520787172</v>
      </c>
      <c r="U98">
        <f t="shared" si="74"/>
        <v>1</v>
      </c>
      <c r="V98" s="13">
        <f t="shared" si="112"/>
        <v>1</v>
      </c>
      <c r="W98" s="6">
        <f t="shared" si="113"/>
        <v>0</v>
      </c>
      <c r="X98" s="6">
        <f t="shared" si="114"/>
        <v>0</v>
      </c>
      <c r="Y98" s="5">
        <f t="shared" si="77"/>
        <v>0</v>
      </c>
      <c r="AA98" s="46">
        <f t="shared" si="93"/>
        <v>95</v>
      </c>
      <c r="AB98" s="14">
        <f t="shared" si="78"/>
        <v>2.2312637362637399E-2</v>
      </c>
      <c r="AC98" s="5">
        <f t="shared" si="115"/>
        <v>0.12289825290212199</v>
      </c>
      <c r="AD98">
        <f t="shared" si="79"/>
        <v>1</v>
      </c>
      <c r="AE98" s="13">
        <f t="shared" si="80"/>
        <v>1</v>
      </c>
      <c r="AF98" s="6">
        <f t="shared" si="116"/>
        <v>0</v>
      </c>
      <c r="AG98" s="6">
        <f t="shared" si="117"/>
        <v>0</v>
      </c>
      <c r="AH98" s="5">
        <f t="shared" si="82"/>
        <v>0</v>
      </c>
      <c r="AI98" s="5"/>
      <c r="AJ98" s="34">
        <f t="shared" si="118"/>
        <v>94</v>
      </c>
      <c r="AK98" s="14">
        <f t="shared" si="83"/>
        <v>2.2288956043956001E-2</v>
      </c>
      <c r="AL98" s="5">
        <f t="shared" si="119"/>
        <v>0.12591431520787172</v>
      </c>
      <c r="AM98">
        <f t="shared" si="84"/>
        <v>1</v>
      </c>
      <c r="AN98" s="13">
        <f t="shared" si="120"/>
        <v>1</v>
      </c>
      <c r="AO98" s="6">
        <f t="shared" si="121"/>
        <v>0</v>
      </c>
      <c r="AP98" s="6">
        <f t="shared" si="122"/>
        <v>0</v>
      </c>
      <c r="AQ98" s="5">
        <f t="shared" si="87"/>
        <v>0</v>
      </c>
    </row>
    <row r="99" spans="2:43" x14ac:dyDescent="0.2">
      <c r="B99">
        <f t="shared" si="61"/>
        <v>96</v>
      </c>
      <c r="C99">
        <f t="shared" si="102"/>
        <v>2121</v>
      </c>
      <c r="D99">
        <f t="shared" si="103"/>
        <v>136</v>
      </c>
      <c r="E99" s="5">
        <f t="shared" si="104"/>
        <v>1</v>
      </c>
      <c r="F99" s="5">
        <f t="shared" si="105"/>
        <v>0</v>
      </c>
      <c r="G99" s="18">
        <f t="shared" si="106"/>
        <v>0</v>
      </c>
      <c r="H99" s="18"/>
      <c r="I99" s="46">
        <f t="shared" si="88"/>
        <v>96</v>
      </c>
      <c r="J99" s="14">
        <f t="shared" si="67"/>
        <v>2.23363186813187E-2</v>
      </c>
      <c r="K99" s="5">
        <f t="shared" si="107"/>
        <v>0.11994888410039257</v>
      </c>
      <c r="L99">
        <f t="shared" si="68"/>
        <v>1</v>
      </c>
      <c r="M99" s="13">
        <f t="shared" si="69"/>
        <v>1</v>
      </c>
      <c r="N99" s="6">
        <f t="shared" si="108"/>
        <v>0</v>
      </c>
      <c r="O99" s="6">
        <f t="shared" si="109"/>
        <v>0</v>
      </c>
      <c r="P99" s="5">
        <f t="shared" si="110"/>
        <v>0</v>
      </c>
      <c r="Q99" s="5"/>
      <c r="R99" s="34">
        <f t="shared" si="72"/>
        <v>95</v>
      </c>
      <c r="S99" s="14">
        <f t="shared" si="73"/>
        <v>2.2312637362637399E-2</v>
      </c>
      <c r="T99" s="5">
        <f t="shared" si="111"/>
        <v>0.12289825290212199</v>
      </c>
      <c r="U99">
        <f t="shared" si="74"/>
        <v>1</v>
      </c>
      <c r="V99" s="13">
        <f t="shared" si="112"/>
        <v>1</v>
      </c>
      <c r="W99" s="6">
        <f t="shared" si="113"/>
        <v>0</v>
      </c>
      <c r="X99" s="6">
        <f t="shared" si="114"/>
        <v>0</v>
      </c>
      <c r="Y99" s="5">
        <f t="shared" si="77"/>
        <v>0</v>
      </c>
      <c r="AA99" s="46">
        <f t="shared" si="93"/>
        <v>96</v>
      </c>
      <c r="AB99" s="14">
        <f t="shared" si="78"/>
        <v>2.23363186813187E-2</v>
      </c>
      <c r="AC99" s="5">
        <f t="shared" si="115"/>
        <v>0.11994888410039257</v>
      </c>
      <c r="AD99">
        <f t="shared" si="79"/>
        <v>1</v>
      </c>
      <c r="AE99" s="13">
        <f t="shared" si="80"/>
        <v>1</v>
      </c>
      <c r="AF99" s="6">
        <f t="shared" si="116"/>
        <v>0</v>
      </c>
      <c r="AG99" s="6">
        <f t="shared" si="117"/>
        <v>0</v>
      </c>
      <c r="AH99" s="5">
        <f t="shared" si="82"/>
        <v>0</v>
      </c>
      <c r="AI99" s="5"/>
      <c r="AJ99" s="34">
        <f t="shared" si="118"/>
        <v>95</v>
      </c>
      <c r="AK99" s="14">
        <f t="shared" si="83"/>
        <v>2.2312637362637399E-2</v>
      </c>
      <c r="AL99" s="5">
        <f t="shared" si="119"/>
        <v>0.12289825290212199</v>
      </c>
      <c r="AM99">
        <f t="shared" si="84"/>
        <v>1</v>
      </c>
      <c r="AN99" s="13">
        <f t="shared" si="120"/>
        <v>1</v>
      </c>
      <c r="AO99" s="6">
        <f t="shared" si="121"/>
        <v>0</v>
      </c>
      <c r="AP99" s="6">
        <f t="shared" si="122"/>
        <v>0</v>
      </c>
      <c r="AQ99" s="5">
        <f t="shared" si="87"/>
        <v>0</v>
      </c>
    </row>
    <row r="100" spans="2:43" x14ac:dyDescent="0.2">
      <c r="B100">
        <f t="shared" si="61"/>
        <v>97</v>
      </c>
      <c r="C100">
        <f t="shared" si="102"/>
        <v>2122</v>
      </c>
      <c r="D100">
        <f t="shared" si="103"/>
        <v>137</v>
      </c>
      <c r="E100" s="5">
        <f t="shared" si="104"/>
        <v>1</v>
      </c>
      <c r="F100" s="5">
        <f t="shared" si="105"/>
        <v>0</v>
      </c>
      <c r="G100" s="18">
        <f t="shared" si="106"/>
        <v>0</v>
      </c>
      <c r="H100" s="18"/>
      <c r="I100" s="46">
        <f t="shared" si="88"/>
        <v>97</v>
      </c>
      <c r="J100" s="14">
        <f t="shared" si="67"/>
        <v>2.2360000000000001E-2</v>
      </c>
      <c r="K100" s="5">
        <f t="shared" si="107"/>
        <v>0.11706487814908351</v>
      </c>
      <c r="L100">
        <f t="shared" si="68"/>
        <v>1</v>
      </c>
      <c r="M100" s="13">
        <f t="shared" si="69"/>
        <v>1</v>
      </c>
      <c r="N100" s="6">
        <f t="shared" si="108"/>
        <v>0</v>
      </c>
      <c r="O100" s="6">
        <f t="shared" si="109"/>
        <v>0</v>
      </c>
      <c r="P100" s="5">
        <f t="shared" si="110"/>
        <v>0</v>
      </c>
      <c r="Q100" s="5"/>
      <c r="R100" s="34">
        <f t="shared" si="72"/>
        <v>96</v>
      </c>
      <c r="S100" s="14">
        <f t="shared" si="73"/>
        <v>2.23363186813187E-2</v>
      </c>
      <c r="T100" s="5">
        <f t="shared" si="111"/>
        <v>0.11994888410039257</v>
      </c>
      <c r="U100">
        <f t="shared" si="74"/>
        <v>1</v>
      </c>
      <c r="V100" s="13">
        <f t="shared" si="112"/>
        <v>1</v>
      </c>
      <c r="W100" s="6">
        <f t="shared" si="113"/>
        <v>0</v>
      </c>
      <c r="X100" s="6">
        <f t="shared" si="114"/>
        <v>0</v>
      </c>
      <c r="Y100" s="5">
        <f t="shared" ref="Y100:Y103" si="123">$T100*$G100*X100</f>
        <v>0</v>
      </c>
      <c r="AA100" s="46">
        <f t="shared" si="93"/>
        <v>97</v>
      </c>
      <c r="AB100" s="14">
        <f t="shared" si="78"/>
        <v>2.2360000000000001E-2</v>
      </c>
      <c r="AC100" s="5">
        <f t="shared" si="115"/>
        <v>0.11706487814908351</v>
      </c>
      <c r="AD100">
        <f t="shared" si="79"/>
        <v>1</v>
      </c>
      <c r="AE100" s="13">
        <f t="shared" si="80"/>
        <v>1</v>
      </c>
      <c r="AF100" s="6">
        <f t="shared" si="116"/>
        <v>0</v>
      </c>
      <c r="AG100" s="6">
        <f t="shared" si="117"/>
        <v>0</v>
      </c>
      <c r="AH100" s="5">
        <f t="shared" ref="AH100:AH103" si="124">$AC100*$G100*AG100</f>
        <v>0</v>
      </c>
      <c r="AI100" s="5"/>
      <c r="AJ100" s="34">
        <f t="shared" si="118"/>
        <v>96</v>
      </c>
      <c r="AK100" s="14">
        <f t="shared" si="83"/>
        <v>2.23363186813187E-2</v>
      </c>
      <c r="AL100" s="5">
        <f t="shared" si="119"/>
        <v>0.11994888410039257</v>
      </c>
      <c r="AM100">
        <f t="shared" si="84"/>
        <v>1</v>
      </c>
      <c r="AN100" s="13">
        <f t="shared" si="120"/>
        <v>1</v>
      </c>
      <c r="AO100" s="6">
        <f t="shared" si="121"/>
        <v>0</v>
      </c>
      <c r="AP100" s="6">
        <f t="shared" si="122"/>
        <v>0</v>
      </c>
      <c r="AQ100" s="5">
        <f t="shared" ref="AQ100:AQ103" si="125">$AL100*$G100*AP100</f>
        <v>0</v>
      </c>
    </row>
    <row r="101" spans="2:43" x14ac:dyDescent="0.2">
      <c r="B101">
        <f t="shared" ref="B101:B103" si="126">B100+1</f>
        <v>98</v>
      </c>
      <c r="C101">
        <f t="shared" si="102"/>
        <v>2123</v>
      </c>
      <c r="D101">
        <f t="shared" si="103"/>
        <v>138</v>
      </c>
      <c r="E101" s="5">
        <f t="shared" si="104"/>
        <v>1</v>
      </c>
      <c r="F101" s="5">
        <f t="shared" si="105"/>
        <v>0</v>
      </c>
      <c r="G101" s="18">
        <f t="shared" si="106"/>
        <v>0</v>
      </c>
      <c r="H101" s="18"/>
      <c r="I101" s="46">
        <f t="shared" si="88"/>
        <v>98</v>
      </c>
      <c r="J101" s="14">
        <f t="shared" si="67"/>
        <v>2.2383681318681299E-2</v>
      </c>
      <c r="K101" s="5">
        <f t="shared" si="107"/>
        <v>0.11424492737941892</v>
      </c>
      <c r="L101">
        <f t="shared" si="68"/>
        <v>1</v>
      </c>
      <c r="M101" s="13">
        <f t="shared" si="69"/>
        <v>1</v>
      </c>
      <c r="N101" s="6">
        <f t="shared" si="108"/>
        <v>0</v>
      </c>
      <c r="O101" s="6">
        <f t="shared" si="109"/>
        <v>0</v>
      </c>
      <c r="P101" s="5">
        <f t="shared" si="110"/>
        <v>0</v>
      </c>
      <c r="Q101" s="5"/>
      <c r="R101" s="34">
        <f t="shared" si="72"/>
        <v>97</v>
      </c>
      <c r="S101" s="14">
        <f t="shared" si="73"/>
        <v>2.2360000000000001E-2</v>
      </c>
      <c r="T101" s="5">
        <f t="shared" si="111"/>
        <v>0.11706487814908351</v>
      </c>
      <c r="U101">
        <f t="shared" si="74"/>
        <v>1</v>
      </c>
      <c r="V101" s="13">
        <f t="shared" si="112"/>
        <v>1</v>
      </c>
      <c r="W101" s="6">
        <f t="shared" si="113"/>
        <v>0</v>
      </c>
      <c r="X101" s="6">
        <f t="shared" si="114"/>
        <v>0</v>
      </c>
      <c r="Y101" s="5">
        <f t="shared" si="123"/>
        <v>0</v>
      </c>
      <c r="AA101" s="46">
        <f t="shared" si="93"/>
        <v>98</v>
      </c>
      <c r="AB101" s="14">
        <f t="shared" si="78"/>
        <v>2.2383681318681299E-2</v>
      </c>
      <c r="AC101" s="5">
        <f t="shared" si="115"/>
        <v>0.11424492737941892</v>
      </c>
      <c r="AD101">
        <f t="shared" si="79"/>
        <v>1</v>
      </c>
      <c r="AE101" s="13">
        <f t="shared" si="80"/>
        <v>1</v>
      </c>
      <c r="AF101" s="6">
        <f t="shared" si="116"/>
        <v>0</v>
      </c>
      <c r="AG101" s="6">
        <f t="shared" si="117"/>
        <v>0</v>
      </c>
      <c r="AH101" s="5">
        <f t="shared" si="124"/>
        <v>0</v>
      </c>
      <c r="AI101" s="5"/>
      <c r="AJ101" s="34">
        <f t="shared" si="118"/>
        <v>97</v>
      </c>
      <c r="AK101" s="14">
        <f t="shared" si="83"/>
        <v>2.2360000000000001E-2</v>
      </c>
      <c r="AL101" s="5">
        <f t="shared" si="119"/>
        <v>0.11706487814908351</v>
      </c>
      <c r="AM101">
        <f t="shared" si="84"/>
        <v>1</v>
      </c>
      <c r="AN101" s="13">
        <f t="shared" si="120"/>
        <v>1</v>
      </c>
      <c r="AO101" s="6">
        <f t="shared" si="121"/>
        <v>0</v>
      </c>
      <c r="AP101" s="6">
        <f t="shared" si="122"/>
        <v>0</v>
      </c>
      <c r="AQ101" s="5">
        <f t="shared" si="125"/>
        <v>0</v>
      </c>
    </row>
    <row r="102" spans="2:43" x14ac:dyDescent="0.2">
      <c r="B102">
        <f t="shared" si="126"/>
        <v>99</v>
      </c>
      <c r="C102">
        <f t="shared" ref="C102:C103" si="127">IF(B102=1,Berekeningsjaar,C101+1)</f>
        <v>2124</v>
      </c>
      <c r="D102">
        <f t="shared" ref="D102:D103" si="128">IF(B102=1,LeeftijdJaarBerDatum,D101+1)</f>
        <v>139</v>
      </c>
      <c r="E102" s="5">
        <f t="shared" ref="E102:E103" si="129">MIN(1,B102/Spreidingsduur)</f>
        <v>1</v>
      </c>
      <c r="F102" s="5">
        <f t="shared" ref="F102:F103" si="130">IF(IsDirectIngaand,IF(NOT(IsLevenslang),IF(D102&lt;EindLeeftijdJaarUitkering,1,0),1),IF(AND(D102&gt;=StartLeeftijdJaarUitkering,IF(NOT(IsLevenslang),D102&lt;EindLeeftijdJaarUitkering,TRUE)),1,0))</f>
        <v>0</v>
      </c>
      <c r="G102" s="18">
        <f t="shared" ref="G102:G103" si="131">((IF(StijgendeFunctieMeenemen=SchalingsfactorMeenemen,1,0)+IF(OR(StijgendeFunctieMeenemen,SchalingsfactorMeenemen),IF(StijgendeFunctieMeenemen,E102,0)*IF(SchalingsfactorMeenemen,SchalingsfactorPercentage,1),0))*IF(AND(OR(IsDirectIngaand,AND(NOT(IsDirectIngaand),D102&gt;=StartLeeftijdJaarUitkering)),OR(IsLevenslang,AND(NOT(IsLevenslang),D102&lt;EindLeeftijdJaarUitkering))),1,0))*F102*(1+StijgingDalingUitkering)^(B102-1)</f>
        <v>0</v>
      </c>
      <c r="H102" s="18"/>
      <c r="I102" s="46">
        <f t="shared" si="88"/>
        <v>99</v>
      </c>
      <c r="J102" s="14">
        <f t="shared" si="67"/>
        <v>2.24073626373626E-2</v>
      </c>
      <c r="K102" s="5">
        <f t="shared" ref="K102:K103" si="132">(1/(1+J102))^I102</f>
        <v>0.11148774679456172</v>
      </c>
      <c r="L102">
        <f t="shared" si="68"/>
        <v>1</v>
      </c>
      <c r="M102" s="13">
        <f t="shared" si="69"/>
        <v>1</v>
      </c>
      <c r="N102" s="6">
        <f t="shared" ref="N102:N103" si="133">1-L102*M102</f>
        <v>0</v>
      </c>
      <c r="O102" s="6">
        <f t="shared" ref="O102:O103" si="134">IF($I102=1,N102,O101*N102)</f>
        <v>0</v>
      </c>
      <c r="P102" s="5">
        <f t="shared" ref="P102:P103" si="135">$K102*$G102*O102</f>
        <v>0</v>
      </c>
      <c r="Q102" s="5"/>
      <c r="R102" s="34">
        <f t="shared" si="72"/>
        <v>98</v>
      </c>
      <c r="S102" s="14">
        <f t="shared" si="73"/>
        <v>2.2383681318681299E-2</v>
      </c>
      <c r="T102" s="5">
        <f t="shared" ref="T102:T103" si="136">(1/(1+S102))^R102</f>
        <v>0.11424492737941892</v>
      </c>
      <c r="U102">
        <f t="shared" si="74"/>
        <v>1</v>
      </c>
      <c r="V102" s="13">
        <f t="shared" ref="V102:V103" si="137">IF(R102=0,0,IF($D102&gt;Eindleeftijd,1,VLOOKUP($D102-1,qx,$C102-1-StartjaarTafels+2,0)))</f>
        <v>1</v>
      </c>
      <c r="W102" s="6">
        <f t="shared" ref="W102:W103" si="138">1-U102*V102</f>
        <v>0</v>
      </c>
      <c r="X102" s="6">
        <f t="shared" ref="X102:X103" si="139">IF($R102=0,W102,X101*W102)</f>
        <v>0</v>
      </c>
      <c r="Y102" s="5">
        <f t="shared" si="123"/>
        <v>0</v>
      </c>
      <c r="AA102" s="46">
        <f t="shared" si="93"/>
        <v>99</v>
      </c>
      <c r="AB102" s="14">
        <f t="shared" si="78"/>
        <v>2.24073626373626E-2</v>
      </c>
      <c r="AC102" s="5">
        <f t="shared" ref="AC102:AC103" si="140">(1/(1+AB102))^AA102</f>
        <v>0.11148774679456172</v>
      </c>
      <c r="AD102">
        <f t="shared" si="79"/>
        <v>1</v>
      </c>
      <c r="AE102" s="13">
        <f t="shared" si="80"/>
        <v>1</v>
      </c>
      <c r="AF102" s="6">
        <f t="shared" ref="AF102:AF103" si="141">1-AD102*AE102</f>
        <v>0</v>
      </c>
      <c r="AG102" s="6">
        <f t="shared" ref="AG102:AG103" si="142">IF($AA102=1,AF102,AG101*AF102)</f>
        <v>0</v>
      </c>
      <c r="AH102" s="5">
        <f t="shared" si="124"/>
        <v>0</v>
      </c>
      <c r="AI102" s="5"/>
      <c r="AJ102" s="34">
        <f t="shared" ref="AJ102:AJ103" si="143">AA102-1</f>
        <v>98</v>
      </c>
      <c r="AK102" s="14">
        <f t="shared" si="83"/>
        <v>2.2383681318681299E-2</v>
      </c>
      <c r="AL102" s="5">
        <f t="shared" ref="AL102:AL103" si="144">(1/(1+AK102))^AJ102</f>
        <v>0.11424492737941892</v>
      </c>
      <c r="AM102">
        <f t="shared" si="84"/>
        <v>1</v>
      </c>
      <c r="AN102" s="13">
        <f t="shared" ref="AN102:AN103" si="145">IF(AJ102=0,0,IF($D102&gt;Eindleeftijd,1,VLOOKUP($D102-1,qy,$C102-1-StartjaarTafels+2,0)))</f>
        <v>1</v>
      </c>
      <c r="AO102" s="6">
        <f t="shared" ref="AO102:AO103" si="146">1-AM102*AN102</f>
        <v>0</v>
      </c>
      <c r="AP102" s="6">
        <f t="shared" ref="AP102:AP103" si="147">IF($AJ102=0,AO102,AP101*AO102)</f>
        <v>0</v>
      </c>
      <c r="AQ102" s="5">
        <f t="shared" si="125"/>
        <v>0</v>
      </c>
    </row>
    <row r="103" spans="2:43" x14ac:dyDescent="0.2">
      <c r="B103">
        <f t="shared" si="126"/>
        <v>100</v>
      </c>
      <c r="C103">
        <f t="shared" si="127"/>
        <v>2125</v>
      </c>
      <c r="D103">
        <f t="shared" si="128"/>
        <v>140</v>
      </c>
      <c r="E103" s="5">
        <f t="shared" si="129"/>
        <v>1</v>
      </c>
      <c r="F103" s="5">
        <f t="shared" si="130"/>
        <v>0</v>
      </c>
      <c r="G103" s="18">
        <f t="shared" si="131"/>
        <v>0</v>
      </c>
      <c r="H103" s="18"/>
      <c r="I103" s="46">
        <f t="shared" si="88"/>
        <v>100</v>
      </c>
      <c r="J103" s="14">
        <f t="shared" si="67"/>
        <v>2.2431043956043999E-2</v>
      </c>
      <c r="K103" s="5">
        <f t="shared" si="132"/>
        <v>0.1087920737590459</v>
      </c>
      <c r="L103">
        <f t="shared" si="68"/>
        <v>1</v>
      </c>
      <c r="M103" s="13">
        <f t="shared" si="69"/>
        <v>1</v>
      </c>
      <c r="N103" s="6">
        <f t="shared" si="133"/>
        <v>0</v>
      </c>
      <c r="O103" s="6">
        <f t="shared" si="134"/>
        <v>0</v>
      </c>
      <c r="P103" s="5">
        <f t="shared" si="135"/>
        <v>0</v>
      </c>
      <c r="Q103" s="5"/>
      <c r="R103" s="34">
        <f t="shared" si="72"/>
        <v>99</v>
      </c>
      <c r="S103" s="14">
        <f t="shared" si="73"/>
        <v>2.24073626373626E-2</v>
      </c>
      <c r="T103" s="5">
        <f t="shared" si="136"/>
        <v>0.11148774679456172</v>
      </c>
      <c r="U103">
        <f t="shared" si="74"/>
        <v>1</v>
      </c>
      <c r="V103" s="13">
        <f t="shared" si="137"/>
        <v>1</v>
      </c>
      <c r="W103" s="6">
        <f t="shared" si="138"/>
        <v>0</v>
      </c>
      <c r="X103" s="6">
        <f t="shared" si="139"/>
        <v>0</v>
      </c>
      <c r="Y103" s="5">
        <f t="shared" si="123"/>
        <v>0</v>
      </c>
      <c r="AA103" s="46">
        <f t="shared" si="93"/>
        <v>100</v>
      </c>
      <c r="AB103" s="14">
        <f t="shared" si="78"/>
        <v>2.2431043956043999E-2</v>
      </c>
      <c r="AC103" s="5">
        <f t="shared" si="140"/>
        <v>0.1087920737590459</v>
      </c>
      <c r="AD103">
        <f t="shared" si="79"/>
        <v>1</v>
      </c>
      <c r="AE103" s="13">
        <f t="shared" si="80"/>
        <v>1</v>
      </c>
      <c r="AF103" s="6">
        <f t="shared" si="141"/>
        <v>0</v>
      </c>
      <c r="AG103" s="6">
        <f t="shared" si="142"/>
        <v>0</v>
      </c>
      <c r="AH103" s="5">
        <f t="shared" si="124"/>
        <v>0</v>
      </c>
      <c r="AI103" s="5"/>
      <c r="AJ103" s="34">
        <f t="shared" si="143"/>
        <v>99</v>
      </c>
      <c r="AK103" s="14">
        <f t="shared" si="83"/>
        <v>2.24073626373626E-2</v>
      </c>
      <c r="AL103" s="5">
        <f t="shared" si="144"/>
        <v>0.11148774679456172</v>
      </c>
      <c r="AM103">
        <f t="shared" si="84"/>
        <v>1</v>
      </c>
      <c r="AN103" s="13">
        <f t="shared" si="145"/>
        <v>1</v>
      </c>
      <c r="AO103" s="6">
        <f t="shared" si="146"/>
        <v>0</v>
      </c>
      <c r="AP103" s="6">
        <f t="shared" si="147"/>
        <v>0</v>
      </c>
      <c r="AQ103" s="5">
        <f t="shared" si="125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3A2EA-0042-4E65-986C-BC32E9D0C4F0}">
  <sheetPr codeName="Blad3"/>
  <dimension ref="A1:DF104"/>
  <sheetViews>
    <sheetView zoomScaleNormal="100" workbookViewId="0"/>
  </sheetViews>
  <sheetFormatPr baseColWidth="10" defaultColWidth="8.83203125" defaultRowHeight="15" x14ac:dyDescent="0.2"/>
  <cols>
    <col min="1" max="1" width="24.1640625" bestFit="1" customWidth="1"/>
    <col min="3" max="3" width="23" bestFit="1" customWidth="1"/>
    <col min="4" max="4" width="24.5" bestFit="1" customWidth="1"/>
    <col min="5" max="5" width="24.5" customWidth="1"/>
    <col min="6" max="6" width="15.83203125" bestFit="1" customWidth="1"/>
    <col min="7" max="8" width="25.6640625" bestFit="1" customWidth="1"/>
    <col min="9" max="9" width="24.5" customWidth="1"/>
    <col min="10" max="10" width="3.5" customWidth="1"/>
    <col min="11" max="11" width="6.5" bestFit="1" customWidth="1"/>
    <col min="12" max="12" width="6.83203125" bestFit="1" customWidth="1"/>
    <col min="13" max="13" width="11.5" customWidth="1"/>
    <col min="14" max="14" width="21.5" bestFit="1" customWidth="1"/>
    <col min="15" max="15" width="14.6640625" bestFit="1" customWidth="1"/>
    <col min="16" max="16" width="9.5" bestFit="1" customWidth="1"/>
    <col min="17" max="17" width="13.5" bestFit="1" customWidth="1"/>
    <col min="18" max="18" width="21.33203125" bestFit="1" customWidth="1"/>
    <col min="19" max="19" width="10.5" bestFit="1" customWidth="1"/>
    <col min="20" max="20" width="8.5" bestFit="1" customWidth="1"/>
    <col min="21" max="21" width="15.5" customWidth="1"/>
    <col min="22" max="23" width="25.6640625" bestFit="1" customWidth="1"/>
    <col min="24" max="24" width="16.5" bestFit="1" customWidth="1"/>
    <col min="25" max="25" width="21.33203125" bestFit="1" customWidth="1"/>
    <col min="26" max="34" width="21.33203125" customWidth="1"/>
    <col min="35" max="35" width="29.33203125" bestFit="1" customWidth="1"/>
    <col min="36" max="36" width="31.6640625" bestFit="1" customWidth="1"/>
    <col min="37" max="37" width="3.5" customWidth="1"/>
    <col min="38" max="40" width="11.5" customWidth="1"/>
    <col min="41" max="41" width="21.5" bestFit="1" customWidth="1"/>
    <col min="42" max="44" width="11.5" customWidth="1"/>
    <col min="45" max="45" width="21.33203125" bestFit="1" customWidth="1"/>
    <col min="46" max="49" width="11.5" customWidth="1"/>
    <col min="50" max="50" width="21.33203125" bestFit="1" customWidth="1"/>
    <col min="51" max="51" width="9.83203125" bestFit="1" customWidth="1"/>
    <col min="52" max="52" width="10.83203125" bestFit="1" customWidth="1"/>
    <col min="53" max="57" width="21.33203125" customWidth="1"/>
    <col min="58" max="58" width="29.33203125" bestFit="1" customWidth="1"/>
    <col min="59" max="59" width="31.6640625" bestFit="1" customWidth="1"/>
    <col min="60" max="60" width="4.5" customWidth="1"/>
    <col min="61" max="63" width="13.1640625" customWidth="1"/>
    <col min="64" max="64" width="21.5" customWidth="1"/>
    <col min="65" max="67" width="13.1640625" customWidth="1"/>
    <col min="68" max="68" width="21.33203125" bestFit="1" customWidth="1"/>
    <col min="69" max="70" width="13.1640625" customWidth="1"/>
    <col min="71" max="71" width="14.5" customWidth="1"/>
    <col min="73" max="73" width="13.5" customWidth="1"/>
    <col min="74" max="74" width="13.5" bestFit="1" customWidth="1"/>
    <col min="75" max="75" width="10.5" bestFit="1" customWidth="1"/>
    <col min="76" max="84" width="21.33203125" customWidth="1"/>
    <col min="85" max="85" width="29.33203125" bestFit="1" customWidth="1"/>
    <col min="86" max="86" width="31.6640625" bestFit="1" customWidth="1"/>
    <col min="90" max="90" width="11.5" bestFit="1" customWidth="1"/>
    <col min="91" max="91" width="21.5" bestFit="1" customWidth="1"/>
    <col min="95" max="95" width="21.33203125" bestFit="1" customWidth="1"/>
    <col min="103" max="103" width="10.1640625" customWidth="1"/>
    <col min="104" max="108" width="21.33203125" customWidth="1"/>
    <col min="109" max="109" width="29.33203125" bestFit="1" customWidth="1"/>
    <col min="110" max="110" width="31.6640625" bestFit="1" customWidth="1"/>
  </cols>
  <sheetData>
    <row r="1" spans="1:110" ht="16" thickBot="1" x14ac:dyDescent="0.25">
      <c r="B1" s="15"/>
      <c r="V1" s="16" t="s">
        <v>2158</v>
      </c>
      <c r="X1" s="16" t="s">
        <v>2159</v>
      </c>
      <c r="Y1" s="16" t="s">
        <v>2160</v>
      </c>
      <c r="Z1" s="16"/>
      <c r="AA1" s="16"/>
      <c r="AB1" s="16"/>
      <c r="AC1" s="16"/>
      <c r="AD1" s="16" t="s">
        <v>2219</v>
      </c>
      <c r="AE1" s="16"/>
      <c r="AF1" s="16"/>
      <c r="AG1" s="75" t="s">
        <v>2236</v>
      </c>
      <c r="AH1" s="16"/>
      <c r="AI1" s="75" t="s">
        <v>2234</v>
      </c>
      <c r="AJ1" s="75" t="s">
        <v>2235</v>
      </c>
      <c r="AM1" s="18"/>
      <c r="AN1" s="18"/>
      <c r="AO1" s="18"/>
      <c r="AW1" s="16" t="s">
        <v>2161</v>
      </c>
      <c r="AY1" s="16" t="s">
        <v>2162</v>
      </c>
      <c r="AZ1" s="16" t="s">
        <v>2163</v>
      </c>
      <c r="BA1" s="16"/>
      <c r="BB1" s="16"/>
      <c r="BC1" s="75" t="s">
        <v>2236</v>
      </c>
      <c r="BD1" s="16"/>
      <c r="BE1" s="16"/>
      <c r="BF1" s="75" t="s">
        <v>2234</v>
      </c>
      <c r="BG1" s="75" t="s">
        <v>2235</v>
      </c>
      <c r="BT1" s="16" t="s">
        <v>2166</v>
      </c>
      <c r="BV1" s="16" t="s">
        <v>2167</v>
      </c>
      <c r="BW1" s="16" t="s">
        <v>2168</v>
      </c>
      <c r="BX1" s="16"/>
      <c r="BY1" s="16"/>
      <c r="BZ1" s="16"/>
      <c r="CA1" s="16"/>
      <c r="CB1" s="16" t="s">
        <v>2220</v>
      </c>
      <c r="CC1" s="16"/>
      <c r="CD1" s="16"/>
      <c r="CE1" s="75" t="s">
        <v>2236</v>
      </c>
      <c r="CF1" s="16"/>
      <c r="CG1" s="75" t="s">
        <v>2234</v>
      </c>
      <c r="CH1" s="75" t="s">
        <v>2235</v>
      </c>
      <c r="CI1" s="16"/>
      <c r="CV1" s="16" t="s">
        <v>2169</v>
      </c>
      <c r="CX1" s="16" t="s">
        <v>2170</v>
      </c>
      <c r="CY1" s="16" t="s">
        <v>2171</v>
      </c>
      <c r="CZ1" s="16"/>
      <c r="DA1" s="16"/>
      <c r="DB1" s="75" t="s">
        <v>2236</v>
      </c>
      <c r="DC1" s="16"/>
      <c r="DD1" s="16"/>
      <c r="DE1" s="75" t="s">
        <v>2234</v>
      </c>
      <c r="DF1" s="75" t="s">
        <v>2235</v>
      </c>
    </row>
    <row r="2" spans="1:110" ht="16" thickBot="1" x14ac:dyDescent="0.25">
      <c r="V2" s="47">
        <f>SUM(V5:V104)</f>
        <v>267.1861771935362</v>
      </c>
      <c r="X2" s="47">
        <f>SUM(X5:X104)</f>
        <v>257.84750219067524</v>
      </c>
      <c r="Y2" s="47">
        <f>SUM(Y5:Y104)</f>
        <v>9.3386750028610273</v>
      </c>
      <c r="Z2" s="70"/>
      <c r="AA2" s="71"/>
      <c r="AB2" s="71"/>
      <c r="AC2" s="71"/>
      <c r="AD2" s="73">
        <f>SUM(AD5:AD104)</f>
        <v>8.1886467340994127</v>
      </c>
      <c r="AE2" s="74"/>
      <c r="AF2" s="74"/>
      <c r="AG2" s="76">
        <f>SUM(AG5:AG104)</f>
        <v>5.2080213720097186</v>
      </c>
      <c r="AH2" s="74"/>
      <c r="AI2" s="76">
        <f>SUM(AI5:AI104)</f>
        <v>41.314228966120524</v>
      </c>
      <c r="AJ2" s="76">
        <f>SUM(AJ5:AJ104)</f>
        <v>21.79912966716423</v>
      </c>
      <c r="AS2" s="64">
        <f>(Y2+AZ2)/2</f>
        <v>8.973430614762318</v>
      </c>
      <c r="AW2" s="47">
        <f>SUM(AW5:AW104)</f>
        <v>273.02214103353697</v>
      </c>
      <c r="AY2" s="47">
        <f>SUM(AY5:AY104)</f>
        <v>264.41395480687351</v>
      </c>
      <c r="AZ2" s="47">
        <f>SUM(AZ5:AZ104)</f>
        <v>8.6081862266636087</v>
      </c>
      <c r="BA2" s="74"/>
      <c r="BB2" s="74"/>
      <c r="BC2" s="76">
        <f>SUM(BC5:BC104)</f>
        <v>4.8707296133276943</v>
      </c>
      <c r="BD2" s="74"/>
      <c r="BE2" s="74"/>
      <c r="BF2" s="76">
        <f>SUM(BF5:BF104)</f>
        <v>42.101890942164069</v>
      </c>
      <c r="BG2" s="76">
        <f>SUM(BG5:BG104)</f>
        <v>22.189682057878262</v>
      </c>
      <c r="BT2" s="47">
        <f>SUM(BT5:BT104)</f>
        <v>236.46340190285039</v>
      </c>
      <c r="BV2" s="47">
        <f>SUM(BV5:BV104)</f>
        <v>231.65313183205794</v>
      </c>
      <c r="BW2" s="47">
        <f>SUM(BW5:BW104)</f>
        <v>4.8102700707925345</v>
      </c>
      <c r="BX2" s="70"/>
      <c r="BY2" s="71"/>
      <c r="BZ2" s="71"/>
      <c r="CA2" s="71"/>
      <c r="CB2" s="73">
        <f>SUM(CB5:CB104)</f>
        <v>3.8523248188576309</v>
      </c>
      <c r="CC2" s="74"/>
      <c r="CD2" s="74"/>
      <c r="CE2" s="76">
        <f>SUM(CE5:CE104)</f>
        <v>7.4406364444094635</v>
      </c>
      <c r="CF2" s="74"/>
      <c r="CG2" s="76">
        <f>SUM(CG5:CG104)</f>
        <v>51.100428820715884</v>
      </c>
      <c r="CH2" s="76">
        <f>SUM(CH5:CH104)</f>
        <v>10.997637357038894</v>
      </c>
      <c r="CV2" s="47">
        <f>SUM(CV5:CV104)</f>
        <v>188.95137100687822</v>
      </c>
      <c r="CX2" s="47">
        <f>SUM(CX5:CX104)</f>
        <v>185.21133529328947</v>
      </c>
      <c r="CY2" s="47">
        <f>SUM(CY5:CY104)</f>
        <v>3.7400357135887763</v>
      </c>
      <c r="CZ2" s="74"/>
      <c r="DA2" s="74"/>
      <c r="DB2" s="76">
        <f>SUM(DB5:DB104)</f>
        <v>6.828837525578991</v>
      </c>
      <c r="DC2" s="74"/>
      <c r="DD2" s="74"/>
      <c r="DE2" s="76">
        <f>SUM(DE5:DE104)</f>
        <v>52.084258220137755</v>
      </c>
      <c r="DF2" s="76">
        <f>SUM(DF5:DF104)</f>
        <v>11.172077314620388</v>
      </c>
    </row>
    <row r="3" spans="1:110" x14ac:dyDescent="0.2">
      <c r="K3" s="39"/>
      <c r="L3" s="40"/>
      <c r="M3" s="40"/>
      <c r="N3" s="40"/>
      <c r="O3" s="41" t="s">
        <v>2152</v>
      </c>
      <c r="P3" s="40"/>
      <c r="Q3" s="40"/>
      <c r="R3" s="40"/>
      <c r="S3" s="40"/>
      <c r="T3" s="40"/>
      <c r="U3" s="40"/>
      <c r="V3" s="40"/>
      <c r="W3" s="40"/>
      <c r="X3" s="40"/>
      <c r="Y3" s="40"/>
      <c r="Z3" s="114" t="s">
        <v>2192</v>
      </c>
      <c r="AA3" s="115"/>
      <c r="AB3" s="115"/>
      <c r="AC3" s="115"/>
      <c r="AD3" s="116"/>
      <c r="AE3" s="111" t="s">
        <v>2224</v>
      </c>
      <c r="AF3" s="112"/>
      <c r="AG3" s="112"/>
      <c r="AH3" s="112"/>
      <c r="AI3" s="112"/>
      <c r="AJ3" s="113"/>
      <c r="AL3" s="39"/>
      <c r="AM3" s="40"/>
      <c r="AN3" s="40"/>
      <c r="AO3" s="40"/>
      <c r="AP3" s="41" t="s">
        <v>2153</v>
      </c>
      <c r="AQ3" s="40"/>
      <c r="AR3" s="40"/>
      <c r="AS3" s="40"/>
      <c r="AT3" s="40"/>
      <c r="AU3" s="40"/>
      <c r="AV3" s="40"/>
      <c r="AW3" s="40"/>
      <c r="AX3" s="40"/>
      <c r="AY3" s="40"/>
      <c r="AZ3" s="42"/>
      <c r="BA3" s="111" t="s">
        <v>2224</v>
      </c>
      <c r="BB3" s="112"/>
      <c r="BC3" s="112"/>
      <c r="BD3" s="112"/>
      <c r="BE3" s="112"/>
      <c r="BF3" s="112"/>
      <c r="BG3" s="113"/>
      <c r="BI3" s="55"/>
      <c r="BJ3" s="56"/>
      <c r="BK3" s="56"/>
      <c r="BL3" s="56"/>
      <c r="BM3" s="57" t="s">
        <v>2152</v>
      </c>
      <c r="BN3" s="56"/>
      <c r="BO3" s="56"/>
      <c r="BP3" s="56"/>
      <c r="BQ3" s="56"/>
      <c r="BR3" s="56"/>
      <c r="BS3" s="56"/>
      <c r="BT3" s="56"/>
      <c r="BU3" s="56"/>
      <c r="BV3" s="56"/>
      <c r="BW3" s="58"/>
      <c r="BX3" s="114" t="s">
        <v>2192</v>
      </c>
      <c r="BY3" s="115"/>
      <c r="BZ3" s="115"/>
      <c r="CA3" s="115"/>
      <c r="CB3" s="116"/>
      <c r="CC3" s="111" t="s">
        <v>2224</v>
      </c>
      <c r="CD3" s="112"/>
      <c r="CE3" s="112"/>
      <c r="CF3" s="112"/>
      <c r="CG3" s="112"/>
      <c r="CH3" s="113"/>
      <c r="CJ3" s="55"/>
      <c r="CK3" s="56"/>
      <c r="CL3" s="56"/>
      <c r="CM3" s="56"/>
      <c r="CN3" s="57" t="s">
        <v>2153</v>
      </c>
      <c r="CO3" s="56"/>
      <c r="CP3" s="56"/>
      <c r="CQ3" s="56"/>
      <c r="CR3" s="56"/>
      <c r="CS3" s="56"/>
      <c r="CT3" s="56"/>
      <c r="CU3" s="56"/>
      <c r="CV3" s="56"/>
      <c r="CW3" s="56"/>
      <c r="CX3" s="56"/>
      <c r="CY3" s="58"/>
      <c r="CZ3" s="111" t="s">
        <v>2224</v>
      </c>
      <c r="DA3" s="112"/>
      <c r="DB3" s="112"/>
      <c r="DC3" s="112"/>
      <c r="DD3" s="112"/>
      <c r="DE3" s="112"/>
      <c r="DF3" s="113"/>
    </row>
    <row r="4" spans="1:110" ht="16" thickBot="1" x14ac:dyDescent="0.25">
      <c r="A4" s="16" t="s">
        <v>1</v>
      </c>
      <c r="B4" s="16" t="s">
        <v>9</v>
      </c>
      <c r="C4" s="16" t="s">
        <v>22</v>
      </c>
      <c r="D4" s="16" t="s">
        <v>23</v>
      </c>
      <c r="E4" s="16" t="s">
        <v>24</v>
      </c>
      <c r="F4" s="16" t="s">
        <v>30</v>
      </c>
      <c r="G4" s="16" t="s">
        <v>173</v>
      </c>
      <c r="H4" s="16" t="s">
        <v>174</v>
      </c>
      <c r="I4" s="16" t="s">
        <v>37</v>
      </c>
      <c r="J4" s="16"/>
      <c r="K4" s="43" t="s">
        <v>2154</v>
      </c>
      <c r="L4" s="44" t="s">
        <v>2</v>
      </c>
      <c r="M4" s="44" t="s">
        <v>2150</v>
      </c>
      <c r="N4" s="44" t="s">
        <v>25</v>
      </c>
      <c r="O4" s="44" t="s">
        <v>12</v>
      </c>
      <c r="P4" s="44" t="s">
        <v>13</v>
      </c>
      <c r="Q4" s="44" t="s">
        <v>14</v>
      </c>
      <c r="R4" s="44" t="s">
        <v>21</v>
      </c>
      <c r="S4" s="44" t="s">
        <v>18</v>
      </c>
      <c r="T4" s="44" t="s">
        <v>19</v>
      </c>
      <c r="U4" s="44" t="s">
        <v>20</v>
      </c>
      <c r="V4" s="44" t="s">
        <v>2155</v>
      </c>
      <c r="W4" s="44" t="s">
        <v>26</v>
      </c>
      <c r="X4" s="44" t="s">
        <v>2156</v>
      </c>
      <c r="Y4" s="44" t="s">
        <v>2157</v>
      </c>
      <c r="Z4" s="43" t="s">
        <v>2233</v>
      </c>
      <c r="AA4" s="44" t="s">
        <v>2216</v>
      </c>
      <c r="AB4" s="44" t="s">
        <v>2217</v>
      </c>
      <c r="AC4" s="44" t="s">
        <v>2218</v>
      </c>
      <c r="AD4" s="45" t="s">
        <v>2155</v>
      </c>
      <c r="AE4" s="43" t="s">
        <v>2151</v>
      </c>
      <c r="AF4" s="44" t="s">
        <v>2225</v>
      </c>
      <c r="AG4" s="44" t="s">
        <v>2226</v>
      </c>
      <c r="AH4" s="44" t="s">
        <v>2228</v>
      </c>
      <c r="AI4" s="44" t="s">
        <v>2229</v>
      </c>
      <c r="AJ4" s="45" t="s">
        <v>2230</v>
      </c>
      <c r="AL4" s="43" t="s">
        <v>2154</v>
      </c>
      <c r="AM4" s="44" t="s">
        <v>2</v>
      </c>
      <c r="AN4" s="44" t="s">
        <v>2150</v>
      </c>
      <c r="AO4" s="44" t="s">
        <v>25</v>
      </c>
      <c r="AP4" s="44" t="s">
        <v>12</v>
      </c>
      <c r="AQ4" s="44" t="s">
        <v>13</v>
      </c>
      <c r="AR4" s="44" t="s">
        <v>14</v>
      </c>
      <c r="AS4" s="44" t="s">
        <v>21</v>
      </c>
      <c r="AT4" s="44" t="s">
        <v>18</v>
      </c>
      <c r="AU4" s="44" t="s">
        <v>19</v>
      </c>
      <c r="AV4" s="44" t="s">
        <v>20</v>
      </c>
      <c r="AW4" s="44" t="s">
        <v>2155</v>
      </c>
      <c r="AX4" s="44" t="s">
        <v>26</v>
      </c>
      <c r="AY4" s="44" t="s">
        <v>2156</v>
      </c>
      <c r="AZ4" s="45" t="s">
        <v>2157</v>
      </c>
      <c r="BA4" s="43" t="s">
        <v>2151</v>
      </c>
      <c r="BB4" s="44" t="s">
        <v>2225</v>
      </c>
      <c r="BC4" s="44" t="s">
        <v>2226</v>
      </c>
      <c r="BD4" s="44" t="s">
        <v>2227</v>
      </c>
      <c r="BE4" s="44" t="s">
        <v>2228</v>
      </c>
      <c r="BF4" s="44" t="s">
        <v>2229</v>
      </c>
      <c r="BG4" s="45" t="s">
        <v>2230</v>
      </c>
      <c r="BI4" s="59" t="s">
        <v>2154</v>
      </c>
      <c r="BJ4" s="60" t="s">
        <v>2</v>
      </c>
      <c r="BK4" s="60" t="s">
        <v>2150</v>
      </c>
      <c r="BL4" s="60" t="s">
        <v>27</v>
      </c>
      <c r="BM4" s="60" t="s">
        <v>18</v>
      </c>
      <c r="BN4" s="60" t="s">
        <v>19</v>
      </c>
      <c r="BO4" s="60" t="s">
        <v>20</v>
      </c>
      <c r="BP4" s="60" t="s">
        <v>28</v>
      </c>
      <c r="BQ4" s="60" t="s">
        <v>12</v>
      </c>
      <c r="BR4" s="60" t="s">
        <v>13</v>
      </c>
      <c r="BS4" s="60" t="s">
        <v>14</v>
      </c>
      <c r="BT4" s="60" t="s">
        <v>2151</v>
      </c>
      <c r="BU4" s="60" t="s">
        <v>29</v>
      </c>
      <c r="BV4" s="60" t="s">
        <v>2164</v>
      </c>
      <c r="BW4" s="61" t="s">
        <v>2165</v>
      </c>
      <c r="BX4" s="59" t="s">
        <v>2189</v>
      </c>
      <c r="BY4" s="60" t="s">
        <v>2216</v>
      </c>
      <c r="BZ4" s="60" t="s">
        <v>2217</v>
      </c>
      <c r="CA4" s="60" t="s">
        <v>2218</v>
      </c>
      <c r="CB4" s="61" t="s">
        <v>2151</v>
      </c>
      <c r="CC4" s="43" t="s">
        <v>2155</v>
      </c>
      <c r="CD4" s="44" t="s">
        <v>2237</v>
      </c>
      <c r="CE4" s="44" t="s">
        <v>2238</v>
      </c>
      <c r="CF4" s="44" t="s">
        <v>2241</v>
      </c>
      <c r="CG4" s="44" t="s">
        <v>2239</v>
      </c>
      <c r="CH4" s="45" t="s">
        <v>2240</v>
      </c>
      <c r="CJ4" s="59" t="s">
        <v>2154</v>
      </c>
      <c r="CK4" s="60" t="s">
        <v>2</v>
      </c>
      <c r="CL4" s="60" t="s">
        <v>2150</v>
      </c>
      <c r="CM4" s="60" t="s">
        <v>27</v>
      </c>
      <c r="CN4" s="60" t="s">
        <v>18</v>
      </c>
      <c r="CO4" s="60" t="s">
        <v>19</v>
      </c>
      <c r="CP4" s="60" t="s">
        <v>20</v>
      </c>
      <c r="CQ4" s="60" t="s">
        <v>28</v>
      </c>
      <c r="CR4" s="60" t="s">
        <v>12</v>
      </c>
      <c r="CS4" s="60" t="s">
        <v>13</v>
      </c>
      <c r="CT4" s="60" t="s">
        <v>14</v>
      </c>
      <c r="CU4" s="60" t="s">
        <v>2189</v>
      </c>
      <c r="CV4" s="60" t="s">
        <v>2151</v>
      </c>
      <c r="CW4" s="60" t="s">
        <v>29</v>
      </c>
      <c r="CX4" s="60" t="s">
        <v>2164</v>
      </c>
      <c r="CY4" s="61" t="s">
        <v>2165</v>
      </c>
      <c r="CZ4" s="43" t="s">
        <v>2155</v>
      </c>
      <c r="DA4" s="44" t="s">
        <v>2237</v>
      </c>
      <c r="DB4" s="44" t="s">
        <v>2238</v>
      </c>
      <c r="DC4" s="44" t="s">
        <v>2242</v>
      </c>
      <c r="DD4" s="44" t="s">
        <v>2241</v>
      </c>
      <c r="DE4" s="44" t="s">
        <v>2239</v>
      </c>
      <c r="DF4" s="45" t="s">
        <v>2240</v>
      </c>
    </row>
    <row r="5" spans="1:110" x14ac:dyDescent="0.2">
      <c r="A5">
        <f>1</f>
        <v>1</v>
      </c>
      <c r="B5">
        <f t="shared" ref="B5:B36" si="0">IF(A5=1,Berekeningsjaar,B4+1)</f>
        <v>2026</v>
      </c>
      <c r="C5">
        <f t="shared" ref="C5:C36" si="1">IF(A5=1,LeeftijdJaarBerDatum,C4+1)</f>
        <v>41</v>
      </c>
      <c r="D5">
        <f t="shared" ref="D5:D36" si="2">C5+Leeftijdsverschil_vm</f>
        <v>43</v>
      </c>
      <c r="E5">
        <f>C5-Leeftijdsverschil_mv</f>
        <v>38</v>
      </c>
      <c r="F5" s="5">
        <f t="shared" ref="F5:F36" si="3">MIN(1,A5/Spreidingsduur)</f>
        <v>0.1</v>
      </c>
      <c r="G5" s="5">
        <f t="shared" ref="G5:G36" si="4">IF(OR(AND(Coverage="BijzPP_voor",C5&gt;GrensLeeftijdDekking-1),AND(Coverage="BijzPP_na",C5&lt;GrensLeeftijdDekking)),0,IF(IsLevenslang,1,IF(D5&lt;EindLeeftijdJaarUitkering,1,0)))</f>
        <v>1</v>
      </c>
      <c r="H5" s="5">
        <f>IF(OR(AND(Coverage="BijzPP_voor",C5&gt;GrensLeeftijdDekking-1),AND(Coverage="BijzPP_na",C5&lt;GrensLeeftijdDekking)),0,IF(IsLevenslang,1,IF(E5&lt;EindLeeftijdJaarUitkering,1,0)))</f>
        <v>1</v>
      </c>
      <c r="I5" s="5">
        <f t="shared" ref="I5:I36" si="5">(IF(StijgendeFunctieMeenemen=SchalingsfactorMeenemen,1,0)+IF(OR(StijgendeFunctieMeenemen,SchalingsfactorMeenemen),IF(StijgendeFunctieMeenemen,F5,0)*IF(SchalingsfactorMeenemen,SchalingsfactorPercentage,1),0))*(1+StijgingDalingUitkering)^(B5-1)</f>
        <v>2.0651160716763695</v>
      </c>
      <c r="K5">
        <f>A5</f>
        <v>1</v>
      </c>
      <c r="L5" s="14">
        <f t="shared" ref="L5:L36" si="6">VLOOKUP(K5,RTS,2,0)</f>
        <v>2.6259999999999999E-2</v>
      </c>
      <c r="M5" s="50">
        <f>(1/(1+L5))^K5</f>
        <v>0.97441194239276596</v>
      </c>
      <c r="N5" s="6">
        <f t="shared" ref="N5:N68" si="7">IF($C5&gt;Eindleeftijd,1,VLOOKUP($C5,Ervaringssterfte,2,0))</f>
        <v>0.51380000000000003</v>
      </c>
      <c r="O5" s="52">
        <f t="shared" ref="O5:O36" si="8">IF($C5&gt;Eindleeftijd,1,VLOOKUP($C5,qx,$B5-StartjaarTafels+2,0))</f>
        <v>8.6530859999999995E-4</v>
      </c>
      <c r="P5" s="13">
        <f t="shared" ref="P5:P36" si="9">1-N5*O5</f>
        <v>0.99955540444131996</v>
      </c>
      <c r="Q5" s="5">
        <f>IF($K5=1,P5,Q4*P5)</f>
        <v>0.99955540444131996</v>
      </c>
      <c r="R5" s="5">
        <f>IF($E5&gt;Eindleeftijd,1,VLOOKUP($E5,Ervaringssterfte,5,0))</f>
        <v>0.58697100000000002</v>
      </c>
      <c r="S5" s="13">
        <f>IF($E5&gt;Eindleeftijd,1,VLOOKUP($E5,qy,$B5-StartjaarTafels+2,0))</f>
        <v>5.0809254573358498E-4</v>
      </c>
      <c r="T5" s="5">
        <f>1-R5*S5</f>
        <v>0.9997017644103382</v>
      </c>
      <c r="U5" s="52">
        <f t="shared" ref="U5:U36" si="10">IF($K5=1,T5,U4*T5)</f>
        <v>0.9997017644103382</v>
      </c>
      <c r="V5" s="5">
        <f>$M5*U5*I5*H5</f>
        <v>2.0116736310165191</v>
      </c>
      <c r="W5" s="52">
        <f>Q5*U5</f>
        <v>0.99925730144587677</v>
      </c>
      <c r="X5" s="5">
        <f t="shared" ref="X5:X36" si="11">M5*W5*I5*H5</f>
        <v>2.0107792498546555</v>
      </c>
      <c r="Y5" s="18">
        <f>V5-X5</f>
        <v>8.9438116186357774E-4</v>
      </c>
      <c r="Z5" s="72">
        <f>IFERROR(IF(C5=StartLeeftijdJaarUitkering,1,IF(C5 &gt; StartLeeftijdJaarUitkering, Z4*T5, VLOOKUP(C5,Gehuwdheid,2,0))),T5)</f>
        <v>0.8</v>
      </c>
      <c r="AA5" s="72">
        <f t="shared" ref="AA5:AA36" si="12">IF(K5=1,0,AC5*(T5))</f>
        <v>0</v>
      </c>
      <c r="AB5" s="72">
        <f t="shared" ref="AB5:AB36" si="13">(1-P5)*Z5*IF(K5=1,1,Q4)</f>
        <v>3.5567644694403102E-4</v>
      </c>
      <c r="AC5" s="72">
        <f t="shared" ref="AC5:AC36" si="14">IF(K5=1,0,AB4+AA4)</f>
        <v>0</v>
      </c>
      <c r="AD5" s="72">
        <f t="shared" ref="AD5:AD36" si="15">IF(K5=1,0,AC5*M4*I4*H4)</f>
        <v>0</v>
      </c>
      <c r="AE5" s="72">
        <f>$M5*Q5*I5*H5</f>
        <v>2.0113791146909588</v>
      </c>
      <c r="AF5" s="72">
        <f>1-U5</f>
        <v>2.9823558966179942E-4</v>
      </c>
      <c r="AG5" s="72">
        <f>AE5*AF5</f>
        <v>5.9986483630328615E-4</v>
      </c>
      <c r="AH5" s="72">
        <f>IFERROR(IF(C5=StartLeeftijdJaarUitkering,1,IF(C5 &gt; StartLeeftijdJaarUitkering, AH4*T5, VLOOKUP(C5,Gehuwdheid_ongehuwd,2,0))),T5)</f>
        <v>0.9</v>
      </c>
      <c r="AI5" s="72">
        <f t="shared" ref="AI5:AI36" si="16">AE5*(1-Z5)</f>
        <v>0.40227582293819164</v>
      </c>
      <c r="AJ5" s="72">
        <f t="shared" ref="AJ5:AJ36" si="17">AE5*(1-AH5)</f>
        <v>0.20113791146909582</v>
      </c>
      <c r="AL5">
        <f t="shared" ref="AL5:AL36" si="18">K5-1</f>
        <v>0</v>
      </c>
      <c r="AM5" s="14">
        <f t="shared" ref="AM5:AM36" si="19">IF(AL5=0,0,VLOOKUP(AL5,RTS,2,0))</f>
        <v>0</v>
      </c>
      <c r="AN5" s="5">
        <f>(1/(1+AM5))^AL5</f>
        <v>1</v>
      </c>
      <c r="AO5" s="5">
        <f t="shared" ref="AO5:AO36" si="20">IF(AL5=0,0,IF($C5&gt;Eindleeftijd,1,VLOOKUP($C5-1,Ervaringssterfte,2,0)))</f>
        <v>0</v>
      </c>
      <c r="AP5" s="5">
        <f t="shared" ref="AP5:AP36" si="21">IF(AL5=0,0,IF($C5&gt;Eindleeftijd,1,VLOOKUP($C5-1,qx,$B5-1-StartjaarTafels+2,0)))</f>
        <v>0</v>
      </c>
      <c r="AQ5" s="5">
        <f t="shared" ref="AQ5:AQ36" si="22">1-AO5*AP5</f>
        <v>1</v>
      </c>
      <c r="AR5" s="5">
        <f>IF($AL5=0,AQ5,AR4*AQ5)</f>
        <v>1</v>
      </c>
      <c r="AS5" s="5">
        <f t="shared" ref="AS5:AS36" si="23">IF(AL5=0,0,IF($E5&gt;Eindleeftijd,1,VLOOKUP($E5-1,Ervaringssterfte,5,0)))</f>
        <v>0</v>
      </c>
      <c r="AT5" s="5">
        <f t="shared" ref="AT5:AT36" si="24">IF(AL5=0,0,IF($E5&gt;Eindleeftijd,1,VLOOKUP($E5-1,qy,$B5-1-StartjaarTafels+2,0)))</f>
        <v>0</v>
      </c>
      <c r="AU5" s="5">
        <f>1-AS5*AT5</f>
        <v>1</v>
      </c>
      <c r="AV5" s="5">
        <f>IF($AL5=0,AU5,AV4*AU5)</f>
        <v>1</v>
      </c>
      <c r="AW5" s="5">
        <f t="shared" ref="AW5:AW36" si="25">$AN5*AV5*I5*H5</f>
        <v>2.0651160716763695</v>
      </c>
      <c r="AX5" s="5">
        <f>AR5*AV5</f>
        <v>1</v>
      </c>
      <c r="AY5" s="5">
        <f t="shared" ref="AY5:AY36" si="26">AN5*AX5*I5*H5</f>
        <v>2.0651160716763695</v>
      </c>
      <c r="AZ5" s="18">
        <f>AW5-AY5</f>
        <v>0</v>
      </c>
      <c r="BA5" s="72">
        <f t="shared" ref="BA5:BA36" si="27">$AN5*AR5*I5*H5</f>
        <v>2.0651160716763695</v>
      </c>
      <c r="BB5" s="72">
        <f>1-AV5</f>
        <v>0</v>
      </c>
      <c r="BC5" s="72">
        <f>BA5*BB5</f>
        <v>0</v>
      </c>
      <c r="BD5" s="72">
        <f>IFERROR(IF(C5=StartLeeftijdJaarUitkering,1,IF($C5 &gt; StartLeeftijdJaarUitkering, BD4*AU5, VLOOKUP($C5,Gehuwdheid,2,0))),AU5)</f>
        <v>0.8</v>
      </c>
      <c r="BE5" s="72">
        <f>IFERROR(IF(C5=StartLeeftijdJaarUitkering,1,IF($C5 &gt; StartLeeftijdJaarUitkering, BE4*AU5, VLOOKUP($C5,Gehuwdheid_ongehuwd,2,0))),AU5)</f>
        <v>0.9</v>
      </c>
      <c r="BF5" s="72">
        <f>BA5*(1-BD5)</f>
        <v>0.41302321433527378</v>
      </c>
      <c r="BG5" s="72">
        <f>BA5*(1-BE5)</f>
        <v>0.20651160716763689</v>
      </c>
      <c r="BI5">
        <f t="shared" ref="BI5:BI36" si="28">A5</f>
        <v>1</v>
      </c>
      <c r="BJ5" s="14">
        <f t="shared" ref="BJ5:BJ36" si="29">VLOOKUP(BI5,RTS,2,0)</f>
        <v>2.6259999999999999E-2</v>
      </c>
      <c r="BK5" s="51">
        <f t="shared" ref="BK5:BK36" si="30">(1/(1+BJ5))^BI5</f>
        <v>0.97441194239276596</v>
      </c>
      <c r="BL5" s="5">
        <f t="shared" ref="BL5:BL36" si="31">IF($C5&gt;Eindleeftijd,1,VLOOKUP($C5,Ervaringssterfte,3,0))</f>
        <v>0.57589999999999997</v>
      </c>
      <c r="BM5" s="5">
        <f t="shared" ref="BM5:BM36" si="32">IF($C5&gt;Eindleeftijd,1,VLOOKUP($C5,qy,$B5-StartjaarTafels+2,0))</f>
        <v>7.2296993477316551E-4</v>
      </c>
      <c r="BN5" s="5">
        <f>1-BL5*BM5</f>
        <v>0.99958364161456414</v>
      </c>
      <c r="BO5" s="5">
        <f t="shared" ref="BO5:BO36" si="33">IF($A5=1,BN5,BO4*BN5)</f>
        <v>0.99958364161456414</v>
      </c>
      <c r="BP5" s="5">
        <f t="shared" ref="BP5:BP36" si="34">IF($D5&gt;Eindleeftijd,1,VLOOKUP($D5,Ervaringssterfte,4,0))</f>
        <v>0.51123599999999991</v>
      </c>
      <c r="BQ5" s="5">
        <f>IF($D5&gt;Eindleeftijd,1,VLOOKUP($D5,qx,$B5-StartjaarTafels+2,0))</f>
        <v>1.0564598000000001E-3</v>
      </c>
      <c r="BR5" s="5">
        <f>1-BP5*BQ5</f>
        <v>0.99945989971768723</v>
      </c>
      <c r="BS5" s="5">
        <f t="shared" ref="BS5:BS36" si="35">IF($BI5=1,BR5,BS4*BR5)</f>
        <v>0.99945989971768723</v>
      </c>
      <c r="BT5" s="5">
        <f>$BK5*BS5*I5*G5</f>
        <v>2.0111869330413819</v>
      </c>
      <c r="BU5" s="13">
        <f>BO5*BS5</f>
        <v>0.99904376620753288</v>
      </c>
      <c r="BV5" s="5">
        <f t="shared" ref="BV5:BV36" si="36">BK5*BU5*I5*G5</f>
        <v>2.0103495584971309</v>
      </c>
      <c r="BW5" s="18">
        <f t="shared" ref="BW5:BW36" si="37">BT5-BV5</f>
        <v>8.3737454425092395E-4</v>
      </c>
      <c r="BX5" s="72">
        <f>IFERROR(IF(C5=StartLeeftijdJaarUitkering,1,IF(C5 &gt; StartLeeftijdJaarUitkering, BX4*BR5, VLOOKUP(C5,Gehuwdheid,3,0))),BR5)</f>
        <v>0.75</v>
      </c>
      <c r="BY5" s="72">
        <f t="shared" ref="BY5:BY36" si="38">IF(BI5=1,0,CA5*(BR5))</f>
        <v>0</v>
      </c>
      <c r="BZ5" s="72">
        <f t="shared" ref="BZ5:BZ36" si="39">(1-BN5)*BX5*IF(BI5=1,1,BO4)</f>
        <v>3.122687890768916E-4</v>
      </c>
      <c r="CA5" s="72">
        <f t="shared" ref="CA5:CA36" si="40">IF(BI5=1,0,BZ4+BY4)</f>
        <v>0</v>
      </c>
      <c r="CB5" s="72">
        <f t="shared" ref="CB5:CB36" si="41">IF(BI5=1,0,CA5*BK4*I4*G4)</f>
        <v>0</v>
      </c>
      <c r="CC5" s="72">
        <f t="shared" ref="CC5:CC36" si="42">$BK5*BO5*I5*G5</f>
        <v>2.0114359356138101</v>
      </c>
      <c r="CD5" s="72">
        <f>1-BS5</f>
        <v>5.4010028231277207E-4</v>
      </c>
      <c r="CE5" s="72">
        <f>CC5*CD5</f>
        <v>1.0863771166790737E-3</v>
      </c>
      <c r="CF5" s="72">
        <f>IFERROR(IF(C5=StartLeeftijdJaarUitkering,1,IF($C5 &gt; StartLeeftijdJaarUitkering, CF4*BR5, VLOOKUP($C5,Gehuwdheid_ongehuwd,3,0))),BR5)</f>
        <v>0.95</v>
      </c>
      <c r="CG5" s="72">
        <f t="shared" ref="CG5:CG36" si="43">CC5*(1-BX5)</f>
        <v>0.50285898390345252</v>
      </c>
      <c r="CH5" s="72">
        <f t="shared" ref="CH5:CH36" si="44">CC5*(1-CF5)</f>
        <v>0.10057179678069059</v>
      </c>
      <c r="CJ5">
        <f t="shared" ref="CJ5:CJ36" si="45">BI5-1</f>
        <v>0</v>
      </c>
      <c r="CK5" s="14">
        <f t="shared" ref="CK5:CK36" si="46">IF(CJ5=0,0,VLOOKUP(CJ5,RTS,2,0))</f>
        <v>0</v>
      </c>
      <c r="CL5" s="5">
        <f>(1/(1+CK5))^CJ5</f>
        <v>1</v>
      </c>
      <c r="CM5" s="5">
        <f t="shared" ref="CM5:CM36" si="47">IF(CJ5=0,0,IF($C5&gt;Eindleeftijd,1,VLOOKUP($C5-1,Ervaringssterfte,3,0)))</f>
        <v>0</v>
      </c>
      <c r="CN5" s="5">
        <f t="shared" ref="CN5:CN36" si="48">IF(CJ5=0,0,IF($C5&gt;Eindleeftijd,1,VLOOKUP($C5-1,qy,$B5-1-StartjaarTafels+2,0)))</f>
        <v>0</v>
      </c>
      <c r="CO5" s="5">
        <f>1-CM5*CN5</f>
        <v>1</v>
      </c>
      <c r="CP5" s="5">
        <f>IF($CJ5=0,CO5,CP4*CO5)</f>
        <v>1</v>
      </c>
      <c r="CQ5" s="5">
        <f t="shared" ref="CQ5:CQ36" si="49">IF(CJ5=0,0,IF($D5&gt;Eindleeftijd,1,VLOOKUP($D5-1,Ervaringssterfte,4,0)))</f>
        <v>0</v>
      </c>
      <c r="CR5" s="5">
        <f t="shared" ref="CR5:CR36" si="50">IF(CJ5=0,0,IF($D5&gt;Eindleeftijd,1,VLOOKUP($D5-1,qx,$B5-1-StartjaarTafels+2,0)))</f>
        <v>0</v>
      </c>
      <c r="CS5" s="5">
        <f>1-CQ5*CR5</f>
        <v>1</v>
      </c>
      <c r="CT5" s="5">
        <f>IF($CJ5=0,CS5,CT4*CS5)</f>
        <v>1</v>
      </c>
      <c r="CU5" s="5">
        <f t="shared" ref="CU5:CU36" si="51">IF(OR(Methode_partnerpensioen="Bepaald",C5&gt;=Eindleeftijd),1,VLOOKUP(C5-1,Gehuwdheid,3,0))</f>
        <v>0.75</v>
      </c>
      <c r="CV5" s="5">
        <f t="shared" ref="CV5:CV36" si="52">$CL5*CT5*I5*G5*CU5</f>
        <v>1.5488370537572771</v>
      </c>
      <c r="CW5" s="5">
        <f>CP5*CT5*CU5</f>
        <v>0.75</v>
      </c>
      <c r="CX5" s="5">
        <f t="shared" ref="CX5:CX36" si="53">CL5*CW5*I5*G5</f>
        <v>1.5488370537572771</v>
      </c>
      <c r="CY5" s="18">
        <f>CV5-CX5</f>
        <v>0</v>
      </c>
      <c r="CZ5" s="72">
        <f>$CL5*CP5*I5*G5</f>
        <v>2.0651160716763695</v>
      </c>
      <c r="DA5" s="72">
        <f>1-CT5</f>
        <v>0</v>
      </c>
      <c r="DB5" s="72">
        <f>CZ5*DA5</f>
        <v>0</v>
      </c>
      <c r="DC5" s="72">
        <f>IFERROR(IF(C5=StartLeeftijdJaarUitkering,1,IF($C5 &gt; StartLeeftijdJaarUitkering, DC4*CS5, VLOOKUP($C5,Gehuwdheid,3,0))),CS5)</f>
        <v>0.75</v>
      </c>
      <c r="DD5" s="72">
        <f>IFERROR(IF(C5=StartLeeftijdJaarUitkering,1,IF($C5 &gt; StartLeeftijdJaarUitkering, DD4*CS5, VLOOKUP($C5,Gehuwdheid_ongehuwd,3,0))),CS5)</f>
        <v>0.95</v>
      </c>
      <c r="DE5" s="72">
        <f>CZ5*(1-DC5)</f>
        <v>0.51627901791909236</v>
      </c>
      <c r="DF5" s="72">
        <f>CZ5*(1-DD5)</f>
        <v>0.10325580358381857</v>
      </c>
    </row>
    <row r="6" spans="1:110" x14ac:dyDescent="0.2">
      <c r="A6">
        <f>A5+1</f>
        <v>2</v>
      </c>
      <c r="B6">
        <f t="shared" si="0"/>
        <v>2027</v>
      </c>
      <c r="C6">
        <f t="shared" si="1"/>
        <v>42</v>
      </c>
      <c r="D6">
        <f t="shared" si="2"/>
        <v>44</v>
      </c>
      <c r="E6">
        <f t="shared" ref="E6:E36" si="54">C6-Leeftijdsverschil_mv</f>
        <v>39</v>
      </c>
      <c r="F6" s="5">
        <f t="shared" si="3"/>
        <v>0.2</v>
      </c>
      <c r="G6" s="5">
        <f t="shared" si="4"/>
        <v>1</v>
      </c>
      <c r="H6" s="5">
        <f>IF(OR(AND(Coverage="BijzPP_voor",C6&gt;GrensLeeftijdDekking-1),AND(Coverage="BijzPP_na",C6&lt;GrensLeeftijdDekking)),0,IF(IsLevenslang,1,IF(E6&lt;EindLeeftijdJaarUitkering,1,0)))</f>
        <v>1</v>
      </c>
      <c r="I6" s="5">
        <f t="shared" si="5"/>
        <v>3.1302321433527385</v>
      </c>
      <c r="K6">
        <f t="shared" ref="K6:K69" si="55">A6</f>
        <v>2</v>
      </c>
      <c r="L6" s="14">
        <f t="shared" si="6"/>
        <v>2.248E-2</v>
      </c>
      <c r="M6" s="5">
        <f t="shared" ref="M6:M69" si="56">(1/(1+L6))^K6</f>
        <v>0.9565118534223972</v>
      </c>
      <c r="N6" s="5">
        <f t="shared" si="7"/>
        <v>0.51470000000000005</v>
      </c>
      <c r="O6" s="5">
        <f>IF($C6&gt;Eindleeftijd,1,VLOOKUP($C6,qx,$B6-StartjaarTafels+2,0))</f>
        <v>9.4103250000000002E-4</v>
      </c>
      <c r="P6" s="5">
        <f t="shared" si="9"/>
        <v>0.99951565057225</v>
      </c>
      <c r="Q6" s="5">
        <f t="shared" ref="Q6:Q69" si="57">IF($K6=1,P6,Q5*P6)</f>
        <v>0.99907127035317445</v>
      </c>
      <c r="R6" s="5">
        <f t="shared" ref="R6:R36" si="58">IF($E6&gt;Eindleeftijd,1,VLOOKUP($E6,Ervaringssterfte,5,0))</f>
        <v>0.57617999999999991</v>
      </c>
      <c r="S6" s="13">
        <f t="shared" ref="S6:S36" si="59">IF($E6&gt;Eindleeftijd,1,VLOOKUP($E6,qy,$B6-StartjaarTafels+2,0))</f>
        <v>5.5536623173124688E-4</v>
      </c>
      <c r="T6" s="5">
        <f t="shared" ref="T6:T69" si="60">1-R6*S6</f>
        <v>0.99968000908460108</v>
      </c>
      <c r="U6" s="51">
        <f t="shared" si="10"/>
        <v>0.9993818689276186</v>
      </c>
      <c r="V6" s="5">
        <f t="shared" ref="V6:V69" si="61">$M6*U6*I6*H6</f>
        <v>2.9922534002721979</v>
      </c>
      <c r="W6" s="52">
        <f t="shared" ref="W6:W69" si="62">Q6*U6</f>
        <v>0.99845371335744559</v>
      </c>
      <c r="X6" s="5">
        <f t="shared" si="11"/>
        <v>2.9894744058285507</v>
      </c>
      <c r="Y6" s="18">
        <f t="shared" ref="Y6:Y69" si="63">V6-X6</f>
        <v>2.7789944436471536E-3</v>
      </c>
      <c r="Z6" s="72">
        <f t="shared" ref="Z6:Z36" si="64">IF(C6=StartLeeftijdJaarUitkering,1,IF(C6 &gt; StartLeeftijdJaarUitkering, Z5*T6, VLOOKUP(C6,Gehuwdheid,2,0)))</f>
        <v>0.8</v>
      </c>
      <c r="AA6" s="72">
        <f t="shared" si="12"/>
        <v>3.5556263371218757E-4</v>
      </c>
      <c r="AB6" s="72">
        <f t="shared" si="13"/>
        <v>3.8730727051645622E-4</v>
      </c>
      <c r="AC6" s="72">
        <f t="shared" si="14"/>
        <v>3.5567644694403102E-4</v>
      </c>
      <c r="AD6" s="72">
        <f t="shared" si="15"/>
        <v>7.1571838218469595E-4</v>
      </c>
      <c r="AE6" s="72">
        <f t="shared" ref="AE6:AE69" si="65">$M6*Q6*I6*H6</f>
        <v>2.991323435791756</v>
      </c>
      <c r="AF6" s="72">
        <f t="shared" ref="AF6:AF69" si="66">1-U6</f>
        <v>6.1813107238140041E-4</v>
      </c>
      <c r="AG6" s="72">
        <f t="shared" ref="AG6:AG69" si="67">AE6*AF6</f>
        <v>1.8490299632055733E-3</v>
      </c>
      <c r="AH6" s="72">
        <f t="shared" ref="AH6:AH37" si="68">IF(C6=StartLeeftijdJaarUitkering,1,IF(C6 &gt; StartLeeftijdJaarUitkering, AH5*T6, VLOOKUP(C6,Gehuwdheid_ongehuwd,2,0)))</f>
        <v>0.9</v>
      </c>
      <c r="AI6" s="72">
        <f t="shared" si="16"/>
        <v>0.59826468715835102</v>
      </c>
      <c r="AJ6" s="72">
        <f t="shared" si="17"/>
        <v>0.29913234357917551</v>
      </c>
      <c r="AL6">
        <f t="shared" si="18"/>
        <v>1</v>
      </c>
      <c r="AM6" s="14">
        <f t="shared" si="19"/>
        <v>2.6259999999999999E-2</v>
      </c>
      <c r="AN6" s="13">
        <f t="shared" ref="AN6:AN69" si="69">(1/(1+AM6))^AL6</f>
        <v>0.97441194239276596</v>
      </c>
      <c r="AO6" s="5">
        <f t="shared" si="20"/>
        <v>0.51380000000000003</v>
      </c>
      <c r="AP6" s="5">
        <f t="shared" si="21"/>
        <v>8.6530859999999995E-4</v>
      </c>
      <c r="AQ6" s="5">
        <f t="shared" si="22"/>
        <v>0.99955540444131996</v>
      </c>
      <c r="AR6" s="5">
        <f t="shared" ref="AR6:AR69" si="70">IF($AL6=0,AQ6,AR5*AQ6)</f>
        <v>0.99955540444131996</v>
      </c>
      <c r="AS6" s="5">
        <f t="shared" si="23"/>
        <v>0.58697100000000002</v>
      </c>
      <c r="AT6" s="5">
        <f t="shared" si="24"/>
        <v>5.0809254573358498E-4</v>
      </c>
      <c r="AU6" s="5">
        <f t="shared" ref="AU6:AU69" si="71">1-AS6*AT6</f>
        <v>0.9997017644103382</v>
      </c>
      <c r="AV6" s="5">
        <f t="shared" ref="AV6:AV69" si="72">IF($AL6=0,AU6,AV5*AU6)</f>
        <v>0.9997017644103382</v>
      </c>
      <c r="AW6" s="5">
        <f t="shared" si="25"/>
        <v>3.0492259239604849</v>
      </c>
      <c r="AX6" s="5">
        <f t="shared" ref="AX6:AX69" si="73">AR6*AV6</f>
        <v>0.99925730144587677</v>
      </c>
      <c r="AY6" s="5">
        <f t="shared" si="26"/>
        <v>3.0478702516572804</v>
      </c>
      <c r="AZ6" s="18">
        <f t="shared" ref="AZ6:AZ69" si="74">AW6-AY6</f>
        <v>1.355672303204436E-3</v>
      </c>
      <c r="BA6" s="72">
        <f t="shared" si="27"/>
        <v>3.0487795062110639</v>
      </c>
      <c r="BB6" s="72">
        <f t="shared" ref="BB6:BB69" si="75">1-AV6</f>
        <v>2.9823558966179942E-4</v>
      </c>
      <c r="BC6" s="72">
        <f t="shared" ref="BC6:BC69" si="76">BA6*BB6</f>
        <v>9.0925455378366624E-4</v>
      </c>
      <c r="BD6" s="72">
        <f t="shared" ref="BD6:BD37" si="77">IF(C6=StartLeeftijdJaarUitkering,1,IF($C6 &gt; StartLeeftijdJaarUitkering, BD5*AU6, VLOOKUP($C6,Gehuwdheid,2,0)))</f>
        <v>0.8</v>
      </c>
      <c r="BE6" s="72">
        <f t="shared" ref="BE6:BE37" si="78">IF(C6=StartLeeftijdJaarUitkering,1,IF($C6 &gt; StartLeeftijdJaarUitkering, BE5*AU6, VLOOKUP($C6,Gehuwdheid_ongehuwd,2,0)))</f>
        <v>0.9</v>
      </c>
      <c r="BF6" s="72">
        <f t="shared" ref="BF6:BF69" si="79">BA6*(1-BD6)</f>
        <v>0.60975590124221268</v>
      </c>
      <c r="BG6" s="72">
        <f t="shared" ref="BG6:BG69" si="80">BA6*(1-BE6)</f>
        <v>0.30487795062110634</v>
      </c>
      <c r="BI6">
        <f t="shared" si="28"/>
        <v>2</v>
      </c>
      <c r="BJ6" s="14">
        <f t="shared" si="29"/>
        <v>2.248E-2</v>
      </c>
      <c r="BK6" s="5">
        <f t="shared" si="30"/>
        <v>0.9565118534223972</v>
      </c>
      <c r="BL6" s="5">
        <f t="shared" si="31"/>
        <v>0.5635</v>
      </c>
      <c r="BM6" s="5">
        <f t="shared" si="32"/>
        <v>7.8976653401685581E-4</v>
      </c>
      <c r="BN6" s="5">
        <f t="shared" ref="BN6:BN69" si="81">1-BL6*BM6</f>
        <v>0.99955496655808151</v>
      </c>
      <c r="BO6" s="5">
        <f t="shared" si="33"/>
        <v>0.99913879346605106</v>
      </c>
      <c r="BP6" s="5">
        <f t="shared" si="34"/>
        <v>0.51826499999999998</v>
      </c>
      <c r="BQ6" s="5">
        <f t="shared" ref="BQ6:BQ36" si="82">IF($D6&gt;Eindleeftijd,1,VLOOKUP($D6,qx,$B6-StartjaarTafels+2,0))</f>
        <v>1.1504286E-3</v>
      </c>
      <c r="BR6" s="5">
        <f t="shared" ref="BR6:BR69" si="83">1-BP6*BQ6</f>
        <v>0.99940377312162099</v>
      </c>
      <c r="BS6" s="5">
        <f t="shared" si="35"/>
        <v>0.99886399486161359</v>
      </c>
      <c r="BT6" s="5">
        <f t="shared" ref="BT6:BT69" si="84">$BK6*BS6*I6*G6</f>
        <v>2.9907028313824711</v>
      </c>
      <c r="BU6" s="13">
        <f t="shared" ref="BU6:BU69" si="85">BO6*BS6</f>
        <v>0.9980037666627124</v>
      </c>
      <c r="BV6" s="5">
        <f t="shared" si="36"/>
        <v>2.9881272185629846</v>
      </c>
      <c r="BW6" s="18">
        <f t="shared" si="37"/>
        <v>2.5756128194864836E-3</v>
      </c>
      <c r="BX6" s="72">
        <f t="shared" ref="BX6:BX37" si="86">IF(C6=StartLeeftijdJaarUitkering,1,IF(C6 &gt; StartLeeftijdJaarUitkering, BX5*BR6, VLOOKUP(C6,Gehuwdheid,3,0)))</f>
        <v>0.75</v>
      </c>
      <c r="BY6" s="72">
        <f t="shared" si="38"/>
        <v>3.1208260603156508E-4</v>
      </c>
      <c r="BZ6" s="72">
        <f t="shared" si="39"/>
        <v>3.3363611138485745E-4</v>
      </c>
      <c r="CA6" s="72">
        <f t="shared" si="40"/>
        <v>3.122687890768916E-4</v>
      </c>
      <c r="CB6" s="72">
        <f t="shared" si="41"/>
        <v>6.2837029115975207E-4</v>
      </c>
      <c r="CC6" s="72">
        <f t="shared" si="42"/>
        <v>2.9915256070241787</v>
      </c>
      <c r="CD6" s="72">
        <f t="shared" ref="CD6:CD69" si="87">1-BS6</f>
        <v>1.1360051383864089E-3</v>
      </c>
      <c r="CE6" s="72">
        <f t="shared" ref="CE6:CE69" si="88">CC6*CD6</f>
        <v>3.398388461193988E-3</v>
      </c>
      <c r="CF6" s="72">
        <f t="shared" ref="CF6:CF37" si="89">IF(C6=StartLeeftijdJaarUitkering,1,IF($C6 &gt; StartLeeftijdJaarUitkering, CF5*BR6, VLOOKUP($C6,Gehuwdheid_ongehuwd,3,0)))</f>
        <v>0.95</v>
      </c>
      <c r="CG6" s="72">
        <f t="shared" si="43"/>
        <v>0.74788140175604467</v>
      </c>
      <c r="CH6" s="72">
        <f t="shared" si="44"/>
        <v>0.14957628035120907</v>
      </c>
      <c r="CJ6">
        <f t="shared" si="45"/>
        <v>1</v>
      </c>
      <c r="CK6" s="14">
        <f t="shared" si="46"/>
        <v>2.6259999999999999E-2</v>
      </c>
      <c r="CL6" s="5">
        <f t="shared" ref="CL6:CL69" si="90">(1/(1+CK6))^CJ6</f>
        <v>0.97441194239276596</v>
      </c>
      <c r="CM6" s="5">
        <f t="shared" si="47"/>
        <v>0.57589999999999997</v>
      </c>
      <c r="CN6" s="5">
        <f t="shared" si="48"/>
        <v>7.2296993477316551E-4</v>
      </c>
      <c r="CO6" s="5">
        <f t="shared" ref="CO6:CO69" si="91">1-CM6*CN6</f>
        <v>0.99958364161456414</v>
      </c>
      <c r="CP6" s="5">
        <f t="shared" ref="CP6:CP69" si="92">IF($CJ6=0,CO6,CP5*CO6)</f>
        <v>0.99958364161456414</v>
      </c>
      <c r="CQ6" s="5">
        <f t="shared" si="49"/>
        <v>0.51123599999999991</v>
      </c>
      <c r="CR6" s="5">
        <f t="shared" si="50"/>
        <v>1.0564598000000001E-3</v>
      </c>
      <c r="CS6" s="5">
        <f t="shared" ref="CS6:CS69" si="93">1-CQ6*CR6</f>
        <v>0.99945989971768723</v>
      </c>
      <c r="CT6" s="5">
        <f t="shared" ref="CT6:CT69" si="94">IF($CJ6=0,CS6,CT5*CS6)</f>
        <v>0.99945989971768723</v>
      </c>
      <c r="CU6" s="5">
        <f t="shared" si="51"/>
        <v>0.75</v>
      </c>
      <c r="CV6" s="5">
        <f t="shared" si="52"/>
        <v>2.2863661528913792</v>
      </c>
      <c r="CW6" s="5">
        <f t="shared" ref="CW6:CW69" si="95">CP6*CT6*CU6</f>
        <v>0.74928282465564966</v>
      </c>
      <c r="CX6" s="5">
        <f t="shared" si="53"/>
        <v>2.2854142051714459</v>
      </c>
      <c r="CY6" s="18">
        <f t="shared" ref="CY6:CY69" si="96">CV6-CX6</f>
        <v>9.5194771993334371E-4</v>
      </c>
      <c r="CZ6" s="72">
        <f t="shared" ref="CZ6:CZ69" si="97">$CL6*CP6*I6*G6</f>
        <v>3.0488656334179374</v>
      </c>
      <c r="DA6" s="72">
        <f t="shared" ref="DA6:DA69" si="98">1-CT6</f>
        <v>5.4010028231277207E-4</v>
      </c>
      <c r="DB6" s="72">
        <f t="shared" ref="DB6:DB69" si="99">CZ6*DA6</f>
        <v>1.6466931893427367E-3</v>
      </c>
      <c r="DC6" s="72">
        <f t="shared" ref="DC6:DC37" si="100">IF(C6=StartLeeftijdJaarUitkering,1,IF($C6 &gt; StartLeeftijdJaarUitkering, DC5*CS6, VLOOKUP($C6,Gehuwdheid,3,0)))</f>
        <v>0.75</v>
      </c>
      <c r="DD6" s="72">
        <f t="shared" ref="DD6:DD37" si="101">IF(C6=StartLeeftijdJaarUitkering,1,IF($C6 &gt; StartLeeftijdJaarUitkering, DD5*CS6, VLOOKUP($C6,Gehuwdheid_ongehuwd,3,0)))</f>
        <v>0.95</v>
      </c>
      <c r="DE6" s="72">
        <f t="shared" ref="DE6:DE69" si="102">CZ6*(1-DC6)</f>
        <v>0.76221640835448434</v>
      </c>
      <c r="DF6" s="72">
        <f t="shared" ref="DF6:DF69" si="103">CZ6*(1-DD6)</f>
        <v>0.15244328167089699</v>
      </c>
    </row>
    <row r="7" spans="1:110" x14ac:dyDescent="0.2">
      <c r="A7">
        <f t="shared" ref="A7:A70" si="104">A6+1</f>
        <v>3</v>
      </c>
      <c r="B7">
        <f t="shared" si="0"/>
        <v>2028</v>
      </c>
      <c r="C7">
        <f t="shared" si="1"/>
        <v>43</v>
      </c>
      <c r="D7">
        <f t="shared" si="2"/>
        <v>45</v>
      </c>
      <c r="E7">
        <f t="shared" si="54"/>
        <v>40</v>
      </c>
      <c r="F7" s="5">
        <f t="shared" si="3"/>
        <v>0.3</v>
      </c>
      <c r="G7" s="5">
        <f t="shared" si="4"/>
        <v>1</v>
      </c>
      <c r="H7" s="5">
        <f t="shared" ref="H7:H36" si="105">IF(OR(AND(Coverage="BijzPP_voor",C7&gt;GrensLeeftijdDekking-1),AND(Coverage="BijzPP_na",C7&lt;GrensLeeftijdDekking)),0,IF(IsLevenslang,1,IF(E7&lt;EindLeeftijdJaarUitkering,1,0)))</f>
        <v>1</v>
      </c>
      <c r="I7" s="5">
        <f t="shared" si="5"/>
        <v>4.1953482150291066</v>
      </c>
      <c r="K7">
        <f t="shared" si="55"/>
        <v>3</v>
      </c>
      <c r="L7" s="14">
        <f t="shared" si="6"/>
        <v>1.9859999999999999E-2</v>
      </c>
      <c r="M7" s="5">
        <f t="shared" si="56"/>
        <v>0.94271045616428972</v>
      </c>
      <c r="N7" s="5">
        <f t="shared" si="7"/>
        <v>0.51639999999999997</v>
      </c>
      <c r="O7" s="5">
        <f t="shared" si="8"/>
        <v>1.0249488E-3</v>
      </c>
      <c r="P7" s="5">
        <f t="shared" si="9"/>
        <v>0.99947071643968</v>
      </c>
      <c r="Q7" s="5">
        <f t="shared" si="57"/>
        <v>0.99854247835418852</v>
      </c>
      <c r="R7" s="5">
        <f t="shared" si="58"/>
        <v>0.57786300000000002</v>
      </c>
      <c r="S7" s="13">
        <f t="shared" si="59"/>
        <v>6.1046277351717304E-4</v>
      </c>
      <c r="T7" s="5">
        <f t="shared" si="60"/>
        <v>0.99964723615030704</v>
      </c>
      <c r="U7" s="13">
        <f t="shared" si="10"/>
        <v>0.99902932313222237</v>
      </c>
      <c r="V7" s="5">
        <f t="shared" si="61"/>
        <v>3.9511596038763233</v>
      </c>
      <c r="W7" s="52">
        <f t="shared" si="62"/>
        <v>0.99757321626895679</v>
      </c>
      <c r="X7" s="5">
        <f t="shared" si="11"/>
        <v>3.9454007032276182</v>
      </c>
      <c r="Y7" s="18">
        <f t="shared" si="63"/>
        <v>5.7589006487051009E-3</v>
      </c>
      <c r="Z7" s="72">
        <f t="shared" si="64"/>
        <v>0.8</v>
      </c>
      <c r="AA7" s="72">
        <f t="shared" si="12"/>
        <v>7.4260784658140703E-4</v>
      </c>
      <c r="AB7" s="72">
        <f t="shared" si="13"/>
        <v>4.2303359918876605E-4</v>
      </c>
      <c r="AC7" s="72">
        <f t="shared" si="14"/>
        <v>7.4286990422864374E-4</v>
      </c>
      <c r="AD7" s="72">
        <f t="shared" si="15"/>
        <v>2.2242298624781578E-3</v>
      </c>
      <c r="AE7" s="72">
        <f t="shared" si="65"/>
        <v>3.9492341334463923</v>
      </c>
      <c r="AF7" s="72">
        <f t="shared" si="66"/>
        <v>9.7067686777763118E-4</v>
      </c>
      <c r="AG7" s="72">
        <f t="shared" si="67"/>
        <v>3.8334302187742514E-3</v>
      </c>
      <c r="AH7" s="72">
        <f t="shared" si="68"/>
        <v>0.9</v>
      </c>
      <c r="AI7" s="72">
        <f t="shared" si="16"/>
        <v>0.7898468266892783</v>
      </c>
      <c r="AJ7" s="72">
        <f t="shared" si="17"/>
        <v>0.39492341334463915</v>
      </c>
      <c r="AL7">
        <f t="shared" si="18"/>
        <v>2</v>
      </c>
      <c r="AM7" s="14">
        <f t="shared" si="19"/>
        <v>2.248E-2</v>
      </c>
      <c r="AN7" s="5">
        <f t="shared" si="69"/>
        <v>0.9565118534223972</v>
      </c>
      <c r="AO7" s="5">
        <f t="shared" si="20"/>
        <v>0.51470000000000005</v>
      </c>
      <c r="AP7" s="5">
        <f t="shared" si="21"/>
        <v>9.4103250000000002E-4</v>
      </c>
      <c r="AQ7" s="5">
        <f t="shared" si="22"/>
        <v>0.99951565057225</v>
      </c>
      <c r="AR7" s="5">
        <f t="shared" si="70"/>
        <v>0.99907127035317445</v>
      </c>
      <c r="AS7" s="5">
        <f t="shared" si="23"/>
        <v>0.57617999999999991</v>
      </c>
      <c r="AT7" s="5">
        <f t="shared" si="24"/>
        <v>5.5536623173124688E-4</v>
      </c>
      <c r="AU7" s="5">
        <f t="shared" si="71"/>
        <v>0.99968000908460108</v>
      </c>
      <c r="AV7" s="5">
        <f t="shared" si="72"/>
        <v>0.9993818689276186</v>
      </c>
      <c r="AW7" s="5">
        <f t="shared" si="25"/>
        <v>4.0104197985459482</v>
      </c>
      <c r="AX7" s="5">
        <f t="shared" si="73"/>
        <v>0.99845371335744559</v>
      </c>
      <c r="AY7" s="5">
        <f t="shared" si="26"/>
        <v>4.0066952027828222</v>
      </c>
      <c r="AZ7" s="18">
        <f t="shared" si="74"/>
        <v>3.724595763126004E-3</v>
      </c>
      <c r="BA7" s="72">
        <f t="shared" si="27"/>
        <v>4.0091733974343411</v>
      </c>
      <c r="BB7" s="72">
        <f t="shared" si="75"/>
        <v>6.1813107238140041E-4</v>
      </c>
      <c r="BC7" s="72">
        <f t="shared" si="76"/>
        <v>2.4781946515190717E-3</v>
      </c>
      <c r="BD7" s="72">
        <f t="shared" si="77"/>
        <v>0.8</v>
      </c>
      <c r="BE7" s="72">
        <f t="shared" si="78"/>
        <v>0.9</v>
      </c>
      <c r="BF7" s="72">
        <f t="shared" si="79"/>
        <v>0.80183467948686804</v>
      </c>
      <c r="BG7" s="72">
        <f t="shared" si="80"/>
        <v>0.40091733974343402</v>
      </c>
      <c r="BI7">
        <f t="shared" si="28"/>
        <v>3</v>
      </c>
      <c r="BJ7" s="14">
        <f t="shared" si="29"/>
        <v>1.9859999999999999E-2</v>
      </c>
      <c r="BK7" s="5">
        <f t="shared" si="30"/>
        <v>0.94271045616428972</v>
      </c>
      <c r="BL7" s="5">
        <f t="shared" si="31"/>
        <v>0.56889999999999996</v>
      </c>
      <c r="BM7" s="5">
        <f t="shared" si="32"/>
        <v>8.3071075639695735E-4</v>
      </c>
      <c r="BN7" s="5">
        <f t="shared" si="81"/>
        <v>0.99952740865068579</v>
      </c>
      <c r="BO7" s="5">
        <f t="shared" si="33"/>
        <v>0.99866660911549476</v>
      </c>
      <c r="BP7" s="5">
        <f t="shared" si="34"/>
        <v>0.52212599999999998</v>
      </c>
      <c r="BQ7" s="5">
        <f t="shared" si="82"/>
        <v>1.221754E-3</v>
      </c>
      <c r="BR7" s="5">
        <f t="shared" si="83"/>
        <v>0.999362090470996</v>
      </c>
      <c r="BS7" s="5">
        <f t="shared" si="35"/>
        <v>0.99822681000111235</v>
      </c>
      <c r="BT7" s="5">
        <f t="shared" si="84"/>
        <v>3.9479856655425811</v>
      </c>
      <c r="BU7" s="13">
        <f t="shared" si="85"/>
        <v>0.99689578347198815</v>
      </c>
      <c r="BV7" s="5">
        <f t="shared" si="36"/>
        <v>3.9427214574439891</v>
      </c>
      <c r="BW7" s="18">
        <f t="shared" si="37"/>
        <v>5.2642080985920714E-3</v>
      </c>
      <c r="BX7" s="72">
        <f t="shared" si="86"/>
        <v>0.75</v>
      </c>
      <c r="BY7" s="72">
        <f t="shared" si="38"/>
        <v>6.453068072935263E-4</v>
      </c>
      <c r="BZ7" s="72">
        <f t="shared" si="39"/>
        <v>3.5413826291722032E-4</v>
      </c>
      <c r="CA7" s="72">
        <f t="shared" si="40"/>
        <v>6.4571871741642248E-4</v>
      </c>
      <c r="CB7" s="72">
        <f t="shared" si="41"/>
        <v>1.9333490909555725E-3</v>
      </c>
      <c r="CC7" s="72">
        <f t="shared" si="42"/>
        <v>3.9497250704372444</v>
      </c>
      <c r="CD7" s="72">
        <f t="shared" si="87"/>
        <v>1.7731899988876476E-3</v>
      </c>
      <c r="CE7" s="72">
        <f t="shared" si="88"/>
        <v>7.0036129932551311E-3</v>
      </c>
      <c r="CF7" s="72">
        <f t="shared" si="89"/>
        <v>0.95</v>
      </c>
      <c r="CG7" s="72">
        <f t="shared" si="43"/>
        <v>0.9874312676093111</v>
      </c>
      <c r="CH7" s="72">
        <f t="shared" si="44"/>
        <v>0.19748625352186239</v>
      </c>
      <c r="CJ7">
        <f t="shared" si="45"/>
        <v>2</v>
      </c>
      <c r="CK7" s="14">
        <f t="shared" si="46"/>
        <v>2.248E-2</v>
      </c>
      <c r="CL7" s="5">
        <f t="shared" si="90"/>
        <v>0.9565118534223972</v>
      </c>
      <c r="CM7" s="5">
        <f t="shared" si="47"/>
        <v>0.5635</v>
      </c>
      <c r="CN7" s="5">
        <f t="shared" si="48"/>
        <v>7.8976653401685581E-4</v>
      </c>
      <c r="CO7" s="5">
        <f t="shared" si="91"/>
        <v>0.99955496655808151</v>
      </c>
      <c r="CP7" s="5">
        <f t="shared" si="92"/>
        <v>0.99913879346605106</v>
      </c>
      <c r="CQ7" s="5">
        <f t="shared" si="49"/>
        <v>0.51826499999999998</v>
      </c>
      <c r="CR7" s="5">
        <f t="shared" si="50"/>
        <v>1.1504286E-3</v>
      </c>
      <c r="CS7" s="5">
        <f t="shared" si="93"/>
        <v>0.99940377312162099</v>
      </c>
      <c r="CT7" s="5">
        <f t="shared" si="94"/>
        <v>0.99886399486161359</v>
      </c>
      <c r="CU7" s="5">
        <f t="shared" si="51"/>
        <v>0.75</v>
      </c>
      <c r="CV7" s="5">
        <f t="shared" si="52"/>
        <v>3.0062562161645361</v>
      </c>
      <c r="CW7" s="5">
        <f t="shared" si="95"/>
        <v>0.74850282499703424</v>
      </c>
      <c r="CX7" s="5">
        <f t="shared" si="53"/>
        <v>3.0036672086684502</v>
      </c>
      <c r="CY7" s="18">
        <f t="shared" si="96"/>
        <v>2.5890074960859266E-3</v>
      </c>
      <c r="CZ7" s="72">
        <f t="shared" si="97"/>
        <v>4.0094443609540518</v>
      </c>
      <c r="DA7" s="72">
        <f t="shared" si="98"/>
        <v>1.1360051383864089E-3</v>
      </c>
      <c r="DB7" s="72">
        <f t="shared" si="99"/>
        <v>4.5547493961182149E-3</v>
      </c>
      <c r="DC7" s="72">
        <f t="shared" si="100"/>
        <v>0.75</v>
      </c>
      <c r="DD7" s="72">
        <f t="shared" si="101"/>
        <v>0.95</v>
      </c>
      <c r="DE7" s="72">
        <f t="shared" si="102"/>
        <v>1.0023610902385129</v>
      </c>
      <c r="DF7" s="72">
        <f t="shared" si="103"/>
        <v>0.20047221804770277</v>
      </c>
    </row>
    <row r="8" spans="1:110" x14ac:dyDescent="0.2">
      <c r="A8">
        <f t="shared" si="104"/>
        <v>4</v>
      </c>
      <c r="B8">
        <f t="shared" si="0"/>
        <v>2029</v>
      </c>
      <c r="C8">
        <f t="shared" si="1"/>
        <v>44</v>
      </c>
      <c r="D8">
        <f t="shared" si="2"/>
        <v>46</v>
      </c>
      <c r="E8">
        <f t="shared" si="54"/>
        <v>41</v>
      </c>
      <c r="F8" s="5">
        <f t="shared" si="3"/>
        <v>0.4</v>
      </c>
      <c r="G8" s="5">
        <f t="shared" si="4"/>
        <v>1</v>
      </c>
      <c r="H8" s="5">
        <f t="shared" si="105"/>
        <v>1</v>
      </c>
      <c r="I8" s="5">
        <f t="shared" si="5"/>
        <v>5.2604642867054769</v>
      </c>
      <c r="K8">
        <f t="shared" si="55"/>
        <v>4</v>
      </c>
      <c r="L8" s="14">
        <f t="shared" si="6"/>
        <v>1.8069999999999999E-2</v>
      </c>
      <c r="M8" s="5">
        <f t="shared" si="56"/>
        <v>0.9308708695102822</v>
      </c>
      <c r="N8" s="5">
        <f t="shared" si="7"/>
        <v>0.52349999999999997</v>
      </c>
      <c r="O8" s="5">
        <f t="shared" si="8"/>
        <v>1.1119375000000001E-3</v>
      </c>
      <c r="P8" s="5">
        <f t="shared" si="9"/>
        <v>0.99941790071875003</v>
      </c>
      <c r="Q8" s="5">
        <f t="shared" si="57"/>
        <v>0.99796122749524097</v>
      </c>
      <c r="R8" s="5">
        <f t="shared" si="58"/>
        <v>0.57014100000000001</v>
      </c>
      <c r="S8" s="13">
        <f t="shared" si="59"/>
        <v>6.8901821999489687E-4</v>
      </c>
      <c r="T8" s="5">
        <f t="shared" si="60"/>
        <v>0.99960716246303394</v>
      </c>
      <c r="U8" s="5">
        <f t="shared" si="10"/>
        <v>0.99863686691356623</v>
      </c>
      <c r="V8" s="5">
        <f t="shared" si="61"/>
        <v>4.8901379568231986</v>
      </c>
      <c r="W8" s="52">
        <f t="shared" si="62"/>
        <v>0.99660087352706417</v>
      </c>
      <c r="X8" s="5">
        <f t="shared" si="11"/>
        <v>4.8801680780123498</v>
      </c>
      <c r="Y8" s="18">
        <f t="shared" si="63"/>
        <v>9.9698788108488756E-3</v>
      </c>
      <c r="Z8" s="72">
        <f t="shared" si="64"/>
        <v>0.8</v>
      </c>
      <c r="AA8" s="72">
        <f t="shared" si="12"/>
        <v>1.1651835380556313E-3</v>
      </c>
      <c r="AB8" s="72">
        <f t="shared" si="13"/>
        <v>4.6500068715802978E-4</v>
      </c>
      <c r="AC8" s="72">
        <f t="shared" si="14"/>
        <v>1.1656414457701732E-3</v>
      </c>
      <c r="AD8" s="72">
        <f t="shared" si="15"/>
        <v>4.6101103205771904E-3</v>
      </c>
      <c r="AE8" s="72">
        <f t="shared" si="65"/>
        <v>4.8868294769601537</v>
      </c>
      <c r="AF8" s="72">
        <f t="shared" si="66"/>
        <v>1.3631330864337654E-3</v>
      </c>
      <c r="AG8" s="72">
        <f t="shared" si="67"/>
        <v>6.6613989478041978E-3</v>
      </c>
      <c r="AH8" s="72">
        <f t="shared" si="68"/>
        <v>0.9</v>
      </c>
      <c r="AI8" s="72">
        <f t="shared" si="16"/>
        <v>0.97736589539203056</v>
      </c>
      <c r="AJ8" s="72">
        <f t="shared" si="17"/>
        <v>0.48868294769601528</v>
      </c>
      <c r="AL8">
        <f t="shared" si="18"/>
        <v>3</v>
      </c>
      <c r="AM8" s="14">
        <f t="shared" si="19"/>
        <v>1.9859999999999999E-2</v>
      </c>
      <c r="AN8" s="5">
        <f t="shared" si="69"/>
        <v>0.94271045616428972</v>
      </c>
      <c r="AO8" s="5">
        <f t="shared" si="20"/>
        <v>0.51639999999999997</v>
      </c>
      <c r="AP8" s="5">
        <f t="shared" si="21"/>
        <v>1.0249488E-3</v>
      </c>
      <c r="AQ8" s="5">
        <f t="shared" si="22"/>
        <v>0.99947071643968</v>
      </c>
      <c r="AR8" s="5">
        <f t="shared" si="70"/>
        <v>0.99854247835418852</v>
      </c>
      <c r="AS8" s="5">
        <f t="shared" si="23"/>
        <v>0.57786300000000002</v>
      </c>
      <c r="AT8" s="5">
        <f t="shared" si="24"/>
        <v>6.1046277351717304E-4</v>
      </c>
      <c r="AU8" s="5">
        <f t="shared" si="71"/>
        <v>0.99964723615030704</v>
      </c>
      <c r="AV8" s="5">
        <f t="shared" si="72"/>
        <v>0.99902932313222237</v>
      </c>
      <c r="AW8" s="5">
        <f t="shared" si="25"/>
        <v>4.9542810088579401</v>
      </c>
      <c r="AX8" s="5">
        <f t="shared" si="73"/>
        <v>0.99757321626895679</v>
      </c>
      <c r="AY8" s="5">
        <f t="shared" si="26"/>
        <v>4.9470600370480966</v>
      </c>
      <c r="AZ8" s="18">
        <f t="shared" si="74"/>
        <v>7.2209718098434905E-3</v>
      </c>
      <c r="BA8" s="72">
        <f t="shared" si="27"/>
        <v>4.9518666995056249</v>
      </c>
      <c r="BB8" s="72">
        <f t="shared" si="75"/>
        <v>9.7067686777763118E-4</v>
      </c>
      <c r="BC8" s="72">
        <f t="shared" si="76"/>
        <v>4.8066624575284767E-3</v>
      </c>
      <c r="BD8" s="72">
        <f t="shared" si="77"/>
        <v>0.8</v>
      </c>
      <c r="BE8" s="72">
        <f t="shared" si="78"/>
        <v>0.9</v>
      </c>
      <c r="BF8" s="72">
        <f t="shared" si="79"/>
        <v>0.99037333990112475</v>
      </c>
      <c r="BG8" s="72">
        <f t="shared" si="80"/>
        <v>0.49518666995056237</v>
      </c>
      <c r="BI8">
        <f t="shared" si="28"/>
        <v>4</v>
      </c>
      <c r="BJ8" s="14">
        <f t="shared" si="29"/>
        <v>1.8069999999999999E-2</v>
      </c>
      <c r="BK8" s="5">
        <f t="shared" si="30"/>
        <v>0.9308708695102822</v>
      </c>
      <c r="BL8" s="5">
        <f t="shared" si="31"/>
        <v>0.55430000000000001</v>
      </c>
      <c r="BM8" s="5">
        <f t="shared" si="32"/>
        <v>9.6085005812907021E-4</v>
      </c>
      <c r="BN8" s="5">
        <f t="shared" si="81"/>
        <v>0.99946740081277907</v>
      </c>
      <c r="BO8" s="5">
        <f t="shared" si="33"/>
        <v>0.99813472009117521</v>
      </c>
      <c r="BP8" s="5">
        <f t="shared" si="34"/>
        <v>0.52281900000000003</v>
      </c>
      <c r="BQ8" s="5">
        <f t="shared" si="82"/>
        <v>1.3240762000000001E-3</v>
      </c>
      <c r="BR8" s="5">
        <f t="shared" si="83"/>
        <v>0.99930774780519216</v>
      </c>
      <c r="BS8" s="5">
        <f t="shared" si="35"/>
        <v>0.99753578530097309</v>
      </c>
      <c r="BT8" s="5">
        <f t="shared" si="84"/>
        <v>4.8847461661075773</v>
      </c>
      <c r="BU8" s="13">
        <f t="shared" si="85"/>
        <v>0.99567510184231744</v>
      </c>
      <c r="BV8" s="5">
        <f t="shared" si="36"/>
        <v>4.8756347472242281</v>
      </c>
      <c r="BW8" s="18">
        <f t="shared" si="37"/>
        <v>9.1114188833492094E-3</v>
      </c>
      <c r="BX8" s="72">
        <f t="shared" si="86"/>
        <v>0.75</v>
      </c>
      <c r="BY8" s="72">
        <f t="shared" si="38"/>
        <v>9.9875320216730331E-4</v>
      </c>
      <c r="BZ8" s="72">
        <f t="shared" si="39"/>
        <v>3.9891676823969449E-4</v>
      </c>
      <c r="CA8" s="72">
        <f t="shared" si="40"/>
        <v>9.9944507021074657E-4</v>
      </c>
      <c r="CB8" s="72">
        <f t="shared" si="41"/>
        <v>3.9528038830021293E-3</v>
      </c>
      <c r="CC8" s="72">
        <f t="shared" si="42"/>
        <v>4.8876790377531849</v>
      </c>
      <c r="CD8" s="72">
        <f t="shared" si="87"/>
        <v>2.464214699026912E-3</v>
      </c>
      <c r="CE8" s="72">
        <f t="shared" si="88"/>
        <v>1.2044290528957112E-2</v>
      </c>
      <c r="CF8" s="72">
        <f t="shared" si="89"/>
        <v>0.95</v>
      </c>
      <c r="CG8" s="72">
        <f t="shared" si="43"/>
        <v>1.2219197594382962</v>
      </c>
      <c r="CH8" s="72">
        <f t="shared" si="44"/>
        <v>0.24438395188765946</v>
      </c>
      <c r="CJ8">
        <f t="shared" si="45"/>
        <v>3</v>
      </c>
      <c r="CK8" s="14">
        <f t="shared" si="46"/>
        <v>1.9859999999999999E-2</v>
      </c>
      <c r="CL8" s="5">
        <f t="shared" si="90"/>
        <v>0.94271045616428972</v>
      </c>
      <c r="CM8" s="5">
        <f t="shared" si="47"/>
        <v>0.56889999999999996</v>
      </c>
      <c r="CN8" s="5">
        <f t="shared" si="48"/>
        <v>8.3071075639695735E-4</v>
      </c>
      <c r="CO8" s="5">
        <f t="shared" si="91"/>
        <v>0.99952740865068579</v>
      </c>
      <c r="CP8" s="5">
        <f t="shared" si="92"/>
        <v>0.99866660911549476</v>
      </c>
      <c r="CQ8" s="5">
        <f t="shared" si="49"/>
        <v>0.52212599999999998</v>
      </c>
      <c r="CR8" s="5">
        <f t="shared" si="50"/>
        <v>1.221754E-3</v>
      </c>
      <c r="CS8" s="5">
        <f t="shared" si="93"/>
        <v>0.999362090470996</v>
      </c>
      <c r="CT8" s="5">
        <f t="shared" si="94"/>
        <v>0.99822681000111235</v>
      </c>
      <c r="CU8" s="5">
        <f t="shared" si="51"/>
        <v>0.75</v>
      </c>
      <c r="CV8" s="5">
        <f t="shared" si="52"/>
        <v>3.7127259526896887</v>
      </c>
      <c r="CW8" s="5">
        <f t="shared" si="95"/>
        <v>0.74767183760399114</v>
      </c>
      <c r="CX8" s="5">
        <f t="shared" si="53"/>
        <v>3.7077754377477063</v>
      </c>
      <c r="CY8" s="18">
        <f t="shared" si="96"/>
        <v>4.9505149419823979E-3</v>
      </c>
      <c r="CZ8" s="72">
        <f t="shared" si="97"/>
        <v>4.9524822757045559</v>
      </c>
      <c r="DA8" s="72">
        <f t="shared" si="98"/>
        <v>1.7731899988876476E-3</v>
      </c>
      <c r="DB8" s="72">
        <f t="shared" si="99"/>
        <v>8.7816920409476557E-3</v>
      </c>
      <c r="DC8" s="72">
        <f t="shared" si="100"/>
        <v>0.75</v>
      </c>
      <c r="DD8" s="72">
        <f t="shared" si="101"/>
        <v>0.95</v>
      </c>
      <c r="DE8" s="72">
        <f t="shared" si="102"/>
        <v>1.238120568926139</v>
      </c>
      <c r="DF8" s="72">
        <f t="shared" si="103"/>
        <v>0.24762411378522803</v>
      </c>
    </row>
    <row r="9" spans="1:110" x14ac:dyDescent="0.2">
      <c r="A9">
        <f t="shared" si="104"/>
        <v>5</v>
      </c>
      <c r="B9">
        <f t="shared" si="0"/>
        <v>2030</v>
      </c>
      <c r="C9">
        <f t="shared" si="1"/>
        <v>45</v>
      </c>
      <c r="D9">
        <f t="shared" si="2"/>
        <v>47</v>
      </c>
      <c r="E9">
        <f t="shared" si="54"/>
        <v>42</v>
      </c>
      <c r="F9" s="5">
        <f t="shared" si="3"/>
        <v>0.5</v>
      </c>
      <c r="G9" s="5">
        <f t="shared" si="4"/>
        <v>1</v>
      </c>
      <c r="H9" s="5">
        <f t="shared" si="105"/>
        <v>1</v>
      </c>
      <c r="I9" s="5">
        <f t="shared" si="5"/>
        <v>6.3255803583818455</v>
      </c>
      <c r="K9">
        <f t="shared" si="55"/>
        <v>5</v>
      </c>
      <c r="L9" s="14">
        <f t="shared" si="6"/>
        <v>1.6879999999999999E-2</v>
      </c>
      <c r="M9" s="5">
        <f t="shared" si="56"/>
        <v>0.91971119194531659</v>
      </c>
      <c r="N9" s="5">
        <f t="shared" si="7"/>
        <v>0.52739999999999998</v>
      </c>
      <c r="O9" s="5">
        <f t="shared" si="8"/>
        <v>1.1809825999999999E-3</v>
      </c>
      <c r="P9" s="5">
        <f t="shared" si="9"/>
        <v>0.99937714977675995</v>
      </c>
      <c r="Q9" s="5">
        <f t="shared" si="57"/>
        <v>0.9973396471219107</v>
      </c>
      <c r="R9" s="5">
        <f t="shared" si="58"/>
        <v>0.55786499999999994</v>
      </c>
      <c r="S9" s="13">
        <f t="shared" si="59"/>
        <v>7.5249701694368731E-4</v>
      </c>
      <c r="T9" s="5">
        <f t="shared" si="60"/>
        <v>0.99958020825164273</v>
      </c>
      <c r="U9" s="5">
        <f t="shared" si="10"/>
        <v>0.99821764739723051</v>
      </c>
      <c r="V9" s="5">
        <f t="shared" si="61"/>
        <v>5.8073378458484761</v>
      </c>
      <c r="W9" s="52">
        <f t="shared" si="62"/>
        <v>0.9955620362060178</v>
      </c>
      <c r="X9" s="5">
        <f t="shared" si="11"/>
        <v>5.7918882778962368</v>
      </c>
      <c r="Y9" s="18">
        <f t="shared" si="63"/>
        <v>1.5449567952239285E-2</v>
      </c>
      <c r="Z9" s="72">
        <f t="shared" si="64"/>
        <v>0.8</v>
      </c>
      <c r="AA9" s="72">
        <f t="shared" si="12"/>
        <v>1.6294998873276141E-3</v>
      </c>
      <c r="AB9" s="72">
        <f t="shared" si="13"/>
        <v>4.9726429866425671E-4</v>
      </c>
      <c r="AC9" s="72">
        <f t="shared" si="14"/>
        <v>1.6301842252136611E-3</v>
      </c>
      <c r="AD9" s="72">
        <f t="shared" si="15"/>
        <v>7.9827072487017609E-3</v>
      </c>
      <c r="AE9" s="72">
        <f t="shared" si="65"/>
        <v>5.8022298974558337</v>
      </c>
      <c r="AF9" s="72">
        <f t="shared" si="66"/>
        <v>1.782352602769488E-3</v>
      </c>
      <c r="AG9" s="72">
        <f t="shared" si="67"/>
        <v>1.0341619559597346E-2</v>
      </c>
      <c r="AH9" s="72">
        <f t="shared" si="68"/>
        <v>0.9</v>
      </c>
      <c r="AI9" s="72">
        <f t="shared" si="16"/>
        <v>1.1604459794911666</v>
      </c>
      <c r="AJ9" s="72">
        <f t="shared" si="17"/>
        <v>0.58022298974558328</v>
      </c>
      <c r="AL9">
        <f t="shared" si="18"/>
        <v>4</v>
      </c>
      <c r="AM9" s="14">
        <f t="shared" si="19"/>
        <v>1.8069999999999999E-2</v>
      </c>
      <c r="AN9" s="5">
        <f t="shared" si="69"/>
        <v>0.9308708695102822</v>
      </c>
      <c r="AO9" s="5">
        <f t="shared" si="20"/>
        <v>0.52349999999999997</v>
      </c>
      <c r="AP9" s="5">
        <f t="shared" si="21"/>
        <v>1.1119375000000001E-3</v>
      </c>
      <c r="AQ9" s="5">
        <f t="shared" si="22"/>
        <v>0.99941790071875003</v>
      </c>
      <c r="AR9" s="5">
        <f t="shared" si="70"/>
        <v>0.99796122749524097</v>
      </c>
      <c r="AS9" s="5">
        <f t="shared" si="23"/>
        <v>0.57014100000000001</v>
      </c>
      <c r="AT9" s="5">
        <f t="shared" si="24"/>
        <v>6.8901821999489687E-4</v>
      </c>
      <c r="AU9" s="5">
        <f t="shared" si="71"/>
        <v>0.99960716246303394</v>
      </c>
      <c r="AV9" s="5">
        <f t="shared" si="72"/>
        <v>0.99863686691356623</v>
      </c>
      <c r="AW9" s="5">
        <f t="shared" si="25"/>
        <v>5.8802719538717838</v>
      </c>
      <c r="AX9" s="5">
        <f t="shared" si="73"/>
        <v>0.99660087352706417</v>
      </c>
      <c r="AY9" s="5">
        <f t="shared" si="26"/>
        <v>5.8682834170917246</v>
      </c>
      <c r="AZ9" s="18">
        <f t="shared" si="74"/>
        <v>1.1988536780059178E-2</v>
      </c>
      <c r="BA9" s="72">
        <f t="shared" si="27"/>
        <v>5.8762935873061801</v>
      </c>
      <c r="BB9" s="72">
        <f t="shared" si="75"/>
        <v>1.3631330864337654E-3</v>
      </c>
      <c r="BC9" s="72">
        <f t="shared" si="76"/>
        <v>8.0101702144556169E-3</v>
      </c>
      <c r="BD9" s="72">
        <f t="shared" si="77"/>
        <v>0.8</v>
      </c>
      <c r="BE9" s="72">
        <f t="shared" si="78"/>
        <v>0.9</v>
      </c>
      <c r="BF9" s="72">
        <f t="shared" si="79"/>
        <v>1.1752587174612357</v>
      </c>
      <c r="BG9" s="72">
        <f t="shared" si="80"/>
        <v>0.58762935873061783</v>
      </c>
      <c r="BI9">
        <f t="shared" si="28"/>
        <v>5</v>
      </c>
      <c r="BJ9" s="14">
        <f t="shared" si="29"/>
        <v>1.6879999999999999E-2</v>
      </c>
      <c r="BK9" s="5">
        <f t="shared" si="30"/>
        <v>0.91971119194531659</v>
      </c>
      <c r="BL9" s="5">
        <f t="shared" si="31"/>
        <v>0.55659999999999998</v>
      </c>
      <c r="BM9" s="5">
        <f t="shared" si="32"/>
        <v>1.0190821089054447E-3</v>
      </c>
      <c r="BN9" s="5">
        <f t="shared" si="81"/>
        <v>0.99943277889818327</v>
      </c>
      <c r="BO9" s="5">
        <f t="shared" si="33"/>
        <v>0.99756855701548353</v>
      </c>
      <c r="BP9" s="5">
        <f t="shared" si="34"/>
        <v>0.52885800000000005</v>
      </c>
      <c r="BQ9" s="5">
        <f t="shared" si="82"/>
        <v>1.4937068000000001E-3</v>
      </c>
      <c r="BR9" s="5">
        <f t="shared" si="83"/>
        <v>0.99921004120916557</v>
      </c>
      <c r="BS9" s="5">
        <f t="shared" si="35"/>
        <v>0.99674777313820262</v>
      </c>
      <c r="BT9" s="5">
        <f t="shared" si="84"/>
        <v>5.7987865480074214</v>
      </c>
      <c r="BU9" s="13">
        <f t="shared" si="85"/>
        <v>0.99432423775787326</v>
      </c>
      <c r="BV9" s="5">
        <f t="shared" si="36"/>
        <v>5.78468712913656</v>
      </c>
      <c r="BW9" s="18">
        <f t="shared" si="37"/>
        <v>1.4099418870861413E-2</v>
      </c>
      <c r="BX9" s="72">
        <f t="shared" si="86"/>
        <v>0.75</v>
      </c>
      <c r="BY9" s="72">
        <f t="shared" si="38"/>
        <v>1.3965658687271896E-3</v>
      </c>
      <c r="BZ9" s="72">
        <f t="shared" si="39"/>
        <v>4.2462230676873611E-4</v>
      </c>
      <c r="CA9" s="72">
        <f t="shared" si="40"/>
        <v>1.3976699704069979E-3</v>
      </c>
      <c r="CB9" s="72">
        <f t="shared" si="41"/>
        <v>6.8441284313117403E-3</v>
      </c>
      <c r="CC9" s="72">
        <f t="shared" si="42"/>
        <v>5.8035616281577509</v>
      </c>
      <c r="CD9" s="72">
        <f t="shared" si="87"/>
        <v>3.2522268617973804E-3</v>
      </c>
      <c r="CE9" s="72">
        <f t="shared" si="88"/>
        <v>1.8874499021191177E-2</v>
      </c>
      <c r="CF9" s="72">
        <f t="shared" si="89"/>
        <v>0.95</v>
      </c>
      <c r="CG9" s="72">
        <f t="shared" si="43"/>
        <v>1.4508904070394377</v>
      </c>
      <c r="CH9" s="72">
        <f t="shared" si="44"/>
        <v>0.29017808140788781</v>
      </c>
      <c r="CJ9">
        <f t="shared" si="45"/>
        <v>4</v>
      </c>
      <c r="CK9" s="14">
        <f t="shared" si="46"/>
        <v>1.8069999999999999E-2</v>
      </c>
      <c r="CL9" s="5">
        <f t="shared" si="90"/>
        <v>0.9308708695102822</v>
      </c>
      <c r="CM9" s="5">
        <f t="shared" si="47"/>
        <v>0.55430000000000001</v>
      </c>
      <c r="CN9" s="5">
        <f t="shared" si="48"/>
        <v>9.6085005812907021E-4</v>
      </c>
      <c r="CO9" s="5">
        <f t="shared" si="91"/>
        <v>0.99946740081277907</v>
      </c>
      <c r="CP9" s="5">
        <f t="shared" si="92"/>
        <v>0.99813472009117521</v>
      </c>
      <c r="CQ9" s="5">
        <f t="shared" si="49"/>
        <v>0.52281900000000003</v>
      </c>
      <c r="CR9" s="5">
        <f t="shared" si="50"/>
        <v>1.3240762000000001E-3</v>
      </c>
      <c r="CS9" s="5">
        <f t="shared" si="93"/>
        <v>0.99930774780519216</v>
      </c>
      <c r="CT9" s="5">
        <f t="shared" si="94"/>
        <v>0.99753578530097309</v>
      </c>
      <c r="CU9" s="5">
        <f t="shared" si="51"/>
        <v>0.75</v>
      </c>
      <c r="CV9" s="5">
        <f t="shared" si="52"/>
        <v>4.4053413425075902</v>
      </c>
      <c r="CW9" s="5">
        <f t="shared" si="95"/>
        <v>0.74675632638173806</v>
      </c>
      <c r="CX9" s="5">
        <f t="shared" si="53"/>
        <v>4.3971241478098957</v>
      </c>
      <c r="CY9" s="18">
        <f t="shared" si="96"/>
        <v>8.217194697694552E-3</v>
      </c>
      <c r="CZ9" s="72">
        <f t="shared" si="97"/>
        <v>5.8773151634965624</v>
      </c>
      <c r="DA9" s="72">
        <f t="shared" si="98"/>
        <v>2.464214699026912E-3</v>
      </c>
      <c r="DB9" s="72">
        <f t="shared" si="99"/>
        <v>1.4482966416701987E-2</v>
      </c>
      <c r="DC9" s="72">
        <f t="shared" si="100"/>
        <v>0.75</v>
      </c>
      <c r="DD9" s="72">
        <f t="shared" si="101"/>
        <v>0.95</v>
      </c>
      <c r="DE9" s="72">
        <f t="shared" si="102"/>
        <v>1.4693287908741406</v>
      </c>
      <c r="DF9" s="72">
        <f t="shared" si="103"/>
        <v>0.29386575817482841</v>
      </c>
    </row>
    <row r="10" spans="1:110" x14ac:dyDescent="0.2">
      <c r="A10">
        <f t="shared" si="104"/>
        <v>6</v>
      </c>
      <c r="B10">
        <f t="shared" si="0"/>
        <v>2031</v>
      </c>
      <c r="C10">
        <f t="shared" si="1"/>
        <v>46</v>
      </c>
      <c r="D10">
        <f t="shared" si="2"/>
        <v>48</v>
      </c>
      <c r="E10">
        <f t="shared" si="54"/>
        <v>43</v>
      </c>
      <c r="F10" s="5">
        <f t="shared" si="3"/>
        <v>0.6</v>
      </c>
      <c r="G10" s="5">
        <f t="shared" si="4"/>
        <v>1</v>
      </c>
      <c r="H10" s="5">
        <f t="shared" si="105"/>
        <v>1</v>
      </c>
      <c r="I10" s="5">
        <f t="shared" si="5"/>
        <v>7.3906964300582141</v>
      </c>
      <c r="K10">
        <f t="shared" si="55"/>
        <v>6</v>
      </c>
      <c r="L10" s="14">
        <f t="shared" si="6"/>
        <v>1.6109999999999999E-2</v>
      </c>
      <c r="M10" s="5">
        <f t="shared" si="56"/>
        <v>0.90856425600024426</v>
      </c>
      <c r="N10" s="5">
        <f t="shared" si="7"/>
        <v>0.52810000000000001</v>
      </c>
      <c r="O10" s="5">
        <f t="shared" si="8"/>
        <v>1.2798524000000001E-3</v>
      </c>
      <c r="P10" s="5">
        <f t="shared" si="9"/>
        <v>0.99932410994756005</v>
      </c>
      <c r="Q10" s="5">
        <f t="shared" si="57"/>
        <v>0.99666555517551703</v>
      </c>
      <c r="R10" s="5">
        <f t="shared" si="58"/>
        <v>0.56321099999999991</v>
      </c>
      <c r="S10" s="13">
        <f t="shared" si="59"/>
        <v>7.9014323351445093E-4</v>
      </c>
      <c r="T10" s="5">
        <f t="shared" si="60"/>
        <v>0.99955498263930909</v>
      </c>
      <c r="U10" s="5">
        <f t="shared" si="10"/>
        <v>0.99777342321439066</v>
      </c>
      <c r="V10" s="5">
        <f t="shared" si="61"/>
        <v>6.6999713125138323</v>
      </c>
      <c r="W10" s="52">
        <f t="shared" si="62"/>
        <v>0.99444640278734675</v>
      </c>
      <c r="X10" s="5">
        <f t="shared" si="11"/>
        <v>6.6776306278466357</v>
      </c>
      <c r="Y10" s="18">
        <f t="shared" si="63"/>
        <v>2.234068466719652E-2</v>
      </c>
      <c r="Z10" s="72">
        <f t="shared" si="64"/>
        <v>0.8</v>
      </c>
      <c r="AA10" s="72">
        <f t="shared" si="12"/>
        <v>2.1258177390070087E-3</v>
      </c>
      <c r="AB10" s="72">
        <f t="shared" si="13"/>
        <v>5.3927355711493844E-4</v>
      </c>
      <c r="AC10" s="72">
        <f t="shared" si="14"/>
        <v>2.1267641859918709E-3</v>
      </c>
      <c r="AD10" s="72">
        <f t="shared" si="15"/>
        <v>1.2372891000985108E-2</v>
      </c>
      <c r="AE10" s="72">
        <f t="shared" si="65"/>
        <v>6.6925320643781268</v>
      </c>
      <c r="AF10" s="72">
        <f t="shared" si="66"/>
        <v>2.2265767856093355E-3</v>
      </c>
      <c r="AG10" s="72">
        <f t="shared" si="67"/>
        <v>1.490143653149046E-2</v>
      </c>
      <c r="AH10" s="72">
        <f t="shared" si="68"/>
        <v>0.9</v>
      </c>
      <c r="AI10" s="72">
        <f t="shared" si="16"/>
        <v>1.338506412875625</v>
      </c>
      <c r="AJ10" s="72">
        <f t="shared" si="17"/>
        <v>0.6692532064378125</v>
      </c>
      <c r="AL10">
        <f t="shared" si="18"/>
        <v>5</v>
      </c>
      <c r="AM10" s="14">
        <f t="shared" si="19"/>
        <v>1.6879999999999999E-2</v>
      </c>
      <c r="AN10" s="5">
        <f t="shared" si="69"/>
        <v>0.91971119194531659</v>
      </c>
      <c r="AO10" s="5">
        <f t="shared" si="20"/>
        <v>0.52739999999999998</v>
      </c>
      <c r="AP10" s="5">
        <f t="shared" si="21"/>
        <v>1.1809825999999999E-3</v>
      </c>
      <c r="AQ10" s="5">
        <f t="shared" si="22"/>
        <v>0.99937714977675995</v>
      </c>
      <c r="AR10" s="5">
        <f t="shared" si="70"/>
        <v>0.9973396471219107</v>
      </c>
      <c r="AS10" s="5">
        <f t="shared" si="23"/>
        <v>0.55786499999999994</v>
      </c>
      <c r="AT10" s="5">
        <f t="shared" si="24"/>
        <v>7.5249701694368731E-4</v>
      </c>
      <c r="AU10" s="5">
        <f t="shared" si="71"/>
        <v>0.99958020825164273</v>
      </c>
      <c r="AV10" s="5">
        <f t="shared" si="72"/>
        <v>0.99821764739723051</v>
      </c>
      <c r="AW10" s="5">
        <f t="shared" si="25"/>
        <v>6.7851910265564603</v>
      </c>
      <c r="AX10" s="5">
        <f t="shared" si="73"/>
        <v>0.9955620362060178</v>
      </c>
      <c r="AY10" s="5">
        <f t="shared" si="26"/>
        <v>6.7671400240805752</v>
      </c>
      <c r="AZ10" s="18">
        <f t="shared" si="74"/>
        <v>1.8051002475885092E-2</v>
      </c>
      <c r="BA10" s="72">
        <f t="shared" si="27"/>
        <v>6.7792229898212373</v>
      </c>
      <c r="BB10" s="72">
        <f t="shared" si="75"/>
        <v>1.782352602769488E-3</v>
      </c>
      <c r="BC10" s="72">
        <f t="shared" si="76"/>
        <v>1.2082965740662633E-2</v>
      </c>
      <c r="BD10" s="72">
        <f t="shared" si="77"/>
        <v>0.8</v>
      </c>
      <c r="BE10" s="72">
        <f t="shared" si="78"/>
        <v>0.9</v>
      </c>
      <c r="BF10" s="72">
        <f t="shared" si="79"/>
        <v>1.3558445979642471</v>
      </c>
      <c r="BG10" s="72">
        <f t="shared" si="80"/>
        <v>0.67792229898212353</v>
      </c>
      <c r="BI10">
        <f t="shared" si="28"/>
        <v>6</v>
      </c>
      <c r="BJ10" s="14">
        <f t="shared" si="29"/>
        <v>1.6109999999999999E-2</v>
      </c>
      <c r="BK10" s="5">
        <f t="shared" si="30"/>
        <v>0.90856425600024426</v>
      </c>
      <c r="BL10" s="5">
        <f t="shared" si="31"/>
        <v>0.55630000000000002</v>
      </c>
      <c r="BM10" s="5">
        <f t="shared" si="32"/>
        <v>1.201336296144051E-3</v>
      </c>
      <c r="BN10" s="5">
        <f t="shared" si="81"/>
        <v>0.99933169661845511</v>
      </c>
      <c r="BO10" s="5">
        <f t="shared" si="33"/>
        <v>0.99690187857550727</v>
      </c>
      <c r="BP10" s="5">
        <f t="shared" si="34"/>
        <v>0.52578900000000006</v>
      </c>
      <c r="BQ10" s="5">
        <f t="shared" si="82"/>
        <v>1.6117123000000001E-3</v>
      </c>
      <c r="BR10" s="5">
        <f t="shared" si="83"/>
        <v>0.99915257940149527</v>
      </c>
      <c r="BS10" s="5">
        <f t="shared" si="35"/>
        <v>0.99590310854373154</v>
      </c>
      <c r="BT10" s="5">
        <f t="shared" si="84"/>
        <v>6.687412294256541</v>
      </c>
      <c r="BU10" s="13">
        <f t="shared" si="85"/>
        <v>0.99281767978643332</v>
      </c>
      <c r="BV10" s="5">
        <f t="shared" si="36"/>
        <v>6.6666938789532892</v>
      </c>
      <c r="BW10" s="18">
        <f t="shared" si="37"/>
        <v>2.0718415303251803E-2</v>
      </c>
      <c r="BX10" s="72">
        <f t="shared" si="86"/>
        <v>0.75</v>
      </c>
      <c r="BY10" s="72">
        <f t="shared" si="38"/>
        <v>1.8196448631222571E-3</v>
      </c>
      <c r="BZ10" s="72">
        <f t="shared" si="39"/>
        <v>5.0000882998222653E-4</v>
      </c>
      <c r="CA10" s="72">
        <f t="shared" si="40"/>
        <v>1.8211881754959256E-3</v>
      </c>
      <c r="CB10" s="72">
        <f t="shared" si="41"/>
        <v>1.059513929005957E-2</v>
      </c>
      <c r="CC10" s="72">
        <f t="shared" si="42"/>
        <v>6.6941189577184099</v>
      </c>
      <c r="CD10" s="72">
        <f t="shared" si="87"/>
        <v>4.0968914562684589E-3</v>
      </c>
      <c r="CE10" s="72">
        <f t="shared" si="88"/>
        <v>2.7425078765121274E-2</v>
      </c>
      <c r="CF10" s="72">
        <f t="shared" si="89"/>
        <v>0.95</v>
      </c>
      <c r="CG10" s="72">
        <f t="shared" si="43"/>
        <v>1.6735297394296025</v>
      </c>
      <c r="CH10" s="72">
        <f t="shared" si="44"/>
        <v>0.33470594788592078</v>
      </c>
      <c r="CJ10">
        <f t="shared" si="45"/>
        <v>5</v>
      </c>
      <c r="CK10" s="14">
        <f t="shared" si="46"/>
        <v>1.6879999999999999E-2</v>
      </c>
      <c r="CL10" s="5">
        <f t="shared" si="90"/>
        <v>0.91971119194531659</v>
      </c>
      <c r="CM10" s="5">
        <f t="shared" si="47"/>
        <v>0.55659999999999998</v>
      </c>
      <c r="CN10" s="5">
        <f t="shared" si="48"/>
        <v>1.0190821089054447E-3</v>
      </c>
      <c r="CO10" s="5">
        <f t="shared" si="91"/>
        <v>0.99943277889818327</v>
      </c>
      <c r="CP10" s="5">
        <f t="shared" si="92"/>
        <v>0.99756855701548353</v>
      </c>
      <c r="CQ10" s="5">
        <f t="shared" si="49"/>
        <v>0.52885800000000005</v>
      </c>
      <c r="CR10" s="5">
        <f t="shared" si="50"/>
        <v>1.4937068000000001E-3</v>
      </c>
      <c r="CS10" s="5">
        <f t="shared" si="93"/>
        <v>0.99921004120916557</v>
      </c>
      <c r="CT10" s="5">
        <f t="shared" si="94"/>
        <v>0.99674777313820262</v>
      </c>
      <c r="CU10" s="5">
        <f t="shared" si="51"/>
        <v>0.75</v>
      </c>
      <c r="CV10" s="5">
        <f t="shared" si="52"/>
        <v>5.0813998808314125</v>
      </c>
      <c r="CW10" s="5">
        <f t="shared" si="95"/>
        <v>0.74574317831840498</v>
      </c>
      <c r="CX10" s="5">
        <f t="shared" si="53"/>
        <v>5.0690447467396416</v>
      </c>
      <c r="CY10" s="18">
        <f t="shared" si="96"/>
        <v>1.2355134091770914E-2</v>
      </c>
      <c r="CZ10" s="72">
        <f t="shared" si="97"/>
        <v>6.7807789604653248</v>
      </c>
      <c r="DA10" s="72">
        <f t="shared" si="98"/>
        <v>3.2522268617973804E-3</v>
      </c>
      <c r="DB10" s="72">
        <f t="shared" si="99"/>
        <v>2.2052631479135845E-2</v>
      </c>
      <c r="DC10" s="72">
        <f t="shared" si="100"/>
        <v>0.75</v>
      </c>
      <c r="DD10" s="72">
        <f t="shared" si="101"/>
        <v>0.95</v>
      </c>
      <c r="DE10" s="72">
        <f t="shared" si="102"/>
        <v>1.6951947401163312</v>
      </c>
      <c r="DF10" s="72">
        <f t="shared" si="103"/>
        <v>0.33903894802326656</v>
      </c>
    </row>
    <row r="11" spans="1:110" x14ac:dyDescent="0.2">
      <c r="A11">
        <f t="shared" si="104"/>
        <v>7</v>
      </c>
      <c r="B11">
        <f t="shared" si="0"/>
        <v>2032</v>
      </c>
      <c r="C11">
        <f t="shared" si="1"/>
        <v>47</v>
      </c>
      <c r="D11">
        <f t="shared" si="2"/>
        <v>49</v>
      </c>
      <c r="E11">
        <f t="shared" si="54"/>
        <v>44</v>
      </c>
      <c r="F11" s="5">
        <f t="shared" si="3"/>
        <v>0.7</v>
      </c>
      <c r="G11" s="5">
        <f t="shared" si="4"/>
        <v>1</v>
      </c>
      <c r="H11" s="5">
        <f t="shared" si="105"/>
        <v>1</v>
      </c>
      <c r="I11" s="5">
        <f t="shared" si="5"/>
        <v>8.4558125017345844</v>
      </c>
      <c r="K11">
        <f t="shared" si="55"/>
        <v>7</v>
      </c>
      <c r="L11" s="14">
        <f t="shared" si="6"/>
        <v>1.5650000000000001E-2</v>
      </c>
      <c r="M11" s="5">
        <f t="shared" si="56"/>
        <v>0.89699803162531677</v>
      </c>
      <c r="N11" s="5">
        <f t="shared" si="7"/>
        <v>0.53420000000000001</v>
      </c>
      <c r="O11" s="5">
        <f t="shared" si="8"/>
        <v>1.4479927E-3</v>
      </c>
      <c r="P11" s="5">
        <f t="shared" si="9"/>
        <v>0.99922648229966005</v>
      </c>
      <c r="Q11" s="5">
        <f t="shared" si="57"/>
        <v>0.99589461672726964</v>
      </c>
      <c r="R11" s="5">
        <f t="shared" si="58"/>
        <v>0.54875700000000005</v>
      </c>
      <c r="S11" s="13">
        <f t="shared" si="59"/>
        <v>9.1629653483427109E-4</v>
      </c>
      <c r="T11" s="5">
        <f t="shared" si="60"/>
        <v>0.99949717586243392</v>
      </c>
      <c r="U11" s="5">
        <f t="shared" si="10"/>
        <v>0.99727171865337649</v>
      </c>
      <c r="V11" s="5">
        <f t="shared" si="61"/>
        <v>7.5641535727981797</v>
      </c>
      <c r="W11" s="52">
        <f t="shared" si="62"/>
        <v>0.99317753602124992</v>
      </c>
      <c r="X11" s="5">
        <f t="shared" si="11"/>
        <v>7.5330998232480511</v>
      </c>
      <c r="Y11" s="18">
        <f t="shared" si="63"/>
        <v>3.1053749550128629E-2</v>
      </c>
      <c r="Z11" s="72">
        <f t="shared" si="64"/>
        <v>0.8</v>
      </c>
      <c r="AA11" s="72">
        <f t="shared" si="12"/>
        <v>2.6637512238894393E-3</v>
      </c>
      <c r="AB11" s="72">
        <f t="shared" si="13"/>
        <v>6.1675075859792764E-4</v>
      </c>
      <c r="AC11" s="72">
        <f t="shared" si="14"/>
        <v>2.6650912961219469E-3</v>
      </c>
      <c r="AD11" s="72">
        <f t="shared" si="15"/>
        <v>1.7895881784186031E-2</v>
      </c>
      <c r="AE11" s="72">
        <f t="shared" si="65"/>
        <v>7.5537084651513542</v>
      </c>
      <c r="AF11" s="72">
        <f t="shared" si="66"/>
        <v>2.7282813466235067E-3</v>
      </c>
      <c r="AG11" s="72">
        <f t="shared" si="67"/>
        <v>2.0608641903304518E-2</v>
      </c>
      <c r="AH11" s="72">
        <f t="shared" si="68"/>
        <v>0.9</v>
      </c>
      <c r="AI11" s="72">
        <f t="shared" si="16"/>
        <v>1.5107416930302704</v>
      </c>
      <c r="AJ11" s="72">
        <f t="shared" si="17"/>
        <v>0.7553708465151352</v>
      </c>
      <c r="AL11">
        <f t="shared" si="18"/>
        <v>6</v>
      </c>
      <c r="AM11" s="14">
        <f t="shared" si="19"/>
        <v>1.6109999999999999E-2</v>
      </c>
      <c r="AN11" s="5">
        <f t="shared" si="69"/>
        <v>0.90856425600024426</v>
      </c>
      <c r="AO11" s="5">
        <f t="shared" si="20"/>
        <v>0.52810000000000001</v>
      </c>
      <c r="AP11" s="5">
        <f t="shared" si="21"/>
        <v>1.2798524000000001E-3</v>
      </c>
      <c r="AQ11" s="5">
        <f t="shared" si="22"/>
        <v>0.99932410994756005</v>
      </c>
      <c r="AR11" s="5">
        <f t="shared" si="70"/>
        <v>0.99666555517551703</v>
      </c>
      <c r="AS11" s="5">
        <f t="shared" si="23"/>
        <v>0.56321099999999991</v>
      </c>
      <c r="AT11" s="5">
        <f t="shared" si="24"/>
        <v>7.9014323351445093E-4</v>
      </c>
      <c r="AU11" s="5">
        <f t="shared" si="71"/>
        <v>0.99955498263930909</v>
      </c>
      <c r="AV11" s="5">
        <f t="shared" si="72"/>
        <v>0.99777342321439066</v>
      </c>
      <c r="AW11" s="5">
        <f t="shared" si="25"/>
        <v>7.6655429866128726</v>
      </c>
      <c r="AX11" s="5">
        <f t="shared" si="73"/>
        <v>0.99444640278734675</v>
      </c>
      <c r="AY11" s="5">
        <f t="shared" si="26"/>
        <v>7.6399826564743085</v>
      </c>
      <c r="AZ11" s="18">
        <f t="shared" si="74"/>
        <v>2.5560330138564069E-2</v>
      </c>
      <c r="BA11" s="72">
        <f t="shared" si="27"/>
        <v>7.6570316253379636</v>
      </c>
      <c r="BB11" s="72">
        <f t="shared" si="75"/>
        <v>2.2265767856093355E-3</v>
      </c>
      <c r="BC11" s="72">
        <f t="shared" si="76"/>
        <v>1.7048968863654028E-2</v>
      </c>
      <c r="BD11" s="72">
        <f t="shared" si="77"/>
        <v>0.8</v>
      </c>
      <c r="BE11" s="72">
        <f t="shared" si="78"/>
        <v>0.9</v>
      </c>
      <c r="BF11" s="72">
        <f t="shared" si="79"/>
        <v>1.5314063250675924</v>
      </c>
      <c r="BG11" s="72">
        <f t="shared" si="80"/>
        <v>0.76570316253379622</v>
      </c>
      <c r="BI11">
        <f t="shared" si="28"/>
        <v>7</v>
      </c>
      <c r="BJ11" s="14">
        <f t="shared" si="29"/>
        <v>1.5650000000000001E-2</v>
      </c>
      <c r="BK11" s="5">
        <f t="shared" si="30"/>
        <v>0.89699803162531677</v>
      </c>
      <c r="BL11" s="5">
        <f t="shared" si="31"/>
        <v>0.55600000000000005</v>
      </c>
      <c r="BM11" s="5">
        <f t="shared" si="32"/>
        <v>1.2960037320809414E-3</v>
      </c>
      <c r="BN11" s="5">
        <f t="shared" si="81"/>
        <v>0.999279421924963</v>
      </c>
      <c r="BO11" s="5">
        <f t="shared" si="33"/>
        <v>0.99618353293884254</v>
      </c>
      <c r="BP11" s="5">
        <f t="shared" si="34"/>
        <v>0.52509600000000001</v>
      </c>
      <c r="BQ11" s="5">
        <f t="shared" si="82"/>
        <v>1.7560881000000001E-3</v>
      </c>
      <c r="BR11" s="5">
        <f t="shared" si="83"/>
        <v>0.99907788516304241</v>
      </c>
      <c r="BS11" s="5">
        <f t="shared" si="35"/>
        <v>0.99498477151117115</v>
      </c>
      <c r="BT11" s="5">
        <f t="shared" si="84"/>
        <v>7.5468074282390294</v>
      </c>
      <c r="BU11" s="13">
        <f t="shared" si="85"/>
        <v>0.99118744490434552</v>
      </c>
      <c r="BV11" s="5">
        <f t="shared" si="36"/>
        <v>7.5180052862722571</v>
      </c>
      <c r="BW11" s="18">
        <f t="shared" si="37"/>
        <v>2.8802141966772332E-2</v>
      </c>
      <c r="BX11" s="72">
        <f t="shared" si="86"/>
        <v>0.75</v>
      </c>
      <c r="BY11" s="72">
        <f t="shared" si="38"/>
        <v>2.3175147060174686E-3</v>
      </c>
      <c r="BZ11" s="72">
        <f t="shared" si="39"/>
        <v>5.3875922749853399E-4</v>
      </c>
      <c r="CA11" s="72">
        <f t="shared" si="40"/>
        <v>2.3196536931044836E-3</v>
      </c>
      <c r="CB11" s="72">
        <f t="shared" si="41"/>
        <v>1.5576295015654464E-2</v>
      </c>
      <c r="CC11" s="72">
        <f t="shared" si="42"/>
        <v>7.5558998504610271</v>
      </c>
      <c r="CD11" s="72">
        <f t="shared" si="87"/>
        <v>5.015228488828849E-3</v>
      </c>
      <c r="CE11" s="72">
        <f t="shared" si="88"/>
        <v>3.7894564188769783E-2</v>
      </c>
      <c r="CF11" s="72">
        <f t="shared" si="89"/>
        <v>0.95</v>
      </c>
      <c r="CG11" s="72">
        <f t="shared" si="43"/>
        <v>1.8889749626152568</v>
      </c>
      <c r="CH11" s="72">
        <f t="shared" si="44"/>
        <v>0.37779499252305171</v>
      </c>
      <c r="CJ11">
        <f t="shared" si="45"/>
        <v>6</v>
      </c>
      <c r="CK11" s="14">
        <f t="shared" si="46"/>
        <v>1.6109999999999999E-2</v>
      </c>
      <c r="CL11" s="5">
        <f t="shared" si="90"/>
        <v>0.90856425600024426</v>
      </c>
      <c r="CM11" s="5">
        <f t="shared" si="47"/>
        <v>0.55630000000000002</v>
      </c>
      <c r="CN11" s="5">
        <f t="shared" si="48"/>
        <v>1.201336296144051E-3</v>
      </c>
      <c r="CO11" s="5">
        <f t="shared" si="91"/>
        <v>0.99933169661845511</v>
      </c>
      <c r="CP11" s="5">
        <f t="shared" si="92"/>
        <v>0.99690187857550727</v>
      </c>
      <c r="CQ11" s="5">
        <f t="shared" si="49"/>
        <v>0.52578900000000006</v>
      </c>
      <c r="CR11" s="5">
        <f t="shared" si="50"/>
        <v>1.6117123000000001E-3</v>
      </c>
      <c r="CS11" s="5">
        <f t="shared" si="93"/>
        <v>0.99915257940149527</v>
      </c>
      <c r="CT11" s="5">
        <f t="shared" si="94"/>
        <v>0.99590310854373154</v>
      </c>
      <c r="CU11" s="5">
        <f t="shared" si="51"/>
        <v>0.75</v>
      </c>
      <c r="CV11" s="5">
        <f t="shared" si="52"/>
        <v>5.7383805116166782</v>
      </c>
      <c r="CW11" s="5">
        <f t="shared" si="95"/>
        <v>0.74461325983982496</v>
      </c>
      <c r="CX11" s="5">
        <f t="shared" si="53"/>
        <v>5.7206023120117466</v>
      </c>
      <c r="CY11" s="18">
        <f t="shared" si="96"/>
        <v>1.7778199604931544E-2</v>
      </c>
      <c r="CZ11" s="72">
        <f t="shared" si="97"/>
        <v>7.6588472150692795</v>
      </c>
      <c r="DA11" s="72">
        <f t="shared" si="98"/>
        <v>4.0968914562684589E-3</v>
      </c>
      <c r="DB11" s="72">
        <f t="shared" si="99"/>
        <v>3.1377465720282813E-2</v>
      </c>
      <c r="DC11" s="72">
        <f t="shared" si="100"/>
        <v>0.75</v>
      </c>
      <c r="DD11" s="72">
        <f t="shared" si="101"/>
        <v>0.95</v>
      </c>
      <c r="DE11" s="72">
        <f t="shared" si="102"/>
        <v>1.9147118037673199</v>
      </c>
      <c r="DF11" s="72">
        <f t="shared" si="103"/>
        <v>0.38294236075346433</v>
      </c>
    </row>
    <row r="12" spans="1:110" x14ac:dyDescent="0.2">
      <c r="A12">
        <f t="shared" si="104"/>
        <v>8</v>
      </c>
      <c r="B12">
        <f t="shared" si="0"/>
        <v>2033</v>
      </c>
      <c r="C12">
        <f t="shared" si="1"/>
        <v>48</v>
      </c>
      <c r="D12">
        <f t="shared" si="2"/>
        <v>50</v>
      </c>
      <c r="E12">
        <f t="shared" si="54"/>
        <v>45</v>
      </c>
      <c r="F12" s="5">
        <f t="shared" si="3"/>
        <v>0.8</v>
      </c>
      <c r="G12" s="5">
        <f t="shared" si="4"/>
        <v>1</v>
      </c>
      <c r="H12" s="5">
        <f t="shared" si="105"/>
        <v>1</v>
      </c>
      <c r="I12" s="5">
        <f t="shared" si="5"/>
        <v>9.5209285734109539</v>
      </c>
      <c r="K12">
        <f t="shared" si="55"/>
        <v>8</v>
      </c>
      <c r="L12" s="14">
        <f t="shared" si="6"/>
        <v>1.54E-2</v>
      </c>
      <c r="M12" s="5">
        <f t="shared" si="56"/>
        <v>0.8849173853228588</v>
      </c>
      <c r="N12" s="5">
        <f t="shared" si="7"/>
        <v>0.53110000000000002</v>
      </c>
      <c r="O12" s="5">
        <f t="shared" si="8"/>
        <v>1.5569163999999999E-3</v>
      </c>
      <c r="P12" s="5">
        <f t="shared" si="9"/>
        <v>0.99917312169995998</v>
      </c>
      <c r="Q12" s="5">
        <f t="shared" si="57"/>
        <v>0.99507113307957118</v>
      </c>
      <c r="R12" s="5">
        <f t="shared" si="58"/>
        <v>0.55103400000000002</v>
      </c>
      <c r="S12" s="13">
        <f t="shared" si="59"/>
        <v>9.7137513881950799E-4</v>
      </c>
      <c r="T12" s="5">
        <f t="shared" si="60"/>
        <v>0.99946473927175572</v>
      </c>
      <c r="U12" s="5">
        <f t="shared" si="10"/>
        <v>0.99673791826699265</v>
      </c>
      <c r="V12" s="5">
        <f t="shared" si="61"/>
        <v>8.3977514131242348</v>
      </c>
      <c r="W12" s="52">
        <f t="shared" si="62"/>
        <v>0.99182512971330938</v>
      </c>
      <c r="X12" s="5">
        <f t="shared" si="11"/>
        <v>8.3563600139781027</v>
      </c>
      <c r="Y12" s="18">
        <f t="shared" si="63"/>
        <v>4.1391399146132102E-2</v>
      </c>
      <c r="Z12" s="72">
        <f t="shared" si="64"/>
        <v>0.8</v>
      </c>
      <c r="AA12" s="72">
        <f t="shared" si="12"/>
        <v>3.2787460586072141E-3</v>
      </c>
      <c r="AB12" s="72">
        <f t="shared" si="13"/>
        <v>6.5878691815876458E-4</v>
      </c>
      <c r="AC12" s="72">
        <f t="shared" si="14"/>
        <v>3.280501982487367E-3</v>
      </c>
      <c r="AD12" s="72">
        <f t="shared" si="15"/>
        <v>2.4882106177552248E-2</v>
      </c>
      <c r="AE12" s="72">
        <f t="shared" si="65"/>
        <v>8.383708355860616</v>
      </c>
      <c r="AF12" s="72">
        <f t="shared" si="66"/>
        <v>3.2620817330073493E-3</v>
      </c>
      <c r="AG12" s="72">
        <f t="shared" si="67"/>
        <v>2.7348341882513994E-2</v>
      </c>
      <c r="AH12" s="72">
        <f t="shared" si="68"/>
        <v>0.9</v>
      </c>
      <c r="AI12" s="72">
        <f t="shared" si="16"/>
        <v>1.6767416711721228</v>
      </c>
      <c r="AJ12" s="72">
        <f t="shared" si="17"/>
        <v>0.8383708355860614</v>
      </c>
      <c r="AL12">
        <f t="shared" si="18"/>
        <v>7</v>
      </c>
      <c r="AM12" s="14">
        <f t="shared" si="19"/>
        <v>1.5650000000000001E-2</v>
      </c>
      <c r="AN12" s="5">
        <f t="shared" si="69"/>
        <v>0.89699803162531677</v>
      </c>
      <c r="AO12" s="5">
        <f t="shared" si="20"/>
        <v>0.53420000000000001</v>
      </c>
      <c r="AP12" s="5">
        <f t="shared" si="21"/>
        <v>1.4479927E-3</v>
      </c>
      <c r="AQ12" s="5">
        <f t="shared" si="22"/>
        <v>0.99922648229966005</v>
      </c>
      <c r="AR12" s="5">
        <f t="shared" si="70"/>
        <v>0.99589461672726964</v>
      </c>
      <c r="AS12" s="5">
        <f t="shared" si="23"/>
        <v>0.54875700000000005</v>
      </c>
      <c r="AT12" s="5">
        <f t="shared" si="24"/>
        <v>9.1629653483427109E-4</v>
      </c>
      <c r="AU12" s="5">
        <f t="shared" si="71"/>
        <v>0.99949717586243392</v>
      </c>
      <c r="AV12" s="5">
        <f t="shared" si="72"/>
        <v>0.99727171865337649</v>
      </c>
      <c r="AW12" s="5">
        <f t="shared" si="25"/>
        <v>8.5169539733939672</v>
      </c>
      <c r="AX12" s="5">
        <f t="shared" si="73"/>
        <v>0.99317753602124992</v>
      </c>
      <c r="AY12" s="5">
        <f t="shared" si="26"/>
        <v>8.4819886130169806</v>
      </c>
      <c r="AZ12" s="18">
        <f t="shared" si="74"/>
        <v>3.4965360376986609E-2</v>
      </c>
      <c r="BA12" s="72">
        <f t="shared" si="27"/>
        <v>8.5051931729000323</v>
      </c>
      <c r="BB12" s="72">
        <f t="shared" si="75"/>
        <v>2.7282813466235067E-3</v>
      </c>
      <c r="BC12" s="72">
        <f t="shared" si="76"/>
        <v>2.3204559883052756E-2</v>
      </c>
      <c r="BD12" s="72">
        <f t="shared" si="77"/>
        <v>0.8</v>
      </c>
      <c r="BE12" s="72">
        <f t="shared" si="78"/>
        <v>0.9</v>
      </c>
      <c r="BF12" s="72">
        <f t="shared" si="79"/>
        <v>1.7010386345800061</v>
      </c>
      <c r="BG12" s="72">
        <f t="shared" si="80"/>
        <v>0.85051931729000307</v>
      </c>
      <c r="BI12">
        <f t="shared" si="28"/>
        <v>8</v>
      </c>
      <c r="BJ12" s="14">
        <f t="shared" si="29"/>
        <v>1.54E-2</v>
      </c>
      <c r="BK12" s="5">
        <f t="shared" si="30"/>
        <v>0.8849173853228588</v>
      </c>
      <c r="BL12" s="5">
        <f t="shared" si="31"/>
        <v>0.55479999999999996</v>
      </c>
      <c r="BM12" s="5">
        <f t="shared" si="32"/>
        <v>1.3777910234169521E-3</v>
      </c>
      <c r="BN12" s="5">
        <f t="shared" si="81"/>
        <v>0.9992356015402083</v>
      </c>
      <c r="BO12" s="5">
        <f t="shared" si="33"/>
        <v>0.99542205178059429</v>
      </c>
      <c r="BP12" s="5">
        <f t="shared" si="34"/>
        <v>0.52024499999999996</v>
      </c>
      <c r="BQ12" s="5">
        <f t="shared" si="82"/>
        <v>1.9021833000000001E-3</v>
      </c>
      <c r="BR12" s="5">
        <f t="shared" si="83"/>
        <v>0.99901039864909147</v>
      </c>
      <c r="BS12" s="5">
        <f t="shared" si="35"/>
        <v>0.99400013323715031</v>
      </c>
      <c r="BT12" s="5">
        <f t="shared" si="84"/>
        <v>8.3746849302686783</v>
      </c>
      <c r="BU12" s="13">
        <f t="shared" si="85"/>
        <v>0.98944965209710822</v>
      </c>
      <c r="BV12" s="5">
        <f t="shared" si="36"/>
        <v>8.3363460563040697</v>
      </c>
      <c r="BW12" s="18">
        <f t="shared" si="37"/>
        <v>3.8338873964608666E-2</v>
      </c>
      <c r="BX12" s="72">
        <f t="shared" si="86"/>
        <v>0.75</v>
      </c>
      <c r="BY12" s="72">
        <f t="shared" si="38"/>
        <v>2.8534473609728305E-3</v>
      </c>
      <c r="BZ12" s="72">
        <f t="shared" si="39"/>
        <v>5.7111086868623221E-4</v>
      </c>
      <c r="CA12" s="72">
        <f t="shared" si="40"/>
        <v>2.8562739335160027E-3</v>
      </c>
      <c r="CB12" s="72">
        <f t="shared" si="41"/>
        <v>2.1664401260941376E-2</v>
      </c>
      <c r="CC12" s="72">
        <f t="shared" si="42"/>
        <v>8.3866649284594921</v>
      </c>
      <c r="CD12" s="72">
        <f t="shared" si="87"/>
        <v>5.9998667628496927E-3</v>
      </c>
      <c r="CE12" s="72">
        <f t="shared" si="88"/>
        <v>5.0318872155421301E-2</v>
      </c>
      <c r="CF12" s="72">
        <f t="shared" si="89"/>
        <v>0.95</v>
      </c>
      <c r="CG12" s="72">
        <f t="shared" si="43"/>
        <v>2.096666232114873</v>
      </c>
      <c r="CH12" s="72">
        <f t="shared" si="44"/>
        <v>0.41933324642297498</v>
      </c>
      <c r="CJ12">
        <f t="shared" si="45"/>
        <v>7</v>
      </c>
      <c r="CK12" s="14">
        <f t="shared" si="46"/>
        <v>1.5650000000000001E-2</v>
      </c>
      <c r="CL12" s="5">
        <f t="shared" si="90"/>
        <v>0.89699803162531677</v>
      </c>
      <c r="CM12" s="5">
        <f t="shared" si="47"/>
        <v>0.55600000000000005</v>
      </c>
      <c r="CN12" s="5">
        <f t="shared" si="48"/>
        <v>1.2960037320809414E-3</v>
      </c>
      <c r="CO12" s="5">
        <f t="shared" si="91"/>
        <v>0.999279421924963</v>
      </c>
      <c r="CP12" s="5">
        <f t="shared" si="92"/>
        <v>0.99618353293884254</v>
      </c>
      <c r="CQ12" s="5">
        <f t="shared" si="49"/>
        <v>0.52509600000000001</v>
      </c>
      <c r="CR12" s="5">
        <f t="shared" si="50"/>
        <v>1.7560881000000001E-3</v>
      </c>
      <c r="CS12" s="5">
        <f t="shared" si="93"/>
        <v>0.99907788516304241</v>
      </c>
      <c r="CT12" s="5">
        <f t="shared" si="94"/>
        <v>0.99498477151117115</v>
      </c>
      <c r="CU12" s="5">
        <f t="shared" si="51"/>
        <v>0.75</v>
      </c>
      <c r="CV12" s="5">
        <f t="shared" si="52"/>
        <v>6.3730671476110237</v>
      </c>
      <c r="CW12" s="5">
        <f t="shared" si="95"/>
        <v>0.74339058367825916</v>
      </c>
      <c r="CX12" s="5">
        <f t="shared" si="53"/>
        <v>6.3487445467636219</v>
      </c>
      <c r="CY12" s="18">
        <f t="shared" si="96"/>
        <v>2.4322600847401787E-2</v>
      </c>
      <c r="CZ12" s="72">
        <f t="shared" si="97"/>
        <v>8.5076605907863598</v>
      </c>
      <c r="DA12" s="72">
        <f t="shared" si="98"/>
        <v>5.015228488828849E-3</v>
      </c>
      <c r="DB12" s="72">
        <f t="shared" si="99"/>
        <v>4.2667861768198229E-2</v>
      </c>
      <c r="DC12" s="72">
        <f t="shared" si="100"/>
        <v>0.75</v>
      </c>
      <c r="DD12" s="72">
        <f t="shared" si="101"/>
        <v>0.95</v>
      </c>
      <c r="DE12" s="72">
        <f t="shared" si="102"/>
        <v>2.12691514769659</v>
      </c>
      <c r="DF12" s="72">
        <f t="shared" si="103"/>
        <v>0.42538302953931839</v>
      </c>
    </row>
    <row r="13" spans="1:110" x14ac:dyDescent="0.2">
      <c r="A13">
        <f t="shared" si="104"/>
        <v>9</v>
      </c>
      <c r="B13">
        <f t="shared" si="0"/>
        <v>2034</v>
      </c>
      <c r="C13">
        <f t="shared" si="1"/>
        <v>49</v>
      </c>
      <c r="D13">
        <f t="shared" si="2"/>
        <v>51</v>
      </c>
      <c r="E13">
        <f t="shared" si="54"/>
        <v>46</v>
      </c>
      <c r="F13" s="5">
        <f t="shared" si="3"/>
        <v>0.9</v>
      </c>
      <c r="G13" s="5">
        <f t="shared" si="4"/>
        <v>1</v>
      </c>
      <c r="H13" s="5">
        <f t="shared" si="105"/>
        <v>1</v>
      </c>
      <c r="I13" s="5">
        <f t="shared" si="5"/>
        <v>10.586044645087322</v>
      </c>
      <c r="K13">
        <f t="shared" si="55"/>
        <v>9</v>
      </c>
      <c r="L13" s="14">
        <f t="shared" si="6"/>
        <v>1.5310000000000001E-2</v>
      </c>
      <c r="M13" s="5">
        <f t="shared" si="56"/>
        <v>0.87219185572576807</v>
      </c>
      <c r="N13" s="5">
        <f t="shared" si="7"/>
        <v>0.53039999999999998</v>
      </c>
      <c r="O13" s="5">
        <f t="shared" si="8"/>
        <v>1.6974757E-3</v>
      </c>
      <c r="P13" s="5">
        <f t="shared" si="9"/>
        <v>0.99909965888871999</v>
      </c>
      <c r="Q13" s="5">
        <f t="shared" si="57"/>
        <v>0.99417522962981164</v>
      </c>
      <c r="R13" s="5">
        <f t="shared" si="58"/>
        <v>0.55073700000000003</v>
      </c>
      <c r="S13" s="13">
        <f t="shared" si="59"/>
        <v>1.1475969593341961E-3</v>
      </c>
      <c r="T13" s="5">
        <f t="shared" si="60"/>
        <v>0.9993679758934072</v>
      </c>
      <c r="U13" s="5">
        <f t="shared" si="10"/>
        <v>0.99610795587469281</v>
      </c>
      <c r="V13" s="5">
        <f t="shared" si="61"/>
        <v>9.1971264393754399</v>
      </c>
      <c r="W13" s="52">
        <f t="shared" si="62"/>
        <v>0.99030585576780505</v>
      </c>
      <c r="X13" s="5">
        <f t="shared" si="11"/>
        <v>9.1435552898004886</v>
      </c>
      <c r="Y13" s="18">
        <f t="shared" si="63"/>
        <v>5.3571149574951349E-2</v>
      </c>
      <c r="Z13" s="72">
        <f t="shared" si="64"/>
        <v>0.8</v>
      </c>
      <c r="AA13" s="72">
        <f t="shared" si="12"/>
        <v>3.9350443610041584E-3</v>
      </c>
      <c r="AB13" s="72">
        <f t="shared" si="13"/>
        <v>7.1672275980761747E-4</v>
      </c>
      <c r="AC13" s="72">
        <f t="shared" si="14"/>
        <v>3.9375329767659785E-3</v>
      </c>
      <c r="AD13" s="72">
        <f t="shared" si="15"/>
        <v>3.3174641511934916E-2</v>
      </c>
      <c r="AE13" s="72">
        <f t="shared" si="65"/>
        <v>9.1792814582747084</v>
      </c>
      <c r="AF13" s="72">
        <f t="shared" si="66"/>
        <v>3.8920441253071925E-3</v>
      </c>
      <c r="AG13" s="72">
        <f t="shared" si="67"/>
        <v>3.5726168474219319E-2</v>
      </c>
      <c r="AH13" s="72">
        <f t="shared" si="68"/>
        <v>0.9</v>
      </c>
      <c r="AI13" s="72">
        <f t="shared" si="16"/>
        <v>1.8358562916549412</v>
      </c>
      <c r="AJ13" s="72">
        <f t="shared" si="17"/>
        <v>0.91792814582747062</v>
      </c>
      <c r="AL13">
        <f t="shared" si="18"/>
        <v>8</v>
      </c>
      <c r="AM13" s="14">
        <f t="shared" si="19"/>
        <v>1.54E-2</v>
      </c>
      <c r="AN13" s="5">
        <f t="shared" si="69"/>
        <v>0.8849173853228588</v>
      </c>
      <c r="AO13" s="5">
        <f t="shared" si="20"/>
        <v>0.53110000000000002</v>
      </c>
      <c r="AP13" s="5">
        <f t="shared" si="21"/>
        <v>1.5569163999999999E-3</v>
      </c>
      <c r="AQ13" s="5">
        <f t="shared" si="22"/>
        <v>0.99917312169995998</v>
      </c>
      <c r="AR13" s="5">
        <f t="shared" si="70"/>
        <v>0.99507113307957118</v>
      </c>
      <c r="AS13" s="5">
        <f t="shared" si="23"/>
        <v>0.55103400000000002</v>
      </c>
      <c r="AT13" s="5">
        <f t="shared" si="24"/>
        <v>9.7137513881950799E-4</v>
      </c>
      <c r="AU13" s="5">
        <f t="shared" si="71"/>
        <v>0.99946473927175572</v>
      </c>
      <c r="AV13" s="5">
        <f t="shared" si="72"/>
        <v>0.99673791826699265</v>
      </c>
      <c r="AW13" s="5">
        <f t="shared" si="25"/>
        <v>9.3372165007041392</v>
      </c>
      <c r="AX13" s="5">
        <f t="shared" si="73"/>
        <v>0.99182512971330938</v>
      </c>
      <c r="AY13" s="5">
        <f t="shared" si="26"/>
        <v>9.2911946031649375</v>
      </c>
      <c r="AZ13" s="18">
        <f t="shared" si="74"/>
        <v>4.6021897539201717E-2</v>
      </c>
      <c r="BA13" s="72">
        <f t="shared" si="27"/>
        <v>9.3216024321813133</v>
      </c>
      <c r="BB13" s="72">
        <f t="shared" si="75"/>
        <v>3.2620817330073493E-3</v>
      </c>
      <c r="BC13" s="72">
        <f t="shared" si="76"/>
        <v>3.0407829016375541E-2</v>
      </c>
      <c r="BD13" s="72">
        <f t="shared" si="77"/>
        <v>0.8</v>
      </c>
      <c r="BE13" s="72">
        <f t="shared" si="78"/>
        <v>0.9</v>
      </c>
      <c r="BF13" s="72">
        <f t="shared" si="79"/>
        <v>1.8643204864362624</v>
      </c>
      <c r="BG13" s="72">
        <f t="shared" si="80"/>
        <v>0.93216024321813118</v>
      </c>
      <c r="BI13">
        <f t="shared" si="28"/>
        <v>9</v>
      </c>
      <c r="BJ13" s="14">
        <f t="shared" si="29"/>
        <v>1.5310000000000001E-2</v>
      </c>
      <c r="BK13" s="5">
        <f t="shared" si="30"/>
        <v>0.87219185572576807</v>
      </c>
      <c r="BL13" s="5">
        <f t="shared" si="31"/>
        <v>0.55000000000000004</v>
      </c>
      <c r="BM13" s="5">
        <f t="shared" si="32"/>
        <v>1.4878387362451395E-3</v>
      </c>
      <c r="BN13" s="5">
        <f t="shared" si="81"/>
        <v>0.99918168869506518</v>
      </c>
      <c r="BO13" s="5">
        <f t="shared" si="33"/>
        <v>0.99460748666244081</v>
      </c>
      <c r="BP13" s="5">
        <f t="shared" si="34"/>
        <v>0.52034399999999992</v>
      </c>
      <c r="BQ13" s="5">
        <f t="shared" si="82"/>
        <v>2.0948223999999998E-3</v>
      </c>
      <c r="BR13" s="5">
        <f t="shared" si="83"/>
        <v>0.99890997173309437</v>
      </c>
      <c r="BS13" s="5">
        <f t="shared" si="35"/>
        <v>0.99291664499461385</v>
      </c>
      <c r="BT13" s="5">
        <f t="shared" si="84"/>
        <v>9.1676608684015903</v>
      </c>
      <c r="BU13" s="13">
        <f t="shared" si="85"/>
        <v>0.98756232874339589</v>
      </c>
      <c r="BV13" s="5">
        <f t="shared" si="36"/>
        <v>9.1182241348945166</v>
      </c>
      <c r="BW13" s="18">
        <f t="shared" si="37"/>
        <v>4.9436733507073782E-2</v>
      </c>
      <c r="BX13" s="72">
        <f t="shared" si="86"/>
        <v>0.75</v>
      </c>
      <c r="BY13" s="72">
        <f t="shared" si="38"/>
        <v>3.4208253643870702E-3</v>
      </c>
      <c r="BZ13" s="72">
        <f t="shared" si="39"/>
        <v>6.1092383861510225E-4</v>
      </c>
      <c r="CA13" s="72">
        <f t="shared" si="40"/>
        <v>3.4245582296590629E-3</v>
      </c>
      <c r="CB13" s="72">
        <f t="shared" si="41"/>
        <v>2.8852708606137485E-2</v>
      </c>
      <c r="CC13" s="72">
        <f t="shared" si="42"/>
        <v>9.1832725142239688</v>
      </c>
      <c r="CD13" s="72">
        <f t="shared" si="87"/>
        <v>7.0833550053861494E-3</v>
      </c>
      <c r="CE13" s="72">
        <f t="shared" si="88"/>
        <v>6.5048379329453399E-2</v>
      </c>
      <c r="CF13" s="72">
        <f t="shared" si="89"/>
        <v>0.95</v>
      </c>
      <c r="CG13" s="72">
        <f t="shared" si="43"/>
        <v>2.2958181285559922</v>
      </c>
      <c r="CH13" s="72">
        <f t="shared" si="44"/>
        <v>0.45916362571119884</v>
      </c>
      <c r="CJ13">
        <f t="shared" si="45"/>
        <v>8</v>
      </c>
      <c r="CK13" s="14">
        <f t="shared" si="46"/>
        <v>1.54E-2</v>
      </c>
      <c r="CL13" s="5">
        <f t="shared" si="90"/>
        <v>0.8849173853228588</v>
      </c>
      <c r="CM13" s="5">
        <f t="shared" si="47"/>
        <v>0.55479999999999996</v>
      </c>
      <c r="CN13" s="5">
        <f t="shared" si="48"/>
        <v>1.3777910234169521E-3</v>
      </c>
      <c r="CO13" s="5">
        <f t="shared" si="91"/>
        <v>0.9992356015402083</v>
      </c>
      <c r="CP13" s="5">
        <f t="shared" si="92"/>
        <v>0.99542205178059429</v>
      </c>
      <c r="CQ13" s="5">
        <f t="shared" si="49"/>
        <v>0.52024499999999996</v>
      </c>
      <c r="CR13" s="5">
        <f t="shared" si="50"/>
        <v>1.9021833000000001E-3</v>
      </c>
      <c r="CS13" s="5">
        <f t="shared" si="93"/>
        <v>0.99901039864909147</v>
      </c>
      <c r="CT13" s="5">
        <f t="shared" si="94"/>
        <v>0.99400013323715031</v>
      </c>
      <c r="CU13" s="5">
        <f t="shared" si="51"/>
        <v>0.75</v>
      </c>
      <c r="CV13" s="5">
        <f t="shared" si="52"/>
        <v>6.9836771600159331</v>
      </c>
      <c r="CW13" s="5">
        <f t="shared" si="95"/>
        <v>0.74208723907283114</v>
      </c>
      <c r="CX13" s="5">
        <f t="shared" si="53"/>
        <v>6.9517062475963343</v>
      </c>
      <c r="CY13" s="18">
        <f t="shared" si="96"/>
        <v>3.1970912419598818E-2</v>
      </c>
      <c r="CZ13" s="72">
        <f t="shared" si="97"/>
        <v>9.3248897595976263</v>
      </c>
      <c r="DA13" s="72">
        <f t="shared" si="98"/>
        <v>5.9998667628496927E-3</v>
      </c>
      <c r="DB13" s="72">
        <f t="shared" si="99"/>
        <v>5.594809613584726E-2</v>
      </c>
      <c r="DC13" s="72">
        <f t="shared" si="100"/>
        <v>0.75</v>
      </c>
      <c r="DD13" s="72">
        <f t="shared" si="101"/>
        <v>0.95</v>
      </c>
      <c r="DE13" s="72">
        <f t="shared" si="102"/>
        <v>2.3312224398994066</v>
      </c>
      <c r="DF13" s="72">
        <f t="shared" si="103"/>
        <v>0.46624448797988172</v>
      </c>
    </row>
    <row r="14" spans="1:110" x14ac:dyDescent="0.2">
      <c r="A14">
        <f t="shared" si="104"/>
        <v>10</v>
      </c>
      <c r="B14">
        <f t="shared" si="0"/>
        <v>2035</v>
      </c>
      <c r="C14">
        <f t="shared" si="1"/>
        <v>50</v>
      </c>
      <c r="D14">
        <f t="shared" si="2"/>
        <v>52</v>
      </c>
      <c r="E14">
        <f t="shared" si="54"/>
        <v>47</v>
      </c>
      <c r="F14" s="5">
        <f t="shared" si="3"/>
        <v>1</v>
      </c>
      <c r="G14" s="5">
        <f t="shared" si="4"/>
        <v>1</v>
      </c>
      <c r="H14" s="5">
        <f t="shared" si="105"/>
        <v>1</v>
      </c>
      <c r="I14" s="5">
        <f t="shared" si="5"/>
        <v>11.651160716763691</v>
      </c>
      <c r="K14">
        <f t="shared" si="55"/>
        <v>10</v>
      </c>
      <c r="L14" s="14">
        <f t="shared" si="6"/>
        <v>1.533E-2</v>
      </c>
      <c r="M14" s="5">
        <f t="shared" si="56"/>
        <v>0.85887075508701227</v>
      </c>
      <c r="N14" s="5">
        <f t="shared" si="7"/>
        <v>0.52549999999999997</v>
      </c>
      <c r="O14" s="5">
        <f t="shared" si="8"/>
        <v>1.8365605000000001E-3</v>
      </c>
      <c r="P14" s="5">
        <f t="shared" si="9"/>
        <v>0.99903488745725</v>
      </c>
      <c r="Q14" s="5">
        <f t="shared" si="57"/>
        <v>0.99321573864600454</v>
      </c>
      <c r="R14" s="5">
        <f t="shared" si="58"/>
        <v>0.55044000000000004</v>
      </c>
      <c r="S14" s="13">
        <f t="shared" si="59"/>
        <v>1.2376192025475019E-3</v>
      </c>
      <c r="T14" s="5">
        <f t="shared" si="60"/>
        <v>0.99931876488614979</v>
      </c>
      <c r="U14" s="5">
        <f t="shared" si="10"/>
        <v>0.99542937215796545</v>
      </c>
      <c r="V14" s="5">
        <f t="shared" si="61"/>
        <v>9.9611036554362435</v>
      </c>
      <c r="W14" s="52">
        <f t="shared" si="62"/>
        <v>0.98867611913780218</v>
      </c>
      <c r="X14" s="5">
        <f t="shared" si="11"/>
        <v>9.8935249248635238</v>
      </c>
      <c r="Y14" s="18">
        <f t="shared" si="63"/>
        <v>6.7578730572719792E-2</v>
      </c>
      <c r="Z14" s="72">
        <f t="shared" si="64"/>
        <v>0.8</v>
      </c>
      <c r="AA14" s="72">
        <f t="shared" si="12"/>
        <v>4.648598173707625E-3</v>
      </c>
      <c r="AB14" s="72">
        <f t="shared" si="13"/>
        <v>7.6759278704567559E-4</v>
      </c>
      <c r="AC14" s="72">
        <f t="shared" si="14"/>
        <v>4.6517671208117757E-3</v>
      </c>
      <c r="AD14" s="72">
        <f t="shared" si="15"/>
        <v>4.2950053881526562E-2</v>
      </c>
      <c r="AE14" s="72">
        <f t="shared" si="65"/>
        <v>9.9389521764016351</v>
      </c>
      <c r="AF14" s="72">
        <f t="shared" si="66"/>
        <v>4.570627842034547E-3</v>
      </c>
      <c r="AG14" s="72">
        <f t="shared" si="67"/>
        <v>4.5427251538111169E-2</v>
      </c>
      <c r="AH14" s="72">
        <f t="shared" si="68"/>
        <v>0.9</v>
      </c>
      <c r="AI14" s="72">
        <f t="shared" si="16"/>
        <v>1.9877904352803266</v>
      </c>
      <c r="AJ14" s="72">
        <f t="shared" si="17"/>
        <v>0.99389521764016331</v>
      </c>
      <c r="AL14">
        <f t="shared" si="18"/>
        <v>9</v>
      </c>
      <c r="AM14" s="14">
        <f t="shared" si="19"/>
        <v>1.5310000000000001E-2</v>
      </c>
      <c r="AN14" s="5">
        <f t="shared" si="69"/>
        <v>0.87219185572576807</v>
      </c>
      <c r="AO14" s="5">
        <f t="shared" si="20"/>
        <v>0.53039999999999998</v>
      </c>
      <c r="AP14" s="5">
        <f t="shared" si="21"/>
        <v>1.6974757E-3</v>
      </c>
      <c r="AQ14" s="5">
        <f t="shared" si="22"/>
        <v>0.99909965888871999</v>
      </c>
      <c r="AR14" s="5">
        <f t="shared" si="70"/>
        <v>0.99417522962981164</v>
      </c>
      <c r="AS14" s="5">
        <f t="shared" si="23"/>
        <v>0.55073700000000003</v>
      </c>
      <c r="AT14" s="5">
        <f t="shared" si="24"/>
        <v>1.1475969593341961E-3</v>
      </c>
      <c r="AU14" s="5">
        <f t="shared" si="71"/>
        <v>0.9993679758934072</v>
      </c>
      <c r="AV14" s="5">
        <f t="shared" si="72"/>
        <v>0.99610795587469281</v>
      </c>
      <c r="AW14" s="5">
        <f t="shared" si="25"/>
        <v>10.12249634969076</v>
      </c>
      <c r="AX14" s="5">
        <f t="shared" si="73"/>
        <v>0.99030585576780505</v>
      </c>
      <c r="AY14" s="5">
        <f t="shared" si="26"/>
        <v>10.063535132880743</v>
      </c>
      <c r="AZ14" s="18">
        <f t="shared" si="74"/>
        <v>5.8961216810017092E-2</v>
      </c>
      <c r="BA14" s="72">
        <f t="shared" si="27"/>
        <v>10.102855893811075</v>
      </c>
      <c r="BB14" s="72">
        <f t="shared" si="75"/>
        <v>3.8920441253071925E-3</v>
      </c>
      <c r="BC14" s="72">
        <f t="shared" si="76"/>
        <v>3.9320760930332536E-2</v>
      </c>
      <c r="BD14" s="72">
        <f t="shared" si="77"/>
        <v>0.8</v>
      </c>
      <c r="BE14" s="72">
        <f t="shared" si="78"/>
        <v>0.9</v>
      </c>
      <c r="BF14" s="72">
        <f t="shared" si="79"/>
        <v>2.0205711787622147</v>
      </c>
      <c r="BG14" s="72">
        <f t="shared" si="80"/>
        <v>1.0102855893811074</v>
      </c>
      <c r="BI14">
        <f t="shared" si="28"/>
        <v>10</v>
      </c>
      <c r="BJ14" s="14">
        <f t="shared" si="29"/>
        <v>1.533E-2</v>
      </c>
      <c r="BK14" s="5">
        <f t="shared" si="30"/>
        <v>0.85887075508701227</v>
      </c>
      <c r="BL14" s="5">
        <f t="shared" si="31"/>
        <v>0.5524</v>
      </c>
      <c r="BM14" s="5">
        <f t="shared" si="32"/>
        <v>1.6166598993074821E-3</v>
      </c>
      <c r="BN14" s="5">
        <f t="shared" si="81"/>
        <v>0.99910695707162256</v>
      </c>
      <c r="BO14" s="5">
        <f t="shared" si="33"/>
        <v>0.99371925947996564</v>
      </c>
      <c r="BP14" s="5">
        <f t="shared" si="34"/>
        <v>0.52479900000000002</v>
      </c>
      <c r="BQ14" s="5">
        <f t="shared" si="82"/>
        <v>2.2850122E-3</v>
      </c>
      <c r="BR14" s="5">
        <f t="shared" si="83"/>
        <v>0.99880082788245217</v>
      </c>
      <c r="BS14" s="5">
        <f t="shared" si="35"/>
        <v>0.99172596703888716</v>
      </c>
      <c r="BT14" s="5">
        <f t="shared" si="84"/>
        <v>9.9240442685012979</v>
      </c>
      <c r="BU14" s="13">
        <f t="shared" si="85"/>
        <v>0.98549719357293575</v>
      </c>
      <c r="BV14" s="5">
        <f t="shared" si="36"/>
        <v>9.8617139215415079</v>
      </c>
      <c r="BW14" s="18">
        <f t="shared" si="37"/>
        <v>6.2330346959790006E-2</v>
      </c>
      <c r="BX14" s="72">
        <f t="shared" si="86"/>
        <v>0.75</v>
      </c>
      <c r="BY14" s="72">
        <f t="shared" si="38"/>
        <v>4.0269144417729866E-3</v>
      </c>
      <c r="BZ14" s="72">
        <f t="shared" si="39"/>
        <v>6.6617038685636454E-4</v>
      </c>
      <c r="CA14" s="72">
        <f t="shared" si="40"/>
        <v>4.0317492030021726E-3</v>
      </c>
      <c r="CB14" s="72">
        <f t="shared" si="41"/>
        <v>3.7225390052528347E-2</v>
      </c>
      <c r="CC14" s="72">
        <f t="shared" si="42"/>
        <v>9.9439908294292092</v>
      </c>
      <c r="CD14" s="72">
        <f t="shared" si="87"/>
        <v>8.2740329611128427E-3</v>
      </c>
      <c r="CE14" s="72">
        <f t="shared" si="88"/>
        <v>8.2276907887701117E-2</v>
      </c>
      <c r="CF14" s="72">
        <f t="shared" si="89"/>
        <v>0.95</v>
      </c>
      <c r="CG14" s="72">
        <f t="shared" si="43"/>
        <v>2.4859977073573023</v>
      </c>
      <c r="CH14" s="72">
        <f t="shared" si="44"/>
        <v>0.49719954147146089</v>
      </c>
      <c r="CJ14">
        <f t="shared" si="45"/>
        <v>9</v>
      </c>
      <c r="CK14" s="14">
        <f t="shared" si="46"/>
        <v>1.5310000000000001E-2</v>
      </c>
      <c r="CL14" s="5">
        <f t="shared" si="90"/>
        <v>0.87219185572576807</v>
      </c>
      <c r="CM14" s="5">
        <f t="shared" si="47"/>
        <v>0.55000000000000004</v>
      </c>
      <c r="CN14" s="5">
        <f t="shared" si="48"/>
        <v>1.4878387362451395E-3</v>
      </c>
      <c r="CO14" s="5">
        <f t="shared" si="91"/>
        <v>0.99918168869506518</v>
      </c>
      <c r="CP14" s="5">
        <f t="shared" si="92"/>
        <v>0.99460748666244081</v>
      </c>
      <c r="CQ14" s="5">
        <f t="shared" si="49"/>
        <v>0.52034399999999992</v>
      </c>
      <c r="CR14" s="5">
        <f t="shared" si="50"/>
        <v>2.0948223999999998E-3</v>
      </c>
      <c r="CS14" s="5">
        <f t="shared" si="93"/>
        <v>0.99890997173309437</v>
      </c>
      <c r="CT14" s="5">
        <f t="shared" si="94"/>
        <v>0.99291664499461385</v>
      </c>
      <c r="CU14" s="5">
        <f t="shared" si="51"/>
        <v>0.75</v>
      </c>
      <c r="CV14" s="5">
        <f t="shared" si="52"/>
        <v>7.5675495727364215</v>
      </c>
      <c r="CW14" s="5">
        <f t="shared" si="95"/>
        <v>0.74067174655754697</v>
      </c>
      <c r="CX14" s="5">
        <f t="shared" si="53"/>
        <v>7.5267414607328007</v>
      </c>
      <c r="CY14" s="18">
        <f t="shared" si="96"/>
        <v>4.0808112003620778E-2</v>
      </c>
      <c r="CZ14" s="72">
        <f t="shared" si="97"/>
        <v>10.107248510303204</v>
      </c>
      <c r="DA14" s="72">
        <f t="shared" si="98"/>
        <v>7.0833550053861494E-3</v>
      </c>
      <c r="DB14" s="72">
        <f t="shared" si="99"/>
        <v>7.1593229326137903E-2</v>
      </c>
      <c r="DC14" s="72">
        <f t="shared" si="100"/>
        <v>0.75</v>
      </c>
      <c r="DD14" s="72">
        <f t="shared" si="101"/>
        <v>0.95</v>
      </c>
      <c r="DE14" s="72">
        <f t="shared" si="102"/>
        <v>2.5268121275758011</v>
      </c>
      <c r="DF14" s="72">
        <f t="shared" si="103"/>
        <v>0.50536242551516064</v>
      </c>
    </row>
    <row r="15" spans="1:110" x14ac:dyDescent="0.2">
      <c r="A15">
        <f t="shared" si="104"/>
        <v>11</v>
      </c>
      <c r="B15">
        <f t="shared" si="0"/>
        <v>2036</v>
      </c>
      <c r="C15">
        <f t="shared" si="1"/>
        <v>51</v>
      </c>
      <c r="D15">
        <f t="shared" si="2"/>
        <v>53</v>
      </c>
      <c r="E15">
        <f t="shared" si="54"/>
        <v>48</v>
      </c>
      <c r="F15" s="5">
        <f t="shared" si="3"/>
        <v>1</v>
      </c>
      <c r="G15" s="5">
        <f t="shared" si="4"/>
        <v>1</v>
      </c>
      <c r="H15" s="5">
        <f t="shared" si="105"/>
        <v>1</v>
      </c>
      <c r="I15" s="5">
        <f t="shared" si="5"/>
        <v>11.651160716763691</v>
      </c>
      <c r="K15">
        <f t="shared" si="55"/>
        <v>11</v>
      </c>
      <c r="L15" s="14">
        <f t="shared" si="6"/>
        <v>1.5429999999999999E-2</v>
      </c>
      <c r="M15" s="5">
        <f t="shared" si="56"/>
        <v>0.84498715821625059</v>
      </c>
      <c r="N15" s="5">
        <f t="shared" si="7"/>
        <v>0.52559999999999996</v>
      </c>
      <c r="O15" s="5">
        <f t="shared" si="8"/>
        <v>2.0227532E-3</v>
      </c>
      <c r="P15" s="5">
        <f t="shared" si="9"/>
        <v>0.99893684091807999</v>
      </c>
      <c r="Q15" s="5">
        <f t="shared" si="57"/>
        <v>0.99215979231315721</v>
      </c>
      <c r="R15" s="5">
        <f t="shared" si="58"/>
        <v>0.54925199999999996</v>
      </c>
      <c r="S15" s="13">
        <f t="shared" si="59"/>
        <v>1.3145076943855694E-3</v>
      </c>
      <c r="T15" s="5">
        <f t="shared" si="60"/>
        <v>0.99927800401984335</v>
      </c>
      <c r="U15" s="5">
        <f t="shared" si="10"/>
        <v>0.99471067615273756</v>
      </c>
      <c r="V15" s="5">
        <f t="shared" si="61"/>
        <v>9.7930073612943112</v>
      </c>
      <c r="W15" s="52">
        <f t="shared" si="62"/>
        <v>0.98691193786338027</v>
      </c>
      <c r="X15" s="5">
        <f t="shared" si="11"/>
        <v>9.7162281497029817</v>
      </c>
      <c r="Y15" s="18">
        <f t="shared" si="63"/>
        <v>7.6779211591329499E-2</v>
      </c>
      <c r="Z15" s="72">
        <f t="shared" si="64"/>
        <v>0.8</v>
      </c>
      <c r="AA15" s="72">
        <f t="shared" si="12"/>
        <v>5.4122804926518752E-3</v>
      </c>
      <c r="AB15" s="72">
        <f t="shared" si="13"/>
        <v>8.4475706627790993E-4</v>
      </c>
      <c r="AC15" s="72">
        <f t="shared" si="14"/>
        <v>5.4161909607533002E-3</v>
      </c>
      <c r="AD15" s="72">
        <f t="shared" si="15"/>
        <v>5.4198962866386945E-2</v>
      </c>
      <c r="AE15" s="72">
        <f t="shared" si="65"/>
        <v>9.7678937028027413</v>
      </c>
      <c r="AF15" s="72">
        <f t="shared" si="66"/>
        <v>5.2893238472624393E-3</v>
      </c>
      <c r="AG15" s="72">
        <f t="shared" si="67"/>
        <v>5.1665553099759148E-2</v>
      </c>
      <c r="AH15" s="72">
        <f t="shared" si="68"/>
        <v>0.9</v>
      </c>
      <c r="AI15" s="72">
        <f t="shared" si="16"/>
        <v>1.9535787405605478</v>
      </c>
      <c r="AJ15" s="72">
        <f t="shared" si="17"/>
        <v>0.97678937028027391</v>
      </c>
      <c r="AL15">
        <f t="shared" si="18"/>
        <v>10</v>
      </c>
      <c r="AM15" s="14">
        <f t="shared" si="19"/>
        <v>1.533E-2</v>
      </c>
      <c r="AN15" s="5">
        <f t="shared" si="69"/>
        <v>0.85887075508701227</v>
      </c>
      <c r="AO15" s="5">
        <f t="shared" si="20"/>
        <v>0.52549999999999997</v>
      </c>
      <c r="AP15" s="5">
        <f t="shared" si="21"/>
        <v>1.8365605000000001E-3</v>
      </c>
      <c r="AQ15" s="5">
        <f t="shared" si="22"/>
        <v>0.99903488745725</v>
      </c>
      <c r="AR15" s="5">
        <f t="shared" si="70"/>
        <v>0.99321573864600454</v>
      </c>
      <c r="AS15" s="5">
        <f t="shared" si="23"/>
        <v>0.55044000000000004</v>
      </c>
      <c r="AT15" s="5">
        <f t="shared" si="24"/>
        <v>1.2376192025475019E-3</v>
      </c>
      <c r="AU15" s="5">
        <f t="shared" si="71"/>
        <v>0.99931876488614979</v>
      </c>
      <c r="AV15" s="5">
        <f t="shared" si="72"/>
        <v>0.99542937215796545</v>
      </c>
      <c r="AW15" s="5">
        <f t="shared" si="25"/>
        <v>9.9611036554362435</v>
      </c>
      <c r="AX15" s="5">
        <f t="shared" si="73"/>
        <v>0.98867611913780218</v>
      </c>
      <c r="AY15" s="5">
        <f t="shared" si="26"/>
        <v>9.8935249248635238</v>
      </c>
      <c r="AZ15" s="18">
        <f t="shared" si="74"/>
        <v>6.7578730572719792E-2</v>
      </c>
      <c r="BA15" s="72">
        <f t="shared" si="27"/>
        <v>9.9389521764016351</v>
      </c>
      <c r="BB15" s="72">
        <f t="shared" si="75"/>
        <v>4.570627842034547E-3</v>
      </c>
      <c r="BC15" s="72">
        <f t="shared" si="76"/>
        <v>4.5427251538111169E-2</v>
      </c>
      <c r="BD15" s="72">
        <f t="shared" si="77"/>
        <v>0.8</v>
      </c>
      <c r="BE15" s="72">
        <f t="shared" si="78"/>
        <v>0.9</v>
      </c>
      <c r="BF15" s="72">
        <f t="shared" si="79"/>
        <v>1.9877904352803266</v>
      </c>
      <c r="BG15" s="72">
        <f t="shared" si="80"/>
        <v>0.99389521764016331</v>
      </c>
      <c r="BI15">
        <f t="shared" si="28"/>
        <v>11</v>
      </c>
      <c r="BJ15" s="14">
        <f t="shared" si="29"/>
        <v>1.5429999999999999E-2</v>
      </c>
      <c r="BK15" s="5">
        <f t="shared" si="30"/>
        <v>0.84498715821625059</v>
      </c>
      <c r="BL15" s="5">
        <f t="shared" si="31"/>
        <v>0.5484</v>
      </c>
      <c r="BM15" s="5">
        <f t="shared" si="32"/>
        <v>1.8157301994512487E-3</v>
      </c>
      <c r="BN15" s="5">
        <f t="shared" si="81"/>
        <v>0.99900425355862088</v>
      </c>
      <c r="BO15" s="5">
        <f t="shared" si="33"/>
        <v>0.9927297670636086</v>
      </c>
      <c r="BP15" s="5">
        <f t="shared" si="34"/>
        <v>0.529254</v>
      </c>
      <c r="BQ15" s="5">
        <f t="shared" si="82"/>
        <v>2.4868996000000001E-3</v>
      </c>
      <c r="BR15" s="5">
        <f t="shared" si="83"/>
        <v>0.9986837984391016</v>
      </c>
      <c r="BS15" s="5">
        <f t="shared" si="35"/>
        <v>0.99042065577308713</v>
      </c>
      <c r="BT15" s="5">
        <f t="shared" si="84"/>
        <v>9.7507717623757273</v>
      </c>
      <c r="BU15" s="13">
        <f t="shared" si="85"/>
        <v>0.98322006690060326</v>
      </c>
      <c r="BV15" s="5">
        <f t="shared" si="36"/>
        <v>9.6798813803536685</v>
      </c>
      <c r="BW15" s="18">
        <f t="shared" si="37"/>
        <v>7.0890382022058773E-2</v>
      </c>
      <c r="BX15" s="72">
        <f t="shared" si="86"/>
        <v>0.75</v>
      </c>
      <c r="BY15" s="72">
        <f t="shared" si="38"/>
        <v>4.6869077830524802E-3</v>
      </c>
      <c r="BZ15" s="72">
        <f t="shared" si="39"/>
        <v>7.4211931226780229E-4</v>
      </c>
      <c r="CA15" s="72">
        <f t="shared" si="40"/>
        <v>4.693084828629351E-3</v>
      </c>
      <c r="CB15" s="72">
        <f t="shared" si="41"/>
        <v>4.6962954629706948E-2</v>
      </c>
      <c r="CC15" s="72">
        <f t="shared" si="42"/>
        <v>9.7735051504937545</v>
      </c>
      <c r="CD15" s="72">
        <f t="shared" si="87"/>
        <v>9.579344226912867E-3</v>
      </c>
      <c r="CE15" s="72">
        <f t="shared" si="88"/>
        <v>9.3623770140085522E-2</v>
      </c>
      <c r="CF15" s="72">
        <f t="shared" si="89"/>
        <v>0.95</v>
      </c>
      <c r="CG15" s="72">
        <f t="shared" si="43"/>
        <v>2.4433762876234386</v>
      </c>
      <c r="CH15" s="72">
        <f t="shared" si="44"/>
        <v>0.48867525752468816</v>
      </c>
      <c r="CJ15">
        <f t="shared" si="45"/>
        <v>10</v>
      </c>
      <c r="CK15" s="14">
        <f t="shared" si="46"/>
        <v>1.533E-2</v>
      </c>
      <c r="CL15" s="5">
        <f t="shared" si="90"/>
        <v>0.85887075508701227</v>
      </c>
      <c r="CM15" s="5">
        <f t="shared" si="47"/>
        <v>0.5524</v>
      </c>
      <c r="CN15" s="5">
        <f t="shared" si="48"/>
        <v>1.6166598993074821E-3</v>
      </c>
      <c r="CO15" s="5">
        <f t="shared" si="91"/>
        <v>0.99910695707162256</v>
      </c>
      <c r="CP15" s="5">
        <f t="shared" si="92"/>
        <v>0.99371925947996564</v>
      </c>
      <c r="CQ15" s="5">
        <f t="shared" si="49"/>
        <v>0.52479900000000002</v>
      </c>
      <c r="CR15" s="5">
        <f t="shared" si="50"/>
        <v>2.2850122E-3</v>
      </c>
      <c r="CS15" s="5">
        <f t="shared" si="93"/>
        <v>0.99880082788245217</v>
      </c>
      <c r="CT15" s="5">
        <f t="shared" si="94"/>
        <v>0.99172596703888716</v>
      </c>
      <c r="CU15" s="5">
        <f t="shared" si="51"/>
        <v>0.75</v>
      </c>
      <c r="CV15" s="5">
        <f t="shared" si="52"/>
        <v>7.4430332013759735</v>
      </c>
      <c r="CW15" s="5">
        <f t="shared" si="95"/>
        <v>0.73912289517970176</v>
      </c>
      <c r="CX15" s="5">
        <f t="shared" si="53"/>
        <v>7.3962854411561301</v>
      </c>
      <c r="CY15" s="18">
        <f t="shared" si="96"/>
        <v>4.6747760219843393E-2</v>
      </c>
      <c r="CZ15" s="72">
        <f t="shared" si="97"/>
        <v>9.9439908294292092</v>
      </c>
      <c r="DA15" s="72">
        <f t="shared" si="98"/>
        <v>8.2740329611128427E-3</v>
      </c>
      <c r="DB15" s="72">
        <f t="shared" si="99"/>
        <v>8.2276907887701117E-2</v>
      </c>
      <c r="DC15" s="72">
        <f t="shared" si="100"/>
        <v>0.75</v>
      </c>
      <c r="DD15" s="72">
        <f t="shared" si="101"/>
        <v>0.95</v>
      </c>
      <c r="DE15" s="72">
        <f t="shared" si="102"/>
        <v>2.4859977073573023</v>
      </c>
      <c r="DF15" s="72">
        <f t="shared" si="103"/>
        <v>0.49719954147146089</v>
      </c>
    </row>
    <row r="16" spans="1:110" x14ac:dyDescent="0.2">
      <c r="A16">
        <f t="shared" si="104"/>
        <v>12</v>
      </c>
      <c r="B16">
        <f t="shared" si="0"/>
        <v>2037</v>
      </c>
      <c r="C16">
        <f t="shared" si="1"/>
        <v>52</v>
      </c>
      <c r="D16">
        <f t="shared" si="2"/>
        <v>54</v>
      </c>
      <c r="E16">
        <f t="shared" si="54"/>
        <v>49</v>
      </c>
      <c r="F16" s="5">
        <f t="shared" si="3"/>
        <v>1</v>
      </c>
      <c r="G16" s="5">
        <f t="shared" si="4"/>
        <v>1</v>
      </c>
      <c r="H16" s="5">
        <f t="shared" si="105"/>
        <v>1</v>
      </c>
      <c r="I16" s="5">
        <f t="shared" si="5"/>
        <v>11.651160716763691</v>
      </c>
      <c r="K16">
        <f t="shared" si="55"/>
        <v>12</v>
      </c>
      <c r="L16" s="14">
        <f t="shared" si="6"/>
        <v>1.558E-2</v>
      </c>
      <c r="M16" s="5">
        <f t="shared" si="56"/>
        <v>0.83067343945054062</v>
      </c>
      <c r="N16" s="5">
        <f t="shared" si="7"/>
        <v>0.53010000000000002</v>
      </c>
      <c r="O16" s="5">
        <f t="shared" si="8"/>
        <v>2.2058119000000001E-3</v>
      </c>
      <c r="P16" s="5">
        <f t="shared" si="9"/>
        <v>0.99883069911180999</v>
      </c>
      <c r="Q16" s="5">
        <f t="shared" si="57"/>
        <v>0.990999658986779</v>
      </c>
      <c r="R16" s="5">
        <f t="shared" si="58"/>
        <v>0.54449999999999998</v>
      </c>
      <c r="S16" s="13">
        <f t="shared" si="59"/>
        <v>1.4201343342373773E-3</v>
      </c>
      <c r="T16" s="5">
        <f t="shared" si="60"/>
        <v>0.99922673685500774</v>
      </c>
      <c r="U16" s="5">
        <f t="shared" si="10"/>
        <v>0.99394150304693829</v>
      </c>
      <c r="V16" s="5">
        <f t="shared" si="61"/>
        <v>9.6196737360770719</v>
      </c>
      <c r="W16" s="52">
        <f t="shared" si="62"/>
        <v>0.98499569057232239</v>
      </c>
      <c r="X16" s="5">
        <f t="shared" si="11"/>
        <v>9.5330933920164522</v>
      </c>
      <c r="Y16" s="18">
        <f t="shared" si="63"/>
        <v>8.6580344060619652E-2</v>
      </c>
      <c r="Z16" s="72">
        <f t="shared" si="64"/>
        <v>0.8</v>
      </c>
      <c r="AA16" s="72">
        <f t="shared" si="12"/>
        <v>6.2521992223886326E-3</v>
      </c>
      <c r="AB16" s="72">
        <f t="shared" si="13"/>
        <v>9.2810666110254916E-4</v>
      </c>
      <c r="AC16" s="72">
        <f t="shared" si="14"/>
        <v>6.2570375589297853E-3</v>
      </c>
      <c r="AD16" s="72">
        <f t="shared" si="15"/>
        <v>6.1601042738869301E-2</v>
      </c>
      <c r="AE16" s="72">
        <f t="shared" si="65"/>
        <v>9.5912016580378747</v>
      </c>
      <c r="AF16" s="72">
        <f t="shared" si="66"/>
        <v>6.0584969530617094E-3</v>
      </c>
      <c r="AG16" s="72">
        <f t="shared" si="67"/>
        <v>5.8108266021422883E-2</v>
      </c>
      <c r="AH16" s="72">
        <f t="shared" si="68"/>
        <v>0.9</v>
      </c>
      <c r="AI16" s="72">
        <f t="shared" si="16"/>
        <v>1.9182403316075745</v>
      </c>
      <c r="AJ16" s="72">
        <f t="shared" si="17"/>
        <v>0.95912016580378723</v>
      </c>
      <c r="AL16">
        <f t="shared" si="18"/>
        <v>11</v>
      </c>
      <c r="AM16" s="14">
        <f t="shared" si="19"/>
        <v>1.5429999999999999E-2</v>
      </c>
      <c r="AN16" s="5">
        <f t="shared" si="69"/>
        <v>0.84498715821625059</v>
      </c>
      <c r="AO16" s="5">
        <f t="shared" si="20"/>
        <v>0.52559999999999996</v>
      </c>
      <c r="AP16" s="5">
        <f t="shared" si="21"/>
        <v>2.0227532E-3</v>
      </c>
      <c r="AQ16" s="5">
        <f t="shared" si="22"/>
        <v>0.99893684091807999</v>
      </c>
      <c r="AR16" s="5">
        <f t="shared" si="70"/>
        <v>0.99215979231315721</v>
      </c>
      <c r="AS16" s="5">
        <f t="shared" si="23"/>
        <v>0.54925199999999996</v>
      </c>
      <c r="AT16" s="5">
        <f t="shared" si="24"/>
        <v>1.3145076943855694E-3</v>
      </c>
      <c r="AU16" s="5">
        <f t="shared" si="71"/>
        <v>0.99927800401984335</v>
      </c>
      <c r="AV16" s="5">
        <f t="shared" si="72"/>
        <v>0.99471067615273756</v>
      </c>
      <c r="AW16" s="5">
        <f t="shared" si="25"/>
        <v>9.7930073612943112</v>
      </c>
      <c r="AX16" s="5">
        <f t="shared" si="73"/>
        <v>0.98691193786338027</v>
      </c>
      <c r="AY16" s="5">
        <f t="shared" si="26"/>
        <v>9.7162281497029817</v>
      </c>
      <c r="AZ16" s="18">
        <f t="shared" si="74"/>
        <v>7.6779211591329499E-2</v>
      </c>
      <c r="BA16" s="72">
        <f t="shared" si="27"/>
        <v>9.7678937028027413</v>
      </c>
      <c r="BB16" s="72">
        <f t="shared" si="75"/>
        <v>5.2893238472624393E-3</v>
      </c>
      <c r="BC16" s="72">
        <f t="shared" si="76"/>
        <v>5.1665553099759148E-2</v>
      </c>
      <c r="BD16" s="72">
        <f t="shared" si="77"/>
        <v>0.8</v>
      </c>
      <c r="BE16" s="72">
        <f t="shared" si="78"/>
        <v>0.9</v>
      </c>
      <c r="BF16" s="72">
        <f t="shared" si="79"/>
        <v>1.9535787405605478</v>
      </c>
      <c r="BG16" s="72">
        <f t="shared" si="80"/>
        <v>0.97678937028027391</v>
      </c>
      <c r="BI16">
        <f t="shared" si="28"/>
        <v>12</v>
      </c>
      <c r="BJ16" s="14">
        <f t="shared" si="29"/>
        <v>1.558E-2</v>
      </c>
      <c r="BK16" s="5">
        <f t="shared" si="30"/>
        <v>0.83067343945054062</v>
      </c>
      <c r="BL16" s="5">
        <f t="shared" si="31"/>
        <v>0.55020000000000002</v>
      </c>
      <c r="BM16" s="5">
        <f t="shared" si="32"/>
        <v>1.9410072933011557E-3</v>
      </c>
      <c r="BN16" s="5">
        <f t="shared" si="81"/>
        <v>0.99893205778722571</v>
      </c>
      <c r="BO16" s="5">
        <f t="shared" si="33"/>
        <v>0.99166958903948377</v>
      </c>
      <c r="BP16" s="5">
        <f t="shared" si="34"/>
        <v>0.53321399999999997</v>
      </c>
      <c r="BQ16" s="5">
        <f t="shared" si="82"/>
        <v>2.6801465000000002E-3</v>
      </c>
      <c r="BR16" s="5">
        <f t="shared" si="83"/>
        <v>0.99857090836414897</v>
      </c>
      <c r="BS16" s="5">
        <f t="shared" si="35"/>
        <v>0.98900525389794769</v>
      </c>
      <c r="BT16" s="5">
        <f t="shared" si="84"/>
        <v>9.571899187828798</v>
      </c>
      <c r="BU16" s="13">
        <f t="shared" si="85"/>
        <v>0.98076643369086813</v>
      </c>
      <c r="BV16" s="5">
        <f t="shared" si="36"/>
        <v>9.4921613339215529</v>
      </c>
      <c r="BW16" s="18">
        <f t="shared" si="37"/>
        <v>7.9737853907245082E-2</v>
      </c>
      <c r="BX16" s="72">
        <f t="shared" si="86"/>
        <v>0.75</v>
      </c>
      <c r="BY16" s="72">
        <f t="shared" si="38"/>
        <v>5.4212685181075516E-3</v>
      </c>
      <c r="BZ16" s="72">
        <f t="shared" si="39"/>
        <v>7.951335180936092E-4</v>
      </c>
      <c r="CA16" s="72">
        <f t="shared" si="40"/>
        <v>5.4290270953202824E-3</v>
      </c>
      <c r="CB16" s="72">
        <f t="shared" si="41"/>
        <v>5.3449212503449688E-2</v>
      </c>
      <c r="CC16" s="72">
        <f t="shared" si="42"/>
        <v>9.5976854485962306</v>
      </c>
      <c r="CD16" s="72">
        <f t="shared" si="87"/>
        <v>1.0994746102052311E-2</v>
      </c>
      <c r="CE16" s="72">
        <f t="shared" si="88"/>
        <v>0.10552411467467759</v>
      </c>
      <c r="CF16" s="72">
        <f t="shared" si="89"/>
        <v>0.95</v>
      </c>
      <c r="CG16" s="72">
        <f t="shared" si="43"/>
        <v>2.3994213621490577</v>
      </c>
      <c r="CH16" s="72">
        <f t="shared" si="44"/>
        <v>0.47988427242981196</v>
      </c>
      <c r="CJ16">
        <f t="shared" si="45"/>
        <v>11</v>
      </c>
      <c r="CK16" s="14">
        <f t="shared" si="46"/>
        <v>1.5429999999999999E-2</v>
      </c>
      <c r="CL16" s="5">
        <f t="shared" si="90"/>
        <v>0.84498715821625059</v>
      </c>
      <c r="CM16" s="5">
        <f t="shared" si="47"/>
        <v>0.5484</v>
      </c>
      <c r="CN16" s="5">
        <f t="shared" si="48"/>
        <v>1.8157301994512487E-3</v>
      </c>
      <c r="CO16" s="5">
        <f t="shared" si="91"/>
        <v>0.99900425355862088</v>
      </c>
      <c r="CP16" s="5">
        <f t="shared" si="92"/>
        <v>0.9927297670636086</v>
      </c>
      <c r="CQ16" s="5">
        <f t="shared" si="49"/>
        <v>0.529254</v>
      </c>
      <c r="CR16" s="5">
        <f t="shared" si="50"/>
        <v>2.4868996000000001E-3</v>
      </c>
      <c r="CS16" s="5">
        <f t="shared" si="93"/>
        <v>0.9986837984391016</v>
      </c>
      <c r="CT16" s="5">
        <f t="shared" si="94"/>
        <v>0.99042065577308713</v>
      </c>
      <c r="CU16" s="5">
        <f t="shared" si="51"/>
        <v>0.75</v>
      </c>
      <c r="CV16" s="5">
        <f t="shared" si="52"/>
        <v>7.3130788217817955</v>
      </c>
      <c r="CW16" s="5">
        <f t="shared" si="95"/>
        <v>0.73741505017545239</v>
      </c>
      <c r="CX16" s="5">
        <f t="shared" si="53"/>
        <v>7.2599110352652501</v>
      </c>
      <c r="CY16" s="18">
        <f t="shared" si="96"/>
        <v>5.3167786516545412E-2</v>
      </c>
      <c r="CZ16" s="72">
        <f t="shared" si="97"/>
        <v>9.7735051504937545</v>
      </c>
      <c r="DA16" s="72">
        <f t="shared" si="98"/>
        <v>9.579344226912867E-3</v>
      </c>
      <c r="DB16" s="72">
        <f t="shared" si="99"/>
        <v>9.3623770140085522E-2</v>
      </c>
      <c r="DC16" s="72">
        <f t="shared" si="100"/>
        <v>0.75</v>
      </c>
      <c r="DD16" s="72">
        <f t="shared" si="101"/>
        <v>0.95</v>
      </c>
      <c r="DE16" s="72">
        <f t="shared" si="102"/>
        <v>2.4433762876234386</v>
      </c>
      <c r="DF16" s="72">
        <f t="shared" si="103"/>
        <v>0.48867525752468816</v>
      </c>
    </row>
    <row r="17" spans="1:110" x14ac:dyDescent="0.2">
      <c r="A17">
        <f t="shared" si="104"/>
        <v>13</v>
      </c>
      <c r="B17">
        <f t="shared" si="0"/>
        <v>2038</v>
      </c>
      <c r="C17">
        <f t="shared" si="1"/>
        <v>53</v>
      </c>
      <c r="D17">
        <f t="shared" si="2"/>
        <v>55</v>
      </c>
      <c r="E17">
        <f t="shared" si="54"/>
        <v>50</v>
      </c>
      <c r="F17" s="5">
        <f t="shared" si="3"/>
        <v>1</v>
      </c>
      <c r="G17" s="5">
        <f t="shared" si="4"/>
        <v>1</v>
      </c>
      <c r="H17" s="5">
        <f t="shared" si="105"/>
        <v>1</v>
      </c>
      <c r="I17" s="5">
        <f t="shared" si="5"/>
        <v>11.651160716763691</v>
      </c>
      <c r="K17">
        <f t="shared" si="55"/>
        <v>13</v>
      </c>
      <c r="L17" s="14">
        <f t="shared" si="6"/>
        <v>1.5769999999999999E-2</v>
      </c>
      <c r="M17" s="5">
        <f t="shared" si="56"/>
        <v>0.8159433972898632</v>
      </c>
      <c r="N17" s="5">
        <f t="shared" si="7"/>
        <v>0.53459999999999996</v>
      </c>
      <c r="O17" s="5">
        <f t="shared" si="8"/>
        <v>2.3972957E-3</v>
      </c>
      <c r="P17" s="5">
        <f t="shared" si="9"/>
        <v>0.99871840571878001</v>
      </c>
      <c r="Q17" s="5">
        <f t="shared" si="57"/>
        <v>0.9897295994911306</v>
      </c>
      <c r="R17" s="5">
        <f t="shared" si="58"/>
        <v>0.54687600000000003</v>
      </c>
      <c r="S17" s="13">
        <f t="shared" si="59"/>
        <v>1.5445428092255575E-3</v>
      </c>
      <c r="T17" s="5">
        <f t="shared" si="60"/>
        <v>0.99915532660666195</v>
      </c>
      <c r="U17" s="5">
        <f t="shared" si="10"/>
        <v>0.99310194710478017</v>
      </c>
      <c r="V17" s="5">
        <f t="shared" si="61"/>
        <v>9.4411100232858622</v>
      </c>
      <c r="W17" s="52">
        <f t="shared" si="62"/>
        <v>0.98290239236187604</v>
      </c>
      <c r="X17" s="5">
        <f t="shared" si="11"/>
        <v>9.3441460420984139</v>
      </c>
      <c r="Y17" s="18">
        <f t="shared" si="63"/>
        <v>9.6963981187448312E-2</v>
      </c>
      <c r="Z17" s="72">
        <f t="shared" si="64"/>
        <v>0.8</v>
      </c>
      <c r="AA17" s="72">
        <f t="shared" si="12"/>
        <v>7.174240870155368E-3</v>
      </c>
      <c r="AB17" s="72">
        <f t="shared" si="13"/>
        <v>1.0160475965187319E-3</v>
      </c>
      <c r="AC17" s="72">
        <f t="shared" si="14"/>
        <v>7.1803058834911818E-3</v>
      </c>
      <c r="AD17" s="72">
        <f t="shared" si="15"/>
        <v>6.9493224412783064E-2</v>
      </c>
      <c r="AE17" s="72">
        <f t="shared" si="65"/>
        <v>9.4090501678500207</v>
      </c>
      <c r="AF17" s="72">
        <f t="shared" si="66"/>
        <v>6.8980528952198306E-3</v>
      </c>
      <c r="AG17" s="72">
        <f t="shared" si="67"/>
        <v>6.4904125751606465E-2</v>
      </c>
      <c r="AH17" s="72">
        <f t="shared" si="68"/>
        <v>0.9</v>
      </c>
      <c r="AI17" s="72">
        <f t="shared" si="16"/>
        <v>1.8818100335700036</v>
      </c>
      <c r="AJ17" s="72">
        <f t="shared" si="17"/>
        <v>0.94090501678500182</v>
      </c>
      <c r="AL17">
        <f t="shared" si="18"/>
        <v>12</v>
      </c>
      <c r="AM17" s="14">
        <f t="shared" si="19"/>
        <v>1.558E-2</v>
      </c>
      <c r="AN17" s="5">
        <f t="shared" si="69"/>
        <v>0.83067343945054062</v>
      </c>
      <c r="AO17" s="5">
        <f t="shared" si="20"/>
        <v>0.53010000000000002</v>
      </c>
      <c r="AP17" s="5">
        <f t="shared" si="21"/>
        <v>2.2058119000000001E-3</v>
      </c>
      <c r="AQ17" s="5">
        <f t="shared" si="22"/>
        <v>0.99883069911180999</v>
      </c>
      <c r="AR17" s="5">
        <f t="shared" si="70"/>
        <v>0.990999658986779</v>
      </c>
      <c r="AS17" s="5">
        <f t="shared" si="23"/>
        <v>0.54449999999999998</v>
      </c>
      <c r="AT17" s="5">
        <f t="shared" si="24"/>
        <v>1.4201343342373773E-3</v>
      </c>
      <c r="AU17" s="5">
        <f t="shared" si="71"/>
        <v>0.99922673685500774</v>
      </c>
      <c r="AV17" s="5">
        <f t="shared" si="72"/>
        <v>0.99394150304693829</v>
      </c>
      <c r="AW17" s="5">
        <f t="shared" si="25"/>
        <v>9.6196737360770719</v>
      </c>
      <c r="AX17" s="5">
        <f t="shared" si="73"/>
        <v>0.98499569057232239</v>
      </c>
      <c r="AY17" s="5">
        <f t="shared" si="26"/>
        <v>9.5330933920164522</v>
      </c>
      <c r="AZ17" s="18">
        <f t="shared" si="74"/>
        <v>8.6580344060619652E-2</v>
      </c>
      <c r="BA17" s="72">
        <f t="shared" si="27"/>
        <v>9.5912016580378747</v>
      </c>
      <c r="BB17" s="72">
        <f t="shared" si="75"/>
        <v>6.0584969530617094E-3</v>
      </c>
      <c r="BC17" s="72">
        <f t="shared" si="76"/>
        <v>5.8108266021422883E-2</v>
      </c>
      <c r="BD17" s="72">
        <f t="shared" si="77"/>
        <v>0.8</v>
      </c>
      <c r="BE17" s="72">
        <f t="shared" si="78"/>
        <v>0.9</v>
      </c>
      <c r="BF17" s="72">
        <f t="shared" si="79"/>
        <v>1.9182403316075745</v>
      </c>
      <c r="BG17" s="72">
        <f t="shared" si="80"/>
        <v>0.95912016580378723</v>
      </c>
      <c r="BI17">
        <f t="shared" si="28"/>
        <v>13</v>
      </c>
      <c r="BJ17" s="14">
        <f t="shared" si="29"/>
        <v>1.5769999999999999E-2</v>
      </c>
      <c r="BK17" s="5">
        <f t="shared" si="30"/>
        <v>0.8159433972898632</v>
      </c>
      <c r="BL17" s="5">
        <f t="shared" si="31"/>
        <v>0.55020000000000002</v>
      </c>
      <c r="BM17" s="5">
        <f t="shared" si="32"/>
        <v>2.074776504235043E-3</v>
      </c>
      <c r="BN17" s="5">
        <f t="shared" si="81"/>
        <v>0.99885845796736983</v>
      </c>
      <c r="BO17" s="5">
        <f t="shared" si="33"/>
        <v>0.99053755652111408</v>
      </c>
      <c r="BP17" s="5">
        <f t="shared" si="34"/>
        <v>0.53628299999999995</v>
      </c>
      <c r="BQ17" s="5">
        <f t="shared" si="82"/>
        <v>2.9654896000000002E-3</v>
      </c>
      <c r="BR17" s="5">
        <f t="shared" si="83"/>
        <v>0.99840965834084316</v>
      </c>
      <c r="BS17" s="5">
        <f t="shared" si="35"/>
        <v>0.98743239764154878</v>
      </c>
      <c r="BT17" s="5">
        <f t="shared" si="84"/>
        <v>9.3872113873795708</v>
      </c>
      <c r="BU17" s="13">
        <f t="shared" si="85"/>
        <v>0.97808887438964487</v>
      </c>
      <c r="BV17" s="5">
        <f t="shared" si="36"/>
        <v>9.2983854302021385</v>
      </c>
      <c r="BW17" s="18">
        <f t="shared" si="37"/>
        <v>8.8825957177432358E-2</v>
      </c>
      <c r="BX17" s="72">
        <f t="shared" si="86"/>
        <v>0.75</v>
      </c>
      <c r="BY17" s="72">
        <f t="shared" si="38"/>
        <v>6.2065158330729233E-3</v>
      </c>
      <c r="BZ17" s="72">
        <f t="shared" si="39"/>
        <v>8.4902438877724454E-4</v>
      </c>
      <c r="CA17" s="72">
        <f t="shared" si="40"/>
        <v>6.2164020362011612E-3</v>
      </c>
      <c r="CB17" s="72">
        <f t="shared" si="41"/>
        <v>6.0164264413170736E-2</v>
      </c>
      <c r="CC17" s="72">
        <f t="shared" si="42"/>
        <v>9.4167311629748411</v>
      </c>
      <c r="CD17" s="72">
        <f t="shared" si="87"/>
        <v>1.2567602358451224E-2</v>
      </c>
      <c r="CE17" s="72">
        <f t="shared" si="88"/>
        <v>0.11834573277270376</v>
      </c>
      <c r="CF17" s="72">
        <f t="shared" si="89"/>
        <v>0.95</v>
      </c>
      <c r="CG17" s="72">
        <f t="shared" si="43"/>
        <v>2.3541827907437103</v>
      </c>
      <c r="CH17" s="72">
        <f t="shared" si="44"/>
        <v>0.47083655814874248</v>
      </c>
      <c r="CJ17">
        <f t="shared" si="45"/>
        <v>12</v>
      </c>
      <c r="CK17" s="14">
        <f t="shared" si="46"/>
        <v>1.558E-2</v>
      </c>
      <c r="CL17" s="5">
        <f t="shared" si="90"/>
        <v>0.83067343945054062</v>
      </c>
      <c r="CM17" s="5">
        <f t="shared" si="47"/>
        <v>0.55020000000000002</v>
      </c>
      <c r="CN17" s="5">
        <f t="shared" si="48"/>
        <v>1.9410072933011557E-3</v>
      </c>
      <c r="CO17" s="5">
        <f t="shared" si="91"/>
        <v>0.99893205778722571</v>
      </c>
      <c r="CP17" s="5">
        <f t="shared" si="92"/>
        <v>0.99166958903948377</v>
      </c>
      <c r="CQ17" s="5">
        <f t="shared" si="49"/>
        <v>0.53321399999999997</v>
      </c>
      <c r="CR17" s="5">
        <f t="shared" si="50"/>
        <v>2.6801465000000002E-3</v>
      </c>
      <c r="CS17" s="5">
        <f t="shared" si="93"/>
        <v>0.99857090836414897</v>
      </c>
      <c r="CT17" s="5">
        <f t="shared" si="94"/>
        <v>0.98900525389794769</v>
      </c>
      <c r="CU17" s="5">
        <f t="shared" si="51"/>
        <v>0.75</v>
      </c>
      <c r="CV17" s="5">
        <f t="shared" si="52"/>
        <v>7.1789243908715985</v>
      </c>
      <c r="CW17" s="5">
        <f t="shared" si="95"/>
        <v>0.7355748252681511</v>
      </c>
      <c r="CX17" s="5">
        <f t="shared" si="53"/>
        <v>7.1191210004411642</v>
      </c>
      <c r="CY17" s="18">
        <f t="shared" si="96"/>
        <v>5.9803390430434256E-2</v>
      </c>
      <c r="CZ17" s="72">
        <f t="shared" si="97"/>
        <v>9.5976854485962306</v>
      </c>
      <c r="DA17" s="72">
        <f t="shared" si="98"/>
        <v>1.0994746102052311E-2</v>
      </c>
      <c r="DB17" s="72">
        <f t="shared" si="99"/>
        <v>0.10552411467467759</v>
      </c>
      <c r="DC17" s="72">
        <f t="shared" si="100"/>
        <v>0.75</v>
      </c>
      <c r="DD17" s="72">
        <f t="shared" si="101"/>
        <v>0.95</v>
      </c>
      <c r="DE17" s="72">
        <f t="shared" si="102"/>
        <v>2.3994213621490577</v>
      </c>
      <c r="DF17" s="72">
        <f t="shared" si="103"/>
        <v>0.47988427242981196</v>
      </c>
    </row>
    <row r="18" spans="1:110" x14ac:dyDescent="0.2">
      <c r="A18">
        <f t="shared" si="104"/>
        <v>14</v>
      </c>
      <c r="B18">
        <f t="shared" si="0"/>
        <v>2039</v>
      </c>
      <c r="C18">
        <f t="shared" si="1"/>
        <v>54</v>
      </c>
      <c r="D18">
        <f t="shared" si="2"/>
        <v>56</v>
      </c>
      <c r="E18">
        <f t="shared" si="54"/>
        <v>51</v>
      </c>
      <c r="F18" s="5">
        <f t="shared" si="3"/>
        <v>1</v>
      </c>
      <c r="G18" s="5">
        <f t="shared" si="4"/>
        <v>1</v>
      </c>
      <c r="H18" s="5">
        <f t="shared" si="105"/>
        <v>1</v>
      </c>
      <c r="I18" s="5">
        <f t="shared" si="5"/>
        <v>11.651160716763691</v>
      </c>
      <c r="K18">
        <f t="shared" si="55"/>
        <v>14</v>
      </c>
      <c r="L18" s="14">
        <f t="shared" si="6"/>
        <v>1.5980000000000001E-2</v>
      </c>
      <c r="M18" s="5">
        <f t="shared" si="56"/>
        <v>0.80095437392805002</v>
      </c>
      <c r="N18" s="5">
        <f t="shared" si="7"/>
        <v>0.53859999999999997</v>
      </c>
      <c r="O18" s="5">
        <f t="shared" si="8"/>
        <v>2.5832125999999999E-3</v>
      </c>
      <c r="P18" s="5">
        <f t="shared" si="9"/>
        <v>0.99860868169364003</v>
      </c>
      <c r="Q18" s="5">
        <f t="shared" si="57"/>
        <v>0.98835257058101222</v>
      </c>
      <c r="R18" s="5">
        <f t="shared" si="58"/>
        <v>0.54291599999999995</v>
      </c>
      <c r="S18" s="13">
        <f t="shared" si="59"/>
        <v>1.7372014218112186E-3</v>
      </c>
      <c r="T18" s="5">
        <f t="shared" si="60"/>
        <v>0.99905684555287599</v>
      </c>
      <c r="U18" s="5">
        <f t="shared" si="10"/>
        <v>0.99216529858692082</v>
      </c>
      <c r="V18" s="5">
        <f t="shared" si="61"/>
        <v>9.2589343267013025</v>
      </c>
      <c r="W18" s="52">
        <f t="shared" si="62"/>
        <v>0.98060912329966077</v>
      </c>
      <c r="X18" s="5">
        <f t="shared" si="11"/>
        <v>9.1510915426360064</v>
      </c>
      <c r="Y18" s="18">
        <f t="shared" si="63"/>
        <v>0.10784278406529602</v>
      </c>
      <c r="Z18" s="72">
        <f t="shared" si="64"/>
        <v>0.8</v>
      </c>
      <c r="AA18" s="72">
        <f t="shared" si="12"/>
        <v>8.1825637596835265E-3</v>
      </c>
      <c r="AB18" s="72">
        <f t="shared" si="13"/>
        <v>1.1016231280946633E-3</v>
      </c>
      <c r="AC18" s="72">
        <f t="shared" si="14"/>
        <v>8.1902884666740991E-3</v>
      </c>
      <c r="AD18" s="72">
        <f t="shared" si="15"/>
        <v>7.7862514278366407E-2</v>
      </c>
      <c r="AE18" s="72">
        <f t="shared" si="65"/>
        <v>9.2233537654152329</v>
      </c>
      <c r="AF18" s="72">
        <f t="shared" si="66"/>
        <v>7.8347014130791814E-3</v>
      </c>
      <c r="AG18" s="72">
        <f t="shared" si="67"/>
        <v>7.2262222779227919E-2</v>
      </c>
      <c r="AH18" s="72">
        <f t="shared" si="68"/>
        <v>0.9</v>
      </c>
      <c r="AI18" s="72">
        <f t="shared" si="16"/>
        <v>1.8446707530830462</v>
      </c>
      <c r="AJ18" s="72">
        <f t="shared" si="17"/>
        <v>0.92233537654152309</v>
      </c>
      <c r="AL18">
        <f t="shared" si="18"/>
        <v>13</v>
      </c>
      <c r="AM18" s="14">
        <f t="shared" si="19"/>
        <v>1.5769999999999999E-2</v>
      </c>
      <c r="AN18" s="5">
        <f t="shared" si="69"/>
        <v>0.8159433972898632</v>
      </c>
      <c r="AO18" s="5">
        <f t="shared" si="20"/>
        <v>0.53459999999999996</v>
      </c>
      <c r="AP18" s="5">
        <f t="shared" si="21"/>
        <v>2.3972957E-3</v>
      </c>
      <c r="AQ18" s="5">
        <f t="shared" si="22"/>
        <v>0.99871840571878001</v>
      </c>
      <c r="AR18" s="5">
        <f t="shared" si="70"/>
        <v>0.9897295994911306</v>
      </c>
      <c r="AS18" s="5">
        <f t="shared" si="23"/>
        <v>0.54687600000000003</v>
      </c>
      <c r="AT18" s="5">
        <f t="shared" si="24"/>
        <v>1.5445428092255575E-3</v>
      </c>
      <c r="AU18" s="5">
        <f t="shared" si="71"/>
        <v>0.99915532660666195</v>
      </c>
      <c r="AV18" s="5">
        <f t="shared" si="72"/>
        <v>0.99310194710478017</v>
      </c>
      <c r="AW18" s="5">
        <f t="shared" si="25"/>
        <v>9.4411100232858622</v>
      </c>
      <c r="AX18" s="5">
        <f t="shared" si="73"/>
        <v>0.98290239236187604</v>
      </c>
      <c r="AY18" s="5">
        <f t="shared" si="26"/>
        <v>9.3441460420984139</v>
      </c>
      <c r="AZ18" s="18">
        <f t="shared" si="74"/>
        <v>9.6963981187448312E-2</v>
      </c>
      <c r="BA18" s="72">
        <f t="shared" si="27"/>
        <v>9.4090501678500207</v>
      </c>
      <c r="BB18" s="72">
        <f t="shared" si="75"/>
        <v>6.8980528952198306E-3</v>
      </c>
      <c r="BC18" s="72">
        <f t="shared" si="76"/>
        <v>6.4904125751606465E-2</v>
      </c>
      <c r="BD18" s="72">
        <f t="shared" si="77"/>
        <v>0.8</v>
      </c>
      <c r="BE18" s="72">
        <f t="shared" si="78"/>
        <v>0.9</v>
      </c>
      <c r="BF18" s="72">
        <f t="shared" si="79"/>
        <v>1.8818100335700036</v>
      </c>
      <c r="BG18" s="72">
        <f t="shared" si="80"/>
        <v>0.94090501678500182</v>
      </c>
      <c r="BI18">
        <f t="shared" si="28"/>
        <v>14</v>
      </c>
      <c r="BJ18" s="14">
        <f t="shared" si="29"/>
        <v>1.5980000000000001E-2</v>
      </c>
      <c r="BK18" s="5">
        <f t="shared" si="30"/>
        <v>0.80095437392805002</v>
      </c>
      <c r="BL18" s="5">
        <f t="shared" si="31"/>
        <v>0.54690000000000005</v>
      </c>
      <c r="BM18" s="5">
        <f t="shared" si="32"/>
        <v>2.2205436845865734E-3</v>
      </c>
      <c r="BN18" s="5">
        <f t="shared" si="81"/>
        <v>0.99878558465889955</v>
      </c>
      <c r="BO18" s="5">
        <f t="shared" si="33"/>
        <v>0.98933463251653864</v>
      </c>
      <c r="BP18" s="5">
        <f t="shared" si="34"/>
        <v>0.54034199999999999</v>
      </c>
      <c r="BQ18" s="5">
        <f t="shared" si="82"/>
        <v>3.2067062000000002E-3</v>
      </c>
      <c r="BR18" s="5">
        <f t="shared" si="83"/>
        <v>0.99826728195847958</v>
      </c>
      <c r="BS18" s="5">
        <f t="shared" si="35"/>
        <v>0.98572145571137348</v>
      </c>
      <c r="BT18" s="5">
        <f t="shared" si="84"/>
        <v>9.1988000747966563</v>
      </c>
      <c r="BU18" s="13">
        <f t="shared" si="85"/>
        <v>0.97520837414987915</v>
      </c>
      <c r="BV18" s="5">
        <f t="shared" si="36"/>
        <v>9.1006914915920571</v>
      </c>
      <c r="BW18" s="18">
        <f t="shared" si="37"/>
        <v>9.8108583204599142E-2</v>
      </c>
      <c r="BX18" s="72">
        <f t="shared" si="86"/>
        <v>0.75</v>
      </c>
      <c r="BY18" s="72">
        <f t="shared" si="38"/>
        <v>7.0433149600150945E-3</v>
      </c>
      <c r="BZ18" s="72">
        <f t="shared" si="39"/>
        <v>9.021930034315462E-4</v>
      </c>
      <c r="CA18" s="72">
        <f t="shared" si="40"/>
        <v>7.0555402218501675E-3</v>
      </c>
      <c r="CB18" s="72">
        <f t="shared" si="41"/>
        <v>6.7074817144808244E-2</v>
      </c>
      <c r="CC18" s="72">
        <f t="shared" si="42"/>
        <v>9.2325184146715049</v>
      </c>
      <c r="CD18" s="72">
        <f t="shared" si="87"/>
        <v>1.4278544288626516E-2</v>
      </c>
      <c r="CE18" s="72">
        <f t="shared" si="88"/>
        <v>0.13182692307944696</v>
      </c>
      <c r="CF18" s="72">
        <f t="shared" si="89"/>
        <v>0.95</v>
      </c>
      <c r="CG18" s="72">
        <f t="shared" si="43"/>
        <v>2.3081296036678762</v>
      </c>
      <c r="CH18" s="72">
        <f t="shared" si="44"/>
        <v>0.46162592073357567</v>
      </c>
      <c r="CJ18">
        <f t="shared" si="45"/>
        <v>13</v>
      </c>
      <c r="CK18" s="14">
        <f t="shared" si="46"/>
        <v>1.5769999999999999E-2</v>
      </c>
      <c r="CL18" s="5">
        <f t="shared" si="90"/>
        <v>0.8159433972898632</v>
      </c>
      <c r="CM18" s="5">
        <f t="shared" si="47"/>
        <v>0.55020000000000002</v>
      </c>
      <c r="CN18" s="5">
        <f t="shared" si="48"/>
        <v>2.074776504235043E-3</v>
      </c>
      <c r="CO18" s="5">
        <f t="shared" si="91"/>
        <v>0.99885845796736983</v>
      </c>
      <c r="CP18" s="5">
        <f t="shared" si="92"/>
        <v>0.99053755652111408</v>
      </c>
      <c r="CQ18" s="5">
        <f t="shared" si="49"/>
        <v>0.53628299999999995</v>
      </c>
      <c r="CR18" s="5">
        <f t="shared" si="50"/>
        <v>2.9654896000000002E-3</v>
      </c>
      <c r="CS18" s="5">
        <f t="shared" si="93"/>
        <v>0.99840965834084316</v>
      </c>
      <c r="CT18" s="5">
        <f t="shared" si="94"/>
        <v>0.98743239764154878</v>
      </c>
      <c r="CU18" s="5">
        <f t="shared" si="51"/>
        <v>0.75</v>
      </c>
      <c r="CV18" s="5">
        <f t="shared" si="52"/>
        <v>7.0404085405346777</v>
      </c>
      <c r="CW18" s="5">
        <f t="shared" si="95"/>
        <v>0.73356665579223368</v>
      </c>
      <c r="CX18" s="5">
        <f t="shared" si="53"/>
        <v>6.9737890726516039</v>
      </c>
      <c r="CY18" s="18">
        <f t="shared" si="96"/>
        <v>6.6619467883073824E-2</v>
      </c>
      <c r="CZ18" s="72">
        <f t="shared" si="97"/>
        <v>9.4167311629748411</v>
      </c>
      <c r="DA18" s="72">
        <f t="shared" si="98"/>
        <v>1.2567602358451224E-2</v>
      </c>
      <c r="DB18" s="72">
        <f t="shared" si="99"/>
        <v>0.11834573277270376</v>
      </c>
      <c r="DC18" s="72">
        <f t="shared" si="100"/>
        <v>0.75</v>
      </c>
      <c r="DD18" s="72">
        <f t="shared" si="101"/>
        <v>0.95</v>
      </c>
      <c r="DE18" s="72">
        <f t="shared" si="102"/>
        <v>2.3541827907437103</v>
      </c>
      <c r="DF18" s="72">
        <f t="shared" si="103"/>
        <v>0.47083655814874248</v>
      </c>
    </row>
    <row r="19" spans="1:110" x14ac:dyDescent="0.2">
      <c r="A19">
        <f t="shared" si="104"/>
        <v>15</v>
      </c>
      <c r="B19">
        <f t="shared" si="0"/>
        <v>2040</v>
      </c>
      <c r="C19">
        <f t="shared" si="1"/>
        <v>55</v>
      </c>
      <c r="D19">
        <f t="shared" si="2"/>
        <v>57</v>
      </c>
      <c r="E19">
        <f t="shared" si="54"/>
        <v>52</v>
      </c>
      <c r="F19" s="5">
        <f t="shared" si="3"/>
        <v>1</v>
      </c>
      <c r="G19" s="5">
        <f t="shared" si="4"/>
        <v>1</v>
      </c>
      <c r="H19" s="5">
        <f t="shared" si="105"/>
        <v>1</v>
      </c>
      <c r="I19" s="5">
        <f t="shared" si="5"/>
        <v>11.651160716763691</v>
      </c>
      <c r="K19">
        <f t="shared" si="55"/>
        <v>15</v>
      </c>
      <c r="L19" s="14">
        <f t="shared" si="6"/>
        <v>1.6209999999999999E-2</v>
      </c>
      <c r="M19" s="5">
        <f t="shared" si="56"/>
        <v>0.78568422968669505</v>
      </c>
      <c r="N19" s="5">
        <f t="shared" si="7"/>
        <v>0.54169999999999996</v>
      </c>
      <c r="O19" s="5">
        <f t="shared" si="8"/>
        <v>2.8592206999999998E-3</v>
      </c>
      <c r="P19" s="5">
        <f t="shared" si="9"/>
        <v>0.99845116014681001</v>
      </c>
      <c r="Q19" s="5">
        <f t="shared" si="57"/>
        <v>0.98682177073069355</v>
      </c>
      <c r="R19" s="5">
        <f t="shared" si="58"/>
        <v>0.54469800000000002</v>
      </c>
      <c r="S19" s="13">
        <f t="shared" si="59"/>
        <v>1.8551439077680865E-3</v>
      </c>
      <c r="T19" s="5">
        <f t="shared" si="60"/>
        <v>0.99898950682372656</v>
      </c>
      <c r="U19" s="5">
        <f t="shared" si="10"/>
        <v>0.99116272232296343</v>
      </c>
      <c r="V19" s="5">
        <f t="shared" si="61"/>
        <v>9.0732356154363476</v>
      </c>
      <c r="W19" s="52">
        <f t="shared" si="62"/>
        <v>0.97810095272500153</v>
      </c>
      <c r="X19" s="5">
        <f t="shared" si="11"/>
        <v>8.9536664362816918</v>
      </c>
      <c r="Y19" s="18">
        <f t="shared" si="63"/>
        <v>0.11956917915465581</v>
      </c>
      <c r="Z19" s="72">
        <f t="shared" si="64"/>
        <v>0.8</v>
      </c>
      <c r="AA19" s="72">
        <f t="shared" si="12"/>
        <v>9.2748052802808425E-3</v>
      </c>
      <c r="AB19" s="72">
        <f t="shared" si="13"/>
        <v>1.2246398802549133E-3</v>
      </c>
      <c r="AC19" s="72">
        <f t="shared" si="14"/>
        <v>9.2841868877781893E-3</v>
      </c>
      <c r="AD19" s="72">
        <f t="shared" si="15"/>
        <v>8.6640478953647612E-2</v>
      </c>
      <c r="AE19" s="72">
        <f t="shared" si="65"/>
        <v>9.0334979662039796</v>
      </c>
      <c r="AF19" s="72">
        <f t="shared" si="66"/>
        <v>8.8372776770365702E-3</v>
      </c>
      <c r="AG19" s="72">
        <f t="shared" si="67"/>
        <v>7.9831529922289687E-2</v>
      </c>
      <c r="AH19" s="72">
        <f t="shared" si="68"/>
        <v>0.9</v>
      </c>
      <c r="AI19" s="72">
        <f t="shared" si="16"/>
        <v>1.8066995932407954</v>
      </c>
      <c r="AJ19" s="72">
        <f t="shared" si="17"/>
        <v>0.90334979662039772</v>
      </c>
      <c r="AL19">
        <f t="shared" si="18"/>
        <v>14</v>
      </c>
      <c r="AM19" s="14">
        <f t="shared" si="19"/>
        <v>1.5980000000000001E-2</v>
      </c>
      <c r="AN19" s="5">
        <f t="shared" si="69"/>
        <v>0.80095437392805002</v>
      </c>
      <c r="AO19" s="5">
        <f t="shared" si="20"/>
        <v>0.53859999999999997</v>
      </c>
      <c r="AP19" s="5">
        <f t="shared" si="21"/>
        <v>2.5832125999999999E-3</v>
      </c>
      <c r="AQ19" s="5">
        <f t="shared" si="22"/>
        <v>0.99860868169364003</v>
      </c>
      <c r="AR19" s="5">
        <f t="shared" si="70"/>
        <v>0.98835257058101222</v>
      </c>
      <c r="AS19" s="5">
        <f t="shared" si="23"/>
        <v>0.54291599999999995</v>
      </c>
      <c r="AT19" s="5">
        <f t="shared" si="24"/>
        <v>1.7372014218112186E-3</v>
      </c>
      <c r="AU19" s="5">
        <f t="shared" si="71"/>
        <v>0.99905684555287599</v>
      </c>
      <c r="AV19" s="5">
        <f t="shared" si="72"/>
        <v>0.99216529858692082</v>
      </c>
      <c r="AW19" s="5">
        <f t="shared" si="25"/>
        <v>9.2589343267013025</v>
      </c>
      <c r="AX19" s="5">
        <f t="shared" si="73"/>
        <v>0.98060912329966077</v>
      </c>
      <c r="AY19" s="5">
        <f t="shared" si="26"/>
        <v>9.1510915426360064</v>
      </c>
      <c r="AZ19" s="18">
        <f t="shared" si="74"/>
        <v>0.10784278406529602</v>
      </c>
      <c r="BA19" s="72">
        <f t="shared" si="27"/>
        <v>9.2233537654152329</v>
      </c>
      <c r="BB19" s="72">
        <f t="shared" si="75"/>
        <v>7.8347014130791814E-3</v>
      </c>
      <c r="BC19" s="72">
        <f t="shared" si="76"/>
        <v>7.2262222779227919E-2</v>
      </c>
      <c r="BD19" s="72">
        <f t="shared" si="77"/>
        <v>0.8</v>
      </c>
      <c r="BE19" s="72">
        <f t="shared" si="78"/>
        <v>0.9</v>
      </c>
      <c r="BF19" s="72">
        <f t="shared" si="79"/>
        <v>1.8446707530830462</v>
      </c>
      <c r="BG19" s="72">
        <f t="shared" si="80"/>
        <v>0.92233537654152309</v>
      </c>
      <c r="BI19">
        <f t="shared" si="28"/>
        <v>15</v>
      </c>
      <c r="BJ19" s="14">
        <f t="shared" si="29"/>
        <v>1.6209999999999999E-2</v>
      </c>
      <c r="BK19" s="5">
        <f t="shared" si="30"/>
        <v>0.78568422968669505</v>
      </c>
      <c r="BL19" s="5">
        <f t="shared" si="31"/>
        <v>0.54549999999999998</v>
      </c>
      <c r="BM19" s="5">
        <f t="shared" si="32"/>
        <v>2.4185410238813931E-3</v>
      </c>
      <c r="BN19" s="5">
        <f t="shared" si="81"/>
        <v>0.99868068587147274</v>
      </c>
      <c r="BO19" s="5">
        <f t="shared" si="33"/>
        <v>0.98802938935801821</v>
      </c>
      <c r="BP19" s="5">
        <f t="shared" si="34"/>
        <v>0.54846000000000006</v>
      </c>
      <c r="BQ19" s="5">
        <f t="shared" si="82"/>
        <v>3.4941384000000001E-3</v>
      </c>
      <c r="BR19" s="5">
        <f t="shared" si="83"/>
        <v>0.99808360485313596</v>
      </c>
      <c r="BS19" s="5">
        <f t="shared" si="35"/>
        <v>0.98383242389748848</v>
      </c>
      <c r="BT19" s="5">
        <f t="shared" si="84"/>
        <v>9.006133087014053</v>
      </c>
      <c r="BU19" s="13">
        <f t="shared" si="85"/>
        <v>0.97205534901405444</v>
      </c>
      <c r="BV19" s="5">
        <f t="shared" si="36"/>
        <v>8.8983241744395372</v>
      </c>
      <c r="BW19" s="18">
        <f t="shared" si="37"/>
        <v>0.10780891257451586</v>
      </c>
      <c r="BX19" s="72">
        <f t="shared" si="86"/>
        <v>0.75</v>
      </c>
      <c r="BY19" s="72">
        <f t="shared" si="38"/>
        <v>7.930281230546123E-3</v>
      </c>
      <c r="BZ19" s="72">
        <f t="shared" si="39"/>
        <v>9.7893236889029576E-4</v>
      </c>
      <c r="CA19" s="72">
        <f t="shared" si="40"/>
        <v>7.9455079634466411E-3</v>
      </c>
      <c r="CB19" s="72">
        <f t="shared" si="41"/>
        <v>7.4147862791221847E-2</v>
      </c>
      <c r="CC19" s="72">
        <f t="shared" si="42"/>
        <v>9.044552668012809</v>
      </c>
      <c r="CD19" s="72">
        <f t="shared" si="87"/>
        <v>1.6167576102511516E-2</v>
      </c>
      <c r="CE19" s="72">
        <f t="shared" si="88"/>
        <v>0.14622849357327067</v>
      </c>
      <c r="CF19" s="72">
        <f t="shared" si="89"/>
        <v>0.95</v>
      </c>
      <c r="CG19" s="72">
        <f t="shared" si="43"/>
        <v>2.2611381670032022</v>
      </c>
      <c r="CH19" s="72">
        <f t="shared" si="44"/>
        <v>0.45222763340064087</v>
      </c>
      <c r="CJ19">
        <f t="shared" si="45"/>
        <v>14</v>
      </c>
      <c r="CK19" s="14">
        <f t="shared" si="46"/>
        <v>1.5980000000000001E-2</v>
      </c>
      <c r="CL19" s="5">
        <f t="shared" si="90"/>
        <v>0.80095437392805002</v>
      </c>
      <c r="CM19" s="5">
        <f t="shared" si="47"/>
        <v>0.54690000000000005</v>
      </c>
      <c r="CN19" s="5">
        <f t="shared" si="48"/>
        <v>2.2205436845865734E-3</v>
      </c>
      <c r="CO19" s="5">
        <f t="shared" si="91"/>
        <v>0.99878558465889955</v>
      </c>
      <c r="CP19" s="5">
        <f t="shared" si="92"/>
        <v>0.98933463251653864</v>
      </c>
      <c r="CQ19" s="5">
        <f t="shared" si="49"/>
        <v>0.54034199999999999</v>
      </c>
      <c r="CR19" s="5">
        <f t="shared" si="50"/>
        <v>3.2067062000000002E-3</v>
      </c>
      <c r="CS19" s="5">
        <f t="shared" si="93"/>
        <v>0.99826728195847958</v>
      </c>
      <c r="CT19" s="5">
        <f t="shared" si="94"/>
        <v>0.98572145571137348</v>
      </c>
      <c r="CU19" s="5">
        <f t="shared" si="51"/>
        <v>0.75</v>
      </c>
      <c r="CV19" s="5">
        <f t="shared" si="52"/>
        <v>6.8991000560974918</v>
      </c>
      <c r="CW19" s="5">
        <f t="shared" si="95"/>
        <v>0.73140628061240931</v>
      </c>
      <c r="CX19" s="5">
        <f t="shared" si="53"/>
        <v>6.8255186186940424</v>
      </c>
      <c r="CY19" s="18">
        <f t="shared" si="96"/>
        <v>7.3581437403449357E-2</v>
      </c>
      <c r="CZ19" s="72">
        <f t="shared" si="97"/>
        <v>9.2325184146715049</v>
      </c>
      <c r="DA19" s="72">
        <f t="shared" si="98"/>
        <v>1.4278544288626516E-2</v>
      </c>
      <c r="DB19" s="72">
        <f t="shared" si="99"/>
        <v>0.13182692307944696</v>
      </c>
      <c r="DC19" s="72">
        <f t="shared" si="100"/>
        <v>0.75</v>
      </c>
      <c r="DD19" s="72">
        <f t="shared" si="101"/>
        <v>0.95</v>
      </c>
      <c r="DE19" s="72">
        <f t="shared" si="102"/>
        <v>2.3081296036678762</v>
      </c>
      <c r="DF19" s="72">
        <f t="shared" si="103"/>
        <v>0.46162592073357567</v>
      </c>
    </row>
    <row r="20" spans="1:110" x14ac:dyDescent="0.2">
      <c r="A20">
        <f t="shared" si="104"/>
        <v>16</v>
      </c>
      <c r="B20">
        <f t="shared" si="0"/>
        <v>2041</v>
      </c>
      <c r="C20">
        <f t="shared" si="1"/>
        <v>56</v>
      </c>
      <c r="D20">
        <f t="shared" si="2"/>
        <v>58</v>
      </c>
      <c r="E20">
        <f t="shared" si="54"/>
        <v>53</v>
      </c>
      <c r="F20" s="5">
        <f t="shared" si="3"/>
        <v>1</v>
      </c>
      <c r="G20" s="5">
        <f t="shared" si="4"/>
        <v>1</v>
      </c>
      <c r="H20" s="5">
        <f t="shared" si="105"/>
        <v>1</v>
      </c>
      <c r="I20" s="5">
        <f t="shared" si="5"/>
        <v>11.651160716763691</v>
      </c>
      <c r="K20">
        <f t="shared" si="55"/>
        <v>16</v>
      </c>
      <c r="L20" s="14">
        <f t="shared" si="6"/>
        <v>1.644E-2</v>
      </c>
      <c r="M20" s="5">
        <f t="shared" si="56"/>
        <v>0.77035701142281099</v>
      </c>
      <c r="N20" s="5">
        <f t="shared" si="7"/>
        <v>0.54579999999999995</v>
      </c>
      <c r="O20" s="5">
        <f t="shared" si="8"/>
        <v>3.0919948000000001E-3</v>
      </c>
      <c r="P20" s="5">
        <f t="shared" si="9"/>
        <v>0.99831238923816001</v>
      </c>
      <c r="Q20" s="5">
        <f t="shared" si="57"/>
        <v>0.98515639969039048</v>
      </c>
      <c r="R20" s="5">
        <f t="shared" si="58"/>
        <v>0.54469800000000002</v>
      </c>
      <c r="S20" s="13">
        <f t="shared" si="59"/>
        <v>1.9850990196628171E-3</v>
      </c>
      <c r="T20" s="5">
        <f t="shared" si="60"/>
        <v>0.99891872053418773</v>
      </c>
      <c r="U20" s="5">
        <f t="shared" si="10"/>
        <v>0.99009099842403703</v>
      </c>
      <c r="V20" s="5">
        <f t="shared" si="61"/>
        <v>8.8866145770888583</v>
      </c>
      <c r="W20" s="52">
        <f t="shared" si="62"/>
        <v>0.97539448337328838</v>
      </c>
      <c r="X20" s="5">
        <f t="shared" si="11"/>
        <v>8.7547052222010002</v>
      </c>
      <c r="Y20" s="18">
        <f t="shared" si="63"/>
        <v>0.13190935488785804</v>
      </c>
      <c r="Z20" s="72">
        <f t="shared" si="64"/>
        <v>0.8</v>
      </c>
      <c r="AA20" s="72">
        <f t="shared" si="12"/>
        <v>1.0488092326081246E-2</v>
      </c>
      <c r="AB20" s="72">
        <f t="shared" si="13"/>
        <v>1.3322968322424878E-3</v>
      </c>
      <c r="AC20" s="72">
        <f t="shared" si="14"/>
        <v>1.0499445160535756E-2</v>
      </c>
      <c r="AD20" s="72">
        <f t="shared" si="15"/>
        <v>9.6113319869038358E-2</v>
      </c>
      <c r="AE20" s="72">
        <f t="shared" si="65"/>
        <v>8.8423238228972654</v>
      </c>
      <c r="AF20" s="72">
        <f t="shared" si="66"/>
        <v>9.9090015759629724E-3</v>
      </c>
      <c r="AG20" s="72">
        <f t="shared" si="67"/>
        <v>8.761860069626394E-2</v>
      </c>
      <c r="AH20" s="72">
        <f t="shared" si="68"/>
        <v>0.9</v>
      </c>
      <c r="AI20" s="72">
        <f t="shared" si="16"/>
        <v>1.7684647645794527</v>
      </c>
      <c r="AJ20" s="72">
        <f t="shared" si="17"/>
        <v>0.88423238228972634</v>
      </c>
      <c r="AL20">
        <f t="shared" si="18"/>
        <v>15</v>
      </c>
      <c r="AM20" s="14">
        <f t="shared" si="19"/>
        <v>1.6209999999999999E-2</v>
      </c>
      <c r="AN20" s="5">
        <f t="shared" si="69"/>
        <v>0.78568422968669505</v>
      </c>
      <c r="AO20" s="5">
        <f t="shared" si="20"/>
        <v>0.54169999999999996</v>
      </c>
      <c r="AP20" s="5">
        <f t="shared" si="21"/>
        <v>2.8592206999999998E-3</v>
      </c>
      <c r="AQ20" s="5">
        <f t="shared" si="22"/>
        <v>0.99845116014681001</v>
      </c>
      <c r="AR20" s="5">
        <f t="shared" si="70"/>
        <v>0.98682177073069355</v>
      </c>
      <c r="AS20" s="5">
        <f t="shared" si="23"/>
        <v>0.54469800000000002</v>
      </c>
      <c r="AT20" s="5">
        <f t="shared" si="24"/>
        <v>1.8551439077680865E-3</v>
      </c>
      <c r="AU20" s="5">
        <f t="shared" si="71"/>
        <v>0.99898950682372656</v>
      </c>
      <c r="AV20" s="5">
        <f t="shared" si="72"/>
        <v>0.99116272232296343</v>
      </c>
      <c r="AW20" s="5">
        <f t="shared" si="25"/>
        <v>9.0732356154363476</v>
      </c>
      <c r="AX20" s="5">
        <f t="shared" si="73"/>
        <v>0.97810095272500153</v>
      </c>
      <c r="AY20" s="5">
        <f t="shared" si="26"/>
        <v>8.9536664362816918</v>
      </c>
      <c r="AZ20" s="18">
        <f t="shared" si="74"/>
        <v>0.11956917915465581</v>
      </c>
      <c r="BA20" s="72">
        <f t="shared" si="27"/>
        <v>9.0334979662039796</v>
      </c>
      <c r="BB20" s="72">
        <f t="shared" si="75"/>
        <v>8.8372776770365702E-3</v>
      </c>
      <c r="BC20" s="72">
        <f t="shared" si="76"/>
        <v>7.9831529922289687E-2</v>
      </c>
      <c r="BD20" s="72">
        <f t="shared" si="77"/>
        <v>0.8</v>
      </c>
      <c r="BE20" s="72">
        <f t="shared" si="78"/>
        <v>0.9</v>
      </c>
      <c r="BF20" s="72">
        <f t="shared" si="79"/>
        <v>1.8066995932407954</v>
      </c>
      <c r="BG20" s="72">
        <f t="shared" si="80"/>
        <v>0.90334979662039772</v>
      </c>
      <c r="BI20">
        <f t="shared" si="28"/>
        <v>16</v>
      </c>
      <c r="BJ20" s="14">
        <f t="shared" si="29"/>
        <v>1.644E-2</v>
      </c>
      <c r="BK20" s="5">
        <f t="shared" si="30"/>
        <v>0.77035701142281099</v>
      </c>
      <c r="BL20" s="5">
        <f t="shared" si="31"/>
        <v>0.54590000000000005</v>
      </c>
      <c r="BM20" s="5">
        <f t="shared" si="32"/>
        <v>2.5666494317306832E-3</v>
      </c>
      <c r="BN20" s="5">
        <f t="shared" si="81"/>
        <v>0.99859886607521819</v>
      </c>
      <c r="BO20" s="5">
        <f t="shared" si="33"/>
        <v>0.98664502786190722</v>
      </c>
      <c r="BP20" s="5">
        <f t="shared" si="34"/>
        <v>0.55756800000000006</v>
      </c>
      <c r="BQ20" s="5">
        <f t="shared" si="82"/>
        <v>3.7885794E-3</v>
      </c>
      <c r="BR20" s="5">
        <f t="shared" si="83"/>
        <v>0.99788760936110077</v>
      </c>
      <c r="BS20" s="5">
        <f t="shared" si="35"/>
        <v>0.98175418549500193</v>
      </c>
      <c r="BT20" s="5">
        <f t="shared" si="84"/>
        <v>8.8117870678805605</v>
      </c>
      <c r="BU20" s="13">
        <f t="shared" si="85"/>
        <v>0.96864288570126023</v>
      </c>
      <c r="BV20" s="5">
        <f t="shared" si="36"/>
        <v>8.6941058971022098</v>
      </c>
      <c r="BW20" s="18">
        <f t="shared" si="37"/>
        <v>0.11768117077835072</v>
      </c>
      <c r="BX20" s="72">
        <f t="shared" si="86"/>
        <v>0.75</v>
      </c>
      <c r="BY20" s="72">
        <f t="shared" si="38"/>
        <v>8.8903938600290149E-3</v>
      </c>
      <c r="BZ20" s="72">
        <f t="shared" si="39"/>
        <v>1.038271122083228E-3</v>
      </c>
      <c r="CA20" s="72">
        <f t="shared" si="40"/>
        <v>8.9092135994364181E-3</v>
      </c>
      <c r="CB20" s="72">
        <f t="shared" si="41"/>
        <v>8.1556128287880392E-2</v>
      </c>
      <c r="CC20" s="72">
        <f t="shared" si="42"/>
        <v>8.8556850844680923</v>
      </c>
      <c r="CD20" s="72">
        <f t="shared" si="87"/>
        <v>1.824581450499807E-2</v>
      </c>
      <c r="CE20" s="72">
        <f t="shared" si="88"/>
        <v>0.16157918736588298</v>
      </c>
      <c r="CF20" s="72">
        <f t="shared" si="89"/>
        <v>0.95</v>
      </c>
      <c r="CG20" s="72">
        <f t="shared" si="43"/>
        <v>2.2139212711170231</v>
      </c>
      <c r="CH20" s="72">
        <f t="shared" si="44"/>
        <v>0.442784254223405</v>
      </c>
      <c r="CJ20">
        <f t="shared" si="45"/>
        <v>15</v>
      </c>
      <c r="CK20" s="14">
        <f t="shared" si="46"/>
        <v>1.6209999999999999E-2</v>
      </c>
      <c r="CL20" s="5">
        <f t="shared" si="90"/>
        <v>0.78568422968669505</v>
      </c>
      <c r="CM20" s="5">
        <f t="shared" si="47"/>
        <v>0.54549999999999998</v>
      </c>
      <c r="CN20" s="5">
        <f t="shared" si="48"/>
        <v>2.4185410238813931E-3</v>
      </c>
      <c r="CO20" s="5">
        <f t="shared" si="91"/>
        <v>0.99868068587147274</v>
      </c>
      <c r="CP20" s="5">
        <f t="shared" si="92"/>
        <v>0.98802938935801821</v>
      </c>
      <c r="CQ20" s="5">
        <f t="shared" si="49"/>
        <v>0.54846000000000006</v>
      </c>
      <c r="CR20" s="5">
        <f t="shared" si="50"/>
        <v>3.4941384000000001E-3</v>
      </c>
      <c r="CS20" s="5">
        <f t="shared" si="93"/>
        <v>0.99808360485313596</v>
      </c>
      <c r="CT20" s="5">
        <f t="shared" si="94"/>
        <v>0.98383242389748848</v>
      </c>
      <c r="CU20" s="5">
        <f t="shared" si="51"/>
        <v>0.75</v>
      </c>
      <c r="CV20" s="5">
        <f t="shared" si="52"/>
        <v>6.7545998152605398</v>
      </c>
      <c r="CW20" s="5">
        <f t="shared" si="95"/>
        <v>0.72904151176054088</v>
      </c>
      <c r="CX20" s="5">
        <f t="shared" si="53"/>
        <v>6.6737431308296538</v>
      </c>
      <c r="CY20" s="18">
        <f t="shared" si="96"/>
        <v>8.0856684430886006E-2</v>
      </c>
      <c r="CZ20" s="72">
        <f t="shared" si="97"/>
        <v>9.044552668012809</v>
      </c>
      <c r="DA20" s="72">
        <f t="shared" si="98"/>
        <v>1.6167576102511516E-2</v>
      </c>
      <c r="DB20" s="72">
        <f t="shared" si="99"/>
        <v>0.14622849357327067</v>
      </c>
      <c r="DC20" s="72">
        <f t="shared" si="100"/>
        <v>0.75</v>
      </c>
      <c r="DD20" s="72">
        <f t="shared" si="101"/>
        <v>0.95</v>
      </c>
      <c r="DE20" s="72">
        <f t="shared" si="102"/>
        <v>2.2611381670032022</v>
      </c>
      <c r="DF20" s="72">
        <f t="shared" si="103"/>
        <v>0.45222763340064087</v>
      </c>
    </row>
    <row r="21" spans="1:110" x14ac:dyDescent="0.2">
      <c r="A21">
        <f t="shared" si="104"/>
        <v>17</v>
      </c>
      <c r="B21">
        <f t="shared" si="0"/>
        <v>2042</v>
      </c>
      <c r="C21">
        <f t="shared" si="1"/>
        <v>57</v>
      </c>
      <c r="D21">
        <f t="shared" si="2"/>
        <v>59</v>
      </c>
      <c r="E21">
        <f t="shared" si="54"/>
        <v>54</v>
      </c>
      <c r="F21" s="5">
        <f t="shared" si="3"/>
        <v>1</v>
      </c>
      <c r="G21" s="5">
        <f t="shared" si="4"/>
        <v>1</v>
      </c>
      <c r="H21" s="5">
        <f t="shared" si="105"/>
        <v>1</v>
      </c>
      <c r="I21" s="5">
        <f t="shared" si="5"/>
        <v>11.651160716763691</v>
      </c>
      <c r="K21">
        <f t="shared" si="55"/>
        <v>17</v>
      </c>
      <c r="L21" s="14">
        <f t="shared" si="6"/>
        <v>1.668E-2</v>
      </c>
      <c r="M21" s="5">
        <f t="shared" si="56"/>
        <v>0.75486143035745135</v>
      </c>
      <c r="N21" s="5">
        <f t="shared" si="7"/>
        <v>0.55400000000000005</v>
      </c>
      <c r="O21" s="5">
        <f t="shared" si="8"/>
        <v>3.3662867999999999E-3</v>
      </c>
      <c r="P21" s="5">
        <f t="shared" si="9"/>
        <v>0.99813507711280003</v>
      </c>
      <c r="Q21" s="5">
        <f t="shared" si="57"/>
        <v>0.98331915897313638</v>
      </c>
      <c r="R21" s="5">
        <f t="shared" si="58"/>
        <v>0.541431</v>
      </c>
      <c r="S21" s="13">
        <f t="shared" si="59"/>
        <v>2.124031738892973E-3</v>
      </c>
      <c r="T21" s="5">
        <f t="shared" si="60"/>
        <v>0.99884998337157949</v>
      </c>
      <c r="U21" s="5">
        <f t="shared" si="10"/>
        <v>0.98895237731219987</v>
      </c>
      <c r="V21" s="5">
        <f t="shared" si="61"/>
        <v>8.6978478715937548</v>
      </c>
      <c r="W21" s="52">
        <f t="shared" si="62"/>
        <v>0.97245581992311625</v>
      </c>
      <c r="X21" s="5">
        <f t="shared" si="11"/>
        <v>8.5527604539718549</v>
      </c>
      <c r="Y21" s="18">
        <f t="shared" si="63"/>
        <v>0.14508741762189992</v>
      </c>
      <c r="Z21" s="72">
        <f t="shared" si="64"/>
        <v>0.8</v>
      </c>
      <c r="AA21" s="72">
        <f t="shared" si="12"/>
        <v>1.1806795514237259E-2</v>
      </c>
      <c r="AB21" s="72">
        <f t="shared" si="13"/>
        <v>1.4697925738033056E-3</v>
      </c>
      <c r="AC21" s="72">
        <f t="shared" si="14"/>
        <v>1.1820389158323733E-2</v>
      </c>
      <c r="AD21" s="72">
        <f t="shared" si="15"/>
        <v>0.10609453350088409</v>
      </c>
      <c r="AE21" s="72">
        <f t="shared" si="65"/>
        <v>8.6483036495819618</v>
      </c>
      <c r="AF21" s="72">
        <f t="shared" si="66"/>
        <v>1.1047622687800129E-2</v>
      </c>
      <c r="AG21" s="72">
        <f t="shared" si="67"/>
        <v>9.5543195610106338E-2</v>
      </c>
      <c r="AH21" s="72">
        <f t="shared" si="68"/>
        <v>0.9</v>
      </c>
      <c r="AI21" s="72">
        <f t="shared" si="16"/>
        <v>1.729660729916392</v>
      </c>
      <c r="AJ21" s="72">
        <f t="shared" si="17"/>
        <v>0.86483036495819599</v>
      </c>
      <c r="AL21">
        <f t="shared" si="18"/>
        <v>16</v>
      </c>
      <c r="AM21" s="14">
        <f t="shared" si="19"/>
        <v>1.644E-2</v>
      </c>
      <c r="AN21" s="5">
        <f t="shared" si="69"/>
        <v>0.77035701142281099</v>
      </c>
      <c r="AO21" s="5">
        <f t="shared" si="20"/>
        <v>0.54579999999999995</v>
      </c>
      <c r="AP21" s="5">
        <f t="shared" si="21"/>
        <v>3.0919948000000001E-3</v>
      </c>
      <c r="AQ21" s="5">
        <f t="shared" si="22"/>
        <v>0.99831238923816001</v>
      </c>
      <c r="AR21" s="5">
        <f t="shared" si="70"/>
        <v>0.98515639969039048</v>
      </c>
      <c r="AS21" s="5">
        <f t="shared" si="23"/>
        <v>0.54469800000000002</v>
      </c>
      <c r="AT21" s="5">
        <f t="shared" si="24"/>
        <v>1.9850990196628171E-3</v>
      </c>
      <c r="AU21" s="5">
        <f t="shared" si="71"/>
        <v>0.99891872053418773</v>
      </c>
      <c r="AV21" s="5">
        <f t="shared" si="72"/>
        <v>0.99009099842403703</v>
      </c>
      <c r="AW21" s="5">
        <f t="shared" si="25"/>
        <v>8.8866145770888583</v>
      </c>
      <c r="AX21" s="5">
        <f t="shared" si="73"/>
        <v>0.97539448337328838</v>
      </c>
      <c r="AY21" s="5">
        <f t="shared" si="26"/>
        <v>8.7547052222010002</v>
      </c>
      <c r="AZ21" s="18">
        <f t="shared" si="74"/>
        <v>0.13190935488785804</v>
      </c>
      <c r="BA21" s="72">
        <f t="shared" si="27"/>
        <v>8.8423238228972654</v>
      </c>
      <c r="BB21" s="72">
        <f t="shared" si="75"/>
        <v>9.9090015759629724E-3</v>
      </c>
      <c r="BC21" s="72">
        <f t="shared" si="76"/>
        <v>8.761860069626394E-2</v>
      </c>
      <c r="BD21" s="72">
        <f t="shared" si="77"/>
        <v>0.8</v>
      </c>
      <c r="BE21" s="72">
        <f t="shared" si="78"/>
        <v>0.9</v>
      </c>
      <c r="BF21" s="72">
        <f t="shared" si="79"/>
        <v>1.7684647645794527</v>
      </c>
      <c r="BG21" s="72">
        <f t="shared" si="80"/>
        <v>0.88423238228972634</v>
      </c>
      <c r="BI21">
        <f t="shared" si="28"/>
        <v>17</v>
      </c>
      <c r="BJ21" s="14">
        <f t="shared" si="29"/>
        <v>1.668E-2</v>
      </c>
      <c r="BK21" s="5">
        <f t="shared" si="30"/>
        <v>0.75486143035745135</v>
      </c>
      <c r="BL21" s="5">
        <f t="shared" si="31"/>
        <v>0.55249999999999999</v>
      </c>
      <c r="BM21" s="5">
        <f t="shared" si="32"/>
        <v>2.7567560554703219E-3</v>
      </c>
      <c r="BN21" s="5">
        <f t="shared" si="81"/>
        <v>0.99847689227935266</v>
      </c>
      <c r="BO21" s="5">
        <f t="shared" si="33"/>
        <v>0.98514226120243242</v>
      </c>
      <c r="BP21" s="5">
        <f t="shared" si="34"/>
        <v>0.567666</v>
      </c>
      <c r="BQ21" s="5">
        <f t="shared" si="82"/>
        <v>4.0553011999999999E-3</v>
      </c>
      <c r="BR21" s="5">
        <f t="shared" si="83"/>
        <v>0.99769794338900075</v>
      </c>
      <c r="BS21" s="5">
        <f t="shared" si="35"/>
        <v>0.97949413178190703</v>
      </c>
      <c r="BT21" s="5">
        <f t="shared" si="84"/>
        <v>8.6146624901315505</v>
      </c>
      <c r="BU21" s="13">
        <f t="shared" si="85"/>
        <v>0.96494106381814126</v>
      </c>
      <c r="BV21" s="5">
        <f t="shared" si="36"/>
        <v>8.4866680850239735</v>
      </c>
      <c r="BW21" s="18">
        <f t="shared" si="37"/>
        <v>0.12799440510757698</v>
      </c>
      <c r="BX21" s="72">
        <f t="shared" si="86"/>
        <v>0.75</v>
      </c>
      <c r="BY21" s="72">
        <f t="shared" si="38"/>
        <v>9.9058086332517743E-3</v>
      </c>
      <c r="BZ21" s="72">
        <f t="shared" si="39"/>
        <v>1.1270749946060879E-3</v>
      </c>
      <c r="CA21" s="72">
        <f t="shared" si="40"/>
        <v>9.9286649821122425E-3</v>
      </c>
      <c r="CB21" s="72">
        <f t="shared" si="41"/>
        <v>8.9115262234999298E-2</v>
      </c>
      <c r="CC21" s="72">
        <f t="shared" si="42"/>
        <v>8.6643378552814081</v>
      </c>
      <c r="CD21" s="72">
        <f t="shared" si="87"/>
        <v>2.0505868218092971E-2</v>
      </c>
      <c r="CE21" s="72">
        <f t="shared" si="88"/>
        <v>0.17766977025743483</v>
      </c>
      <c r="CF21" s="72">
        <f t="shared" si="89"/>
        <v>0.95</v>
      </c>
      <c r="CG21" s="72">
        <f t="shared" si="43"/>
        <v>2.166084463820352</v>
      </c>
      <c r="CH21" s="72">
        <f t="shared" si="44"/>
        <v>0.43321689276407077</v>
      </c>
      <c r="CJ21">
        <f t="shared" si="45"/>
        <v>16</v>
      </c>
      <c r="CK21" s="14">
        <f t="shared" si="46"/>
        <v>1.644E-2</v>
      </c>
      <c r="CL21" s="5">
        <f t="shared" si="90"/>
        <v>0.77035701142281099</v>
      </c>
      <c r="CM21" s="5">
        <f t="shared" si="47"/>
        <v>0.54590000000000005</v>
      </c>
      <c r="CN21" s="5">
        <f t="shared" si="48"/>
        <v>2.5666494317306832E-3</v>
      </c>
      <c r="CO21" s="5">
        <f t="shared" si="91"/>
        <v>0.99859886607521819</v>
      </c>
      <c r="CP21" s="5">
        <f t="shared" si="92"/>
        <v>0.98664502786190722</v>
      </c>
      <c r="CQ21" s="5">
        <f t="shared" si="49"/>
        <v>0.55756800000000006</v>
      </c>
      <c r="CR21" s="5">
        <f t="shared" si="50"/>
        <v>3.7885794E-3</v>
      </c>
      <c r="CS21" s="5">
        <f t="shared" si="93"/>
        <v>0.99788760936110077</v>
      </c>
      <c r="CT21" s="5">
        <f t="shared" si="94"/>
        <v>0.98175418549500193</v>
      </c>
      <c r="CU21" s="5">
        <f t="shared" si="51"/>
        <v>0.75</v>
      </c>
      <c r="CV21" s="5">
        <f t="shared" si="52"/>
        <v>6.6088403009104209</v>
      </c>
      <c r="CW21" s="5">
        <f t="shared" si="95"/>
        <v>0.72648216427594514</v>
      </c>
      <c r="CX21" s="5">
        <f t="shared" si="53"/>
        <v>6.5205794228266569</v>
      </c>
      <c r="CY21" s="18">
        <f t="shared" si="96"/>
        <v>8.8260878083763927E-2</v>
      </c>
      <c r="CZ21" s="72">
        <f t="shared" si="97"/>
        <v>8.8556850844680923</v>
      </c>
      <c r="DA21" s="72">
        <f t="shared" si="98"/>
        <v>1.824581450499807E-2</v>
      </c>
      <c r="DB21" s="72">
        <f t="shared" si="99"/>
        <v>0.16157918736588298</v>
      </c>
      <c r="DC21" s="72">
        <f t="shared" si="100"/>
        <v>0.75</v>
      </c>
      <c r="DD21" s="72">
        <f t="shared" si="101"/>
        <v>0.95</v>
      </c>
      <c r="DE21" s="72">
        <f t="shared" si="102"/>
        <v>2.2139212711170231</v>
      </c>
      <c r="DF21" s="72">
        <f t="shared" si="103"/>
        <v>0.442784254223405</v>
      </c>
    </row>
    <row r="22" spans="1:110" x14ac:dyDescent="0.2">
      <c r="A22">
        <f t="shared" si="104"/>
        <v>18</v>
      </c>
      <c r="B22">
        <f t="shared" si="0"/>
        <v>2043</v>
      </c>
      <c r="C22">
        <f t="shared" si="1"/>
        <v>58</v>
      </c>
      <c r="D22">
        <f t="shared" si="2"/>
        <v>60</v>
      </c>
      <c r="E22">
        <f t="shared" si="54"/>
        <v>55</v>
      </c>
      <c r="F22" s="5">
        <f t="shared" si="3"/>
        <v>1</v>
      </c>
      <c r="G22" s="5">
        <f t="shared" si="4"/>
        <v>1</v>
      </c>
      <c r="H22" s="5">
        <f t="shared" si="105"/>
        <v>1</v>
      </c>
      <c r="I22" s="5">
        <f t="shared" si="5"/>
        <v>11.651160716763691</v>
      </c>
      <c r="K22">
        <f t="shared" si="55"/>
        <v>18</v>
      </c>
      <c r="L22" s="14">
        <f t="shared" si="6"/>
        <v>1.6920000000000001E-2</v>
      </c>
      <c r="M22" s="5">
        <f t="shared" si="56"/>
        <v>0.73932910246697647</v>
      </c>
      <c r="N22" s="5">
        <f t="shared" si="7"/>
        <v>0.56320000000000003</v>
      </c>
      <c r="O22" s="5">
        <f t="shared" si="8"/>
        <v>3.6501321E-3</v>
      </c>
      <c r="P22" s="5">
        <f t="shared" si="9"/>
        <v>0.99794424560128003</v>
      </c>
      <c r="Q22" s="5">
        <f t="shared" si="57"/>
        <v>0.98129769628673169</v>
      </c>
      <c r="R22" s="5">
        <f t="shared" si="58"/>
        <v>0.540045</v>
      </c>
      <c r="S22" s="13">
        <f t="shared" si="59"/>
        <v>2.3160096891833293E-3</v>
      </c>
      <c r="T22" s="5">
        <f t="shared" si="60"/>
        <v>0.99874925054740504</v>
      </c>
      <c r="U22" s="5">
        <f t="shared" si="10"/>
        <v>0.98771544566763414</v>
      </c>
      <c r="V22" s="5">
        <f t="shared" si="61"/>
        <v>8.5082225260524229</v>
      </c>
      <c r="W22" s="52">
        <f t="shared" si="62"/>
        <v>0.96924289142047193</v>
      </c>
      <c r="X22" s="5">
        <f t="shared" si="11"/>
        <v>8.34909916431012</v>
      </c>
      <c r="Y22" s="18">
        <f t="shared" si="63"/>
        <v>0.1591233617423029</v>
      </c>
      <c r="Z22" s="72">
        <f t="shared" si="64"/>
        <v>0.8</v>
      </c>
      <c r="AA22" s="72">
        <f t="shared" si="12"/>
        <v>1.3259982402757119E-2</v>
      </c>
      <c r="AB22" s="72">
        <f t="shared" si="13"/>
        <v>1.6171701491237147E-3</v>
      </c>
      <c r="AC22" s="72">
        <f t="shared" si="14"/>
        <v>1.3276588088040565E-2</v>
      </c>
      <c r="AD22" s="72">
        <f t="shared" si="15"/>
        <v>0.11676774948197102</v>
      </c>
      <c r="AE22" s="72">
        <f t="shared" si="65"/>
        <v>8.452939762085677</v>
      </c>
      <c r="AF22" s="72">
        <f t="shared" si="66"/>
        <v>1.228455433236586E-2</v>
      </c>
      <c r="AG22" s="72">
        <f t="shared" si="67"/>
        <v>0.10384059777555725</v>
      </c>
      <c r="AH22" s="72">
        <f t="shared" si="68"/>
        <v>0.9</v>
      </c>
      <c r="AI22" s="72">
        <f t="shared" si="16"/>
        <v>1.690587952417135</v>
      </c>
      <c r="AJ22" s="72">
        <f t="shared" si="17"/>
        <v>0.8452939762085675</v>
      </c>
      <c r="AL22">
        <f t="shared" si="18"/>
        <v>17</v>
      </c>
      <c r="AM22" s="14">
        <f t="shared" si="19"/>
        <v>1.668E-2</v>
      </c>
      <c r="AN22" s="5">
        <f t="shared" si="69"/>
        <v>0.75486143035745135</v>
      </c>
      <c r="AO22" s="5">
        <f t="shared" si="20"/>
        <v>0.55400000000000005</v>
      </c>
      <c r="AP22" s="5">
        <f t="shared" si="21"/>
        <v>3.3662867999999999E-3</v>
      </c>
      <c r="AQ22" s="5">
        <f t="shared" si="22"/>
        <v>0.99813507711280003</v>
      </c>
      <c r="AR22" s="5">
        <f t="shared" si="70"/>
        <v>0.98331915897313638</v>
      </c>
      <c r="AS22" s="5">
        <f t="shared" si="23"/>
        <v>0.541431</v>
      </c>
      <c r="AT22" s="5">
        <f t="shared" si="24"/>
        <v>2.124031738892973E-3</v>
      </c>
      <c r="AU22" s="5">
        <f t="shared" si="71"/>
        <v>0.99884998337157949</v>
      </c>
      <c r="AV22" s="5">
        <f t="shared" si="72"/>
        <v>0.98895237731219987</v>
      </c>
      <c r="AW22" s="5">
        <f t="shared" si="25"/>
        <v>8.6978478715937548</v>
      </c>
      <c r="AX22" s="5">
        <f t="shared" si="73"/>
        <v>0.97245581992311625</v>
      </c>
      <c r="AY22" s="5">
        <f t="shared" si="26"/>
        <v>8.5527604539718549</v>
      </c>
      <c r="AZ22" s="18">
        <f t="shared" si="74"/>
        <v>0.14508741762189992</v>
      </c>
      <c r="BA22" s="72">
        <f t="shared" si="27"/>
        <v>8.6483036495819618</v>
      </c>
      <c r="BB22" s="72">
        <f t="shared" si="75"/>
        <v>1.1047622687800129E-2</v>
      </c>
      <c r="BC22" s="72">
        <f t="shared" si="76"/>
        <v>9.5543195610106338E-2</v>
      </c>
      <c r="BD22" s="72">
        <f t="shared" si="77"/>
        <v>0.8</v>
      </c>
      <c r="BE22" s="72">
        <f t="shared" si="78"/>
        <v>0.9</v>
      </c>
      <c r="BF22" s="72">
        <f t="shared" si="79"/>
        <v>1.729660729916392</v>
      </c>
      <c r="BG22" s="72">
        <f t="shared" si="80"/>
        <v>0.86483036495819599</v>
      </c>
      <c r="BI22">
        <f t="shared" si="28"/>
        <v>18</v>
      </c>
      <c r="BJ22" s="14">
        <f t="shared" si="29"/>
        <v>1.6920000000000001E-2</v>
      </c>
      <c r="BK22" s="5">
        <f t="shared" si="30"/>
        <v>0.73932910246697647</v>
      </c>
      <c r="BL22" s="5">
        <f t="shared" si="31"/>
        <v>0.55310000000000004</v>
      </c>
      <c r="BM22" s="5">
        <f t="shared" si="32"/>
        <v>2.9596073787609978E-3</v>
      </c>
      <c r="BN22" s="5">
        <f t="shared" si="81"/>
        <v>0.99836304115880725</v>
      </c>
      <c r="BO22" s="5">
        <f t="shared" si="33"/>
        <v>0.98352962386812448</v>
      </c>
      <c r="BP22" s="5">
        <f t="shared" si="34"/>
        <v>0.58182299999999998</v>
      </c>
      <c r="BQ22" s="5">
        <f t="shared" si="82"/>
        <v>4.4170902999999999E-3</v>
      </c>
      <c r="BR22" s="5">
        <f t="shared" si="83"/>
        <v>0.9974300352703831</v>
      </c>
      <c r="BS22" s="5">
        <f t="shared" si="35"/>
        <v>0.97697686641036074</v>
      </c>
      <c r="BT22" s="5">
        <f t="shared" si="84"/>
        <v>8.4157199512113721</v>
      </c>
      <c r="BU22" s="13">
        <f t="shared" si="85"/>
        <v>0.96088568994844104</v>
      </c>
      <c r="BV22" s="5">
        <f t="shared" si="36"/>
        <v>8.2771098781943913</v>
      </c>
      <c r="BW22" s="18">
        <f t="shared" si="37"/>
        <v>0.13861007301698081</v>
      </c>
      <c r="BX22" s="72">
        <f t="shared" si="86"/>
        <v>0.75</v>
      </c>
      <c r="BY22" s="72">
        <f t="shared" si="38"/>
        <v>1.1004529506068299E-2</v>
      </c>
      <c r="BZ22" s="72">
        <f t="shared" si="39"/>
        <v>1.2094780007309532E-3</v>
      </c>
      <c r="CA22" s="72">
        <f t="shared" si="40"/>
        <v>1.1032883627857861E-2</v>
      </c>
      <c r="CB22" s="72">
        <f t="shared" si="41"/>
        <v>9.7034342180271627E-2</v>
      </c>
      <c r="CC22" s="72">
        <f t="shared" si="42"/>
        <v>8.4721656804489243</v>
      </c>
      <c r="CD22" s="72">
        <f t="shared" si="87"/>
        <v>2.3023133589639255E-2</v>
      </c>
      <c r="CE22" s="72">
        <f t="shared" si="88"/>
        <v>0.19505580225453253</v>
      </c>
      <c r="CF22" s="72">
        <f t="shared" si="89"/>
        <v>0.95</v>
      </c>
      <c r="CG22" s="72">
        <f t="shared" si="43"/>
        <v>2.1180414201122311</v>
      </c>
      <c r="CH22" s="72">
        <f t="shared" si="44"/>
        <v>0.4236082840224466</v>
      </c>
      <c r="CJ22">
        <f t="shared" si="45"/>
        <v>17</v>
      </c>
      <c r="CK22" s="14">
        <f t="shared" si="46"/>
        <v>1.668E-2</v>
      </c>
      <c r="CL22" s="5">
        <f t="shared" si="90"/>
        <v>0.75486143035745135</v>
      </c>
      <c r="CM22" s="5">
        <f t="shared" si="47"/>
        <v>0.55249999999999999</v>
      </c>
      <c r="CN22" s="5">
        <f t="shared" si="48"/>
        <v>2.7567560554703219E-3</v>
      </c>
      <c r="CO22" s="5">
        <f t="shared" si="91"/>
        <v>0.99847689227935266</v>
      </c>
      <c r="CP22" s="5">
        <f t="shared" si="92"/>
        <v>0.98514226120243242</v>
      </c>
      <c r="CQ22" s="5">
        <f t="shared" si="49"/>
        <v>0.567666</v>
      </c>
      <c r="CR22" s="5">
        <f t="shared" si="50"/>
        <v>4.0553011999999999E-3</v>
      </c>
      <c r="CS22" s="5">
        <f t="shared" si="93"/>
        <v>0.99769794338900075</v>
      </c>
      <c r="CT22" s="5">
        <f t="shared" si="94"/>
        <v>0.97949413178190703</v>
      </c>
      <c r="CU22" s="5">
        <f t="shared" si="51"/>
        <v>0.75</v>
      </c>
      <c r="CV22" s="5">
        <f t="shared" si="52"/>
        <v>6.4609968675986629</v>
      </c>
      <c r="CW22" s="5">
        <f t="shared" si="95"/>
        <v>0.72370579786360589</v>
      </c>
      <c r="CX22" s="5">
        <f t="shared" si="53"/>
        <v>6.3650010637679797</v>
      </c>
      <c r="CY22" s="18">
        <f t="shared" si="96"/>
        <v>9.599580383068318E-2</v>
      </c>
      <c r="CZ22" s="72">
        <f t="shared" si="97"/>
        <v>8.6643378552814081</v>
      </c>
      <c r="DA22" s="72">
        <f t="shared" si="98"/>
        <v>2.0505868218092971E-2</v>
      </c>
      <c r="DB22" s="72">
        <f t="shared" si="99"/>
        <v>0.17766977025743483</v>
      </c>
      <c r="DC22" s="72">
        <f t="shared" si="100"/>
        <v>0.75</v>
      </c>
      <c r="DD22" s="72">
        <f t="shared" si="101"/>
        <v>0.95</v>
      </c>
      <c r="DE22" s="72">
        <f t="shared" si="102"/>
        <v>2.166084463820352</v>
      </c>
      <c r="DF22" s="72">
        <f t="shared" si="103"/>
        <v>0.43321689276407077</v>
      </c>
    </row>
    <row r="23" spans="1:110" x14ac:dyDescent="0.2">
      <c r="A23">
        <f t="shared" si="104"/>
        <v>19</v>
      </c>
      <c r="B23">
        <f t="shared" si="0"/>
        <v>2044</v>
      </c>
      <c r="C23">
        <f t="shared" si="1"/>
        <v>59</v>
      </c>
      <c r="D23">
        <f t="shared" si="2"/>
        <v>61</v>
      </c>
      <c r="E23">
        <f t="shared" si="54"/>
        <v>56</v>
      </c>
      <c r="F23" s="5">
        <f t="shared" si="3"/>
        <v>1</v>
      </c>
      <c r="G23" s="5">
        <f t="shared" si="4"/>
        <v>1</v>
      </c>
      <c r="H23" s="5">
        <f t="shared" si="105"/>
        <v>1</v>
      </c>
      <c r="I23" s="5">
        <f t="shared" si="5"/>
        <v>11.651160716763691</v>
      </c>
      <c r="K23">
        <f t="shared" si="55"/>
        <v>19</v>
      </c>
      <c r="L23" s="14">
        <f t="shared" si="6"/>
        <v>1.7149999999999999E-2</v>
      </c>
      <c r="M23" s="5">
        <f t="shared" si="56"/>
        <v>0.72391059810561076</v>
      </c>
      <c r="N23" s="5">
        <f t="shared" si="7"/>
        <v>0.57340000000000002</v>
      </c>
      <c r="O23" s="5">
        <f t="shared" si="8"/>
        <v>3.9064153000000004E-3</v>
      </c>
      <c r="P23" s="5">
        <f t="shared" si="9"/>
        <v>0.99776006146698004</v>
      </c>
      <c r="Q23" s="5">
        <f t="shared" si="57"/>
        <v>0.97909964976445529</v>
      </c>
      <c r="R23" s="5">
        <f t="shared" si="58"/>
        <v>0.54044100000000006</v>
      </c>
      <c r="S23" s="13">
        <f t="shared" si="59"/>
        <v>2.456414923203365E-3</v>
      </c>
      <c r="T23" s="5">
        <f t="shared" si="60"/>
        <v>0.99867245266248905</v>
      </c>
      <c r="U23" s="5">
        <f t="shared" si="10"/>
        <v>0.9864042066575196</v>
      </c>
      <c r="V23" s="5">
        <f t="shared" si="61"/>
        <v>8.3197263810896924</v>
      </c>
      <c r="W23" s="52">
        <f t="shared" si="62"/>
        <v>0.96578801326456287</v>
      </c>
      <c r="X23" s="5">
        <f t="shared" si="11"/>
        <v>8.145841185861018</v>
      </c>
      <c r="Y23" s="18">
        <f t="shared" si="63"/>
        <v>0.17388519522867441</v>
      </c>
      <c r="Z23" s="72">
        <f t="shared" si="64"/>
        <v>0.8</v>
      </c>
      <c r="AA23" s="72">
        <f t="shared" si="12"/>
        <v>1.485740242762084E-2</v>
      </c>
      <c r="AB23" s="72">
        <f t="shared" si="13"/>
        <v>1.7584372178210933E-3</v>
      </c>
      <c r="AC23" s="72">
        <f t="shared" si="14"/>
        <v>1.4877152551880834E-2</v>
      </c>
      <c r="AD23" s="72">
        <f t="shared" si="15"/>
        <v>0.12815241982965231</v>
      </c>
      <c r="AE23" s="72">
        <f t="shared" si="65"/>
        <v>8.2581168357580417</v>
      </c>
      <c r="AF23" s="72">
        <f t="shared" si="66"/>
        <v>1.35957933424804E-2</v>
      </c>
      <c r="AG23" s="72">
        <f t="shared" si="67"/>
        <v>0.11227564989702449</v>
      </c>
      <c r="AH23" s="72">
        <f t="shared" si="68"/>
        <v>0.9</v>
      </c>
      <c r="AI23" s="72">
        <f t="shared" si="16"/>
        <v>1.6516233671516081</v>
      </c>
      <c r="AJ23" s="72">
        <f t="shared" si="17"/>
        <v>0.82581168357580403</v>
      </c>
      <c r="AL23">
        <f t="shared" si="18"/>
        <v>18</v>
      </c>
      <c r="AM23" s="14">
        <f t="shared" si="19"/>
        <v>1.6920000000000001E-2</v>
      </c>
      <c r="AN23" s="5">
        <f t="shared" si="69"/>
        <v>0.73932910246697647</v>
      </c>
      <c r="AO23" s="5">
        <f t="shared" si="20"/>
        <v>0.56320000000000003</v>
      </c>
      <c r="AP23" s="5">
        <f t="shared" si="21"/>
        <v>3.6501321E-3</v>
      </c>
      <c r="AQ23" s="5">
        <f t="shared" si="22"/>
        <v>0.99794424560128003</v>
      </c>
      <c r="AR23" s="5">
        <f t="shared" si="70"/>
        <v>0.98129769628673169</v>
      </c>
      <c r="AS23" s="5">
        <f t="shared" si="23"/>
        <v>0.540045</v>
      </c>
      <c r="AT23" s="5">
        <f t="shared" si="24"/>
        <v>2.3160096891833293E-3</v>
      </c>
      <c r="AU23" s="5">
        <f t="shared" si="71"/>
        <v>0.99874925054740504</v>
      </c>
      <c r="AV23" s="5">
        <f t="shared" si="72"/>
        <v>0.98771544566763414</v>
      </c>
      <c r="AW23" s="5">
        <f t="shared" si="25"/>
        <v>8.5082225260524229</v>
      </c>
      <c r="AX23" s="5">
        <f t="shared" si="73"/>
        <v>0.96924289142047193</v>
      </c>
      <c r="AY23" s="5">
        <f t="shared" si="26"/>
        <v>8.34909916431012</v>
      </c>
      <c r="AZ23" s="18">
        <f t="shared" si="74"/>
        <v>0.1591233617423029</v>
      </c>
      <c r="BA23" s="72">
        <f t="shared" si="27"/>
        <v>8.452939762085677</v>
      </c>
      <c r="BB23" s="72">
        <f t="shared" si="75"/>
        <v>1.228455433236586E-2</v>
      </c>
      <c r="BC23" s="72">
        <f t="shared" si="76"/>
        <v>0.10384059777555725</v>
      </c>
      <c r="BD23" s="72">
        <f t="shared" si="77"/>
        <v>0.8</v>
      </c>
      <c r="BE23" s="72">
        <f t="shared" si="78"/>
        <v>0.9</v>
      </c>
      <c r="BF23" s="72">
        <f t="shared" si="79"/>
        <v>1.690587952417135</v>
      </c>
      <c r="BG23" s="72">
        <f t="shared" si="80"/>
        <v>0.8452939762085675</v>
      </c>
      <c r="BI23">
        <f t="shared" si="28"/>
        <v>19</v>
      </c>
      <c r="BJ23" s="14">
        <f t="shared" si="29"/>
        <v>1.7149999999999999E-2</v>
      </c>
      <c r="BK23" s="5">
        <f t="shared" si="30"/>
        <v>0.72391059810561076</v>
      </c>
      <c r="BL23" s="5">
        <f t="shared" si="31"/>
        <v>0.56410000000000005</v>
      </c>
      <c r="BM23" s="5">
        <f t="shared" si="32"/>
        <v>3.1552290638933167E-3</v>
      </c>
      <c r="BN23" s="5">
        <f t="shared" si="81"/>
        <v>0.99822013528505782</v>
      </c>
      <c r="BO23" s="5">
        <f t="shared" si="33"/>
        <v>0.98177907419450128</v>
      </c>
      <c r="BP23" s="5">
        <f t="shared" si="34"/>
        <v>0.59677199999999997</v>
      </c>
      <c r="BQ23" s="5">
        <f t="shared" si="82"/>
        <v>4.7393312999999999E-3</v>
      </c>
      <c r="BR23" s="5">
        <f t="shared" si="83"/>
        <v>0.99717169978143638</v>
      </c>
      <c r="BS23" s="5">
        <f t="shared" si="35"/>
        <v>0.97421368252556073</v>
      </c>
      <c r="BT23" s="5">
        <f t="shared" si="84"/>
        <v>8.2169066399172159</v>
      </c>
      <c r="BU23" s="13">
        <f t="shared" si="85"/>
        <v>0.95646260729756083</v>
      </c>
      <c r="BV23" s="5">
        <f t="shared" si="36"/>
        <v>8.0671869936805738</v>
      </c>
      <c r="BW23" s="18">
        <f t="shared" si="37"/>
        <v>0.14971964623664213</v>
      </c>
      <c r="BX23" s="72">
        <f t="shared" si="86"/>
        <v>0.75</v>
      </c>
      <c r="BY23" s="72">
        <f t="shared" si="38"/>
        <v>1.2179462626698235E-2</v>
      </c>
      <c r="BZ23" s="72">
        <f t="shared" si="39"/>
        <v>1.3129122552174223E-3</v>
      </c>
      <c r="CA23" s="72">
        <f t="shared" si="40"/>
        <v>1.2214007506799253E-2</v>
      </c>
      <c r="CB23" s="72">
        <f t="shared" si="41"/>
        <v>0.10521197603878685</v>
      </c>
      <c r="CC23" s="72">
        <f t="shared" si="42"/>
        <v>8.2807161697494571</v>
      </c>
      <c r="CD23" s="72">
        <f t="shared" si="87"/>
        <v>2.5786317474439269E-2</v>
      </c>
      <c r="CE23" s="72">
        <f t="shared" si="88"/>
        <v>0.21352917606888225</v>
      </c>
      <c r="CF23" s="72">
        <f t="shared" si="89"/>
        <v>0.95</v>
      </c>
      <c r="CG23" s="72">
        <f t="shared" si="43"/>
        <v>2.0701790424373643</v>
      </c>
      <c r="CH23" s="72">
        <f t="shared" si="44"/>
        <v>0.41403580848747323</v>
      </c>
      <c r="CJ23">
        <f t="shared" si="45"/>
        <v>18</v>
      </c>
      <c r="CK23" s="14">
        <f t="shared" si="46"/>
        <v>1.6920000000000001E-2</v>
      </c>
      <c r="CL23" s="5">
        <f t="shared" si="90"/>
        <v>0.73932910246697647</v>
      </c>
      <c r="CM23" s="5">
        <f t="shared" si="47"/>
        <v>0.55310000000000004</v>
      </c>
      <c r="CN23" s="5">
        <f t="shared" si="48"/>
        <v>2.9596073787609978E-3</v>
      </c>
      <c r="CO23" s="5">
        <f t="shared" si="91"/>
        <v>0.99836304115880725</v>
      </c>
      <c r="CP23" s="5">
        <f t="shared" si="92"/>
        <v>0.98352962386812448</v>
      </c>
      <c r="CQ23" s="5">
        <f t="shared" si="49"/>
        <v>0.58182299999999998</v>
      </c>
      <c r="CR23" s="5">
        <f t="shared" si="50"/>
        <v>4.4170902999999999E-3</v>
      </c>
      <c r="CS23" s="5">
        <f t="shared" si="93"/>
        <v>0.9974300352703831</v>
      </c>
      <c r="CT23" s="5">
        <f t="shared" si="94"/>
        <v>0.97697686641036074</v>
      </c>
      <c r="CU23" s="5">
        <f t="shared" si="51"/>
        <v>0.75</v>
      </c>
      <c r="CV23" s="5">
        <f t="shared" si="52"/>
        <v>6.311789963408529</v>
      </c>
      <c r="CW23" s="5">
        <f t="shared" si="95"/>
        <v>0.72066426746133083</v>
      </c>
      <c r="CX23" s="5">
        <f t="shared" si="53"/>
        <v>6.2078324086457934</v>
      </c>
      <c r="CY23" s="18">
        <f t="shared" si="96"/>
        <v>0.1039575547627356</v>
      </c>
      <c r="CZ23" s="72">
        <f t="shared" si="97"/>
        <v>8.4721656804489243</v>
      </c>
      <c r="DA23" s="72">
        <f t="shared" si="98"/>
        <v>2.3023133589639255E-2</v>
      </c>
      <c r="DB23" s="72">
        <f t="shared" si="99"/>
        <v>0.19505580225453253</v>
      </c>
      <c r="DC23" s="72">
        <f t="shared" si="100"/>
        <v>0.75</v>
      </c>
      <c r="DD23" s="72">
        <f t="shared" si="101"/>
        <v>0.95</v>
      </c>
      <c r="DE23" s="72">
        <f t="shared" si="102"/>
        <v>2.1180414201122311</v>
      </c>
      <c r="DF23" s="72">
        <f t="shared" si="103"/>
        <v>0.4236082840224466</v>
      </c>
    </row>
    <row r="24" spans="1:110" x14ac:dyDescent="0.2">
      <c r="A24">
        <f t="shared" si="104"/>
        <v>20</v>
      </c>
      <c r="B24">
        <f t="shared" si="0"/>
        <v>2045</v>
      </c>
      <c r="C24">
        <f t="shared" si="1"/>
        <v>60</v>
      </c>
      <c r="D24">
        <f t="shared" si="2"/>
        <v>62</v>
      </c>
      <c r="E24">
        <f t="shared" si="54"/>
        <v>57</v>
      </c>
      <c r="F24" s="5">
        <f t="shared" si="3"/>
        <v>1</v>
      </c>
      <c r="G24" s="5">
        <f t="shared" si="4"/>
        <v>1</v>
      </c>
      <c r="H24" s="5">
        <f t="shared" si="105"/>
        <v>1</v>
      </c>
      <c r="I24" s="5">
        <f t="shared" si="5"/>
        <v>11.651160716763691</v>
      </c>
      <c r="K24">
        <f t="shared" si="55"/>
        <v>20</v>
      </c>
      <c r="L24" s="14">
        <f t="shared" si="6"/>
        <v>1.738E-2</v>
      </c>
      <c r="M24" s="5">
        <f t="shared" si="56"/>
        <v>0.70849384643363433</v>
      </c>
      <c r="N24" s="5">
        <f t="shared" si="7"/>
        <v>0.5877</v>
      </c>
      <c r="O24" s="5">
        <f t="shared" si="8"/>
        <v>4.2528063999999997E-3</v>
      </c>
      <c r="P24" s="5">
        <f t="shared" si="9"/>
        <v>0.99750062567872</v>
      </c>
      <c r="Q24" s="5">
        <f t="shared" si="57"/>
        <v>0.97665251324185975</v>
      </c>
      <c r="R24" s="5">
        <f t="shared" si="58"/>
        <v>0.54697499999999999</v>
      </c>
      <c r="S24" s="13">
        <f t="shared" si="59"/>
        <v>2.6381584521071311E-3</v>
      </c>
      <c r="T24" s="5">
        <f t="shared" si="60"/>
        <v>0.99855699328065872</v>
      </c>
      <c r="U24" s="5">
        <f t="shared" si="10"/>
        <v>0.9849808187593263</v>
      </c>
      <c r="V24" s="5">
        <f t="shared" si="61"/>
        <v>8.130795699722956</v>
      </c>
      <c r="W24" s="52">
        <f t="shared" si="62"/>
        <v>0.9619839921363208</v>
      </c>
      <c r="X24" s="5">
        <f t="shared" si="11"/>
        <v>7.940962054790532</v>
      </c>
      <c r="Y24" s="18">
        <f t="shared" si="63"/>
        <v>0.18983364493242405</v>
      </c>
      <c r="Z24" s="72">
        <f t="shared" si="64"/>
        <v>0.8</v>
      </c>
      <c r="AA24" s="72">
        <f t="shared" si="12"/>
        <v>1.6591862877186062E-2</v>
      </c>
      <c r="AB24" s="72">
        <f t="shared" si="13"/>
        <v>1.9577092180764182E-3</v>
      </c>
      <c r="AC24" s="72">
        <f t="shared" si="14"/>
        <v>1.6615839645441933E-2</v>
      </c>
      <c r="AD24" s="72">
        <f t="shared" si="15"/>
        <v>0.14014461668869996</v>
      </c>
      <c r="AE24" s="72">
        <f t="shared" si="65"/>
        <v>8.0620474059514198</v>
      </c>
      <c r="AF24" s="72">
        <f t="shared" si="66"/>
        <v>1.5019181240673696E-2</v>
      </c>
      <c r="AG24" s="72">
        <f t="shared" si="67"/>
        <v>0.12108535116088759</v>
      </c>
      <c r="AH24" s="72">
        <f t="shared" si="68"/>
        <v>0.9</v>
      </c>
      <c r="AI24" s="72">
        <f t="shared" si="16"/>
        <v>1.6124094811902836</v>
      </c>
      <c r="AJ24" s="72">
        <f t="shared" si="17"/>
        <v>0.8062047405951418</v>
      </c>
      <c r="AL24">
        <f t="shared" si="18"/>
        <v>19</v>
      </c>
      <c r="AM24" s="14">
        <f t="shared" si="19"/>
        <v>1.7149999999999999E-2</v>
      </c>
      <c r="AN24" s="5">
        <f t="shared" si="69"/>
        <v>0.72391059810561076</v>
      </c>
      <c r="AO24" s="5">
        <f t="shared" si="20"/>
        <v>0.57340000000000002</v>
      </c>
      <c r="AP24" s="5">
        <f t="shared" si="21"/>
        <v>3.9064153000000004E-3</v>
      </c>
      <c r="AQ24" s="5">
        <f t="shared" si="22"/>
        <v>0.99776006146698004</v>
      </c>
      <c r="AR24" s="5">
        <f t="shared" si="70"/>
        <v>0.97909964976445529</v>
      </c>
      <c r="AS24" s="5">
        <f t="shared" si="23"/>
        <v>0.54044100000000006</v>
      </c>
      <c r="AT24" s="5">
        <f t="shared" si="24"/>
        <v>2.456414923203365E-3</v>
      </c>
      <c r="AU24" s="5">
        <f t="shared" si="71"/>
        <v>0.99867245266248905</v>
      </c>
      <c r="AV24" s="5">
        <f t="shared" si="72"/>
        <v>0.9864042066575196</v>
      </c>
      <c r="AW24" s="5">
        <f t="shared" si="25"/>
        <v>8.3197263810896924</v>
      </c>
      <c r="AX24" s="5">
        <f t="shared" si="73"/>
        <v>0.96578801326456287</v>
      </c>
      <c r="AY24" s="5">
        <f t="shared" si="26"/>
        <v>8.145841185861018</v>
      </c>
      <c r="AZ24" s="18">
        <f t="shared" si="74"/>
        <v>0.17388519522867441</v>
      </c>
      <c r="BA24" s="72">
        <f t="shared" si="27"/>
        <v>8.2581168357580417</v>
      </c>
      <c r="BB24" s="72">
        <f t="shared" si="75"/>
        <v>1.35957933424804E-2</v>
      </c>
      <c r="BC24" s="72">
        <f t="shared" si="76"/>
        <v>0.11227564989702449</v>
      </c>
      <c r="BD24" s="72">
        <f t="shared" si="77"/>
        <v>0.8</v>
      </c>
      <c r="BE24" s="72">
        <f t="shared" si="78"/>
        <v>0.9</v>
      </c>
      <c r="BF24" s="72">
        <f t="shared" si="79"/>
        <v>1.6516233671516081</v>
      </c>
      <c r="BG24" s="72">
        <f t="shared" si="80"/>
        <v>0.82581168357580403</v>
      </c>
      <c r="BI24">
        <f t="shared" si="28"/>
        <v>20</v>
      </c>
      <c r="BJ24" s="14">
        <f t="shared" si="29"/>
        <v>1.738E-2</v>
      </c>
      <c r="BK24" s="5">
        <f t="shared" si="30"/>
        <v>0.70849384643363433</v>
      </c>
      <c r="BL24" s="5">
        <f t="shared" si="31"/>
        <v>0.57420000000000004</v>
      </c>
      <c r="BM24" s="5">
        <f t="shared" si="32"/>
        <v>3.4447878559129563E-3</v>
      </c>
      <c r="BN24" s="5">
        <f t="shared" si="81"/>
        <v>0.9980220028131348</v>
      </c>
      <c r="BO24" s="5">
        <f t="shared" si="33"/>
        <v>0.97983711794762141</v>
      </c>
      <c r="BP24" s="5">
        <f t="shared" si="34"/>
        <v>0.61251299999999997</v>
      </c>
      <c r="BQ24" s="5">
        <f t="shared" si="82"/>
        <v>5.0931874E-3</v>
      </c>
      <c r="BR24" s="5">
        <f t="shared" si="83"/>
        <v>0.99688035650606377</v>
      </c>
      <c r="BS24" s="5">
        <f t="shared" si="35"/>
        <v>0.97117448314916621</v>
      </c>
      <c r="BT24" s="5">
        <f t="shared" si="84"/>
        <v>8.0168274964137609</v>
      </c>
      <c r="BU24" s="13">
        <f t="shared" si="85"/>
        <v>0.95159280659314982</v>
      </c>
      <c r="BV24" s="5">
        <f t="shared" si="36"/>
        <v>7.8551851491693041</v>
      </c>
      <c r="BW24" s="18">
        <f t="shared" si="37"/>
        <v>0.16164234724445681</v>
      </c>
      <c r="BX24" s="72">
        <f t="shared" si="86"/>
        <v>0.75</v>
      </c>
      <c r="BY24" s="72">
        <f t="shared" si="38"/>
        <v>1.3450283482397541E-2</v>
      </c>
      <c r="BZ24" s="72">
        <f t="shared" si="39"/>
        <v>1.4564671851598824E-3</v>
      </c>
      <c r="CA24" s="72">
        <f t="shared" si="40"/>
        <v>1.3492374881915658E-2</v>
      </c>
      <c r="CB24" s="72">
        <f t="shared" si="41"/>
        <v>0.11380006947557546</v>
      </c>
      <c r="CC24" s="72">
        <f t="shared" si="42"/>
        <v>8.0883356034003189</v>
      </c>
      <c r="CD24" s="72">
        <f t="shared" si="87"/>
        <v>2.8825516850833788E-2</v>
      </c>
      <c r="CE24" s="72">
        <f t="shared" si="88"/>
        <v>0.23315045423101477</v>
      </c>
      <c r="CF24" s="72">
        <f t="shared" si="89"/>
        <v>0.95</v>
      </c>
      <c r="CG24" s="72">
        <f t="shared" si="43"/>
        <v>2.0220839008500797</v>
      </c>
      <c r="CH24" s="72">
        <f t="shared" si="44"/>
        <v>0.40441678017001631</v>
      </c>
      <c r="CJ24">
        <f t="shared" si="45"/>
        <v>19</v>
      </c>
      <c r="CK24" s="14">
        <f t="shared" si="46"/>
        <v>1.7149999999999999E-2</v>
      </c>
      <c r="CL24" s="5">
        <f t="shared" si="90"/>
        <v>0.72391059810561076</v>
      </c>
      <c r="CM24" s="5">
        <f t="shared" si="47"/>
        <v>0.56410000000000005</v>
      </c>
      <c r="CN24" s="5">
        <f t="shared" si="48"/>
        <v>3.1552290638933167E-3</v>
      </c>
      <c r="CO24" s="5">
        <f t="shared" si="91"/>
        <v>0.99822013528505782</v>
      </c>
      <c r="CP24" s="5">
        <f t="shared" si="92"/>
        <v>0.98177907419450128</v>
      </c>
      <c r="CQ24" s="5">
        <f t="shared" si="49"/>
        <v>0.59677199999999997</v>
      </c>
      <c r="CR24" s="5">
        <f t="shared" si="50"/>
        <v>4.7393312999999999E-3</v>
      </c>
      <c r="CS24" s="5">
        <f t="shared" si="93"/>
        <v>0.99717169978143638</v>
      </c>
      <c r="CT24" s="5">
        <f t="shared" si="94"/>
        <v>0.97421368252556073</v>
      </c>
      <c r="CU24" s="5">
        <f t="shared" si="51"/>
        <v>0.75</v>
      </c>
      <c r="CV24" s="5">
        <f t="shared" si="52"/>
        <v>6.1626799799379119</v>
      </c>
      <c r="CW24" s="5">
        <f t="shared" si="95"/>
        <v>0.71734695547317062</v>
      </c>
      <c r="CX24" s="5">
        <f t="shared" si="53"/>
        <v>6.0503902452604308</v>
      </c>
      <c r="CY24" s="18">
        <f t="shared" si="96"/>
        <v>0.11228973467748116</v>
      </c>
      <c r="CZ24" s="72">
        <f t="shared" si="97"/>
        <v>8.2807161697494571</v>
      </c>
      <c r="DA24" s="72">
        <f t="shared" si="98"/>
        <v>2.5786317474439269E-2</v>
      </c>
      <c r="DB24" s="72">
        <f t="shared" si="99"/>
        <v>0.21352917606888225</v>
      </c>
      <c r="DC24" s="72">
        <f t="shared" si="100"/>
        <v>0.75</v>
      </c>
      <c r="DD24" s="72">
        <f t="shared" si="101"/>
        <v>0.95</v>
      </c>
      <c r="DE24" s="72">
        <f t="shared" si="102"/>
        <v>2.0701790424373643</v>
      </c>
      <c r="DF24" s="72">
        <f t="shared" si="103"/>
        <v>0.41403580848747323</v>
      </c>
    </row>
    <row r="25" spans="1:110" x14ac:dyDescent="0.2">
      <c r="A25">
        <f t="shared" si="104"/>
        <v>21</v>
      </c>
      <c r="B25">
        <f t="shared" si="0"/>
        <v>2046</v>
      </c>
      <c r="C25">
        <f t="shared" si="1"/>
        <v>61</v>
      </c>
      <c r="D25">
        <f t="shared" si="2"/>
        <v>63</v>
      </c>
      <c r="E25">
        <f t="shared" si="54"/>
        <v>58</v>
      </c>
      <c r="F25" s="5">
        <f t="shared" si="3"/>
        <v>1</v>
      </c>
      <c r="G25" s="5">
        <f t="shared" si="4"/>
        <v>1</v>
      </c>
      <c r="H25" s="5">
        <f t="shared" si="105"/>
        <v>1</v>
      </c>
      <c r="I25" s="5">
        <f t="shared" si="5"/>
        <v>11.651160716763691</v>
      </c>
      <c r="K25">
        <f t="shared" si="55"/>
        <v>21</v>
      </c>
      <c r="L25" s="14">
        <f t="shared" si="6"/>
        <v>1.7600000000000001E-2</v>
      </c>
      <c r="M25" s="5">
        <f t="shared" si="56"/>
        <v>0.693235725303193</v>
      </c>
      <c r="N25" s="5">
        <f t="shared" si="7"/>
        <v>0.6028</v>
      </c>
      <c r="O25" s="5">
        <f t="shared" si="8"/>
        <v>4.5622746999999996E-3</v>
      </c>
      <c r="P25" s="5">
        <f t="shared" si="9"/>
        <v>0.99724986081083999</v>
      </c>
      <c r="Q25" s="5">
        <f t="shared" si="57"/>
        <v>0.97396658289100169</v>
      </c>
      <c r="R25" s="5">
        <f t="shared" si="58"/>
        <v>0.54756900000000008</v>
      </c>
      <c r="S25" s="13">
        <f t="shared" si="59"/>
        <v>2.8296073621169038E-3</v>
      </c>
      <c r="T25" s="5">
        <f t="shared" si="60"/>
        <v>0.99845059472633302</v>
      </c>
      <c r="U25" s="5">
        <f t="shared" si="10"/>
        <v>0.98345468428427973</v>
      </c>
      <c r="V25" s="5">
        <f t="shared" si="61"/>
        <v>7.9433643210085405</v>
      </c>
      <c r="W25" s="52">
        <f t="shared" si="62"/>
        <v>0.95785199828050882</v>
      </c>
      <c r="X25" s="5">
        <f t="shared" si="11"/>
        <v>7.7365714043909897</v>
      </c>
      <c r="Y25" s="18">
        <f t="shared" si="63"/>
        <v>0.20679291661755084</v>
      </c>
      <c r="Z25" s="72">
        <f t="shared" si="64"/>
        <v>0.8</v>
      </c>
      <c r="AA25" s="72">
        <f t="shared" si="12"/>
        <v>1.8520831290433814E-2</v>
      </c>
      <c r="AB25" s="72">
        <f t="shared" si="13"/>
        <v>2.14874428068644E-3</v>
      </c>
      <c r="AC25" s="72">
        <f t="shared" si="14"/>
        <v>1.8549572095262479E-2</v>
      </c>
      <c r="AD25" s="72">
        <f t="shared" si="15"/>
        <v>0.15312255645123754</v>
      </c>
      <c r="AE25" s="72">
        <f t="shared" si="65"/>
        <v>7.8667289179891062</v>
      </c>
      <c r="AF25" s="72">
        <f t="shared" si="66"/>
        <v>1.6545315715720266E-2</v>
      </c>
      <c r="AG25" s="72">
        <f t="shared" si="67"/>
        <v>0.13015751359811625</v>
      </c>
      <c r="AH25" s="72">
        <f t="shared" si="68"/>
        <v>0.9</v>
      </c>
      <c r="AI25" s="72">
        <f t="shared" si="16"/>
        <v>1.5733457835978208</v>
      </c>
      <c r="AJ25" s="72">
        <f t="shared" si="17"/>
        <v>0.78667289179891042</v>
      </c>
      <c r="AL25">
        <f t="shared" si="18"/>
        <v>20</v>
      </c>
      <c r="AM25" s="14">
        <f t="shared" si="19"/>
        <v>1.738E-2</v>
      </c>
      <c r="AN25" s="5">
        <f t="shared" si="69"/>
        <v>0.70849384643363433</v>
      </c>
      <c r="AO25" s="5">
        <f t="shared" si="20"/>
        <v>0.5877</v>
      </c>
      <c r="AP25" s="5">
        <f t="shared" si="21"/>
        <v>4.2528063999999997E-3</v>
      </c>
      <c r="AQ25" s="5">
        <f t="shared" si="22"/>
        <v>0.99750062567872</v>
      </c>
      <c r="AR25" s="5">
        <f t="shared" si="70"/>
        <v>0.97665251324185975</v>
      </c>
      <c r="AS25" s="5">
        <f t="shared" si="23"/>
        <v>0.54697499999999999</v>
      </c>
      <c r="AT25" s="5">
        <f t="shared" si="24"/>
        <v>2.6381584521071311E-3</v>
      </c>
      <c r="AU25" s="5">
        <f t="shared" si="71"/>
        <v>0.99855699328065872</v>
      </c>
      <c r="AV25" s="5">
        <f t="shared" si="72"/>
        <v>0.9849808187593263</v>
      </c>
      <c r="AW25" s="5">
        <f t="shared" si="25"/>
        <v>8.130795699722956</v>
      </c>
      <c r="AX25" s="5">
        <f t="shared" si="73"/>
        <v>0.9619839921363208</v>
      </c>
      <c r="AY25" s="5">
        <f t="shared" si="26"/>
        <v>7.940962054790532</v>
      </c>
      <c r="AZ25" s="18">
        <f t="shared" si="74"/>
        <v>0.18983364493242405</v>
      </c>
      <c r="BA25" s="72">
        <f t="shared" si="27"/>
        <v>8.0620474059514198</v>
      </c>
      <c r="BB25" s="72">
        <f t="shared" si="75"/>
        <v>1.5019181240673696E-2</v>
      </c>
      <c r="BC25" s="72">
        <f t="shared" si="76"/>
        <v>0.12108535116088759</v>
      </c>
      <c r="BD25" s="72">
        <f t="shared" si="77"/>
        <v>0.8</v>
      </c>
      <c r="BE25" s="72">
        <f t="shared" si="78"/>
        <v>0.9</v>
      </c>
      <c r="BF25" s="72">
        <f t="shared" si="79"/>
        <v>1.6124094811902836</v>
      </c>
      <c r="BG25" s="72">
        <f t="shared" si="80"/>
        <v>0.8062047405951418</v>
      </c>
      <c r="BI25">
        <f t="shared" si="28"/>
        <v>21</v>
      </c>
      <c r="BJ25" s="14">
        <f t="shared" si="29"/>
        <v>1.7600000000000001E-2</v>
      </c>
      <c r="BK25" s="5">
        <f t="shared" si="30"/>
        <v>0.693235725303193</v>
      </c>
      <c r="BL25" s="5">
        <f t="shared" si="31"/>
        <v>0.58530000000000004</v>
      </c>
      <c r="BM25" s="5">
        <f t="shared" si="32"/>
        <v>3.6628697081370065E-3</v>
      </c>
      <c r="BN25" s="5">
        <f t="shared" si="81"/>
        <v>0.99785612235982746</v>
      </c>
      <c r="BO25" s="5">
        <f t="shared" si="33"/>
        <v>0.97773646705944239</v>
      </c>
      <c r="BP25" s="5">
        <f t="shared" si="34"/>
        <v>0.6312239999999999</v>
      </c>
      <c r="BQ25" s="5">
        <f t="shared" si="82"/>
        <v>5.5133572E-3</v>
      </c>
      <c r="BR25" s="5">
        <f t="shared" si="83"/>
        <v>0.99651983661478716</v>
      </c>
      <c r="BS25" s="5">
        <f t="shared" si="35"/>
        <v>0.96779463727225745</v>
      </c>
      <c r="BT25" s="5">
        <f t="shared" si="84"/>
        <v>7.8168781079796776</v>
      </c>
      <c r="BU25" s="13">
        <f t="shared" si="85"/>
        <v>0.94624810948565152</v>
      </c>
      <c r="BV25" s="5">
        <f t="shared" si="36"/>
        <v>7.6428467847303487</v>
      </c>
      <c r="BW25" s="18">
        <f t="shared" si="37"/>
        <v>0.17403132324932891</v>
      </c>
      <c r="BX25" s="72">
        <f t="shared" si="86"/>
        <v>0.75</v>
      </c>
      <c r="BY25" s="72">
        <f t="shared" si="38"/>
        <v>1.4854872739691691E-2</v>
      </c>
      <c r="BZ25" s="72">
        <f t="shared" si="39"/>
        <v>1.5754881661342588E-3</v>
      </c>
      <c r="CA25" s="72">
        <f t="shared" si="40"/>
        <v>1.4906750667557422E-2</v>
      </c>
      <c r="CB25" s="72">
        <f t="shared" si="41"/>
        <v>0.12305188275370219</v>
      </c>
      <c r="CC25" s="72">
        <f t="shared" si="42"/>
        <v>7.8971782756224167</v>
      </c>
      <c r="CD25" s="72">
        <f t="shared" si="87"/>
        <v>3.2205362727742548E-2</v>
      </c>
      <c r="CE25" s="72">
        <f t="shared" si="88"/>
        <v>0.25433149089206836</v>
      </c>
      <c r="CF25" s="72">
        <f t="shared" si="89"/>
        <v>0.95</v>
      </c>
      <c r="CG25" s="72">
        <f t="shared" si="43"/>
        <v>1.9742945689056042</v>
      </c>
      <c r="CH25" s="72">
        <f t="shared" si="44"/>
        <v>0.3948589137811212</v>
      </c>
      <c r="CJ25">
        <f t="shared" si="45"/>
        <v>20</v>
      </c>
      <c r="CK25" s="14">
        <f t="shared" si="46"/>
        <v>1.738E-2</v>
      </c>
      <c r="CL25" s="5">
        <f t="shared" si="90"/>
        <v>0.70849384643363433</v>
      </c>
      <c r="CM25" s="5">
        <f t="shared" si="47"/>
        <v>0.57420000000000004</v>
      </c>
      <c r="CN25" s="5">
        <f t="shared" si="48"/>
        <v>3.4447878559129563E-3</v>
      </c>
      <c r="CO25" s="5">
        <f t="shared" si="91"/>
        <v>0.9980220028131348</v>
      </c>
      <c r="CP25" s="5">
        <f t="shared" si="92"/>
        <v>0.97983711794762141</v>
      </c>
      <c r="CQ25" s="5">
        <f t="shared" si="49"/>
        <v>0.61251299999999997</v>
      </c>
      <c r="CR25" s="5">
        <f t="shared" si="50"/>
        <v>5.0931874E-3</v>
      </c>
      <c r="CS25" s="5">
        <f t="shared" si="93"/>
        <v>0.99688035650606377</v>
      </c>
      <c r="CT25" s="5">
        <f t="shared" si="94"/>
        <v>0.97117448314916621</v>
      </c>
      <c r="CU25" s="5">
        <f t="shared" si="51"/>
        <v>0.75</v>
      </c>
      <c r="CV25" s="5">
        <f t="shared" si="52"/>
        <v>6.0126206223103207</v>
      </c>
      <c r="CW25" s="5">
        <f t="shared" si="95"/>
        <v>0.71369460494486237</v>
      </c>
      <c r="CX25" s="5">
        <f t="shared" si="53"/>
        <v>5.8913888618769787</v>
      </c>
      <c r="CY25" s="18">
        <f t="shared" si="96"/>
        <v>0.12123176043334194</v>
      </c>
      <c r="CZ25" s="72">
        <f t="shared" si="97"/>
        <v>8.0883356034003189</v>
      </c>
      <c r="DA25" s="72">
        <f t="shared" si="98"/>
        <v>2.8825516850833788E-2</v>
      </c>
      <c r="DB25" s="72">
        <f t="shared" si="99"/>
        <v>0.23315045423101477</v>
      </c>
      <c r="DC25" s="72">
        <f t="shared" si="100"/>
        <v>0.75</v>
      </c>
      <c r="DD25" s="72">
        <f t="shared" si="101"/>
        <v>0.95</v>
      </c>
      <c r="DE25" s="72">
        <f t="shared" si="102"/>
        <v>2.0220839008500797</v>
      </c>
      <c r="DF25" s="72">
        <f t="shared" si="103"/>
        <v>0.40441678017001631</v>
      </c>
    </row>
    <row r="26" spans="1:110" x14ac:dyDescent="0.2">
      <c r="A26">
        <f t="shared" si="104"/>
        <v>22</v>
      </c>
      <c r="B26">
        <f t="shared" si="0"/>
        <v>2047</v>
      </c>
      <c r="C26">
        <f t="shared" si="1"/>
        <v>62</v>
      </c>
      <c r="D26">
        <f t="shared" si="2"/>
        <v>64</v>
      </c>
      <c r="E26">
        <f t="shared" si="54"/>
        <v>59</v>
      </c>
      <c r="F26" s="5">
        <f t="shared" si="3"/>
        <v>1</v>
      </c>
      <c r="G26" s="5">
        <f t="shared" si="4"/>
        <v>1</v>
      </c>
      <c r="H26" s="5">
        <f t="shared" si="105"/>
        <v>1</v>
      </c>
      <c r="I26" s="5">
        <f t="shared" si="5"/>
        <v>11.651160716763691</v>
      </c>
      <c r="K26">
        <f t="shared" si="55"/>
        <v>22</v>
      </c>
      <c r="L26" s="14">
        <f t="shared" si="6"/>
        <v>1.7819999999999999E-2</v>
      </c>
      <c r="M26" s="5">
        <f t="shared" si="56"/>
        <v>0.67801363913810553</v>
      </c>
      <c r="N26" s="5">
        <f t="shared" si="7"/>
        <v>0.61870000000000003</v>
      </c>
      <c r="O26" s="5">
        <f t="shared" si="8"/>
        <v>4.8993772E-3</v>
      </c>
      <c r="P26" s="5">
        <f t="shared" si="9"/>
        <v>0.99696875532635998</v>
      </c>
      <c r="Q26" s="5">
        <f t="shared" si="57"/>
        <v>0.97101425187431001</v>
      </c>
      <c r="R26" s="5">
        <f t="shared" si="58"/>
        <v>0.55845900000000004</v>
      </c>
      <c r="S26" s="13">
        <f t="shared" si="59"/>
        <v>3.0173561962565376E-3</v>
      </c>
      <c r="T26" s="5">
        <f t="shared" si="60"/>
        <v>0.99831493027599472</v>
      </c>
      <c r="U26" s="5">
        <f t="shared" si="10"/>
        <v>0.98179749457086107</v>
      </c>
      <c r="V26" s="5">
        <f t="shared" si="61"/>
        <v>7.7558525307777613</v>
      </c>
      <c r="W26" s="52">
        <f t="shared" si="62"/>
        <v>0.95333935968279659</v>
      </c>
      <c r="X26" s="5">
        <f t="shared" si="11"/>
        <v>7.5310433428206425</v>
      </c>
      <c r="Y26" s="18">
        <f t="shared" si="63"/>
        <v>0.22480918795711879</v>
      </c>
      <c r="Z26" s="72">
        <f t="shared" si="64"/>
        <v>0.8</v>
      </c>
      <c r="AA26" s="72">
        <f t="shared" si="12"/>
        <v>2.063474589511732E-2</v>
      </c>
      <c r="AB26" s="72">
        <f t="shared" si="13"/>
        <v>2.3618648133533772E-3</v>
      </c>
      <c r="AC26" s="72">
        <f t="shared" si="14"/>
        <v>2.0669575571120254E-2</v>
      </c>
      <c r="AD26" s="72">
        <f t="shared" si="15"/>
        <v>0.16694817945934595</v>
      </c>
      <c r="AE26" s="72">
        <f t="shared" si="65"/>
        <v>7.6706687320611113</v>
      </c>
      <c r="AF26" s="72">
        <f t="shared" si="66"/>
        <v>1.8202505429138927E-2</v>
      </c>
      <c r="AG26" s="72">
        <f t="shared" si="67"/>
        <v>0.13962538924046858</v>
      </c>
      <c r="AH26" s="72">
        <f t="shared" si="68"/>
        <v>0.9</v>
      </c>
      <c r="AI26" s="72">
        <f t="shared" si="16"/>
        <v>1.534133746412222</v>
      </c>
      <c r="AJ26" s="72">
        <f t="shared" si="17"/>
        <v>0.767066873206111</v>
      </c>
      <c r="AL26">
        <f t="shared" si="18"/>
        <v>21</v>
      </c>
      <c r="AM26" s="14">
        <f t="shared" si="19"/>
        <v>1.7600000000000001E-2</v>
      </c>
      <c r="AN26" s="5">
        <f t="shared" si="69"/>
        <v>0.693235725303193</v>
      </c>
      <c r="AO26" s="5">
        <f t="shared" si="20"/>
        <v>0.6028</v>
      </c>
      <c r="AP26" s="5">
        <f t="shared" si="21"/>
        <v>4.5622746999999996E-3</v>
      </c>
      <c r="AQ26" s="5">
        <f t="shared" si="22"/>
        <v>0.99724986081083999</v>
      </c>
      <c r="AR26" s="5">
        <f t="shared" si="70"/>
        <v>0.97396658289100169</v>
      </c>
      <c r="AS26" s="5">
        <f t="shared" si="23"/>
        <v>0.54756900000000008</v>
      </c>
      <c r="AT26" s="5">
        <f t="shared" si="24"/>
        <v>2.8296073621169038E-3</v>
      </c>
      <c r="AU26" s="5">
        <f t="shared" si="71"/>
        <v>0.99845059472633302</v>
      </c>
      <c r="AV26" s="5">
        <f t="shared" si="72"/>
        <v>0.98345468428427973</v>
      </c>
      <c r="AW26" s="5">
        <f t="shared" si="25"/>
        <v>7.9433643210085405</v>
      </c>
      <c r="AX26" s="5">
        <f t="shared" si="73"/>
        <v>0.95785199828050882</v>
      </c>
      <c r="AY26" s="5">
        <f t="shared" si="26"/>
        <v>7.7365714043909897</v>
      </c>
      <c r="AZ26" s="18">
        <f t="shared" si="74"/>
        <v>0.20679291661755084</v>
      </c>
      <c r="BA26" s="72">
        <f t="shared" si="27"/>
        <v>7.8667289179891062</v>
      </c>
      <c r="BB26" s="72">
        <f t="shared" si="75"/>
        <v>1.6545315715720266E-2</v>
      </c>
      <c r="BC26" s="72">
        <f t="shared" si="76"/>
        <v>0.13015751359811625</v>
      </c>
      <c r="BD26" s="72">
        <f t="shared" si="77"/>
        <v>0.8</v>
      </c>
      <c r="BE26" s="72">
        <f t="shared" si="78"/>
        <v>0.9</v>
      </c>
      <c r="BF26" s="72">
        <f t="shared" si="79"/>
        <v>1.5733457835978208</v>
      </c>
      <c r="BG26" s="72">
        <f t="shared" si="80"/>
        <v>0.78667289179891042</v>
      </c>
      <c r="BI26">
        <f t="shared" si="28"/>
        <v>22</v>
      </c>
      <c r="BJ26" s="14">
        <f t="shared" si="29"/>
        <v>1.7819999999999999E-2</v>
      </c>
      <c r="BK26" s="5">
        <f t="shared" si="30"/>
        <v>0.67801363913810553</v>
      </c>
      <c r="BL26" s="5">
        <f t="shared" si="31"/>
        <v>0.60540000000000005</v>
      </c>
      <c r="BM26" s="5">
        <f t="shared" si="32"/>
        <v>3.8640361550337232E-3</v>
      </c>
      <c r="BN26" s="5">
        <f t="shared" si="81"/>
        <v>0.9976607125117426</v>
      </c>
      <c r="BO26" s="5">
        <f t="shared" si="33"/>
        <v>0.97544926037523727</v>
      </c>
      <c r="BP26" s="5">
        <f t="shared" si="34"/>
        <v>0.65379599999999993</v>
      </c>
      <c r="BQ26" s="5">
        <f t="shared" si="82"/>
        <v>5.8992358999999999E-3</v>
      </c>
      <c r="BR26" s="5">
        <f t="shared" si="83"/>
        <v>0.99614310316552357</v>
      </c>
      <c r="BS26" s="5">
        <f t="shared" si="35"/>
        <v>0.96406195319933885</v>
      </c>
      <c r="BT26" s="5">
        <f t="shared" si="84"/>
        <v>7.6157480344924471</v>
      </c>
      <c r="BU26" s="13">
        <f t="shared" si="85"/>
        <v>0.94039351920420167</v>
      </c>
      <c r="BV26" s="5">
        <f t="shared" si="36"/>
        <v>7.4287757874498244</v>
      </c>
      <c r="BW26" s="18">
        <f t="shared" si="37"/>
        <v>0.18697224704262272</v>
      </c>
      <c r="BX26" s="72">
        <f t="shared" si="86"/>
        <v>0.75</v>
      </c>
      <c r="BY26" s="72">
        <f t="shared" si="38"/>
        <v>1.6366990698858965E-2</v>
      </c>
      <c r="BZ26" s="72">
        <f t="shared" si="39"/>
        <v>1.715405013153862E-3</v>
      </c>
      <c r="CA26" s="72">
        <f t="shared" si="40"/>
        <v>1.643036090582595E-2</v>
      </c>
      <c r="CB26" s="72">
        <f t="shared" si="41"/>
        <v>0.13270803900396616</v>
      </c>
      <c r="CC26" s="72">
        <f t="shared" si="42"/>
        <v>7.7057037286832735</v>
      </c>
      <c r="CD26" s="72">
        <f t="shared" si="87"/>
        <v>3.593804680066115E-2</v>
      </c>
      <c r="CE26" s="72">
        <f t="shared" si="88"/>
        <v>0.2769279412334486</v>
      </c>
      <c r="CF26" s="72">
        <f t="shared" si="89"/>
        <v>0.95</v>
      </c>
      <c r="CG26" s="72">
        <f t="shared" si="43"/>
        <v>1.9264259321708184</v>
      </c>
      <c r="CH26" s="72">
        <f t="shared" si="44"/>
        <v>0.38528518643416404</v>
      </c>
      <c r="CJ26">
        <f t="shared" si="45"/>
        <v>21</v>
      </c>
      <c r="CK26" s="14">
        <f t="shared" si="46"/>
        <v>1.7600000000000001E-2</v>
      </c>
      <c r="CL26" s="5">
        <f t="shared" si="90"/>
        <v>0.693235725303193</v>
      </c>
      <c r="CM26" s="5">
        <f t="shared" si="47"/>
        <v>0.58530000000000004</v>
      </c>
      <c r="CN26" s="5">
        <f t="shared" si="48"/>
        <v>3.6628697081370065E-3</v>
      </c>
      <c r="CO26" s="5">
        <f t="shared" si="91"/>
        <v>0.99785612235982746</v>
      </c>
      <c r="CP26" s="5">
        <f t="shared" si="92"/>
        <v>0.97773646705944239</v>
      </c>
      <c r="CQ26" s="5">
        <f t="shared" si="49"/>
        <v>0.6312239999999999</v>
      </c>
      <c r="CR26" s="5">
        <f t="shared" si="50"/>
        <v>5.5133572E-3</v>
      </c>
      <c r="CS26" s="5">
        <f t="shared" si="93"/>
        <v>0.99651983661478716</v>
      </c>
      <c r="CT26" s="5">
        <f t="shared" si="94"/>
        <v>0.96779463727225745</v>
      </c>
      <c r="CU26" s="5">
        <f t="shared" si="51"/>
        <v>0.75</v>
      </c>
      <c r="CV26" s="5">
        <f t="shared" si="52"/>
        <v>5.8626585809847587</v>
      </c>
      <c r="CW26" s="5">
        <f t="shared" si="95"/>
        <v>0.70968608211423867</v>
      </c>
      <c r="CX26" s="5">
        <f t="shared" si="53"/>
        <v>5.7321350885477615</v>
      </c>
      <c r="CY26" s="18">
        <f t="shared" si="96"/>
        <v>0.13052349243699712</v>
      </c>
      <c r="CZ26" s="72">
        <f t="shared" si="97"/>
        <v>7.8971782756224167</v>
      </c>
      <c r="DA26" s="72">
        <f t="shared" si="98"/>
        <v>3.2205362727742548E-2</v>
      </c>
      <c r="DB26" s="72">
        <f t="shared" si="99"/>
        <v>0.25433149089206836</v>
      </c>
      <c r="DC26" s="72">
        <f t="shared" si="100"/>
        <v>0.75</v>
      </c>
      <c r="DD26" s="72">
        <f t="shared" si="101"/>
        <v>0.95</v>
      </c>
      <c r="DE26" s="72">
        <f t="shared" si="102"/>
        <v>1.9742945689056042</v>
      </c>
      <c r="DF26" s="72">
        <f t="shared" si="103"/>
        <v>0.3948589137811212</v>
      </c>
    </row>
    <row r="27" spans="1:110" x14ac:dyDescent="0.2">
      <c r="A27">
        <f t="shared" si="104"/>
        <v>23</v>
      </c>
      <c r="B27">
        <f t="shared" si="0"/>
        <v>2048</v>
      </c>
      <c r="C27">
        <f t="shared" si="1"/>
        <v>63</v>
      </c>
      <c r="D27">
        <f t="shared" si="2"/>
        <v>65</v>
      </c>
      <c r="E27">
        <f t="shared" si="54"/>
        <v>60</v>
      </c>
      <c r="F27" s="5">
        <f t="shared" si="3"/>
        <v>1</v>
      </c>
      <c r="G27" s="5">
        <f t="shared" si="4"/>
        <v>1</v>
      </c>
      <c r="H27" s="5">
        <f t="shared" si="105"/>
        <v>1</v>
      </c>
      <c r="I27" s="5">
        <f t="shared" si="5"/>
        <v>11.651160716763691</v>
      </c>
      <c r="K27">
        <f t="shared" si="55"/>
        <v>23</v>
      </c>
      <c r="L27" s="14">
        <f t="shared" si="6"/>
        <v>1.8020000000000001E-2</v>
      </c>
      <c r="M27" s="5">
        <f t="shared" si="56"/>
        <v>0.66313945011290421</v>
      </c>
      <c r="N27" s="5">
        <f t="shared" si="7"/>
        <v>0.63759999999999994</v>
      </c>
      <c r="O27" s="5">
        <f t="shared" si="8"/>
        <v>5.3009635999999999E-3</v>
      </c>
      <c r="P27" s="5">
        <f t="shared" si="9"/>
        <v>0.99662010560864001</v>
      </c>
      <c r="Q27" s="5">
        <f t="shared" si="57"/>
        <v>0.96773232625046945</v>
      </c>
      <c r="R27" s="5">
        <f t="shared" si="58"/>
        <v>0.56845800000000002</v>
      </c>
      <c r="S27" s="13">
        <f t="shared" si="59"/>
        <v>3.2927100705633094E-3</v>
      </c>
      <c r="T27" s="5">
        <f t="shared" si="60"/>
        <v>0.99812823261870776</v>
      </c>
      <c r="U27" s="5">
        <f t="shared" si="10"/>
        <v>0.97995979804548894</v>
      </c>
      <c r="V27" s="5">
        <f t="shared" si="61"/>
        <v>7.5715068105313863</v>
      </c>
      <c r="W27" s="52">
        <f t="shared" si="62"/>
        <v>0.94833877499450125</v>
      </c>
      <c r="X27" s="5">
        <f t="shared" si="11"/>
        <v>7.3271918989768112</v>
      </c>
      <c r="Y27" s="18">
        <f t="shared" si="63"/>
        <v>0.24431491155457508</v>
      </c>
      <c r="Z27" s="72">
        <f t="shared" si="64"/>
        <v>0.8</v>
      </c>
      <c r="AA27" s="72">
        <f t="shared" si="12"/>
        <v>2.2953566402666305E-2</v>
      </c>
      <c r="AB27" s="72">
        <f t="shared" si="13"/>
        <v>2.6255404990724813E-3</v>
      </c>
      <c r="AC27" s="72">
        <f t="shared" si="14"/>
        <v>2.2996610708470696E-2</v>
      </c>
      <c r="AD27" s="72">
        <f t="shared" si="15"/>
        <v>0.18166508098552744</v>
      </c>
      <c r="AE27" s="72">
        <f t="shared" si="65"/>
        <v>7.4770331533913481</v>
      </c>
      <c r="AF27" s="72">
        <f t="shared" si="66"/>
        <v>2.0040201954511061E-2</v>
      </c>
      <c r="AG27" s="72">
        <f t="shared" si="67"/>
        <v>0.1498412544145373</v>
      </c>
      <c r="AH27" s="72">
        <f t="shared" si="68"/>
        <v>0.9</v>
      </c>
      <c r="AI27" s="72">
        <f t="shared" si="16"/>
        <v>1.4954066306782694</v>
      </c>
      <c r="AJ27" s="72">
        <f t="shared" si="17"/>
        <v>0.7477033153391347</v>
      </c>
      <c r="AL27">
        <f t="shared" si="18"/>
        <v>22</v>
      </c>
      <c r="AM27" s="14">
        <f t="shared" si="19"/>
        <v>1.7819999999999999E-2</v>
      </c>
      <c r="AN27" s="5">
        <f t="shared" si="69"/>
        <v>0.67801363913810553</v>
      </c>
      <c r="AO27" s="5">
        <f t="shared" si="20"/>
        <v>0.61870000000000003</v>
      </c>
      <c r="AP27" s="5">
        <f t="shared" si="21"/>
        <v>4.8993772E-3</v>
      </c>
      <c r="AQ27" s="5">
        <f t="shared" si="22"/>
        <v>0.99696875532635998</v>
      </c>
      <c r="AR27" s="5">
        <f t="shared" si="70"/>
        <v>0.97101425187431001</v>
      </c>
      <c r="AS27" s="5">
        <f t="shared" si="23"/>
        <v>0.55845900000000004</v>
      </c>
      <c r="AT27" s="5">
        <f t="shared" si="24"/>
        <v>3.0173561962565376E-3</v>
      </c>
      <c r="AU27" s="5">
        <f t="shared" si="71"/>
        <v>0.99831493027599472</v>
      </c>
      <c r="AV27" s="5">
        <f t="shared" si="72"/>
        <v>0.98179749457086107</v>
      </c>
      <c r="AW27" s="5">
        <f t="shared" si="25"/>
        <v>7.7558525307777613</v>
      </c>
      <c r="AX27" s="5">
        <f t="shared" si="73"/>
        <v>0.95333935968279659</v>
      </c>
      <c r="AY27" s="5">
        <f t="shared" si="26"/>
        <v>7.5310433428206425</v>
      </c>
      <c r="AZ27" s="18">
        <f t="shared" si="74"/>
        <v>0.22480918795711879</v>
      </c>
      <c r="BA27" s="72">
        <f t="shared" si="27"/>
        <v>7.6706687320611113</v>
      </c>
      <c r="BB27" s="72">
        <f t="shared" si="75"/>
        <v>1.8202505429138927E-2</v>
      </c>
      <c r="BC27" s="72">
        <f t="shared" si="76"/>
        <v>0.13962538924046858</v>
      </c>
      <c r="BD27" s="72">
        <f t="shared" si="77"/>
        <v>0.8</v>
      </c>
      <c r="BE27" s="72">
        <f t="shared" si="78"/>
        <v>0.9</v>
      </c>
      <c r="BF27" s="72">
        <f t="shared" si="79"/>
        <v>1.534133746412222</v>
      </c>
      <c r="BG27" s="72">
        <f t="shared" si="80"/>
        <v>0.767066873206111</v>
      </c>
      <c r="BI27">
        <f t="shared" si="28"/>
        <v>23</v>
      </c>
      <c r="BJ27" s="14">
        <f t="shared" si="29"/>
        <v>1.8020000000000001E-2</v>
      </c>
      <c r="BK27" s="5">
        <f t="shared" si="30"/>
        <v>0.66313945011290421</v>
      </c>
      <c r="BL27" s="5">
        <f t="shared" si="31"/>
        <v>0.62739999999999996</v>
      </c>
      <c r="BM27" s="5">
        <f t="shared" si="32"/>
        <v>4.0143706626395437E-3</v>
      </c>
      <c r="BN27" s="5">
        <f t="shared" si="81"/>
        <v>0.99748138384625995</v>
      </c>
      <c r="BO27" s="5">
        <f t="shared" si="33"/>
        <v>0.97299247811090239</v>
      </c>
      <c r="BP27" s="5">
        <f t="shared" si="34"/>
        <v>0.679338</v>
      </c>
      <c r="BQ27" s="5">
        <f t="shared" si="82"/>
        <v>6.3094064999999998E-3</v>
      </c>
      <c r="BR27" s="5">
        <f t="shared" si="83"/>
        <v>0.99571378040710301</v>
      </c>
      <c r="BS27" s="5">
        <f t="shared" si="35"/>
        <v>0.95992977196676932</v>
      </c>
      <c r="BT27" s="5">
        <f t="shared" si="84"/>
        <v>7.4167479324910577</v>
      </c>
      <c r="BU27" s="13">
        <f t="shared" si="85"/>
        <v>0.93400444763838031</v>
      </c>
      <c r="BV27" s="5">
        <f t="shared" si="36"/>
        <v>7.2164399503583869</v>
      </c>
      <c r="BW27" s="18">
        <f t="shared" si="37"/>
        <v>0.20030798213267076</v>
      </c>
      <c r="BX27" s="72">
        <f t="shared" si="86"/>
        <v>0.75</v>
      </c>
      <c r="BY27" s="72">
        <f t="shared" si="38"/>
        <v>1.8004890593225482E-2</v>
      </c>
      <c r="BZ27" s="72">
        <f t="shared" si="39"/>
        <v>1.8425866982511422E-3</v>
      </c>
      <c r="CA27" s="72">
        <f t="shared" si="40"/>
        <v>1.8082395712012828E-2</v>
      </c>
      <c r="CB27" s="72">
        <f t="shared" si="41"/>
        <v>0.1428445227463529</v>
      </c>
      <c r="CC27" s="72">
        <f t="shared" si="42"/>
        <v>7.5176748977926309</v>
      </c>
      <c r="CD27" s="72">
        <f t="shared" si="87"/>
        <v>4.0070228033230681E-2</v>
      </c>
      <c r="CE27" s="72">
        <f t="shared" si="88"/>
        <v>0.30123494743424489</v>
      </c>
      <c r="CF27" s="72">
        <f t="shared" si="89"/>
        <v>0.95</v>
      </c>
      <c r="CG27" s="72">
        <f t="shared" si="43"/>
        <v>1.8794187244481577</v>
      </c>
      <c r="CH27" s="72">
        <f t="shared" si="44"/>
        <v>0.37588374488963189</v>
      </c>
      <c r="CJ27">
        <f t="shared" si="45"/>
        <v>22</v>
      </c>
      <c r="CK27" s="14">
        <f t="shared" si="46"/>
        <v>1.7819999999999999E-2</v>
      </c>
      <c r="CL27" s="5">
        <f t="shared" si="90"/>
        <v>0.67801363913810553</v>
      </c>
      <c r="CM27" s="5">
        <f t="shared" si="47"/>
        <v>0.60540000000000005</v>
      </c>
      <c r="CN27" s="5">
        <f t="shared" si="48"/>
        <v>3.8640361550337232E-3</v>
      </c>
      <c r="CO27" s="5">
        <f t="shared" si="91"/>
        <v>0.9976607125117426</v>
      </c>
      <c r="CP27" s="5">
        <f t="shared" si="92"/>
        <v>0.97544926037523727</v>
      </c>
      <c r="CQ27" s="5">
        <f t="shared" si="49"/>
        <v>0.65379599999999993</v>
      </c>
      <c r="CR27" s="5">
        <f t="shared" si="50"/>
        <v>5.8992358999999999E-3</v>
      </c>
      <c r="CS27" s="5">
        <f t="shared" si="93"/>
        <v>0.99614310316552357</v>
      </c>
      <c r="CT27" s="5">
        <f t="shared" si="94"/>
        <v>0.96406195319933885</v>
      </c>
      <c r="CU27" s="5">
        <f t="shared" si="51"/>
        <v>0.75</v>
      </c>
      <c r="CV27" s="5">
        <f t="shared" si="52"/>
        <v>5.7118110258693351</v>
      </c>
      <c r="CW27" s="5">
        <f t="shared" si="95"/>
        <v>0.70529513940315125</v>
      </c>
      <c r="CX27" s="5">
        <f t="shared" si="53"/>
        <v>5.5715818405873687</v>
      </c>
      <c r="CY27" s="18">
        <f t="shared" si="96"/>
        <v>0.14022918528196637</v>
      </c>
      <c r="CZ27" s="72">
        <f t="shared" si="97"/>
        <v>7.7057037286832735</v>
      </c>
      <c r="DA27" s="72">
        <f t="shared" si="98"/>
        <v>3.593804680066115E-2</v>
      </c>
      <c r="DB27" s="72">
        <f t="shared" si="99"/>
        <v>0.2769279412334486</v>
      </c>
      <c r="DC27" s="72">
        <f t="shared" si="100"/>
        <v>0.75</v>
      </c>
      <c r="DD27" s="72">
        <f t="shared" si="101"/>
        <v>0.95</v>
      </c>
      <c r="DE27" s="72">
        <f t="shared" si="102"/>
        <v>1.9264259321708184</v>
      </c>
      <c r="DF27" s="72">
        <f t="shared" si="103"/>
        <v>0.38528518643416404</v>
      </c>
    </row>
    <row r="28" spans="1:110" x14ac:dyDescent="0.2">
      <c r="A28">
        <f t="shared" si="104"/>
        <v>24</v>
      </c>
      <c r="B28">
        <f t="shared" si="0"/>
        <v>2049</v>
      </c>
      <c r="C28">
        <f t="shared" si="1"/>
        <v>64</v>
      </c>
      <c r="D28">
        <f t="shared" si="2"/>
        <v>66</v>
      </c>
      <c r="E28">
        <f t="shared" si="54"/>
        <v>61</v>
      </c>
      <c r="F28" s="5">
        <f t="shared" si="3"/>
        <v>1</v>
      </c>
      <c r="G28" s="5">
        <f t="shared" si="4"/>
        <v>1</v>
      </c>
      <c r="H28" s="5">
        <f t="shared" si="105"/>
        <v>1</v>
      </c>
      <c r="I28" s="5">
        <f t="shared" si="5"/>
        <v>11.651160716763691</v>
      </c>
      <c r="K28">
        <f t="shared" si="55"/>
        <v>24</v>
      </c>
      <c r="L28" s="14">
        <f t="shared" si="6"/>
        <v>1.822E-2</v>
      </c>
      <c r="M28" s="5">
        <f t="shared" si="56"/>
        <v>0.64833735068363307</v>
      </c>
      <c r="N28" s="5">
        <f t="shared" si="7"/>
        <v>0.66039999999999999</v>
      </c>
      <c r="O28" s="5">
        <f t="shared" si="8"/>
        <v>5.6686438000000004E-3</v>
      </c>
      <c r="P28" s="5">
        <f t="shared" si="9"/>
        <v>0.99625642763447997</v>
      </c>
      <c r="Q28" s="5">
        <f t="shared" si="57"/>
        <v>0.96410955025669776</v>
      </c>
      <c r="R28" s="5">
        <f t="shared" si="58"/>
        <v>0.57944700000000005</v>
      </c>
      <c r="S28" s="13">
        <f t="shared" si="59"/>
        <v>3.5000888613807568E-3</v>
      </c>
      <c r="T28" s="5">
        <f t="shared" si="60"/>
        <v>0.99797188400953951</v>
      </c>
      <c r="U28" s="5">
        <f t="shared" si="10"/>
        <v>0.97797232590906447</v>
      </c>
      <c r="V28" s="5">
        <f t="shared" si="61"/>
        <v>7.3874882058869158</v>
      </c>
      <c r="W28" s="52">
        <f t="shared" si="62"/>
        <v>0.94287245929568475</v>
      </c>
      <c r="X28" s="5">
        <f t="shared" si="11"/>
        <v>7.1223479317042928</v>
      </c>
      <c r="Y28" s="18">
        <f t="shared" si="63"/>
        <v>0.26514027418262298</v>
      </c>
      <c r="Z28" s="72">
        <f t="shared" si="64"/>
        <v>0.8</v>
      </c>
      <c r="AA28" s="72">
        <f t="shared" si="12"/>
        <v>2.552722950600967E-2</v>
      </c>
      <c r="AB28" s="72">
        <f t="shared" si="13"/>
        <v>2.8982207950173384E-3</v>
      </c>
      <c r="AC28" s="72">
        <f t="shared" si="14"/>
        <v>2.5579106901738785E-2</v>
      </c>
      <c r="AD28" s="72">
        <f t="shared" si="15"/>
        <v>0.19763298708794122</v>
      </c>
      <c r="AE28" s="72">
        <f t="shared" si="65"/>
        <v>7.2827704251076701</v>
      </c>
      <c r="AF28" s="72">
        <f t="shared" si="66"/>
        <v>2.2027674090935534E-2</v>
      </c>
      <c r="AG28" s="72">
        <f t="shared" si="67"/>
        <v>0.16042249340337578</v>
      </c>
      <c r="AH28" s="72">
        <f t="shared" si="68"/>
        <v>0.9</v>
      </c>
      <c r="AI28" s="72">
        <f t="shared" si="16"/>
        <v>1.4565540850215337</v>
      </c>
      <c r="AJ28" s="72">
        <f t="shared" si="17"/>
        <v>0.72827704251076686</v>
      </c>
      <c r="AL28">
        <f t="shared" si="18"/>
        <v>23</v>
      </c>
      <c r="AM28" s="14">
        <f t="shared" si="19"/>
        <v>1.8020000000000001E-2</v>
      </c>
      <c r="AN28" s="5">
        <f t="shared" si="69"/>
        <v>0.66313945011290421</v>
      </c>
      <c r="AO28" s="5">
        <f t="shared" si="20"/>
        <v>0.63759999999999994</v>
      </c>
      <c r="AP28" s="5">
        <f t="shared" si="21"/>
        <v>5.3009635999999999E-3</v>
      </c>
      <c r="AQ28" s="5">
        <f t="shared" si="22"/>
        <v>0.99662010560864001</v>
      </c>
      <c r="AR28" s="5">
        <f t="shared" si="70"/>
        <v>0.96773232625046945</v>
      </c>
      <c r="AS28" s="5">
        <f t="shared" si="23"/>
        <v>0.56845800000000002</v>
      </c>
      <c r="AT28" s="5">
        <f t="shared" si="24"/>
        <v>3.2927100705633094E-3</v>
      </c>
      <c r="AU28" s="5">
        <f t="shared" si="71"/>
        <v>0.99812823261870776</v>
      </c>
      <c r="AV28" s="5">
        <f t="shared" si="72"/>
        <v>0.97995979804548894</v>
      </c>
      <c r="AW28" s="5">
        <f t="shared" si="25"/>
        <v>7.5715068105313863</v>
      </c>
      <c r="AX28" s="5">
        <f t="shared" si="73"/>
        <v>0.94833877499450125</v>
      </c>
      <c r="AY28" s="5">
        <f t="shared" si="26"/>
        <v>7.3271918989768112</v>
      </c>
      <c r="AZ28" s="18">
        <f t="shared" si="74"/>
        <v>0.24431491155457508</v>
      </c>
      <c r="BA28" s="72">
        <f t="shared" si="27"/>
        <v>7.4770331533913481</v>
      </c>
      <c r="BB28" s="72">
        <f t="shared" si="75"/>
        <v>2.0040201954511061E-2</v>
      </c>
      <c r="BC28" s="72">
        <f t="shared" si="76"/>
        <v>0.1498412544145373</v>
      </c>
      <c r="BD28" s="72">
        <f t="shared" si="77"/>
        <v>0.8</v>
      </c>
      <c r="BE28" s="72">
        <f t="shared" si="78"/>
        <v>0.9</v>
      </c>
      <c r="BF28" s="72">
        <f t="shared" si="79"/>
        <v>1.4954066306782694</v>
      </c>
      <c r="BG28" s="72">
        <f t="shared" si="80"/>
        <v>0.7477033153391347</v>
      </c>
      <c r="BI28">
        <f t="shared" si="28"/>
        <v>24</v>
      </c>
      <c r="BJ28" s="14">
        <f t="shared" si="29"/>
        <v>1.822E-2</v>
      </c>
      <c r="BK28" s="5">
        <f t="shared" si="30"/>
        <v>0.64833735068363307</v>
      </c>
      <c r="BL28" s="5">
        <f t="shared" si="31"/>
        <v>0.6573</v>
      </c>
      <c r="BM28" s="5">
        <f t="shared" si="32"/>
        <v>4.1928232671644139E-3</v>
      </c>
      <c r="BN28" s="5">
        <f t="shared" si="81"/>
        <v>0.99724405726649279</v>
      </c>
      <c r="BO28" s="5">
        <f t="shared" si="33"/>
        <v>0.9703109665610955</v>
      </c>
      <c r="BP28" s="5">
        <f t="shared" si="34"/>
        <v>0.70438500000000004</v>
      </c>
      <c r="BQ28" s="5">
        <f t="shared" si="82"/>
        <v>6.8407831000000001E-3</v>
      </c>
      <c r="BR28" s="5">
        <f t="shared" si="83"/>
        <v>0.99518145499610655</v>
      </c>
      <c r="BS28" s="5">
        <f t="shared" si="35"/>
        <v>0.95530430715997028</v>
      </c>
      <c r="BT28" s="5">
        <f t="shared" si="84"/>
        <v>7.2162566518609914</v>
      </c>
      <c r="BU28" s="13">
        <f t="shared" si="85"/>
        <v>0.92694224564036842</v>
      </c>
      <c r="BV28" s="5">
        <f t="shared" si="36"/>
        <v>7.0020129668201738</v>
      </c>
      <c r="BW28" s="18">
        <f t="shared" si="37"/>
        <v>0.21424368504081759</v>
      </c>
      <c r="BX28" s="72">
        <f t="shared" si="86"/>
        <v>0.75</v>
      </c>
      <c r="BY28" s="72">
        <f t="shared" si="38"/>
        <v>1.975184132893389E-2</v>
      </c>
      <c r="BZ28" s="72">
        <f t="shared" si="39"/>
        <v>2.0111336623551863E-3</v>
      </c>
      <c r="CA28" s="72">
        <f t="shared" si="40"/>
        <v>1.9847477291476623E-2</v>
      </c>
      <c r="CB28" s="72">
        <f t="shared" si="41"/>
        <v>0.1533484432565535</v>
      </c>
      <c r="CC28" s="72">
        <f t="shared" si="42"/>
        <v>7.3296151962681915</v>
      </c>
      <c r="CD28" s="72">
        <f t="shared" si="87"/>
        <v>4.4695692840029722E-2</v>
      </c>
      <c r="CE28" s="72">
        <f t="shared" si="88"/>
        <v>0.32760222944801726</v>
      </c>
      <c r="CF28" s="72">
        <f t="shared" si="89"/>
        <v>0.95</v>
      </c>
      <c r="CG28" s="72">
        <f t="shared" si="43"/>
        <v>1.8324037990670479</v>
      </c>
      <c r="CH28" s="72">
        <f t="shared" si="44"/>
        <v>0.36648075981340988</v>
      </c>
      <c r="CJ28">
        <f t="shared" si="45"/>
        <v>23</v>
      </c>
      <c r="CK28" s="14">
        <f t="shared" si="46"/>
        <v>1.8020000000000001E-2</v>
      </c>
      <c r="CL28" s="5">
        <f t="shared" si="90"/>
        <v>0.66313945011290421</v>
      </c>
      <c r="CM28" s="5">
        <f t="shared" si="47"/>
        <v>0.62739999999999996</v>
      </c>
      <c r="CN28" s="5">
        <f t="shared" si="48"/>
        <v>4.0143706626395437E-3</v>
      </c>
      <c r="CO28" s="5">
        <f t="shared" si="91"/>
        <v>0.99748138384625995</v>
      </c>
      <c r="CP28" s="5">
        <f t="shared" si="92"/>
        <v>0.97299247811090239</v>
      </c>
      <c r="CQ28" s="5">
        <f t="shared" si="49"/>
        <v>0.679338</v>
      </c>
      <c r="CR28" s="5">
        <f t="shared" si="50"/>
        <v>6.3094064999999998E-3</v>
      </c>
      <c r="CS28" s="5">
        <f t="shared" si="93"/>
        <v>0.99571378040710301</v>
      </c>
      <c r="CT28" s="5">
        <f t="shared" si="94"/>
        <v>0.95992977196676932</v>
      </c>
      <c r="CU28" s="5">
        <f t="shared" si="51"/>
        <v>0.75</v>
      </c>
      <c r="CV28" s="5">
        <f t="shared" si="52"/>
        <v>5.5625609493682937</v>
      </c>
      <c r="CW28" s="5">
        <f t="shared" si="95"/>
        <v>0.7005033357287852</v>
      </c>
      <c r="CX28" s="5">
        <f t="shared" si="53"/>
        <v>5.4123299627687889</v>
      </c>
      <c r="CY28" s="18">
        <f t="shared" si="96"/>
        <v>0.15023098659950485</v>
      </c>
      <c r="CZ28" s="72">
        <f t="shared" si="97"/>
        <v>7.5176748977926309</v>
      </c>
      <c r="DA28" s="72">
        <f t="shared" si="98"/>
        <v>4.0070228033230681E-2</v>
      </c>
      <c r="DB28" s="72">
        <f t="shared" si="99"/>
        <v>0.30123494743424489</v>
      </c>
      <c r="DC28" s="72">
        <f t="shared" si="100"/>
        <v>0.75</v>
      </c>
      <c r="DD28" s="72">
        <f t="shared" si="101"/>
        <v>0.95</v>
      </c>
      <c r="DE28" s="72">
        <f t="shared" si="102"/>
        <v>1.8794187244481577</v>
      </c>
      <c r="DF28" s="72">
        <f t="shared" si="103"/>
        <v>0.37588374488963189</v>
      </c>
    </row>
    <row r="29" spans="1:110" x14ac:dyDescent="0.2">
      <c r="A29">
        <f t="shared" si="104"/>
        <v>25</v>
      </c>
      <c r="B29">
        <f t="shared" si="0"/>
        <v>2050</v>
      </c>
      <c r="C29">
        <f t="shared" si="1"/>
        <v>65</v>
      </c>
      <c r="D29">
        <f t="shared" si="2"/>
        <v>67</v>
      </c>
      <c r="E29">
        <f t="shared" si="54"/>
        <v>62</v>
      </c>
      <c r="F29" s="5">
        <f t="shared" si="3"/>
        <v>1</v>
      </c>
      <c r="G29" s="5">
        <f t="shared" si="4"/>
        <v>1</v>
      </c>
      <c r="H29" s="5">
        <f t="shared" si="105"/>
        <v>1</v>
      </c>
      <c r="I29" s="5">
        <f t="shared" si="5"/>
        <v>11.651160716763691</v>
      </c>
      <c r="K29">
        <f t="shared" si="55"/>
        <v>25</v>
      </c>
      <c r="L29" s="14">
        <f t="shared" si="6"/>
        <v>1.8409999999999999E-2</v>
      </c>
      <c r="M29" s="5">
        <f t="shared" si="56"/>
        <v>0.63377283800132866</v>
      </c>
      <c r="N29" s="5">
        <f t="shared" si="7"/>
        <v>0.68620000000000003</v>
      </c>
      <c r="O29" s="5">
        <f t="shared" si="8"/>
        <v>6.0576652999999999E-3</v>
      </c>
      <c r="P29" s="5">
        <f t="shared" si="9"/>
        <v>0.99584323007113995</v>
      </c>
      <c r="Q29" s="5">
        <f t="shared" si="57"/>
        <v>0.96010196867006392</v>
      </c>
      <c r="R29" s="5">
        <f t="shared" si="58"/>
        <v>0.59934600000000005</v>
      </c>
      <c r="S29" s="13">
        <f t="shared" si="59"/>
        <v>3.6880580543556807E-3</v>
      </c>
      <c r="T29" s="5">
        <f t="shared" si="60"/>
        <v>0.99778957715735417</v>
      </c>
      <c r="U29" s="5">
        <f t="shared" si="10"/>
        <v>0.97581059354039956</v>
      </c>
      <c r="V29" s="5">
        <f t="shared" si="61"/>
        <v>7.2055700396974132</v>
      </c>
      <c r="W29" s="52">
        <f t="shared" si="62"/>
        <v>0.93687767190724114</v>
      </c>
      <c r="X29" s="5">
        <f t="shared" si="11"/>
        <v>6.9180819805035174</v>
      </c>
      <c r="Y29" s="18">
        <f t="shared" si="63"/>
        <v>0.28748805919389575</v>
      </c>
      <c r="Z29" s="72">
        <f t="shared" si="64"/>
        <v>0.8</v>
      </c>
      <c r="AA29" s="72">
        <f t="shared" si="12"/>
        <v>2.8362618036369122E-2</v>
      </c>
      <c r="AB29" s="72">
        <f t="shared" si="13"/>
        <v>3.206065269307062E-3</v>
      </c>
      <c r="AC29" s="72">
        <f t="shared" si="14"/>
        <v>2.8425450301027007E-2</v>
      </c>
      <c r="AD29" s="72">
        <f t="shared" si="15"/>
        <v>0.21472251645839274</v>
      </c>
      <c r="AE29" s="72">
        <f t="shared" si="65"/>
        <v>7.0895745816855609</v>
      </c>
      <c r="AF29" s="72">
        <f t="shared" si="66"/>
        <v>2.4189406459600438E-2</v>
      </c>
      <c r="AG29" s="72">
        <f t="shared" si="67"/>
        <v>0.17149260118204376</v>
      </c>
      <c r="AH29" s="72">
        <f t="shared" si="68"/>
        <v>0.9</v>
      </c>
      <c r="AI29" s="72">
        <f t="shared" si="16"/>
        <v>1.4179149163371119</v>
      </c>
      <c r="AJ29" s="72">
        <f t="shared" si="17"/>
        <v>0.70895745816855593</v>
      </c>
      <c r="AL29">
        <f t="shared" si="18"/>
        <v>24</v>
      </c>
      <c r="AM29" s="14">
        <f t="shared" si="19"/>
        <v>1.822E-2</v>
      </c>
      <c r="AN29" s="5">
        <f t="shared" si="69"/>
        <v>0.64833735068363307</v>
      </c>
      <c r="AO29" s="5">
        <f t="shared" si="20"/>
        <v>0.66039999999999999</v>
      </c>
      <c r="AP29" s="5">
        <f t="shared" si="21"/>
        <v>5.6686438000000004E-3</v>
      </c>
      <c r="AQ29" s="5">
        <f t="shared" si="22"/>
        <v>0.99625642763447997</v>
      </c>
      <c r="AR29" s="5">
        <f t="shared" si="70"/>
        <v>0.96410955025669776</v>
      </c>
      <c r="AS29" s="5">
        <f t="shared" si="23"/>
        <v>0.57944700000000005</v>
      </c>
      <c r="AT29" s="5">
        <f t="shared" si="24"/>
        <v>3.5000888613807568E-3</v>
      </c>
      <c r="AU29" s="5">
        <f t="shared" si="71"/>
        <v>0.99797188400953951</v>
      </c>
      <c r="AV29" s="5">
        <f t="shared" si="72"/>
        <v>0.97797232590906447</v>
      </c>
      <c r="AW29" s="5">
        <f t="shared" si="25"/>
        <v>7.3874882058869158</v>
      </c>
      <c r="AX29" s="5">
        <f t="shared" si="73"/>
        <v>0.94287245929568475</v>
      </c>
      <c r="AY29" s="5">
        <f t="shared" si="26"/>
        <v>7.1223479317042928</v>
      </c>
      <c r="AZ29" s="18">
        <f t="shared" si="74"/>
        <v>0.26514027418262298</v>
      </c>
      <c r="BA29" s="72">
        <f t="shared" si="27"/>
        <v>7.2827704251076701</v>
      </c>
      <c r="BB29" s="72">
        <f t="shared" si="75"/>
        <v>2.2027674090935534E-2</v>
      </c>
      <c r="BC29" s="72">
        <f t="shared" si="76"/>
        <v>0.16042249340337578</v>
      </c>
      <c r="BD29" s="72">
        <f t="shared" si="77"/>
        <v>0.8</v>
      </c>
      <c r="BE29" s="72">
        <f t="shared" si="78"/>
        <v>0.9</v>
      </c>
      <c r="BF29" s="72">
        <f t="shared" si="79"/>
        <v>1.4565540850215337</v>
      </c>
      <c r="BG29" s="72">
        <f t="shared" si="80"/>
        <v>0.72827704251076686</v>
      </c>
      <c r="BI29">
        <f t="shared" si="28"/>
        <v>25</v>
      </c>
      <c r="BJ29" s="14">
        <f t="shared" si="29"/>
        <v>1.8409999999999999E-2</v>
      </c>
      <c r="BK29" s="5">
        <f t="shared" si="30"/>
        <v>0.63377283800132866</v>
      </c>
      <c r="BL29" s="5">
        <f t="shared" si="31"/>
        <v>0.68369999999999997</v>
      </c>
      <c r="BM29" s="5">
        <f t="shared" si="32"/>
        <v>4.4234209815569026E-3</v>
      </c>
      <c r="BN29" s="5">
        <f t="shared" si="81"/>
        <v>0.99697570707490957</v>
      </c>
      <c r="BO29" s="5">
        <f t="shared" si="33"/>
        <v>0.9673764619697871</v>
      </c>
      <c r="BP29" s="5">
        <f t="shared" si="34"/>
        <v>0.72636299999999998</v>
      </c>
      <c r="BQ29" s="5">
        <f t="shared" si="82"/>
        <v>7.2057856999999999E-3</v>
      </c>
      <c r="BR29" s="5">
        <f t="shared" si="83"/>
        <v>0.99476598388159088</v>
      </c>
      <c r="BS29" s="5">
        <f t="shared" si="35"/>
        <v>0.95030422901830935</v>
      </c>
      <c r="BT29" s="5">
        <f t="shared" si="84"/>
        <v>7.0172262184286138</v>
      </c>
      <c r="BU29" s="13">
        <f t="shared" si="85"/>
        <v>0.91930194286265843</v>
      </c>
      <c r="BV29" s="5">
        <f t="shared" si="36"/>
        <v>6.7882994720251011</v>
      </c>
      <c r="BW29" s="18">
        <f t="shared" si="37"/>
        <v>0.22892674640351274</v>
      </c>
      <c r="BX29" s="72">
        <f t="shared" si="86"/>
        <v>0.75</v>
      </c>
      <c r="BY29" s="72">
        <f t="shared" si="38"/>
        <v>2.1649067229400135E-2</v>
      </c>
      <c r="BZ29" s="72">
        <f t="shared" si="39"/>
        <v>2.2008784434812854E-3</v>
      </c>
      <c r="CA29" s="72">
        <f t="shared" si="40"/>
        <v>2.1762974991289076E-2</v>
      </c>
      <c r="CB29" s="72">
        <f t="shared" si="41"/>
        <v>0.1643949596668948</v>
      </c>
      <c r="CC29" s="72">
        <f t="shared" si="42"/>
        <v>7.1432908164973679</v>
      </c>
      <c r="CD29" s="72">
        <f t="shared" si="87"/>
        <v>4.9695770981690646E-2</v>
      </c>
      <c r="CE29" s="72">
        <f t="shared" si="88"/>
        <v>0.35499134447226716</v>
      </c>
      <c r="CF29" s="72">
        <f t="shared" si="89"/>
        <v>0.95</v>
      </c>
      <c r="CG29" s="72">
        <f t="shared" si="43"/>
        <v>1.785822704124342</v>
      </c>
      <c r="CH29" s="72">
        <f t="shared" si="44"/>
        <v>0.3571645408248687</v>
      </c>
      <c r="CJ29">
        <f t="shared" si="45"/>
        <v>24</v>
      </c>
      <c r="CK29" s="14">
        <f t="shared" si="46"/>
        <v>1.822E-2</v>
      </c>
      <c r="CL29" s="5">
        <f t="shared" si="90"/>
        <v>0.64833735068363307</v>
      </c>
      <c r="CM29" s="5">
        <f t="shared" si="47"/>
        <v>0.6573</v>
      </c>
      <c r="CN29" s="5">
        <f t="shared" si="48"/>
        <v>4.1928232671644139E-3</v>
      </c>
      <c r="CO29" s="5">
        <f t="shared" si="91"/>
        <v>0.99724405726649279</v>
      </c>
      <c r="CP29" s="5">
        <f t="shared" si="92"/>
        <v>0.9703109665610955</v>
      </c>
      <c r="CQ29" s="5">
        <f t="shared" si="49"/>
        <v>0.70438500000000004</v>
      </c>
      <c r="CR29" s="5">
        <f t="shared" si="50"/>
        <v>6.8407831000000001E-3</v>
      </c>
      <c r="CS29" s="5">
        <f t="shared" si="93"/>
        <v>0.99518145499610655</v>
      </c>
      <c r="CT29" s="5">
        <f t="shared" si="94"/>
        <v>0.95530430715997028</v>
      </c>
      <c r="CU29" s="5">
        <f t="shared" si="51"/>
        <v>0.75</v>
      </c>
      <c r="CV29" s="5">
        <f t="shared" si="52"/>
        <v>5.4121924888957436</v>
      </c>
      <c r="CW29" s="5">
        <f t="shared" si="95"/>
        <v>0.69520668423027632</v>
      </c>
      <c r="CX29" s="5">
        <f t="shared" si="53"/>
        <v>5.2515097251151301</v>
      </c>
      <c r="CY29" s="18">
        <f t="shared" si="96"/>
        <v>0.16068276378061341</v>
      </c>
      <c r="CZ29" s="72">
        <f t="shared" si="97"/>
        <v>7.3296151962681915</v>
      </c>
      <c r="DA29" s="72">
        <f t="shared" si="98"/>
        <v>4.4695692840029722E-2</v>
      </c>
      <c r="DB29" s="72">
        <f t="shared" si="99"/>
        <v>0.32760222944801726</v>
      </c>
      <c r="DC29" s="72">
        <f t="shared" si="100"/>
        <v>0.75</v>
      </c>
      <c r="DD29" s="72">
        <f t="shared" si="101"/>
        <v>0.95</v>
      </c>
      <c r="DE29" s="72">
        <f t="shared" si="102"/>
        <v>1.8324037990670479</v>
      </c>
      <c r="DF29" s="72">
        <f t="shared" si="103"/>
        <v>0.36648075981340988</v>
      </c>
    </row>
    <row r="30" spans="1:110" x14ac:dyDescent="0.2">
      <c r="A30">
        <f t="shared" si="104"/>
        <v>26</v>
      </c>
      <c r="B30">
        <f t="shared" si="0"/>
        <v>2051</v>
      </c>
      <c r="C30">
        <f t="shared" si="1"/>
        <v>66</v>
      </c>
      <c r="D30">
        <f t="shared" si="2"/>
        <v>68</v>
      </c>
      <c r="E30">
        <f t="shared" si="54"/>
        <v>63</v>
      </c>
      <c r="F30" s="5">
        <f t="shared" si="3"/>
        <v>1</v>
      </c>
      <c r="G30" s="5">
        <f t="shared" si="4"/>
        <v>1</v>
      </c>
      <c r="H30" s="5">
        <f t="shared" si="105"/>
        <v>1</v>
      </c>
      <c r="I30" s="5">
        <f t="shared" si="5"/>
        <v>11.651160716763691</v>
      </c>
      <c r="K30">
        <f t="shared" si="55"/>
        <v>26</v>
      </c>
      <c r="L30" s="14">
        <f t="shared" si="6"/>
        <v>1.8589999999999999E-2</v>
      </c>
      <c r="M30" s="5">
        <f t="shared" si="56"/>
        <v>0.6194630227121376</v>
      </c>
      <c r="N30" s="5">
        <f t="shared" si="7"/>
        <v>0.71150000000000002</v>
      </c>
      <c r="O30" s="5">
        <f t="shared" si="8"/>
        <v>6.5674291999999997E-3</v>
      </c>
      <c r="P30" s="5">
        <f t="shared" si="9"/>
        <v>0.99532727412419997</v>
      </c>
      <c r="Q30" s="5">
        <f t="shared" si="57"/>
        <v>0.95561567535765279</v>
      </c>
      <c r="R30" s="5">
        <f t="shared" si="58"/>
        <v>0.62112599999999996</v>
      </c>
      <c r="S30" s="13">
        <f t="shared" si="59"/>
        <v>3.82550255747649E-3</v>
      </c>
      <c r="T30" s="5">
        <f t="shared" si="60"/>
        <v>0.99762388089848486</v>
      </c>
      <c r="U30" s="5">
        <f t="shared" si="10"/>
        <v>0.9734919513496274</v>
      </c>
      <c r="V30" s="5">
        <f t="shared" si="61"/>
        <v>7.0261423691268403</v>
      </c>
      <c r="W30" s="52">
        <f t="shared" si="62"/>
        <v>0.93028416854421347</v>
      </c>
      <c r="X30" s="5">
        <f t="shared" si="11"/>
        <v>6.7142917852321631</v>
      </c>
      <c r="Y30" s="18">
        <f t="shared" si="63"/>
        <v>0.31185058389467724</v>
      </c>
      <c r="Z30" s="72">
        <f t="shared" si="64"/>
        <v>0.8</v>
      </c>
      <c r="AA30" s="72">
        <f t="shared" si="12"/>
        <v>3.1493672354263889E-2</v>
      </c>
      <c r="AB30" s="72">
        <f t="shared" si="13"/>
        <v>3.5890346499289276E-3</v>
      </c>
      <c r="AC30" s="72">
        <f t="shared" si="14"/>
        <v>3.1568683305676186E-2</v>
      </c>
      <c r="AD30" s="72">
        <f t="shared" si="15"/>
        <v>0.23310913011794304</v>
      </c>
      <c r="AE30" s="72">
        <f t="shared" si="65"/>
        <v>6.8971210043633331</v>
      </c>
      <c r="AF30" s="72">
        <f t="shared" si="66"/>
        <v>2.6508048650372595E-2</v>
      </c>
      <c r="AG30" s="72">
        <f t="shared" si="67"/>
        <v>0.18282921913116992</v>
      </c>
      <c r="AH30" s="72">
        <f t="shared" si="68"/>
        <v>0.9</v>
      </c>
      <c r="AI30" s="72">
        <f t="shared" si="16"/>
        <v>1.3794242008726663</v>
      </c>
      <c r="AJ30" s="72">
        <f t="shared" si="17"/>
        <v>0.68971210043633313</v>
      </c>
      <c r="AL30">
        <f t="shared" si="18"/>
        <v>25</v>
      </c>
      <c r="AM30" s="14">
        <f t="shared" si="19"/>
        <v>1.8409999999999999E-2</v>
      </c>
      <c r="AN30" s="5">
        <f t="shared" si="69"/>
        <v>0.63377283800132866</v>
      </c>
      <c r="AO30" s="5">
        <f t="shared" si="20"/>
        <v>0.68620000000000003</v>
      </c>
      <c r="AP30" s="5">
        <f t="shared" si="21"/>
        <v>6.0576652999999999E-3</v>
      </c>
      <c r="AQ30" s="5">
        <f t="shared" si="22"/>
        <v>0.99584323007113995</v>
      </c>
      <c r="AR30" s="5">
        <f t="shared" si="70"/>
        <v>0.96010196867006392</v>
      </c>
      <c r="AS30" s="5">
        <f t="shared" si="23"/>
        <v>0.59934600000000005</v>
      </c>
      <c r="AT30" s="5">
        <f t="shared" si="24"/>
        <v>3.6880580543556807E-3</v>
      </c>
      <c r="AU30" s="5">
        <f t="shared" si="71"/>
        <v>0.99778957715735417</v>
      </c>
      <c r="AV30" s="5">
        <f t="shared" si="72"/>
        <v>0.97581059354039956</v>
      </c>
      <c r="AW30" s="5">
        <f t="shared" si="25"/>
        <v>7.2055700396974132</v>
      </c>
      <c r="AX30" s="5">
        <f t="shared" si="73"/>
        <v>0.93687767190724114</v>
      </c>
      <c r="AY30" s="5">
        <f t="shared" si="26"/>
        <v>6.9180819805035174</v>
      </c>
      <c r="AZ30" s="18">
        <f t="shared" si="74"/>
        <v>0.28748805919389575</v>
      </c>
      <c r="BA30" s="72">
        <f t="shared" si="27"/>
        <v>7.0895745816855609</v>
      </c>
      <c r="BB30" s="72">
        <f t="shared" si="75"/>
        <v>2.4189406459600438E-2</v>
      </c>
      <c r="BC30" s="72">
        <f t="shared" si="76"/>
        <v>0.17149260118204376</v>
      </c>
      <c r="BD30" s="72">
        <f t="shared" si="77"/>
        <v>0.8</v>
      </c>
      <c r="BE30" s="72">
        <f t="shared" si="78"/>
        <v>0.9</v>
      </c>
      <c r="BF30" s="72">
        <f t="shared" si="79"/>
        <v>1.4179149163371119</v>
      </c>
      <c r="BG30" s="72">
        <f t="shared" si="80"/>
        <v>0.70895745816855593</v>
      </c>
      <c r="BI30">
        <f t="shared" si="28"/>
        <v>26</v>
      </c>
      <c r="BJ30" s="14">
        <f t="shared" si="29"/>
        <v>1.8589999999999999E-2</v>
      </c>
      <c r="BK30" s="5">
        <f t="shared" si="30"/>
        <v>0.6194630227121376</v>
      </c>
      <c r="BL30" s="5">
        <f t="shared" si="31"/>
        <v>0.70899999999999996</v>
      </c>
      <c r="BM30" s="5">
        <f t="shared" si="32"/>
        <v>4.6964580062409667E-3</v>
      </c>
      <c r="BN30" s="5">
        <f t="shared" si="81"/>
        <v>0.99667021127357514</v>
      </c>
      <c r="BO30" s="5">
        <f t="shared" si="33"/>
        <v>0.96415530273251138</v>
      </c>
      <c r="BP30" s="5">
        <f t="shared" si="34"/>
        <v>0.74517299999999997</v>
      </c>
      <c r="BQ30" s="5">
        <f t="shared" si="82"/>
        <v>7.7814978999999999E-3</v>
      </c>
      <c r="BR30" s="5">
        <f t="shared" si="83"/>
        <v>0.9942014378653633</v>
      </c>
      <c r="BS30" s="5">
        <f t="shared" si="35"/>
        <v>0.94479383089953861</v>
      </c>
      <c r="BT30" s="5">
        <f t="shared" si="84"/>
        <v>6.8190147398443077</v>
      </c>
      <c r="BU30" s="13">
        <f t="shared" si="85"/>
        <v>0.91092798205075376</v>
      </c>
      <c r="BV30" s="5">
        <f t="shared" si="36"/>
        <v>6.5745892208320456</v>
      </c>
      <c r="BW30" s="18">
        <f t="shared" si="37"/>
        <v>0.24442551901226217</v>
      </c>
      <c r="BX30" s="72">
        <f t="shared" si="86"/>
        <v>0.75</v>
      </c>
      <c r="BY30" s="72">
        <f t="shared" si="38"/>
        <v>2.371165028098951E-2</v>
      </c>
      <c r="BZ30" s="72">
        <f t="shared" si="39"/>
        <v>2.4158694279568268E-3</v>
      </c>
      <c r="CA30" s="72">
        <f t="shared" si="40"/>
        <v>2.3849945672881422E-2</v>
      </c>
      <c r="CB30" s="72">
        <f t="shared" si="41"/>
        <v>0.1761125111026072</v>
      </c>
      <c r="CC30" s="72">
        <f t="shared" si="42"/>
        <v>6.9587554509880496</v>
      </c>
      <c r="CD30" s="72">
        <f t="shared" si="87"/>
        <v>5.5206169100461389E-2</v>
      </c>
      <c r="CE30" s="72">
        <f t="shared" si="88"/>
        <v>0.38416623015600371</v>
      </c>
      <c r="CF30" s="72">
        <f t="shared" si="89"/>
        <v>0.95</v>
      </c>
      <c r="CG30" s="72">
        <f t="shared" si="43"/>
        <v>1.7396888627470124</v>
      </c>
      <c r="CH30" s="72">
        <f t="shared" si="44"/>
        <v>0.34793777254940278</v>
      </c>
      <c r="CJ30">
        <f t="shared" si="45"/>
        <v>25</v>
      </c>
      <c r="CK30" s="14">
        <f t="shared" si="46"/>
        <v>1.8409999999999999E-2</v>
      </c>
      <c r="CL30" s="5">
        <f t="shared" si="90"/>
        <v>0.63377283800132866</v>
      </c>
      <c r="CM30" s="5">
        <f t="shared" si="47"/>
        <v>0.68369999999999997</v>
      </c>
      <c r="CN30" s="5">
        <f t="shared" si="48"/>
        <v>4.4234209815569026E-3</v>
      </c>
      <c r="CO30" s="5">
        <f t="shared" si="91"/>
        <v>0.99697570707490957</v>
      </c>
      <c r="CP30" s="5">
        <f t="shared" si="92"/>
        <v>0.9673764619697871</v>
      </c>
      <c r="CQ30" s="5">
        <f t="shared" si="49"/>
        <v>0.72636299999999998</v>
      </c>
      <c r="CR30" s="5">
        <f t="shared" si="50"/>
        <v>7.2057856999999999E-3</v>
      </c>
      <c r="CS30" s="5">
        <f t="shared" si="93"/>
        <v>0.99476598388159088</v>
      </c>
      <c r="CT30" s="5">
        <f t="shared" si="94"/>
        <v>0.95030422901830935</v>
      </c>
      <c r="CU30" s="5">
        <f t="shared" si="51"/>
        <v>0.75</v>
      </c>
      <c r="CV30" s="5">
        <f t="shared" si="52"/>
        <v>5.2629196638214601</v>
      </c>
      <c r="CW30" s="5">
        <f t="shared" si="95"/>
        <v>0.68947645714699379</v>
      </c>
      <c r="CX30" s="5">
        <f t="shared" si="53"/>
        <v>5.0912246040188256</v>
      </c>
      <c r="CY30" s="18">
        <f t="shared" si="96"/>
        <v>0.17169505980263455</v>
      </c>
      <c r="CZ30" s="72">
        <f t="shared" si="97"/>
        <v>7.1432908164973679</v>
      </c>
      <c r="DA30" s="72">
        <f t="shared" si="98"/>
        <v>4.9695770981690646E-2</v>
      </c>
      <c r="DB30" s="72">
        <f t="shared" si="99"/>
        <v>0.35499134447226716</v>
      </c>
      <c r="DC30" s="72">
        <f t="shared" si="100"/>
        <v>0.75</v>
      </c>
      <c r="DD30" s="72">
        <f t="shared" si="101"/>
        <v>0.95</v>
      </c>
      <c r="DE30" s="72">
        <f t="shared" si="102"/>
        <v>1.785822704124342</v>
      </c>
      <c r="DF30" s="72">
        <f t="shared" si="103"/>
        <v>0.3571645408248687</v>
      </c>
    </row>
    <row r="31" spans="1:110" x14ac:dyDescent="0.2">
      <c r="A31">
        <f t="shared" si="104"/>
        <v>27</v>
      </c>
      <c r="B31">
        <f t="shared" si="0"/>
        <v>2052</v>
      </c>
      <c r="C31">
        <f t="shared" si="1"/>
        <v>67</v>
      </c>
      <c r="D31">
        <f t="shared" si="2"/>
        <v>69</v>
      </c>
      <c r="E31">
        <f t="shared" si="54"/>
        <v>64</v>
      </c>
      <c r="F31" s="5">
        <f t="shared" si="3"/>
        <v>1</v>
      </c>
      <c r="G31" s="5">
        <f t="shared" si="4"/>
        <v>1</v>
      </c>
      <c r="H31" s="5">
        <f t="shared" si="105"/>
        <v>1</v>
      </c>
      <c r="I31" s="5">
        <f t="shared" si="5"/>
        <v>11.651160716763691</v>
      </c>
      <c r="K31">
        <f t="shared" si="55"/>
        <v>27</v>
      </c>
      <c r="L31" s="14">
        <f t="shared" si="6"/>
        <v>1.8759999999999999E-2</v>
      </c>
      <c r="M31" s="5">
        <f t="shared" si="56"/>
        <v>0.60542327356782666</v>
      </c>
      <c r="N31" s="5">
        <f t="shared" si="7"/>
        <v>0.73370000000000002</v>
      </c>
      <c r="O31" s="5">
        <f t="shared" si="8"/>
        <v>6.9105581000000003E-3</v>
      </c>
      <c r="P31" s="5">
        <f t="shared" si="9"/>
        <v>0.99492972352203002</v>
      </c>
      <c r="Q31" s="5">
        <f t="shared" si="57"/>
        <v>0.95077043967690744</v>
      </c>
      <c r="R31" s="5">
        <f t="shared" si="58"/>
        <v>0.65072699999999994</v>
      </c>
      <c r="S31" s="13">
        <f t="shared" si="59"/>
        <v>3.9883811242886757E-3</v>
      </c>
      <c r="T31" s="5">
        <f t="shared" si="60"/>
        <v>0.99740465271613499</v>
      </c>
      <c r="U31" s="5">
        <f t="shared" si="10"/>
        <v>0.97096540165782774</v>
      </c>
      <c r="V31" s="5">
        <f t="shared" si="61"/>
        <v>6.8490771773222079</v>
      </c>
      <c r="W31" s="52">
        <f t="shared" si="62"/>
        <v>0.92316520184527795</v>
      </c>
      <c r="X31" s="5">
        <f t="shared" si="11"/>
        <v>6.5119001192637089</v>
      </c>
      <c r="Y31" s="18">
        <f t="shared" si="63"/>
        <v>0.33717705805849896</v>
      </c>
      <c r="Z31" s="72">
        <f t="shared" si="64"/>
        <v>0.8</v>
      </c>
      <c r="AA31" s="72">
        <f t="shared" si="12"/>
        <v>3.4991655195858853E-2</v>
      </c>
      <c r="AB31" s="72">
        <f t="shared" si="13"/>
        <v>3.8761885445962444E-3</v>
      </c>
      <c r="AC31" s="72">
        <f t="shared" si="14"/>
        <v>3.5082707004192817E-2</v>
      </c>
      <c r="AD31" s="72">
        <f t="shared" si="15"/>
        <v>0.25320814801199476</v>
      </c>
      <c r="AE31" s="72">
        <f t="shared" si="65"/>
        <v>6.7066242609111306</v>
      </c>
      <c r="AF31" s="72">
        <f t="shared" si="66"/>
        <v>2.9034598342172258E-2</v>
      </c>
      <c r="AG31" s="72">
        <f t="shared" si="67"/>
        <v>0.19472414164742255</v>
      </c>
      <c r="AH31" s="72">
        <f t="shared" si="68"/>
        <v>0.9</v>
      </c>
      <c r="AI31" s="72">
        <f t="shared" si="16"/>
        <v>1.3413248521822259</v>
      </c>
      <c r="AJ31" s="72">
        <f t="shared" si="17"/>
        <v>0.67066242609111293</v>
      </c>
      <c r="AL31">
        <f t="shared" si="18"/>
        <v>26</v>
      </c>
      <c r="AM31" s="14">
        <f t="shared" si="19"/>
        <v>1.8589999999999999E-2</v>
      </c>
      <c r="AN31" s="5">
        <f t="shared" si="69"/>
        <v>0.6194630227121376</v>
      </c>
      <c r="AO31" s="5">
        <f t="shared" si="20"/>
        <v>0.71150000000000002</v>
      </c>
      <c r="AP31" s="5">
        <f t="shared" si="21"/>
        <v>6.5674291999999997E-3</v>
      </c>
      <c r="AQ31" s="5">
        <f t="shared" si="22"/>
        <v>0.99532727412419997</v>
      </c>
      <c r="AR31" s="5">
        <f t="shared" si="70"/>
        <v>0.95561567535765279</v>
      </c>
      <c r="AS31" s="5">
        <f t="shared" si="23"/>
        <v>0.62112599999999996</v>
      </c>
      <c r="AT31" s="5">
        <f t="shared" si="24"/>
        <v>3.82550255747649E-3</v>
      </c>
      <c r="AU31" s="5">
        <f t="shared" si="71"/>
        <v>0.99762388089848486</v>
      </c>
      <c r="AV31" s="5">
        <f t="shared" si="72"/>
        <v>0.9734919513496274</v>
      </c>
      <c r="AW31" s="5">
        <f t="shared" si="25"/>
        <v>7.0261423691268403</v>
      </c>
      <c r="AX31" s="5">
        <f t="shared" si="73"/>
        <v>0.93028416854421347</v>
      </c>
      <c r="AY31" s="5">
        <f t="shared" si="26"/>
        <v>6.7142917852321631</v>
      </c>
      <c r="AZ31" s="18">
        <f t="shared" si="74"/>
        <v>0.31185058389467724</v>
      </c>
      <c r="BA31" s="72">
        <f t="shared" si="27"/>
        <v>6.8971210043633331</v>
      </c>
      <c r="BB31" s="72">
        <f t="shared" si="75"/>
        <v>2.6508048650372595E-2</v>
      </c>
      <c r="BC31" s="72">
        <f t="shared" si="76"/>
        <v>0.18282921913116992</v>
      </c>
      <c r="BD31" s="72">
        <f t="shared" si="77"/>
        <v>0.8</v>
      </c>
      <c r="BE31" s="72">
        <f t="shared" si="78"/>
        <v>0.9</v>
      </c>
      <c r="BF31" s="72">
        <f t="shared" si="79"/>
        <v>1.3794242008726663</v>
      </c>
      <c r="BG31" s="72">
        <f t="shared" si="80"/>
        <v>0.68971210043633313</v>
      </c>
      <c r="BI31">
        <f t="shared" si="28"/>
        <v>27</v>
      </c>
      <c r="BJ31" s="14">
        <f t="shared" si="29"/>
        <v>1.8759999999999999E-2</v>
      </c>
      <c r="BK31" s="5">
        <f t="shared" si="30"/>
        <v>0.60542327356782666</v>
      </c>
      <c r="BL31" s="5">
        <f t="shared" si="31"/>
        <v>0.73370000000000002</v>
      </c>
      <c r="BM31" s="5">
        <f t="shared" si="32"/>
        <v>4.8685606584714103E-3</v>
      </c>
      <c r="BN31" s="5">
        <f t="shared" si="81"/>
        <v>0.99642793704487953</v>
      </c>
      <c r="BO31" s="5">
        <f t="shared" si="33"/>
        <v>0.96071127929263767</v>
      </c>
      <c r="BP31" s="5">
        <f t="shared" si="34"/>
        <v>0.76289399999999996</v>
      </c>
      <c r="BQ31" s="5">
        <f t="shared" si="82"/>
        <v>8.4347724999999998E-3</v>
      </c>
      <c r="BR31" s="5">
        <f t="shared" si="83"/>
        <v>0.99356516266838502</v>
      </c>
      <c r="BS31" s="5">
        <f t="shared" si="35"/>
        <v>0.93871423628578676</v>
      </c>
      <c r="BT31" s="5">
        <f t="shared" si="84"/>
        <v>6.6215812023734184</v>
      </c>
      <c r="BU31" s="13">
        <f t="shared" si="85"/>
        <v>0.90183335483232951</v>
      </c>
      <c r="BV31" s="5">
        <f t="shared" si="36"/>
        <v>6.3614277478722494</v>
      </c>
      <c r="BW31" s="18">
        <f t="shared" si="37"/>
        <v>0.260153454501169</v>
      </c>
      <c r="BX31" s="72">
        <f t="shared" si="86"/>
        <v>0.75</v>
      </c>
      <c r="BY31" s="72">
        <f t="shared" si="38"/>
        <v>2.5959393369740704E-2</v>
      </c>
      <c r="BZ31" s="72">
        <f t="shared" si="39"/>
        <v>2.5830175799053242E-3</v>
      </c>
      <c r="CA31" s="72">
        <f t="shared" si="40"/>
        <v>2.6127519708946337E-2</v>
      </c>
      <c r="CB31" s="72">
        <f t="shared" si="41"/>
        <v>0.18857441293964394</v>
      </c>
      <c r="CC31" s="72">
        <f t="shared" si="42"/>
        <v>6.776745789051339</v>
      </c>
      <c r="CD31" s="72">
        <f t="shared" si="87"/>
        <v>6.1285763714213237E-2</v>
      </c>
      <c r="CE31" s="72">
        <f t="shared" si="88"/>
        <v>0.41531804117908988</v>
      </c>
      <c r="CF31" s="72">
        <f t="shared" si="89"/>
        <v>0.95</v>
      </c>
      <c r="CG31" s="72">
        <f t="shared" si="43"/>
        <v>1.6941864472628347</v>
      </c>
      <c r="CH31" s="72">
        <f t="shared" si="44"/>
        <v>0.33883728945256725</v>
      </c>
      <c r="CJ31">
        <f t="shared" si="45"/>
        <v>26</v>
      </c>
      <c r="CK31" s="14">
        <f t="shared" si="46"/>
        <v>1.8589999999999999E-2</v>
      </c>
      <c r="CL31" s="5">
        <f t="shared" si="90"/>
        <v>0.6194630227121376</v>
      </c>
      <c r="CM31" s="5">
        <f t="shared" si="47"/>
        <v>0.70899999999999996</v>
      </c>
      <c r="CN31" s="5">
        <f t="shared" si="48"/>
        <v>4.6964580062409667E-3</v>
      </c>
      <c r="CO31" s="5">
        <f t="shared" si="91"/>
        <v>0.99667021127357514</v>
      </c>
      <c r="CP31" s="5">
        <f t="shared" si="92"/>
        <v>0.96415530273251138</v>
      </c>
      <c r="CQ31" s="5">
        <f t="shared" si="49"/>
        <v>0.74517299999999997</v>
      </c>
      <c r="CR31" s="5">
        <f t="shared" si="50"/>
        <v>7.7814978999999999E-3</v>
      </c>
      <c r="CS31" s="5">
        <f t="shared" si="93"/>
        <v>0.9942014378653633</v>
      </c>
      <c r="CT31" s="5">
        <f t="shared" si="94"/>
        <v>0.94479383089953861</v>
      </c>
      <c r="CU31" s="5">
        <f t="shared" si="51"/>
        <v>0.75</v>
      </c>
      <c r="CV31" s="5">
        <f t="shared" si="52"/>
        <v>5.1142610548832312</v>
      </c>
      <c r="CW31" s="5">
        <f t="shared" si="95"/>
        <v>0.68319598653806535</v>
      </c>
      <c r="CX31" s="5">
        <f t="shared" si="53"/>
        <v>4.9309419156240342</v>
      </c>
      <c r="CY31" s="18">
        <f t="shared" si="96"/>
        <v>0.18331913925919707</v>
      </c>
      <c r="CZ31" s="72">
        <f t="shared" si="97"/>
        <v>6.9587554509880496</v>
      </c>
      <c r="DA31" s="72">
        <f t="shared" si="98"/>
        <v>5.5206169100461389E-2</v>
      </c>
      <c r="DB31" s="72">
        <f t="shared" si="99"/>
        <v>0.38416623015600371</v>
      </c>
      <c r="DC31" s="72">
        <f t="shared" si="100"/>
        <v>0.75</v>
      </c>
      <c r="DD31" s="72">
        <f t="shared" si="101"/>
        <v>0.95</v>
      </c>
      <c r="DE31" s="72">
        <f t="shared" si="102"/>
        <v>1.7396888627470124</v>
      </c>
      <c r="DF31" s="72">
        <f t="shared" si="103"/>
        <v>0.34793777254940278</v>
      </c>
    </row>
    <row r="32" spans="1:110" x14ac:dyDescent="0.2">
      <c r="A32">
        <f t="shared" si="104"/>
        <v>28</v>
      </c>
      <c r="B32">
        <f t="shared" si="0"/>
        <v>2053</v>
      </c>
      <c r="C32">
        <f t="shared" si="1"/>
        <v>68</v>
      </c>
      <c r="D32">
        <f t="shared" si="2"/>
        <v>70</v>
      </c>
      <c r="E32">
        <f t="shared" si="54"/>
        <v>65</v>
      </c>
      <c r="F32" s="5">
        <f t="shared" si="3"/>
        <v>1</v>
      </c>
      <c r="G32" s="5">
        <f t="shared" si="4"/>
        <v>1</v>
      </c>
      <c r="H32" s="5">
        <f t="shared" si="105"/>
        <v>1</v>
      </c>
      <c r="I32" s="5">
        <f t="shared" si="5"/>
        <v>11.651160716763691</v>
      </c>
      <c r="K32">
        <f t="shared" si="55"/>
        <v>28</v>
      </c>
      <c r="L32" s="14">
        <f t="shared" si="6"/>
        <v>1.8919999999999999E-2</v>
      </c>
      <c r="M32" s="5">
        <f t="shared" si="56"/>
        <v>0.59166729789305972</v>
      </c>
      <c r="N32" s="5">
        <f t="shared" si="7"/>
        <v>0.75270000000000004</v>
      </c>
      <c r="O32" s="5">
        <f t="shared" si="8"/>
        <v>7.4605988E-3</v>
      </c>
      <c r="P32" s="5">
        <f t="shared" si="9"/>
        <v>0.99438440728323996</v>
      </c>
      <c r="Q32" s="5">
        <f t="shared" si="57"/>
        <v>0.9454313001205471</v>
      </c>
      <c r="R32" s="5">
        <f t="shared" si="58"/>
        <v>0.67686299999999999</v>
      </c>
      <c r="S32" s="13">
        <f t="shared" si="59"/>
        <v>4.2022590277731586E-3</v>
      </c>
      <c r="T32" s="5">
        <f t="shared" si="60"/>
        <v>0.99715564634768439</v>
      </c>
      <c r="U32" s="5">
        <f t="shared" si="10"/>
        <v>0.96820363267135023</v>
      </c>
      <c r="V32" s="5">
        <f t="shared" si="61"/>
        <v>6.674418998068063</v>
      </c>
      <c r="W32" s="52">
        <f t="shared" si="62"/>
        <v>0.91537001921791128</v>
      </c>
      <c r="X32" s="5">
        <f t="shared" si="11"/>
        <v>6.3102046308927688</v>
      </c>
      <c r="Y32" s="18">
        <f t="shared" si="63"/>
        <v>0.36421436717529421</v>
      </c>
      <c r="Z32" s="72">
        <f t="shared" si="64"/>
        <v>1</v>
      </c>
      <c r="AA32" s="72">
        <f t="shared" si="12"/>
        <v>3.8757289847154305E-2</v>
      </c>
      <c r="AB32" s="72">
        <f t="shared" si="13"/>
        <v>5.3391395563603854E-3</v>
      </c>
      <c r="AC32" s="72">
        <f t="shared" si="14"/>
        <v>3.8867843740455099E-2</v>
      </c>
      <c r="AD32" s="72">
        <f t="shared" si="15"/>
        <v>0.27416925571184253</v>
      </c>
      <c r="AE32" s="72">
        <f t="shared" si="65"/>
        <v>6.5174354009418609</v>
      </c>
      <c r="AF32" s="72">
        <f t="shared" si="66"/>
        <v>3.1796367328649766E-2</v>
      </c>
      <c r="AG32" s="72">
        <f t="shared" si="67"/>
        <v>0.20723077004909318</v>
      </c>
      <c r="AH32" s="72">
        <f t="shared" si="68"/>
        <v>0.9</v>
      </c>
      <c r="AI32" s="72">
        <f t="shared" si="16"/>
        <v>0</v>
      </c>
      <c r="AJ32" s="72">
        <f t="shared" si="17"/>
        <v>0.65174354009418589</v>
      </c>
      <c r="AL32">
        <f t="shared" si="18"/>
        <v>27</v>
      </c>
      <c r="AM32" s="14">
        <f t="shared" si="19"/>
        <v>1.8759999999999999E-2</v>
      </c>
      <c r="AN32" s="5">
        <f t="shared" si="69"/>
        <v>0.60542327356782666</v>
      </c>
      <c r="AO32" s="5">
        <f t="shared" si="20"/>
        <v>0.73370000000000002</v>
      </c>
      <c r="AP32" s="5">
        <f t="shared" si="21"/>
        <v>6.9105581000000003E-3</v>
      </c>
      <c r="AQ32" s="5">
        <f t="shared" si="22"/>
        <v>0.99492972352203002</v>
      </c>
      <c r="AR32" s="5">
        <f t="shared" si="70"/>
        <v>0.95077043967690744</v>
      </c>
      <c r="AS32" s="5">
        <f t="shared" si="23"/>
        <v>0.65072699999999994</v>
      </c>
      <c r="AT32" s="5">
        <f t="shared" si="24"/>
        <v>3.9883811242886757E-3</v>
      </c>
      <c r="AU32" s="5">
        <f t="shared" si="71"/>
        <v>0.99740465271613499</v>
      </c>
      <c r="AV32" s="5">
        <f t="shared" si="72"/>
        <v>0.97096540165782774</v>
      </c>
      <c r="AW32" s="5">
        <f t="shared" si="25"/>
        <v>6.8490771773222079</v>
      </c>
      <c r="AX32" s="5">
        <f t="shared" si="73"/>
        <v>0.92316520184527795</v>
      </c>
      <c r="AY32" s="5">
        <f t="shared" si="26"/>
        <v>6.5119001192637089</v>
      </c>
      <c r="AZ32" s="18">
        <f t="shared" si="74"/>
        <v>0.33717705805849896</v>
      </c>
      <c r="BA32" s="72">
        <f t="shared" si="27"/>
        <v>6.7066242609111306</v>
      </c>
      <c r="BB32" s="72">
        <f t="shared" si="75"/>
        <v>2.9034598342172258E-2</v>
      </c>
      <c r="BC32" s="72">
        <f t="shared" si="76"/>
        <v>0.19472414164742255</v>
      </c>
      <c r="BD32" s="72">
        <f t="shared" si="77"/>
        <v>1</v>
      </c>
      <c r="BE32" s="72">
        <f t="shared" si="78"/>
        <v>0.9</v>
      </c>
      <c r="BF32" s="72">
        <f t="shared" si="79"/>
        <v>0</v>
      </c>
      <c r="BG32" s="72">
        <f t="shared" si="80"/>
        <v>0.67066242609111293</v>
      </c>
      <c r="BI32">
        <f t="shared" si="28"/>
        <v>28</v>
      </c>
      <c r="BJ32" s="14">
        <f t="shared" si="29"/>
        <v>1.8919999999999999E-2</v>
      </c>
      <c r="BK32" s="5">
        <f t="shared" si="30"/>
        <v>0.59166729789305972</v>
      </c>
      <c r="BL32" s="5">
        <f t="shared" si="31"/>
        <v>0.75439999999999996</v>
      </c>
      <c r="BM32" s="5">
        <f t="shared" si="32"/>
        <v>5.2663629963297653E-3</v>
      </c>
      <c r="BN32" s="5">
        <f t="shared" si="81"/>
        <v>0.99602705575556882</v>
      </c>
      <c r="BO32" s="5">
        <f t="shared" si="33"/>
        <v>0.95689442694501192</v>
      </c>
      <c r="BP32" s="5">
        <f t="shared" si="34"/>
        <v>0.77546700000000002</v>
      </c>
      <c r="BQ32" s="5">
        <f t="shared" si="82"/>
        <v>8.9997440000000005E-3</v>
      </c>
      <c r="BR32" s="5">
        <f t="shared" si="83"/>
        <v>0.99302099551955203</v>
      </c>
      <c r="BS32" s="5">
        <f t="shared" si="35"/>
        <v>0.93216294542488798</v>
      </c>
      <c r="BT32" s="5">
        <f t="shared" si="84"/>
        <v>6.4259685279975072</v>
      </c>
      <c r="BU32" s="13">
        <f t="shared" si="85"/>
        <v>0.89198152748172266</v>
      </c>
      <c r="BV32" s="5">
        <f t="shared" si="36"/>
        <v>6.1489734721648563</v>
      </c>
      <c r="BW32" s="18">
        <f t="shared" si="37"/>
        <v>0.27699505583265083</v>
      </c>
      <c r="BX32" s="72">
        <f t="shared" si="86"/>
        <v>1</v>
      </c>
      <c r="BY32" s="72">
        <f t="shared" si="38"/>
        <v>2.8343213335745663E-2</v>
      </c>
      <c r="BZ32" s="72">
        <f t="shared" si="39"/>
        <v>3.8168523476257966E-3</v>
      </c>
      <c r="CA32" s="72">
        <f t="shared" si="40"/>
        <v>2.8542410949646029E-2</v>
      </c>
      <c r="CB32" s="72">
        <f t="shared" si="41"/>
        <v>0.20133485198050685</v>
      </c>
      <c r="CC32" s="72">
        <f t="shared" si="42"/>
        <v>6.5964577355755125</v>
      </c>
      <c r="CD32" s="72">
        <f t="shared" si="87"/>
        <v>6.7837054575112021E-2</v>
      </c>
      <c r="CE32" s="72">
        <f t="shared" si="88"/>
        <v>0.44748426341065589</v>
      </c>
      <c r="CF32" s="72">
        <f t="shared" si="89"/>
        <v>0.95</v>
      </c>
      <c r="CG32" s="72">
        <f t="shared" si="43"/>
        <v>0</v>
      </c>
      <c r="CH32" s="72">
        <f t="shared" si="44"/>
        <v>0.32982288677877591</v>
      </c>
      <c r="CJ32">
        <f t="shared" si="45"/>
        <v>27</v>
      </c>
      <c r="CK32" s="14">
        <f t="shared" si="46"/>
        <v>1.8759999999999999E-2</v>
      </c>
      <c r="CL32" s="5">
        <f t="shared" si="90"/>
        <v>0.60542327356782666</v>
      </c>
      <c r="CM32" s="5">
        <f t="shared" si="47"/>
        <v>0.73370000000000002</v>
      </c>
      <c r="CN32" s="5">
        <f t="shared" si="48"/>
        <v>4.8685606584714103E-3</v>
      </c>
      <c r="CO32" s="5">
        <f t="shared" si="91"/>
        <v>0.99642793704487953</v>
      </c>
      <c r="CP32" s="5">
        <f t="shared" si="92"/>
        <v>0.96071127929263767</v>
      </c>
      <c r="CQ32" s="5">
        <f t="shared" si="49"/>
        <v>0.76289399999999996</v>
      </c>
      <c r="CR32" s="5">
        <f t="shared" si="50"/>
        <v>8.4347724999999998E-3</v>
      </c>
      <c r="CS32" s="5">
        <f t="shared" si="93"/>
        <v>0.99356516266838502</v>
      </c>
      <c r="CT32" s="5">
        <f t="shared" si="94"/>
        <v>0.93871423628578676</v>
      </c>
      <c r="CU32" s="5">
        <f t="shared" si="51"/>
        <v>0.75</v>
      </c>
      <c r="CV32" s="5">
        <f t="shared" si="52"/>
        <v>4.9661859017800634</v>
      </c>
      <c r="CW32" s="5">
        <f t="shared" si="95"/>
        <v>0.67637501612424711</v>
      </c>
      <c r="CX32" s="5">
        <f t="shared" si="53"/>
        <v>4.7710708109041864</v>
      </c>
      <c r="CY32" s="18">
        <f t="shared" si="96"/>
        <v>0.19511509087587697</v>
      </c>
      <c r="CZ32" s="72">
        <f t="shared" si="97"/>
        <v>6.776745789051339</v>
      </c>
      <c r="DA32" s="72">
        <f t="shared" si="98"/>
        <v>6.1285763714213237E-2</v>
      </c>
      <c r="DB32" s="72">
        <f t="shared" si="99"/>
        <v>0.41531804117908988</v>
      </c>
      <c r="DC32" s="72">
        <f t="shared" si="100"/>
        <v>1</v>
      </c>
      <c r="DD32" s="72">
        <f t="shared" si="101"/>
        <v>0.95</v>
      </c>
      <c r="DE32" s="72">
        <f t="shared" si="102"/>
        <v>0</v>
      </c>
      <c r="DF32" s="72">
        <f t="shared" si="103"/>
        <v>0.33883728945256725</v>
      </c>
    </row>
    <row r="33" spans="1:110" x14ac:dyDescent="0.2">
      <c r="A33">
        <f t="shared" si="104"/>
        <v>29</v>
      </c>
      <c r="B33">
        <f t="shared" si="0"/>
        <v>2054</v>
      </c>
      <c r="C33">
        <f t="shared" si="1"/>
        <v>69</v>
      </c>
      <c r="D33">
        <f t="shared" si="2"/>
        <v>71</v>
      </c>
      <c r="E33">
        <f t="shared" si="54"/>
        <v>66</v>
      </c>
      <c r="F33" s="5">
        <f t="shared" si="3"/>
        <v>1</v>
      </c>
      <c r="G33" s="5">
        <f t="shared" si="4"/>
        <v>1</v>
      </c>
      <c r="H33" s="5">
        <f t="shared" si="105"/>
        <v>1</v>
      </c>
      <c r="I33" s="5">
        <f t="shared" si="5"/>
        <v>11.651160716763691</v>
      </c>
      <c r="K33">
        <f t="shared" si="55"/>
        <v>29</v>
      </c>
      <c r="L33" s="14">
        <f t="shared" si="6"/>
        <v>1.908E-2</v>
      </c>
      <c r="M33" s="5">
        <f t="shared" si="56"/>
        <v>0.57804270698966687</v>
      </c>
      <c r="N33" s="5">
        <f t="shared" si="7"/>
        <v>0.77059999999999995</v>
      </c>
      <c r="O33" s="5">
        <f t="shared" si="8"/>
        <v>8.0856461999999994E-3</v>
      </c>
      <c r="P33" s="5">
        <f t="shared" si="9"/>
        <v>0.99376920103828004</v>
      </c>
      <c r="Q33" s="5">
        <f t="shared" si="57"/>
        <v>0.93954050775737841</v>
      </c>
      <c r="R33" s="5">
        <f t="shared" si="58"/>
        <v>0.70190999999999992</v>
      </c>
      <c r="S33" s="13">
        <f t="shared" si="59"/>
        <v>4.4574735751062855E-3</v>
      </c>
      <c r="T33" s="5">
        <f t="shared" si="60"/>
        <v>0.99687125472289717</v>
      </c>
      <c r="U33" s="5">
        <f t="shared" si="10"/>
        <v>0.96517437012835594</v>
      </c>
      <c r="V33" s="5">
        <f t="shared" si="61"/>
        <v>6.5003224433609779</v>
      </c>
      <c r="W33" s="52">
        <f t="shared" si="62"/>
        <v>0.90682041778480338</v>
      </c>
      <c r="X33" s="5">
        <f t="shared" si="11"/>
        <v>6.1073162490220563</v>
      </c>
      <c r="Y33" s="18">
        <f t="shared" si="63"/>
        <v>0.39300619433892159</v>
      </c>
      <c r="Z33" s="72">
        <f t="shared" si="64"/>
        <v>1</v>
      </c>
      <c r="AA33" s="72">
        <f t="shared" si="12"/>
        <v>4.395846290828135E-2</v>
      </c>
      <c r="AB33" s="72">
        <f t="shared" si="13"/>
        <v>5.8907923631686598E-3</v>
      </c>
      <c r="AC33" s="72">
        <f t="shared" si="14"/>
        <v>4.4096429403514693E-2</v>
      </c>
      <c r="AD33" s="72">
        <f t="shared" si="15"/>
        <v>0.30398362103407822</v>
      </c>
      <c r="AE33" s="72">
        <f t="shared" si="65"/>
        <v>6.327681751650597</v>
      </c>
      <c r="AF33" s="72">
        <f t="shared" si="66"/>
        <v>3.4825629871644059E-2</v>
      </c>
      <c r="AG33" s="72">
        <f t="shared" si="67"/>
        <v>0.22036550262854004</v>
      </c>
      <c r="AH33" s="72">
        <f t="shared" si="68"/>
        <v>1</v>
      </c>
      <c r="AI33" s="72">
        <f t="shared" si="16"/>
        <v>0</v>
      </c>
      <c r="AJ33" s="72">
        <f t="shared" si="17"/>
        <v>0</v>
      </c>
      <c r="AL33">
        <f t="shared" si="18"/>
        <v>28</v>
      </c>
      <c r="AM33" s="14">
        <f t="shared" si="19"/>
        <v>1.8919999999999999E-2</v>
      </c>
      <c r="AN33" s="5">
        <f t="shared" si="69"/>
        <v>0.59166729789305972</v>
      </c>
      <c r="AO33" s="5">
        <f t="shared" si="20"/>
        <v>0.75270000000000004</v>
      </c>
      <c r="AP33" s="5">
        <f t="shared" si="21"/>
        <v>7.4605988E-3</v>
      </c>
      <c r="AQ33" s="5">
        <f t="shared" si="22"/>
        <v>0.99438440728323996</v>
      </c>
      <c r="AR33" s="5">
        <f t="shared" si="70"/>
        <v>0.9454313001205471</v>
      </c>
      <c r="AS33" s="5">
        <f t="shared" si="23"/>
        <v>0.67686299999999999</v>
      </c>
      <c r="AT33" s="5">
        <f t="shared" si="24"/>
        <v>4.2022590277731586E-3</v>
      </c>
      <c r="AU33" s="5">
        <f t="shared" si="71"/>
        <v>0.99715564634768439</v>
      </c>
      <c r="AV33" s="5">
        <f t="shared" si="72"/>
        <v>0.96820363267135023</v>
      </c>
      <c r="AW33" s="5">
        <f t="shared" si="25"/>
        <v>6.674418998068063</v>
      </c>
      <c r="AX33" s="5">
        <f t="shared" si="73"/>
        <v>0.91537001921791128</v>
      </c>
      <c r="AY33" s="5">
        <f t="shared" si="26"/>
        <v>6.3102046308927688</v>
      </c>
      <c r="AZ33" s="18">
        <f t="shared" si="74"/>
        <v>0.36421436717529421</v>
      </c>
      <c r="BA33" s="72">
        <f t="shared" si="27"/>
        <v>6.5174354009418609</v>
      </c>
      <c r="BB33" s="72">
        <f t="shared" si="75"/>
        <v>3.1796367328649766E-2</v>
      </c>
      <c r="BC33" s="72">
        <f t="shared" si="76"/>
        <v>0.20723077004909318</v>
      </c>
      <c r="BD33" s="72">
        <f t="shared" si="77"/>
        <v>1</v>
      </c>
      <c r="BE33" s="72">
        <f t="shared" si="78"/>
        <v>1</v>
      </c>
      <c r="BF33" s="72">
        <f t="shared" si="79"/>
        <v>0</v>
      </c>
      <c r="BG33" s="72">
        <f t="shared" si="80"/>
        <v>0</v>
      </c>
      <c r="BI33">
        <f t="shared" si="28"/>
        <v>29</v>
      </c>
      <c r="BJ33" s="14">
        <f t="shared" si="29"/>
        <v>1.908E-2</v>
      </c>
      <c r="BK33" s="5">
        <f t="shared" si="30"/>
        <v>0.57804270698966687</v>
      </c>
      <c r="BL33" s="5">
        <f t="shared" si="31"/>
        <v>0.77459999999999996</v>
      </c>
      <c r="BM33" s="5">
        <f t="shared" si="32"/>
        <v>5.5711542654020008E-3</v>
      </c>
      <c r="BN33" s="5">
        <f t="shared" si="81"/>
        <v>0.99568458390601966</v>
      </c>
      <c r="BO33" s="5">
        <f t="shared" si="33"/>
        <v>0.95276502933473328</v>
      </c>
      <c r="BP33" s="5">
        <f t="shared" si="34"/>
        <v>0.78467399999999998</v>
      </c>
      <c r="BQ33" s="5">
        <f t="shared" si="82"/>
        <v>9.9729384000000008E-3</v>
      </c>
      <c r="BR33" s="5">
        <f t="shared" si="83"/>
        <v>0.99217449453391837</v>
      </c>
      <c r="BS33" s="5">
        <f t="shared" si="35"/>
        <v>0.92486829920018676</v>
      </c>
      <c r="BT33" s="5">
        <f t="shared" si="84"/>
        <v>6.2288663567025289</v>
      </c>
      <c r="BU33" s="13">
        <f t="shared" si="85"/>
        <v>0.88118217221823081</v>
      </c>
      <c r="BV33" s="5">
        <f t="shared" si="36"/>
        <v>5.9346460370658178</v>
      </c>
      <c r="BW33" s="18">
        <f t="shared" si="37"/>
        <v>0.29422031963671103</v>
      </c>
      <c r="BX33" s="72">
        <f t="shared" si="86"/>
        <v>1</v>
      </c>
      <c r="BY33" s="72">
        <f t="shared" si="38"/>
        <v>3.1908396913576692E-2</v>
      </c>
      <c r="BZ33" s="72">
        <f t="shared" si="39"/>
        <v>4.1293976102785993E-3</v>
      </c>
      <c r="CA33" s="72">
        <f t="shared" si="40"/>
        <v>3.2160065683371458E-2</v>
      </c>
      <c r="CB33" s="72">
        <f t="shared" si="41"/>
        <v>0.22169897543554512</v>
      </c>
      <c r="CC33" s="72">
        <f t="shared" si="42"/>
        <v>6.4167471651888359</v>
      </c>
      <c r="CD33" s="72">
        <f t="shared" si="87"/>
        <v>7.5131700799813239E-2</v>
      </c>
      <c r="CE33" s="72">
        <f t="shared" si="88"/>
        <v>0.48210112812301742</v>
      </c>
      <c r="CF33" s="72">
        <f t="shared" si="89"/>
        <v>1</v>
      </c>
      <c r="CG33" s="72">
        <f t="shared" si="43"/>
        <v>0</v>
      </c>
      <c r="CH33" s="72">
        <f t="shared" si="44"/>
        <v>0</v>
      </c>
      <c r="CJ33">
        <f t="shared" si="45"/>
        <v>28</v>
      </c>
      <c r="CK33" s="14">
        <f t="shared" si="46"/>
        <v>1.8919999999999999E-2</v>
      </c>
      <c r="CL33" s="5">
        <f t="shared" si="90"/>
        <v>0.59166729789305972</v>
      </c>
      <c r="CM33" s="5">
        <f t="shared" si="47"/>
        <v>0.75439999999999996</v>
      </c>
      <c r="CN33" s="5">
        <f t="shared" si="48"/>
        <v>5.2663629963297653E-3</v>
      </c>
      <c r="CO33" s="5">
        <f t="shared" si="91"/>
        <v>0.99602705575556882</v>
      </c>
      <c r="CP33" s="5">
        <f t="shared" si="92"/>
        <v>0.95689442694501192</v>
      </c>
      <c r="CQ33" s="5">
        <f t="shared" si="49"/>
        <v>0.77546700000000002</v>
      </c>
      <c r="CR33" s="5">
        <f t="shared" si="50"/>
        <v>8.9997440000000005E-3</v>
      </c>
      <c r="CS33" s="5">
        <f t="shared" si="93"/>
        <v>0.99302099551955203</v>
      </c>
      <c r="CT33" s="5">
        <f t="shared" si="94"/>
        <v>0.93216294542488798</v>
      </c>
      <c r="CU33" s="5">
        <f t="shared" si="51"/>
        <v>1</v>
      </c>
      <c r="CV33" s="5">
        <f t="shared" si="52"/>
        <v>6.4259685279975072</v>
      </c>
      <c r="CW33" s="5">
        <f t="shared" si="95"/>
        <v>0.89198152748172266</v>
      </c>
      <c r="CX33" s="5">
        <f t="shared" si="53"/>
        <v>6.1489734721648563</v>
      </c>
      <c r="CY33" s="18">
        <f t="shared" si="96"/>
        <v>0.27699505583265083</v>
      </c>
      <c r="CZ33" s="72">
        <f t="shared" si="97"/>
        <v>6.5964577355755125</v>
      </c>
      <c r="DA33" s="72">
        <f t="shared" si="98"/>
        <v>6.7837054575112021E-2</v>
      </c>
      <c r="DB33" s="72">
        <f t="shared" si="99"/>
        <v>0.44748426341065589</v>
      </c>
      <c r="DC33" s="72">
        <f t="shared" si="100"/>
        <v>1</v>
      </c>
      <c r="DD33" s="72">
        <f t="shared" si="101"/>
        <v>1</v>
      </c>
      <c r="DE33" s="72">
        <f t="shared" si="102"/>
        <v>0</v>
      </c>
      <c r="DF33" s="72">
        <f t="shared" si="103"/>
        <v>0</v>
      </c>
    </row>
    <row r="34" spans="1:110" x14ac:dyDescent="0.2">
      <c r="A34">
        <f t="shared" si="104"/>
        <v>30</v>
      </c>
      <c r="B34">
        <f t="shared" si="0"/>
        <v>2055</v>
      </c>
      <c r="C34">
        <f t="shared" si="1"/>
        <v>70</v>
      </c>
      <c r="D34">
        <f t="shared" si="2"/>
        <v>72</v>
      </c>
      <c r="E34">
        <f t="shared" si="54"/>
        <v>67</v>
      </c>
      <c r="F34" s="5">
        <f t="shared" si="3"/>
        <v>1</v>
      </c>
      <c r="G34" s="5">
        <f t="shared" si="4"/>
        <v>1</v>
      </c>
      <c r="H34" s="5">
        <f t="shared" si="105"/>
        <v>1</v>
      </c>
      <c r="I34" s="5">
        <f t="shared" si="5"/>
        <v>11.651160716763691</v>
      </c>
      <c r="K34">
        <f t="shared" si="55"/>
        <v>30</v>
      </c>
      <c r="L34" s="14">
        <f t="shared" si="6"/>
        <v>1.9230000000000001E-2</v>
      </c>
      <c r="M34" s="5">
        <f t="shared" si="56"/>
        <v>0.56472115106546661</v>
      </c>
      <c r="N34" s="5">
        <f t="shared" si="7"/>
        <v>0.7833</v>
      </c>
      <c r="O34" s="5">
        <f t="shared" si="8"/>
        <v>8.6233904E-3</v>
      </c>
      <c r="P34" s="5">
        <f t="shared" si="9"/>
        <v>0.99324529829968</v>
      </c>
      <c r="Q34" s="5">
        <f t="shared" si="57"/>
        <v>0.93319419189211017</v>
      </c>
      <c r="R34" s="5">
        <f t="shared" si="58"/>
        <v>0.72636299999999998</v>
      </c>
      <c r="S34" s="13">
        <f t="shared" si="59"/>
        <v>4.6113420420137441E-3</v>
      </c>
      <c r="T34" s="5">
        <f t="shared" si="60"/>
        <v>0.99665049176033682</v>
      </c>
      <c r="U34" s="5">
        <f t="shared" si="10"/>
        <v>0.96194151062289934</v>
      </c>
      <c r="V34" s="5">
        <f t="shared" si="61"/>
        <v>6.329245089320092</v>
      </c>
      <c r="W34" s="52">
        <f t="shared" si="62"/>
        <v>0.89767823065321228</v>
      </c>
      <c r="X34" s="13">
        <f t="shared" si="11"/>
        <v>5.9064147564151703</v>
      </c>
      <c r="Y34" s="18">
        <f t="shared" si="63"/>
        <v>0.42283033290492167</v>
      </c>
      <c r="Z34" s="72">
        <f t="shared" si="64"/>
        <v>0.99665049176033682</v>
      </c>
      <c r="AA34" s="72">
        <f t="shared" si="12"/>
        <v>4.9682284780177215E-2</v>
      </c>
      <c r="AB34" s="72">
        <f t="shared" si="13"/>
        <v>6.325058827986057E-3</v>
      </c>
      <c r="AC34" s="72">
        <f t="shared" si="14"/>
        <v>4.984925527145001E-2</v>
      </c>
      <c r="AD34" s="72">
        <f t="shared" si="15"/>
        <v>0.33572817809360639</v>
      </c>
      <c r="AE34" s="72">
        <f t="shared" si="65"/>
        <v>6.1400975955289718</v>
      </c>
      <c r="AF34" s="72">
        <f t="shared" si="66"/>
        <v>3.8058489377100657E-2</v>
      </c>
      <c r="AG34" s="72">
        <f t="shared" si="67"/>
        <v>0.23368283911380067</v>
      </c>
      <c r="AH34" s="72">
        <f t="shared" si="68"/>
        <v>0.99665049176033682</v>
      </c>
      <c r="AI34" s="72">
        <f t="shared" si="16"/>
        <v>2.0566307488560365E-2</v>
      </c>
      <c r="AJ34" s="72">
        <f t="shared" si="17"/>
        <v>2.0566307488560365E-2</v>
      </c>
      <c r="AL34">
        <f t="shared" si="18"/>
        <v>29</v>
      </c>
      <c r="AM34" s="14">
        <f t="shared" si="19"/>
        <v>1.908E-2</v>
      </c>
      <c r="AN34" s="5">
        <f t="shared" si="69"/>
        <v>0.57804270698966687</v>
      </c>
      <c r="AO34" s="5">
        <f t="shared" si="20"/>
        <v>0.77059999999999995</v>
      </c>
      <c r="AP34" s="5">
        <f t="shared" si="21"/>
        <v>8.0856461999999994E-3</v>
      </c>
      <c r="AQ34" s="5">
        <f t="shared" si="22"/>
        <v>0.99376920103828004</v>
      </c>
      <c r="AR34" s="5">
        <f t="shared" si="70"/>
        <v>0.93954050775737841</v>
      </c>
      <c r="AS34" s="5">
        <f t="shared" si="23"/>
        <v>0.70190999999999992</v>
      </c>
      <c r="AT34" s="5">
        <f t="shared" si="24"/>
        <v>4.4574735751062855E-3</v>
      </c>
      <c r="AU34" s="5">
        <f t="shared" si="71"/>
        <v>0.99687125472289717</v>
      </c>
      <c r="AV34" s="5">
        <f t="shared" si="72"/>
        <v>0.96517437012835594</v>
      </c>
      <c r="AW34" s="5">
        <f t="shared" si="25"/>
        <v>6.5003224433609779</v>
      </c>
      <c r="AX34" s="5">
        <f t="shared" si="73"/>
        <v>0.90682041778480338</v>
      </c>
      <c r="AY34" s="5">
        <f t="shared" si="26"/>
        <v>6.1073162490220563</v>
      </c>
      <c r="AZ34" s="18">
        <f t="shared" si="74"/>
        <v>0.39300619433892159</v>
      </c>
      <c r="BA34" s="72">
        <f t="shared" si="27"/>
        <v>6.327681751650597</v>
      </c>
      <c r="BB34" s="72">
        <f t="shared" si="75"/>
        <v>3.4825629871644059E-2</v>
      </c>
      <c r="BC34" s="72">
        <f t="shared" si="76"/>
        <v>0.22036550262854004</v>
      </c>
      <c r="BD34" s="72">
        <f t="shared" si="77"/>
        <v>0.99687125472289717</v>
      </c>
      <c r="BE34" s="72">
        <f t="shared" si="78"/>
        <v>0.99687125472289717</v>
      </c>
      <c r="BF34" s="72">
        <f t="shared" si="79"/>
        <v>1.9797704395486563E-2</v>
      </c>
      <c r="BG34" s="72">
        <f t="shared" si="80"/>
        <v>1.9797704395486563E-2</v>
      </c>
      <c r="BI34">
        <f t="shared" si="28"/>
        <v>30</v>
      </c>
      <c r="BJ34" s="14">
        <f t="shared" si="29"/>
        <v>1.9230000000000001E-2</v>
      </c>
      <c r="BK34" s="5">
        <f t="shared" si="30"/>
        <v>0.56472115106546661</v>
      </c>
      <c r="BL34" s="5">
        <f t="shared" si="31"/>
        <v>0.79259999999999997</v>
      </c>
      <c r="BM34" s="5">
        <f t="shared" si="32"/>
        <v>5.9167085629409089E-3</v>
      </c>
      <c r="BN34" s="5">
        <f t="shared" si="81"/>
        <v>0.99531041679301302</v>
      </c>
      <c r="BO34" s="5">
        <f t="shared" si="33"/>
        <v>0.94829695845296069</v>
      </c>
      <c r="BP34" s="5">
        <f t="shared" si="34"/>
        <v>0.78873299999999991</v>
      </c>
      <c r="BQ34" s="5">
        <f t="shared" si="82"/>
        <v>1.08741254E-2</v>
      </c>
      <c r="BR34" s="5">
        <f t="shared" si="83"/>
        <v>0.99142321845088177</v>
      </c>
      <c r="BS34" s="5">
        <f t="shared" si="35"/>
        <v>0.91693590583624229</v>
      </c>
      <c r="BT34" s="5">
        <f t="shared" si="84"/>
        <v>6.033123651642061</v>
      </c>
      <c r="BU34" s="13">
        <f t="shared" si="85"/>
        <v>0.86952753060081889</v>
      </c>
      <c r="BV34" s="5">
        <f t="shared" si="36"/>
        <v>5.7211928088227859</v>
      </c>
      <c r="BW34" s="18">
        <f t="shared" si="37"/>
        <v>0.31193084281927508</v>
      </c>
      <c r="BX34" s="72">
        <f t="shared" si="86"/>
        <v>0.99142321845088177</v>
      </c>
      <c r="BY34" s="72">
        <f t="shared" si="38"/>
        <v>3.5728706232712175E-2</v>
      </c>
      <c r="BZ34" s="72">
        <f t="shared" si="39"/>
        <v>4.4297492138736828E-3</v>
      </c>
      <c r="CA34" s="72">
        <f t="shared" si="40"/>
        <v>3.603779452385529E-2</v>
      </c>
      <c r="CB34" s="72">
        <f t="shared" si="41"/>
        <v>0.2427098064378716</v>
      </c>
      <c r="CC34" s="72">
        <f t="shared" si="42"/>
        <v>6.2394686176075513</v>
      </c>
      <c r="CD34" s="72">
        <f t="shared" si="87"/>
        <v>8.3064094163757707E-2</v>
      </c>
      <c r="CE34" s="72">
        <f t="shared" si="88"/>
        <v>0.51827580878476476</v>
      </c>
      <c r="CF34" s="72">
        <f t="shared" si="89"/>
        <v>0.99142321845088177</v>
      </c>
      <c r="CG34" s="72">
        <f t="shared" si="43"/>
        <v>5.3514559315798668E-2</v>
      </c>
      <c r="CH34" s="72">
        <f t="shared" si="44"/>
        <v>5.3514559315798668E-2</v>
      </c>
      <c r="CJ34">
        <f t="shared" si="45"/>
        <v>29</v>
      </c>
      <c r="CK34" s="14">
        <f t="shared" si="46"/>
        <v>1.908E-2</v>
      </c>
      <c r="CL34" s="5">
        <f t="shared" si="90"/>
        <v>0.57804270698966687</v>
      </c>
      <c r="CM34" s="5">
        <f t="shared" si="47"/>
        <v>0.77459999999999996</v>
      </c>
      <c r="CN34" s="5">
        <f t="shared" si="48"/>
        <v>5.5711542654020008E-3</v>
      </c>
      <c r="CO34" s="5">
        <f t="shared" si="91"/>
        <v>0.99568458390601966</v>
      </c>
      <c r="CP34" s="5">
        <f t="shared" si="92"/>
        <v>0.95276502933473328</v>
      </c>
      <c r="CQ34" s="5">
        <f t="shared" si="49"/>
        <v>0.78467399999999998</v>
      </c>
      <c r="CR34" s="5">
        <f t="shared" si="50"/>
        <v>9.9729384000000008E-3</v>
      </c>
      <c r="CS34" s="5">
        <f t="shared" si="93"/>
        <v>0.99217449453391837</v>
      </c>
      <c r="CT34" s="5">
        <f t="shared" si="94"/>
        <v>0.92486829920018676</v>
      </c>
      <c r="CU34" s="5">
        <f t="shared" si="51"/>
        <v>1</v>
      </c>
      <c r="CV34" s="5">
        <f t="shared" si="52"/>
        <v>6.2288663567025289</v>
      </c>
      <c r="CW34" s="5">
        <f t="shared" si="95"/>
        <v>0.88118217221823081</v>
      </c>
      <c r="CX34" s="5">
        <f t="shared" si="53"/>
        <v>5.9346460370658178</v>
      </c>
      <c r="CY34" s="18">
        <f t="shared" si="96"/>
        <v>0.29422031963671103</v>
      </c>
      <c r="CZ34" s="72">
        <f t="shared" si="97"/>
        <v>6.4167471651888359</v>
      </c>
      <c r="DA34" s="72">
        <f t="shared" si="98"/>
        <v>7.5131700799813239E-2</v>
      </c>
      <c r="DB34" s="72">
        <f t="shared" si="99"/>
        <v>0.48210112812301742</v>
      </c>
      <c r="DC34" s="72">
        <f t="shared" si="100"/>
        <v>0.99217449453391837</v>
      </c>
      <c r="DD34" s="72">
        <f t="shared" si="101"/>
        <v>0.99217449453391837</v>
      </c>
      <c r="DE34" s="72">
        <f t="shared" si="102"/>
        <v>5.0214290015649025E-2</v>
      </c>
      <c r="DF34" s="72">
        <f t="shared" si="103"/>
        <v>5.0214290015649025E-2</v>
      </c>
    </row>
    <row r="35" spans="1:110" x14ac:dyDescent="0.2">
      <c r="A35">
        <f t="shared" si="104"/>
        <v>31</v>
      </c>
      <c r="B35">
        <f t="shared" si="0"/>
        <v>2056</v>
      </c>
      <c r="C35">
        <f t="shared" si="1"/>
        <v>71</v>
      </c>
      <c r="D35">
        <f t="shared" si="2"/>
        <v>73</v>
      </c>
      <c r="E35">
        <f t="shared" si="54"/>
        <v>68</v>
      </c>
      <c r="F35" s="5">
        <f t="shared" si="3"/>
        <v>1</v>
      </c>
      <c r="G35" s="5">
        <f t="shared" si="4"/>
        <v>1</v>
      </c>
      <c r="H35" s="5">
        <f t="shared" si="105"/>
        <v>1</v>
      </c>
      <c r="I35" s="5">
        <f t="shared" si="5"/>
        <v>11.651160716763691</v>
      </c>
      <c r="K35">
        <f t="shared" si="55"/>
        <v>31</v>
      </c>
      <c r="L35" s="14">
        <f t="shared" si="6"/>
        <v>1.9369999999999998E-2</v>
      </c>
      <c r="M35" s="5">
        <f t="shared" si="56"/>
        <v>0.55171235096003712</v>
      </c>
      <c r="N35" s="5">
        <f t="shared" si="7"/>
        <v>0.79259999999999997</v>
      </c>
      <c r="O35" s="5">
        <f t="shared" si="8"/>
        <v>9.5603922000000001E-3</v>
      </c>
      <c r="P35" s="5">
        <f t="shared" si="9"/>
        <v>0.99242243314227996</v>
      </c>
      <c r="Q35" s="5">
        <f t="shared" si="57"/>
        <v>0.92612285051181165</v>
      </c>
      <c r="R35" s="5">
        <f t="shared" si="58"/>
        <v>0.74685599999999996</v>
      </c>
      <c r="S35" s="13">
        <f t="shared" si="59"/>
        <v>4.9835371633782932E-3</v>
      </c>
      <c r="T35" s="5">
        <f t="shared" si="60"/>
        <v>0.99627801536830796</v>
      </c>
      <c r="U35" s="5">
        <f t="shared" si="10"/>
        <v>0.95836117910377427</v>
      </c>
      <c r="V35" s="5">
        <f t="shared" si="61"/>
        <v>6.1604312126213383</v>
      </c>
      <c r="W35" s="52">
        <f t="shared" si="62"/>
        <v>0.88756018701144834</v>
      </c>
      <c r="X35" s="5">
        <f t="shared" si="11"/>
        <v>5.70531611501481</v>
      </c>
      <c r="Y35" s="18">
        <f t="shared" si="63"/>
        <v>0.45511509760652835</v>
      </c>
      <c r="Z35" s="72">
        <f t="shared" si="64"/>
        <v>0.99294097394683656</v>
      </c>
      <c r="AA35" s="72">
        <f t="shared" si="12"/>
        <v>5.5798885135991794E-2</v>
      </c>
      <c r="AB35" s="72">
        <f t="shared" si="13"/>
        <v>7.0214245972641514E-3</v>
      </c>
      <c r="AC35" s="72">
        <f t="shared" si="14"/>
        <v>5.6007343608163271E-2</v>
      </c>
      <c r="AD35" s="72">
        <f t="shared" si="15"/>
        <v>0.36850910433035206</v>
      </c>
      <c r="AE35" s="72">
        <f t="shared" si="65"/>
        <v>5.9532003585018138</v>
      </c>
      <c r="AF35" s="72">
        <f t="shared" si="66"/>
        <v>4.1638820896225726E-2</v>
      </c>
      <c r="AG35" s="72">
        <f t="shared" si="67"/>
        <v>0.2478842434870038</v>
      </c>
      <c r="AH35" s="72">
        <f t="shared" si="68"/>
        <v>0.99294097394683656</v>
      </c>
      <c r="AI35" s="72">
        <f t="shared" si="16"/>
        <v>4.2023796430366245E-2</v>
      </c>
      <c r="AJ35" s="72">
        <f t="shared" si="17"/>
        <v>4.2023796430366245E-2</v>
      </c>
      <c r="AL35">
        <f t="shared" si="18"/>
        <v>30</v>
      </c>
      <c r="AM35" s="14">
        <f t="shared" si="19"/>
        <v>1.9230000000000001E-2</v>
      </c>
      <c r="AN35" s="5">
        <f t="shared" si="69"/>
        <v>0.56472115106546661</v>
      </c>
      <c r="AO35" s="5">
        <f t="shared" si="20"/>
        <v>0.7833</v>
      </c>
      <c r="AP35" s="5">
        <f t="shared" si="21"/>
        <v>8.6233904E-3</v>
      </c>
      <c r="AQ35" s="5">
        <f t="shared" si="22"/>
        <v>0.99324529829968</v>
      </c>
      <c r="AR35" s="5">
        <f t="shared" si="70"/>
        <v>0.93319419189211017</v>
      </c>
      <c r="AS35" s="5">
        <f t="shared" si="23"/>
        <v>0.72636299999999998</v>
      </c>
      <c r="AT35" s="5">
        <f t="shared" si="24"/>
        <v>4.6113420420137441E-3</v>
      </c>
      <c r="AU35" s="5">
        <f t="shared" si="71"/>
        <v>0.99665049176033682</v>
      </c>
      <c r="AV35" s="5">
        <f t="shared" si="72"/>
        <v>0.96194151062289934</v>
      </c>
      <c r="AW35" s="5">
        <f t="shared" si="25"/>
        <v>6.329245089320092</v>
      </c>
      <c r="AX35" s="5">
        <f t="shared" si="73"/>
        <v>0.89767823065321228</v>
      </c>
      <c r="AY35" s="5">
        <f t="shared" si="26"/>
        <v>5.9064147564151703</v>
      </c>
      <c r="AZ35" s="18">
        <f t="shared" si="74"/>
        <v>0.42283033290492167</v>
      </c>
      <c r="BA35" s="72">
        <f t="shared" si="27"/>
        <v>6.1400975955289718</v>
      </c>
      <c r="BB35" s="72">
        <f t="shared" si="75"/>
        <v>3.8058489377100657E-2</v>
      </c>
      <c r="BC35" s="72">
        <f t="shared" si="76"/>
        <v>0.23368283911380067</v>
      </c>
      <c r="BD35" s="72">
        <f t="shared" si="77"/>
        <v>0.99353222624131943</v>
      </c>
      <c r="BE35" s="72">
        <f t="shared" si="78"/>
        <v>0.99353222624131943</v>
      </c>
      <c r="BF35" s="72">
        <f t="shared" si="79"/>
        <v>3.9712762104099963E-2</v>
      </c>
      <c r="BG35" s="72">
        <f t="shared" si="80"/>
        <v>3.9712762104099963E-2</v>
      </c>
      <c r="BI35">
        <f t="shared" si="28"/>
        <v>31</v>
      </c>
      <c r="BJ35" s="14">
        <f t="shared" si="29"/>
        <v>1.9369999999999998E-2</v>
      </c>
      <c r="BK35" s="5">
        <f t="shared" si="30"/>
        <v>0.55171235096003712</v>
      </c>
      <c r="BL35" s="5">
        <f t="shared" si="31"/>
        <v>0.80730000000000002</v>
      </c>
      <c r="BM35" s="5">
        <f t="shared" si="32"/>
        <v>6.3481527962371276E-3</v>
      </c>
      <c r="BN35" s="5">
        <f t="shared" si="81"/>
        <v>0.99487513624759771</v>
      </c>
      <c r="BO35" s="5">
        <f t="shared" si="33"/>
        <v>0.94343706574407182</v>
      </c>
      <c r="BP35" s="5">
        <f t="shared" si="34"/>
        <v>0.79794000000000009</v>
      </c>
      <c r="BQ35" s="5">
        <f t="shared" si="82"/>
        <v>1.19274888E-2</v>
      </c>
      <c r="BR35" s="5">
        <f t="shared" si="83"/>
        <v>0.99048257958692798</v>
      </c>
      <c r="BS35" s="5">
        <f t="shared" si="35"/>
        <v>0.90820904132855773</v>
      </c>
      <c r="BT35" s="5">
        <f t="shared" si="84"/>
        <v>5.8380487938978902</v>
      </c>
      <c r="BU35" s="13">
        <f t="shared" si="85"/>
        <v>0.85683807303325099</v>
      </c>
      <c r="BV35" s="5">
        <f t="shared" si="36"/>
        <v>5.5078316237857434</v>
      </c>
      <c r="BW35" s="18">
        <f t="shared" si="37"/>
        <v>0.3302171701121468</v>
      </c>
      <c r="BX35" s="72">
        <f t="shared" si="86"/>
        <v>0.98198742687360374</v>
      </c>
      <c r="BY35" s="72">
        <f t="shared" si="38"/>
        <v>3.9776250542961085E-2</v>
      </c>
      <c r="BZ35" s="72">
        <f t="shared" si="39"/>
        <v>4.7723535360836133E-3</v>
      </c>
      <c r="CA35" s="72">
        <f t="shared" si="40"/>
        <v>4.0158455446585861E-2</v>
      </c>
      <c r="CB35" s="72">
        <f t="shared" si="41"/>
        <v>0.26422885811986146</v>
      </c>
      <c r="CC35" s="72">
        <f t="shared" si="42"/>
        <v>6.064497679662721</v>
      </c>
      <c r="CD35" s="72">
        <f t="shared" si="87"/>
        <v>9.1790958671442269E-2</v>
      </c>
      <c r="CE35" s="72">
        <f t="shared" si="88"/>
        <v>0.55666605587697837</v>
      </c>
      <c r="CF35" s="72">
        <f t="shared" si="89"/>
        <v>0.98198742687360374</v>
      </c>
      <c r="CG35" s="72">
        <f t="shared" si="43"/>
        <v>0.1092372079297852</v>
      </c>
      <c r="CH35" s="72">
        <f t="shared" si="44"/>
        <v>0.1092372079297852</v>
      </c>
      <c r="CJ35">
        <f t="shared" si="45"/>
        <v>30</v>
      </c>
      <c r="CK35" s="14">
        <f t="shared" si="46"/>
        <v>1.9230000000000001E-2</v>
      </c>
      <c r="CL35" s="5">
        <f t="shared" si="90"/>
        <v>0.56472115106546661</v>
      </c>
      <c r="CM35" s="5">
        <f t="shared" si="47"/>
        <v>0.79259999999999997</v>
      </c>
      <c r="CN35" s="5">
        <f t="shared" si="48"/>
        <v>5.9167085629409089E-3</v>
      </c>
      <c r="CO35" s="5">
        <f t="shared" si="91"/>
        <v>0.99531041679301302</v>
      </c>
      <c r="CP35" s="5">
        <f t="shared" si="92"/>
        <v>0.94829695845296069</v>
      </c>
      <c r="CQ35" s="5">
        <f t="shared" si="49"/>
        <v>0.78873299999999991</v>
      </c>
      <c r="CR35" s="5">
        <f t="shared" si="50"/>
        <v>1.08741254E-2</v>
      </c>
      <c r="CS35" s="5">
        <f t="shared" si="93"/>
        <v>0.99142321845088177</v>
      </c>
      <c r="CT35" s="5">
        <f t="shared" si="94"/>
        <v>0.91693590583624229</v>
      </c>
      <c r="CU35" s="5">
        <f t="shared" si="51"/>
        <v>1</v>
      </c>
      <c r="CV35" s="5">
        <f t="shared" si="52"/>
        <v>6.033123651642061</v>
      </c>
      <c r="CW35" s="5">
        <f t="shared" si="95"/>
        <v>0.86952753060081889</v>
      </c>
      <c r="CX35" s="5">
        <f t="shared" si="53"/>
        <v>5.7211928088227859</v>
      </c>
      <c r="CY35" s="18">
        <f t="shared" si="96"/>
        <v>0.31193084281927508</v>
      </c>
      <c r="CZ35" s="72">
        <f t="shared" si="97"/>
        <v>6.2394686176075513</v>
      </c>
      <c r="DA35" s="72">
        <f t="shared" si="98"/>
        <v>8.3064094163757707E-2</v>
      </c>
      <c r="DB35" s="72">
        <f t="shared" si="99"/>
        <v>0.51827580878476476</v>
      </c>
      <c r="DC35" s="72">
        <f t="shared" si="100"/>
        <v>0.98366483063569421</v>
      </c>
      <c r="DD35" s="72">
        <f t="shared" si="101"/>
        <v>0.98366483063569421</v>
      </c>
      <c r="DE35" s="72">
        <f t="shared" si="102"/>
        <v>0.10192277661189027</v>
      </c>
      <c r="DF35" s="72">
        <f t="shared" si="103"/>
        <v>0.10192277661189027</v>
      </c>
    </row>
    <row r="36" spans="1:110" x14ac:dyDescent="0.2">
      <c r="A36">
        <f t="shared" si="104"/>
        <v>32</v>
      </c>
      <c r="B36">
        <f t="shared" si="0"/>
        <v>2057</v>
      </c>
      <c r="C36">
        <f t="shared" si="1"/>
        <v>72</v>
      </c>
      <c r="D36">
        <f t="shared" si="2"/>
        <v>74</v>
      </c>
      <c r="E36">
        <f t="shared" si="54"/>
        <v>69</v>
      </c>
      <c r="F36" s="5">
        <f t="shared" si="3"/>
        <v>1</v>
      </c>
      <c r="G36" s="5">
        <f t="shared" si="4"/>
        <v>1</v>
      </c>
      <c r="H36" s="5">
        <f t="shared" si="105"/>
        <v>1</v>
      </c>
      <c r="I36" s="5">
        <f t="shared" si="5"/>
        <v>11.651160716763691</v>
      </c>
      <c r="K36">
        <f t="shared" si="55"/>
        <v>32</v>
      </c>
      <c r="L36" s="14">
        <f t="shared" si="6"/>
        <v>1.95E-2</v>
      </c>
      <c r="M36" s="5">
        <f t="shared" si="56"/>
        <v>0.53902466252926728</v>
      </c>
      <c r="N36" s="5">
        <f t="shared" si="7"/>
        <v>0.79669999999999996</v>
      </c>
      <c r="O36" s="5">
        <f t="shared" si="8"/>
        <v>1.04234363E-2</v>
      </c>
      <c r="P36" s="5">
        <f t="shared" si="9"/>
        <v>0.99169564829978996</v>
      </c>
      <c r="Q36" s="5">
        <f t="shared" si="57"/>
        <v>0.91843200064356056</v>
      </c>
      <c r="R36" s="5">
        <f t="shared" si="58"/>
        <v>0.76685399999999992</v>
      </c>
      <c r="S36" s="13">
        <f t="shared" si="59"/>
        <v>5.2639860346445078E-3</v>
      </c>
      <c r="T36" s="5">
        <f t="shared" si="60"/>
        <v>0.99596329125338867</v>
      </c>
      <c r="U36" s="5">
        <f t="shared" si="10"/>
        <v>0.95449255414967338</v>
      </c>
      <c r="V36" s="5">
        <f t="shared" si="61"/>
        <v>5.994464246238727</v>
      </c>
      <c r="W36" s="52">
        <f t="shared" si="62"/>
        <v>0.87663650610706656</v>
      </c>
      <c r="X36" s="5">
        <f t="shared" si="11"/>
        <v>5.505507790459327</v>
      </c>
      <c r="Y36" s="18">
        <f t="shared" si="63"/>
        <v>0.48895645577939995</v>
      </c>
      <c r="Z36" s="72">
        <f t="shared" si="64"/>
        <v>0.98893276043243661</v>
      </c>
      <c r="AA36" s="72">
        <f t="shared" si="12"/>
        <v>6.2566722439490879E-2</v>
      </c>
      <c r="AB36" s="72">
        <f t="shared" si="13"/>
        <v>7.6057333902810366E-3</v>
      </c>
      <c r="AC36" s="72">
        <f t="shared" si="14"/>
        <v>6.2820309733255947E-2</v>
      </c>
      <c r="AD36" s="72">
        <f t="shared" si="15"/>
        <v>0.40381455896324908</v>
      </c>
      <c r="AE36" s="72">
        <f t="shared" si="65"/>
        <v>5.7679944872529747</v>
      </c>
      <c r="AF36" s="72">
        <f t="shared" si="66"/>
        <v>4.5507445850326622E-2</v>
      </c>
      <c r="AG36" s="72">
        <f t="shared" si="67"/>
        <v>0.26248669679364722</v>
      </c>
      <c r="AH36" s="72">
        <f t="shared" si="68"/>
        <v>0.98893276043243661</v>
      </c>
      <c r="AI36" s="72">
        <f t="shared" si="16"/>
        <v>6.3835776814813644E-2</v>
      </c>
      <c r="AJ36" s="72">
        <f t="shared" si="17"/>
        <v>6.3835776814813644E-2</v>
      </c>
      <c r="AL36">
        <f t="shared" si="18"/>
        <v>31</v>
      </c>
      <c r="AM36" s="14">
        <f t="shared" si="19"/>
        <v>1.9369999999999998E-2</v>
      </c>
      <c r="AN36" s="5">
        <f t="shared" si="69"/>
        <v>0.55171235096003712</v>
      </c>
      <c r="AO36" s="5">
        <f t="shared" si="20"/>
        <v>0.79259999999999997</v>
      </c>
      <c r="AP36" s="5">
        <f t="shared" si="21"/>
        <v>9.5603922000000001E-3</v>
      </c>
      <c r="AQ36" s="5">
        <f t="shared" si="22"/>
        <v>0.99242243314227996</v>
      </c>
      <c r="AR36" s="5">
        <f t="shared" si="70"/>
        <v>0.92612285051181165</v>
      </c>
      <c r="AS36" s="5">
        <f t="shared" si="23"/>
        <v>0.74685599999999996</v>
      </c>
      <c r="AT36" s="5">
        <f t="shared" si="24"/>
        <v>4.9835371633782932E-3</v>
      </c>
      <c r="AU36" s="5">
        <f t="shared" si="71"/>
        <v>0.99627801536830796</v>
      </c>
      <c r="AV36" s="5">
        <f t="shared" si="72"/>
        <v>0.95836117910377427</v>
      </c>
      <c r="AW36" s="5">
        <f t="shared" si="25"/>
        <v>6.1604312126213383</v>
      </c>
      <c r="AX36" s="5">
        <f t="shared" si="73"/>
        <v>0.88756018701144834</v>
      </c>
      <c r="AY36" s="5">
        <f t="shared" si="26"/>
        <v>5.70531611501481</v>
      </c>
      <c r="AZ36" s="18">
        <f t="shared" si="74"/>
        <v>0.45511509760652835</v>
      </c>
      <c r="BA36" s="72">
        <f t="shared" si="27"/>
        <v>5.9532003585018138</v>
      </c>
      <c r="BB36" s="72">
        <f t="shared" si="75"/>
        <v>4.1638820896225726E-2</v>
      </c>
      <c r="BC36" s="72">
        <f t="shared" si="76"/>
        <v>0.2478842434870038</v>
      </c>
      <c r="BD36" s="72">
        <f t="shared" si="77"/>
        <v>0.98983431456415849</v>
      </c>
      <c r="BE36" s="72">
        <f t="shared" si="78"/>
        <v>0.98983431456415849</v>
      </c>
      <c r="BF36" s="72">
        <f t="shared" si="79"/>
        <v>6.051836218106834E-2</v>
      </c>
      <c r="BG36" s="72">
        <f t="shared" si="80"/>
        <v>6.051836218106834E-2</v>
      </c>
      <c r="BI36">
        <f t="shared" si="28"/>
        <v>32</v>
      </c>
      <c r="BJ36" s="14">
        <f t="shared" si="29"/>
        <v>1.95E-2</v>
      </c>
      <c r="BK36" s="5">
        <f t="shared" si="30"/>
        <v>0.53902466252926728</v>
      </c>
      <c r="BL36" s="5">
        <f t="shared" si="31"/>
        <v>0.81489999999999996</v>
      </c>
      <c r="BM36" s="5">
        <f t="shared" si="32"/>
        <v>6.7375156721017904E-3</v>
      </c>
      <c r="BN36" s="5">
        <f t="shared" si="81"/>
        <v>0.99450959847880427</v>
      </c>
      <c r="BO36" s="5">
        <f t="shared" si="33"/>
        <v>0.93825721744315815</v>
      </c>
      <c r="BP36" s="5">
        <f t="shared" si="34"/>
        <v>0.80783999999999989</v>
      </c>
      <c r="BQ36" s="5">
        <f t="shared" si="82"/>
        <v>1.3171535099999999E-2</v>
      </c>
      <c r="BR36" s="5">
        <f t="shared" si="83"/>
        <v>0.98935950708481601</v>
      </c>
      <c r="BS36" s="5">
        <f t="shared" si="35"/>
        <v>0.89854524945879521</v>
      </c>
      <c r="BT36" s="5">
        <f t="shared" si="84"/>
        <v>5.6431004601255221</v>
      </c>
      <c r="BU36" s="13">
        <f t="shared" si="85"/>
        <v>0.84306656550397763</v>
      </c>
      <c r="BV36" s="5">
        <f t="shared" si="36"/>
        <v>5.294679735469578</v>
      </c>
      <c r="BW36" s="18">
        <f t="shared" si="37"/>
        <v>0.34842072465594409</v>
      </c>
      <c r="BX36" s="72">
        <f t="shared" si="86"/>
        <v>0.9715385966151554</v>
      </c>
      <c r="BY36" s="72">
        <f t="shared" si="38"/>
        <v>4.4074584972960289E-2</v>
      </c>
      <c r="BZ36" s="72">
        <f t="shared" si="39"/>
        <v>5.0324225489490832E-3</v>
      </c>
      <c r="CA36" s="72">
        <f t="shared" si="40"/>
        <v>4.45486040790447E-2</v>
      </c>
      <c r="CB36" s="72">
        <f t="shared" si="41"/>
        <v>0.28636240389443002</v>
      </c>
      <c r="CC36" s="72">
        <f t="shared" si="42"/>
        <v>5.8925020622596671</v>
      </c>
      <c r="CD36" s="72">
        <f t="shared" si="87"/>
        <v>0.10145475054120479</v>
      </c>
      <c r="CE36" s="72">
        <f t="shared" si="88"/>
        <v>0.59782232679008929</v>
      </c>
      <c r="CF36" s="72">
        <f t="shared" si="89"/>
        <v>0.9715385966151554</v>
      </c>
      <c r="CG36" s="72">
        <f t="shared" si="43"/>
        <v>0.16770887814000104</v>
      </c>
      <c r="CH36" s="72">
        <f t="shared" si="44"/>
        <v>0.16770887814000104</v>
      </c>
      <c r="CJ36">
        <f t="shared" si="45"/>
        <v>31</v>
      </c>
      <c r="CK36" s="14">
        <f t="shared" si="46"/>
        <v>1.9369999999999998E-2</v>
      </c>
      <c r="CL36" s="5">
        <f t="shared" si="90"/>
        <v>0.55171235096003712</v>
      </c>
      <c r="CM36" s="5">
        <f t="shared" si="47"/>
        <v>0.80730000000000002</v>
      </c>
      <c r="CN36" s="5">
        <f t="shared" si="48"/>
        <v>6.3481527962371276E-3</v>
      </c>
      <c r="CO36" s="5">
        <f t="shared" si="91"/>
        <v>0.99487513624759771</v>
      </c>
      <c r="CP36" s="5">
        <f t="shared" si="92"/>
        <v>0.94343706574407182</v>
      </c>
      <c r="CQ36" s="5">
        <f t="shared" si="49"/>
        <v>0.79794000000000009</v>
      </c>
      <c r="CR36" s="5">
        <f t="shared" si="50"/>
        <v>1.19274888E-2</v>
      </c>
      <c r="CS36" s="5">
        <f t="shared" si="93"/>
        <v>0.99048257958692798</v>
      </c>
      <c r="CT36" s="5">
        <f t="shared" si="94"/>
        <v>0.90820904132855773</v>
      </c>
      <c r="CU36" s="5">
        <f t="shared" si="51"/>
        <v>1</v>
      </c>
      <c r="CV36" s="5">
        <f t="shared" si="52"/>
        <v>5.8380487938978902</v>
      </c>
      <c r="CW36" s="5">
        <f t="shared" si="95"/>
        <v>0.85683807303325099</v>
      </c>
      <c r="CX36" s="5">
        <f t="shared" si="53"/>
        <v>5.5078316237857434</v>
      </c>
      <c r="CY36" s="18">
        <f t="shared" si="96"/>
        <v>0.3302171701121468</v>
      </c>
      <c r="CZ36" s="72">
        <f t="shared" si="97"/>
        <v>6.064497679662721</v>
      </c>
      <c r="DA36" s="72">
        <f t="shared" si="98"/>
        <v>9.1790958671442269E-2</v>
      </c>
      <c r="DB36" s="72">
        <f t="shared" si="99"/>
        <v>0.55666605587697837</v>
      </c>
      <c r="DC36" s="72">
        <f t="shared" si="100"/>
        <v>0.97430287889698097</v>
      </c>
      <c r="DD36" s="72">
        <f t="shared" si="101"/>
        <v>0.97430287889698097</v>
      </c>
      <c r="DE36" s="72">
        <f t="shared" si="102"/>
        <v>0.15584013130327085</v>
      </c>
      <c r="DF36" s="72">
        <f t="shared" si="103"/>
        <v>0.15584013130327085</v>
      </c>
    </row>
    <row r="37" spans="1:110" x14ac:dyDescent="0.2">
      <c r="A37">
        <f t="shared" si="104"/>
        <v>33</v>
      </c>
      <c r="B37">
        <f t="shared" ref="B37:B68" si="106">IF(A37=1,Berekeningsjaar,B36+1)</f>
        <v>2058</v>
      </c>
      <c r="C37">
        <f t="shared" ref="C37:C68" si="107">IF(A37=1,LeeftijdJaarBerDatum,C36+1)</f>
        <v>73</v>
      </c>
      <c r="D37">
        <f t="shared" ref="D37:D68" si="108">C37+Leeftijdsverschil_vm</f>
        <v>75</v>
      </c>
      <c r="E37">
        <f t="shared" ref="E37:E68" si="109">C37-Leeftijdsverschil_mv</f>
        <v>70</v>
      </c>
      <c r="F37" s="5">
        <f t="shared" ref="F37:F68" si="110">MIN(1,A37/Spreidingsduur)</f>
        <v>1</v>
      </c>
      <c r="G37" s="5">
        <f t="shared" ref="G37:G68" si="111">IF(OR(AND(Coverage="BijzPP_voor",C37&gt;GrensLeeftijdDekking-1),AND(Coverage="BijzPP_na",C37&lt;GrensLeeftijdDekking)),0,IF(IsLevenslang,1,IF(D37&lt;EindLeeftijdJaarUitkering,1,0)))</f>
        <v>1</v>
      </c>
      <c r="H37" s="5">
        <f t="shared" ref="H37:H68" si="112">IF(OR(AND(Coverage="BijzPP_voor",C37&gt;GrensLeeftijdDekking-1),AND(Coverage="BijzPP_na",C37&lt;GrensLeeftijdDekking)),0,IF(IsLevenslang,1,IF(E37&lt;EindLeeftijdJaarUitkering,1,0)))</f>
        <v>1</v>
      </c>
      <c r="I37" s="5">
        <f t="shared" ref="I37:I68" si="113">(IF(StijgendeFunctieMeenemen=SchalingsfactorMeenemen,1,0)+IF(OR(StijgendeFunctieMeenemen,SchalingsfactorMeenemen),IF(StijgendeFunctieMeenemen,F37,0)*IF(SchalingsfactorMeenemen,SchalingsfactorPercentage,1),0))*(1+StijgingDalingUitkering)^(B37-1)</f>
        <v>11.651160716763691</v>
      </c>
      <c r="K37">
        <f t="shared" si="55"/>
        <v>33</v>
      </c>
      <c r="L37" s="14">
        <f t="shared" ref="L37:L68" si="114">VLOOKUP(K37,RTS,2,0)</f>
        <v>1.9630000000000002E-2</v>
      </c>
      <c r="M37" s="5">
        <f t="shared" si="56"/>
        <v>0.52649473846473605</v>
      </c>
      <c r="N37" s="5">
        <f t="shared" si="7"/>
        <v>0.80600000000000005</v>
      </c>
      <c r="O37" s="5">
        <f t="shared" ref="O37:O68" si="115">IF($C37&gt;Eindleeftijd,1,VLOOKUP($C37,qx,$B37-StartjaarTafels+2,0))</f>
        <v>1.14362124E-2</v>
      </c>
      <c r="P37" s="5">
        <f t="shared" ref="P37:P68" si="116">1-N37*O37</f>
        <v>0.99078241280559998</v>
      </c>
      <c r="Q37" s="5">
        <f t="shared" si="57"/>
        <v>0.90996627359550131</v>
      </c>
      <c r="R37" s="5">
        <f t="shared" ref="R37:R68" si="117">IF($E37&gt;Eindleeftijd,1,VLOOKUP($E37,Ervaringssterfte,5,0))</f>
        <v>0.78467399999999998</v>
      </c>
      <c r="S37" s="13">
        <f t="shared" ref="S37:S68" si="118">IF($E37&gt;Eindleeftijd,1,VLOOKUP($E37,qy,$B37-StartjaarTafels+2,0))</f>
        <v>5.5833698943568155E-3</v>
      </c>
      <c r="T37" s="5">
        <f t="shared" si="60"/>
        <v>0.99561887481151545</v>
      </c>
      <c r="U37" s="5">
        <f t="shared" ref="U37:U68" si="119">IF($K37=1,T37,U36*T37)</f>
        <v>0.95031080277846725</v>
      </c>
      <c r="V37" s="5">
        <f t="shared" si="61"/>
        <v>5.8294676233201423</v>
      </c>
      <c r="W37" s="52">
        <f t="shared" si="62"/>
        <v>0.86475077996187122</v>
      </c>
      <c r="X37" s="5">
        <f t="shared" ref="X37:X68" si="120">M37*W37*I37*H37</f>
        <v>5.304618930238254</v>
      </c>
      <c r="Y37" s="18">
        <f t="shared" si="63"/>
        <v>0.52484869308188831</v>
      </c>
      <c r="Z37" s="72">
        <f t="shared" ref="Z37:Z68" si="121">IF(C37=StartLeeftijdJaarUitkering,1,IF(C37 &gt; StartLeeftijdJaarUitkering, Z36*T37, VLOOKUP(C37,Gehuwdheid,2,0)))</f>
        <v>0.98460012220598847</v>
      </c>
      <c r="AA37" s="72">
        <f t="shared" ref="AA37:AA68" si="122">IF(K37=1,0,AC37*(T37))</f>
        <v>6.9865021515998285E-2</v>
      </c>
      <c r="AB37" s="72">
        <f t="shared" ref="AB37:AB68" si="123">(1-P37)*Z37*IF(K37=1,1,Q36)</f>
        <v>8.3353558860817072E-3</v>
      </c>
      <c r="AC37" s="72">
        <f t="shared" ref="AC37:AC68" si="124">IF(K37=1,0,AB36+AA36)</f>
        <v>7.0172455829771913E-2</v>
      </c>
      <c r="AD37" s="72">
        <f t="shared" ref="AD37:AD68" si="125">IF(K37=1,0,AC37*M36*I36*H36)</f>
        <v>0.44070147610221461</v>
      </c>
      <c r="AE37" s="72">
        <f t="shared" si="65"/>
        <v>5.5819831940549305</v>
      </c>
      <c r="AF37" s="72">
        <f t="shared" si="66"/>
        <v>4.9689197221532755E-2</v>
      </c>
      <c r="AG37" s="72">
        <f t="shared" si="67"/>
        <v>0.27736426381667678</v>
      </c>
      <c r="AH37" s="72">
        <f t="shared" si="68"/>
        <v>0.98460012220598847</v>
      </c>
      <c r="AI37" s="72">
        <f t="shared" ref="AI37:AI68" si="126">AE37*(1-Z37)</f>
        <v>8.596185903667207E-2</v>
      </c>
      <c r="AJ37" s="72">
        <f t="shared" ref="AJ37:AJ68" si="127">AE37*(1-AH37)</f>
        <v>8.596185903667207E-2</v>
      </c>
      <c r="AL37">
        <f t="shared" ref="AL37:AL68" si="128">K37-1</f>
        <v>32</v>
      </c>
      <c r="AM37" s="14">
        <f t="shared" ref="AM37:AM68" si="129">IF(AL37=0,0,VLOOKUP(AL37,RTS,2,0))</f>
        <v>1.95E-2</v>
      </c>
      <c r="AN37" s="5">
        <f t="shared" si="69"/>
        <v>0.53902466252926728</v>
      </c>
      <c r="AO37" s="5">
        <f t="shared" ref="AO37:AO68" si="130">IF(AL37=0,0,IF($C37&gt;Eindleeftijd,1,VLOOKUP($C37-1,Ervaringssterfte,2,0)))</f>
        <v>0.79669999999999996</v>
      </c>
      <c r="AP37" s="5">
        <f t="shared" ref="AP37:AP68" si="131">IF(AL37=0,0,IF($C37&gt;Eindleeftijd,1,VLOOKUP($C37-1,qx,$B37-1-StartjaarTafels+2,0)))</f>
        <v>1.04234363E-2</v>
      </c>
      <c r="AQ37" s="5">
        <f t="shared" ref="AQ37:AQ68" si="132">1-AO37*AP37</f>
        <v>0.99169564829978996</v>
      </c>
      <c r="AR37" s="5">
        <f t="shared" si="70"/>
        <v>0.91843200064356056</v>
      </c>
      <c r="AS37" s="5">
        <f t="shared" ref="AS37:AS68" si="133">IF(AL37=0,0,IF($E37&gt;Eindleeftijd,1,VLOOKUP($E37-1,Ervaringssterfte,5,0)))</f>
        <v>0.76685399999999992</v>
      </c>
      <c r="AT37" s="5">
        <f t="shared" ref="AT37:AT68" si="134">IF(AL37=0,0,IF($E37&gt;Eindleeftijd,1,VLOOKUP($E37-1,qy,$B37-1-StartjaarTafels+2,0)))</f>
        <v>5.2639860346445078E-3</v>
      </c>
      <c r="AU37" s="5">
        <f t="shared" si="71"/>
        <v>0.99596329125338867</v>
      </c>
      <c r="AV37" s="5">
        <f t="shared" si="72"/>
        <v>0.95449255414967338</v>
      </c>
      <c r="AW37" s="5">
        <f t="shared" ref="AW37:AW68" si="135">$AN37*AV37*I37*H37</f>
        <v>5.994464246238727</v>
      </c>
      <c r="AX37" s="5">
        <f t="shared" si="73"/>
        <v>0.87663650610706656</v>
      </c>
      <c r="AY37" s="5">
        <f t="shared" ref="AY37:AY68" si="136">AN37*AX37*I37*H37</f>
        <v>5.505507790459327</v>
      </c>
      <c r="AZ37" s="18">
        <f t="shared" si="74"/>
        <v>0.48895645577939995</v>
      </c>
      <c r="BA37" s="72">
        <f t="shared" ref="BA37:BA68" si="137">$AN37*AR37*I37*H37</f>
        <v>5.7679944872529747</v>
      </c>
      <c r="BB37" s="72">
        <f t="shared" si="75"/>
        <v>4.5507445850326622E-2</v>
      </c>
      <c r="BC37" s="72">
        <f t="shared" si="76"/>
        <v>0.26248669679364722</v>
      </c>
      <c r="BD37" s="72">
        <f t="shared" si="77"/>
        <v>0.98583864172886138</v>
      </c>
      <c r="BE37" s="72">
        <f t="shared" si="78"/>
        <v>0.98583864172886138</v>
      </c>
      <c r="BF37" s="72">
        <f t="shared" si="79"/>
        <v>8.1682636439941905E-2</v>
      </c>
      <c r="BG37" s="72">
        <f t="shared" si="80"/>
        <v>8.1682636439941905E-2</v>
      </c>
      <c r="BI37">
        <f t="shared" ref="BI37:BI68" si="138">A37</f>
        <v>33</v>
      </c>
      <c r="BJ37" s="14">
        <f t="shared" ref="BJ37:BJ68" si="139">VLOOKUP(BI37,RTS,2,0)</f>
        <v>1.9630000000000002E-2</v>
      </c>
      <c r="BK37" s="5">
        <f t="shared" ref="BK37:BK68" si="140">(1/(1+BJ37))^BI37</f>
        <v>0.52649473846473605</v>
      </c>
      <c r="BL37" s="5">
        <f t="shared" ref="BL37:BL68" si="141">IF($C37&gt;Eindleeftijd,1,VLOOKUP($C37,Ervaringssterfte,3,0))</f>
        <v>0.82440000000000002</v>
      </c>
      <c r="BM37" s="5">
        <f t="shared" ref="BM37:BM68" si="142">IF($C37&gt;Eindleeftijd,1,VLOOKUP($C37,qy,$B37-StartjaarTafels+2,0))</f>
        <v>7.2719482818862646E-3</v>
      </c>
      <c r="BN37" s="5">
        <f t="shared" si="81"/>
        <v>0.99400500583641294</v>
      </c>
      <c r="BO37" s="5">
        <f t="shared" ref="BO37:BO68" si="143">IF($A37=1,BN37,BO36*BN37)</f>
        <v>0.93263237090064299</v>
      </c>
      <c r="BP37" s="5">
        <f t="shared" ref="BP37:BP68" si="144">IF($D37&gt;Eindleeftijd,1,VLOOKUP($D37,Ervaringssterfte,4,0))</f>
        <v>0.81764099999999995</v>
      </c>
      <c r="BQ37" s="5">
        <f t="shared" ref="BQ37:BQ68" si="145">IF($D37&gt;Eindleeftijd,1,VLOOKUP($D37,qx,$B37-StartjaarTafels+2,0))</f>
        <v>1.4604534799999999E-2</v>
      </c>
      <c r="BR37" s="5">
        <f t="shared" si="83"/>
        <v>0.98805873356159324</v>
      </c>
      <c r="BS37" s="5">
        <f t="shared" ref="BS37:BS68" si="146">IF($BI37=1,BR37,BS36*BR37)</f>
        <v>0.8878154812280431</v>
      </c>
      <c r="BT37" s="5">
        <f t="shared" si="84"/>
        <v>5.4461041463166024</v>
      </c>
      <c r="BU37" s="13">
        <f t="shared" si="85"/>
        <v>0.82800545718000518</v>
      </c>
      <c r="BV37" s="5">
        <f t="shared" ref="BV37:BV68" si="147">BK37*BU37*I37*G37</f>
        <v>5.079213022151075</v>
      </c>
      <c r="BW37" s="18">
        <f t="shared" ref="BW37:BW68" si="148">BT37-BV37</f>
        <v>0.36689112416552749</v>
      </c>
      <c r="BX37" s="72">
        <f t="shared" si="86"/>
        <v>0.959937195377778</v>
      </c>
      <c r="BY37" s="72">
        <f t="shared" ref="BY37:BY68" si="149">IF(BI37=1,0,CA37*(BR37))</f>
        <v>4.8520607661097406E-2</v>
      </c>
      <c r="BZ37" s="72">
        <f t="shared" ref="BZ37:BZ68" si="150">(1-BN37)*BX37*IF(BI37=1,1,BO36)</f>
        <v>5.3994994144524059E-3</v>
      </c>
      <c r="CA37" s="72">
        <f t="shared" ref="CA37:CA68" si="151">IF(BI37=1,0,BZ36+BY36)</f>
        <v>4.9107007521909371E-2</v>
      </c>
      <c r="CB37" s="72">
        <f t="shared" ref="CB37:CB68" si="152">IF(BI37=1,0,CA37*BK36*I36*G36)</f>
        <v>0.30840492107568807</v>
      </c>
      <c r="CC37" s="72">
        <f t="shared" ref="CC37:CC68" si="153">$BK37*BO37*I37*G37</f>
        <v>5.7210232638942182</v>
      </c>
      <c r="CD37" s="72">
        <f t="shared" si="87"/>
        <v>0.1121845187719569</v>
      </c>
      <c r="CE37" s="72">
        <f t="shared" si="88"/>
        <v>0.64181024174314305</v>
      </c>
      <c r="CF37" s="72">
        <f t="shared" si="89"/>
        <v>0.959937195377778</v>
      </c>
      <c r="CG37" s="72">
        <f t="shared" ref="CG37:CG68" si="154">CC37*(1-BX37)</f>
        <v>0.22920023726058089</v>
      </c>
      <c r="CH37" s="72">
        <f t="shared" ref="CH37:CH68" si="155">CC37*(1-CF37)</f>
        <v>0.22920023726058089</v>
      </c>
      <c r="CJ37">
        <f t="shared" ref="CJ37:CJ68" si="156">BI37-1</f>
        <v>32</v>
      </c>
      <c r="CK37" s="14">
        <f t="shared" ref="CK37:CK68" si="157">IF(CJ37=0,0,VLOOKUP(CJ37,RTS,2,0))</f>
        <v>1.95E-2</v>
      </c>
      <c r="CL37" s="5">
        <f t="shared" si="90"/>
        <v>0.53902466252926728</v>
      </c>
      <c r="CM37" s="5">
        <f t="shared" ref="CM37:CM68" si="158">IF(CJ37=0,0,IF($C37&gt;Eindleeftijd,1,VLOOKUP($C37-1,Ervaringssterfte,3,0)))</f>
        <v>0.81489999999999996</v>
      </c>
      <c r="CN37" s="5">
        <f t="shared" ref="CN37:CN68" si="159">IF(CJ37=0,0,IF($C37&gt;Eindleeftijd,1,VLOOKUP($C37-1,qy,$B37-1-StartjaarTafels+2,0)))</f>
        <v>6.7375156721017904E-3</v>
      </c>
      <c r="CO37" s="5">
        <f t="shared" si="91"/>
        <v>0.99450959847880427</v>
      </c>
      <c r="CP37" s="5">
        <f t="shared" si="92"/>
        <v>0.93825721744315815</v>
      </c>
      <c r="CQ37" s="5">
        <f t="shared" ref="CQ37:CQ68" si="160">IF(CJ37=0,0,IF($D37&gt;Eindleeftijd,1,VLOOKUP($D37-1,Ervaringssterfte,4,0)))</f>
        <v>0.80783999999999989</v>
      </c>
      <c r="CR37" s="5">
        <f t="shared" ref="CR37:CR68" si="161">IF(CJ37=0,0,IF($D37&gt;Eindleeftijd,1,VLOOKUP($D37-1,qx,$B37-1-StartjaarTafels+2,0)))</f>
        <v>1.3171535099999999E-2</v>
      </c>
      <c r="CS37" s="5">
        <f t="shared" si="93"/>
        <v>0.98935950708481601</v>
      </c>
      <c r="CT37" s="5">
        <f t="shared" si="94"/>
        <v>0.89854524945879521</v>
      </c>
      <c r="CU37" s="5">
        <f t="shared" ref="CU37:CU68" si="162">IF(OR(Methode_partnerpensioen="Bepaald",C37&gt;=Eindleeftijd),1,VLOOKUP(C37-1,Gehuwdheid,3,0))</f>
        <v>1</v>
      </c>
      <c r="CV37" s="5">
        <f t="shared" ref="CV37:CV68" si="163">$CL37*CT37*I37*G37*CU37</f>
        <v>5.6431004601255221</v>
      </c>
      <c r="CW37" s="5">
        <f t="shared" si="95"/>
        <v>0.84306656550397763</v>
      </c>
      <c r="CX37" s="5">
        <f t="shared" ref="CX37:CX68" si="164">CL37*CW37*I37*G37</f>
        <v>5.294679735469578</v>
      </c>
      <c r="CY37" s="18">
        <f t="shared" si="96"/>
        <v>0.34842072465594409</v>
      </c>
      <c r="CZ37" s="72">
        <f t="shared" si="97"/>
        <v>5.8925020622596671</v>
      </c>
      <c r="DA37" s="72">
        <f t="shared" si="98"/>
        <v>0.10145475054120479</v>
      </c>
      <c r="DB37" s="72">
        <f t="shared" si="99"/>
        <v>0.59782232679008929</v>
      </c>
      <c r="DC37" s="72">
        <f t="shared" si="100"/>
        <v>0.96393581601683431</v>
      </c>
      <c r="DD37" s="72">
        <f t="shared" si="101"/>
        <v>0.96393581601683431</v>
      </c>
      <c r="DE37" s="72">
        <f t="shared" si="102"/>
        <v>0.21250827849451587</v>
      </c>
      <c r="DF37" s="72">
        <f t="shared" si="103"/>
        <v>0.21250827849451587</v>
      </c>
    </row>
    <row r="38" spans="1:110" x14ac:dyDescent="0.2">
      <c r="A38">
        <f t="shared" si="104"/>
        <v>34</v>
      </c>
      <c r="B38">
        <f t="shared" si="106"/>
        <v>2059</v>
      </c>
      <c r="C38">
        <f t="shared" si="107"/>
        <v>74</v>
      </c>
      <c r="D38">
        <f t="shared" si="108"/>
        <v>76</v>
      </c>
      <c r="E38">
        <f t="shared" si="109"/>
        <v>71</v>
      </c>
      <c r="F38" s="5">
        <f t="shared" si="110"/>
        <v>1</v>
      </c>
      <c r="G38" s="5">
        <f t="shared" si="111"/>
        <v>0</v>
      </c>
      <c r="H38" s="5">
        <f t="shared" si="112"/>
        <v>1</v>
      </c>
      <c r="I38" s="5">
        <f t="shared" si="113"/>
        <v>11.651160716763691</v>
      </c>
      <c r="K38">
        <f t="shared" si="55"/>
        <v>34</v>
      </c>
      <c r="L38" s="14">
        <f t="shared" si="114"/>
        <v>1.975E-2</v>
      </c>
      <c r="M38" s="5">
        <f t="shared" si="56"/>
        <v>0.51429668425338726</v>
      </c>
      <c r="N38" s="5">
        <f t="shared" si="7"/>
        <v>0.81599999999999995</v>
      </c>
      <c r="O38" s="5">
        <f t="shared" si="115"/>
        <v>1.2635917599999999E-2</v>
      </c>
      <c r="P38" s="5">
        <f t="shared" si="116"/>
        <v>0.98968909123839999</v>
      </c>
      <c r="Q38" s="5">
        <f t="shared" si="57"/>
        <v>0.90058369437232488</v>
      </c>
      <c r="R38" s="5">
        <f t="shared" si="117"/>
        <v>0.79922700000000002</v>
      </c>
      <c r="S38" s="13">
        <f t="shared" si="118"/>
        <v>5.9845434123517727E-3</v>
      </c>
      <c r="T38" s="5">
        <f t="shared" si="60"/>
        <v>0.99521699132217634</v>
      </c>
      <c r="U38" s="5">
        <f t="shared" si="119"/>
        <v>0.94576545796214828</v>
      </c>
      <c r="V38" s="5">
        <f t="shared" si="61"/>
        <v>5.6671716329689916</v>
      </c>
      <c r="W38" s="52">
        <f t="shared" si="62"/>
        <v>0.85174095014128526</v>
      </c>
      <c r="X38" s="5">
        <f t="shared" si="120"/>
        <v>5.1037623658612565</v>
      </c>
      <c r="Y38" s="18">
        <f t="shared" si="63"/>
        <v>0.56340926710773509</v>
      </c>
      <c r="Z38" s="72">
        <f t="shared" si="121"/>
        <v>0.97989077127729096</v>
      </c>
      <c r="AA38" s="72">
        <f t="shared" si="122"/>
        <v>7.7826344318356763E-2</v>
      </c>
      <c r="AB38" s="72">
        <f t="shared" si="123"/>
        <v>9.1939027915685766E-3</v>
      </c>
      <c r="AC38" s="72">
        <f t="shared" si="124"/>
        <v>7.8200377402079996E-2</v>
      </c>
      <c r="AD38" s="72">
        <f t="shared" si="125"/>
        <v>0.47970260557283306</v>
      </c>
      <c r="AE38" s="72">
        <f t="shared" si="65"/>
        <v>5.3964355780749189</v>
      </c>
      <c r="AF38" s="72">
        <f t="shared" si="66"/>
        <v>5.4234542037851718E-2</v>
      </c>
      <c r="AG38" s="72">
        <f t="shared" si="67"/>
        <v>0.29267321221366283</v>
      </c>
      <c r="AH38" s="72">
        <f t="shared" ref="AH38:AH69" si="165">IF(C38=StartLeeftijdJaarUitkering,1,IF(C38 &gt; StartLeeftijdJaarUitkering, AH37*T38, VLOOKUP(C38,Gehuwdheid_ongehuwd,2,0)))</f>
        <v>0.97989077127729096</v>
      </c>
      <c r="AI38" s="72">
        <f t="shared" si="126"/>
        <v>0.10851815732687312</v>
      </c>
      <c r="AJ38" s="72">
        <f t="shared" si="127"/>
        <v>0.10851815732687312</v>
      </c>
      <c r="AL38">
        <f t="shared" si="128"/>
        <v>33</v>
      </c>
      <c r="AM38" s="14">
        <f t="shared" si="129"/>
        <v>1.9630000000000002E-2</v>
      </c>
      <c r="AN38" s="5">
        <f t="shared" si="69"/>
        <v>0.52649473846473605</v>
      </c>
      <c r="AO38" s="5">
        <f t="shared" si="130"/>
        <v>0.80600000000000005</v>
      </c>
      <c r="AP38" s="5">
        <f t="shared" si="131"/>
        <v>1.14362124E-2</v>
      </c>
      <c r="AQ38" s="5">
        <f t="shared" si="132"/>
        <v>0.99078241280559998</v>
      </c>
      <c r="AR38" s="5">
        <f t="shared" si="70"/>
        <v>0.90996627359550131</v>
      </c>
      <c r="AS38" s="5">
        <f t="shared" si="133"/>
        <v>0.78467399999999998</v>
      </c>
      <c r="AT38" s="5">
        <f t="shared" si="134"/>
        <v>5.5833698943568155E-3</v>
      </c>
      <c r="AU38" s="5">
        <f t="shared" si="71"/>
        <v>0.99561887481151545</v>
      </c>
      <c r="AV38" s="5">
        <f t="shared" si="72"/>
        <v>0.95031080277846725</v>
      </c>
      <c r="AW38" s="5">
        <f t="shared" si="135"/>
        <v>5.8294676233201423</v>
      </c>
      <c r="AX38" s="5">
        <f t="shared" si="73"/>
        <v>0.86475077996187122</v>
      </c>
      <c r="AY38" s="5">
        <f t="shared" si="136"/>
        <v>5.304618930238254</v>
      </c>
      <c r="AZ38" s="18">
        <f t="shared" si="74"/>
        <v>0.52484869308188831</v>
      </c>
      <c r="BA38" s="72">
        <f t="shared" si="137"/>
        <v>5.5819831940549305</v>
      </c>
      <c r="BB38" s="72">
        <f t="shared" si="75"/>
        <v>4.9689197221532755E-2</v>
      </c>
      <c r="BC38" s="72">
        <f t="shared" si="76"/>
        <v>0.27736426381667678</v>
      </c>
      <c r="BD38" s="72">
        <f t="shared" ref="BD38:BD69" si="166">IF(C38=StartLeeftijdJaarUitkering,1,IF($C38 &gt; StartLeeftijdJaarUitkering, BD37*AU38, VLOOKUP($C38,Gehuwdheid,2,0)))</f>
        <v>0.98151955922380163</v>
      </c>
      <c r="BE38" s="72">
        <f t="shared" ref="BE38:BE69" si="167">IF(C38=StartLeeftijdJaarUitkering,1,IF($C38 &gt; StartLeeftijdJaarUitkering, BE37*AU38, VLOOKUP($C38,Gehuwdheid_ongehuwd,2,0)))</f>
        <v>0.98151955922380163</v>
      </c>
      <c r="BF38" s="72">
        <f t="shared" si="79"/>
        <v>0.10315750983146675</v>
      </c>
      <c r="BG38" s="72">
        <f t="shared" si="80"/>
        <v>0.10315750983146675</v>
      </c>
      <c r="BI38">
        <f t="shared" si="138"/>
        <v>34</v>
      </c>
      <c r="BJ38" s="14">
        <f t="shared" si="139"/>
        <v>1.975E-2</v>
      </c>
      <c r="BK38" s="5">
        <f t="shared" si="140"/>
        <v>0.51429668425338726</v>
      </c>
      <c r="BL38" s="5">
        <f t="shared" si="141"/>
        <v>0.83420000000000005</v>
      </c>
      <c r="BM38" s="5">
        <f t="shared" si="142"/>
        <v>7.8080601268555316E-3</v>
      </c>
      <c r="BN38" s="5">
        <f t="shared" si="81"/>
        <v>0.9934865162421771</v>
      </c>
      <c r="BO38" s="5">
        <f t="shared" si="143"/>
        <v>0.92655768510076175</v>
      </c>
      <c r="BP38" s="5">
        <f t="shared" si="144"/>
        <v>0.827739</v>
      </c>
      <c r="BQ38" s="5">
        <f t="shared" si="145"/>
        <v>1.6354510799999999E-2</v>
      </c>
      <c r="BR38" s="5">
        <f t="shared" si="83"/>
        <v>0.98646273358491876</v>
      </c>
      <c r="BS38" s="5">
        <f t="shared" si="146"/>
        <v>0.87579688653122556</v>
      </c>
      <c r="BT38" s="5">
        <f t="shared" si="84"/>
        <v>0</v>
      </c>
      <c r="BU38" s="13">
        <f t="shared" si="85"/>
        <v>0.81147633580282685</v>
      </c>
      <c r="BV38" s="5">
        <f t="shared" si="147"/>
        <v>0</v>
      </c>
      <c r="BW38" s="18">
        <f t="shared" si="148"/>
        <v>0</v>
      </c>
      <c r="BX38" s="72">
        <f t="shared" ref="BX38:BX69" si="168">IF(C38=StartLeeftijdJaarUitkering,1,IF(C38 &gt; StartLeeftijdJaarUitkering, BX37*BR38, VLOOKUP(C38,Gehuwdheid,3,0)))</f>
        <v>0.94694226982220309</v>
      </c>
      <c r="BY38" s="72">
        <f t="shared" si="149"/>
        <v>5.3190176220938384E-2</v>
      </c>
      <c r="BZ38" s="72">
        <f t="shared" si="150"/>
        <v>5.7523767597962112E-3</v>
      </c>
      <c r="CA38" s="72">
        <f t="shared" si="151"/>
        <v>5.3920107075549811E-2</v>
      </c>
      <c r="CB38" s="72">
        <f t="shared" si="152"/>
        <v>0.33076075482238554</v>
      </c>
      <c r="CC38" s="72">
        <f t="shared" si="153"/>
        <v>0</v>
      </c>
      <c r="CD38" s="72">
        <f t="shared" si="87"/>
        <v>0.12420311346877444</v>
      </c>
      <c r="CE38" s="72">
        <f t="shared" si="88"/>
        <v>0</v>
      </c>
      <c r="CF38" s="72">
        <f t="shared" ref="CF38:CF69" si="169">IF(C38=StartLeeftijdJaarUitkering,1,IF($C38 &gt; StartLeeftijdJaarUitkering, CF37*BR38, VLOOKUP($C38,Gehuwdheid_ongehuwd,3,0)))</f>
        <v>0.94694226982220309</v>
      </c>
      <c r="CG38" s="72">
        <f t="shared" si="154"/>
        <v>0</v>
      </c>
      <c r="CH38" s="72">
        <f t="shared" si="155"/>
        <v>0</v>
      </c>
      <c r="CJ38">
        <f t="shared" si="156"/>
        <v>33</v>
      </c>
      <c r="CK38" s="14">
        <f t="shared" si="157"/>
        <v>1.9630000000000002E-2</v>
      </c>
      <c r="CL38" s="5">
        <f t="shared" si="90"/>
        <v>0.52649473846473605</v>
      </c>
      <c r="CM38" s="5">
        <f t="shared" si="158"/>
        <v>0.82440000000000002</v>
      </c>
      <c r="CN38" s="5">
        <f t="shared" si="159"/>
        <v>7.2719482818862646E-3</v>
      </c>
      <c r="CO38" s="5">
        <f t="shared" si="91"/>
        <v>0.99400500583641294</v>
      </c>
      <c r="CP38" s="5">
        <f t="shared" si="92"/>
        <v>0.93263237090064299</v>
      </c>
      <c r="CQ38" s="5">
        <f t="shared" si="160"/>
        <v>0.81764099999999995</v>
      </c>
      <c r="CR38" s="5">
        <f t="shared" si="161"/>
        <v>1.4604534799999999E-2</v>
      </c>
      <c r="CS38" s="5">
        <f t="shared" si="93"/>
        <v>0.98805873356159324</v>
      </c>
      <c r="CT38" s="5">
        <f t="shared" si="94"/>
        <v>0.8878154812280431</v>
      </c>
      <c r="CU38" s="5">
        <f t="shared" si="162"/>
        <v>1</v>
      </c>
      <c r="CV38" s="5">
        <f t="shared" si="163"/>
        <v>0</v>
      </c>
      <c r="CW38" s="5">
        <f t="shared" si="95"/>
        <v>0.82800545718000518</v>
      </c>
      <c r="CX38" s="5">
        <f t="shared" si="164"/>
        <v>0</v>
      </c>
      <c r="CY38" s="18">
        <f t="shared" si="96"/>
        <v>0</v>
      </c>
      <c r="CZ38" s="72">
        <f t="shared" si="97"/>
        <v>0</v>
      </c>
      <c r="DA38" s="72">
        <f t="shared" si="98"/>
        <v>0.1121845187719569</v>
      </c>
      <c r="DB38" s="72">
        <f t="shared" si="99"/>
        <v>0</v>
      </c>
      <c r="DC38" s="72">
        <f t="shared" ref="DC38:DC69" si="170">IF(C38=StartLeeftijdJaarUitkering,1,IF($C38 &gt; StartLeeftijdJaarUitkering, DC37*CS38, VLOOKUP($C38,Gehuwdheid,3,0)))</f>
        <v>0.95242520160825428</v>
      </c>
      <c r="DD38" s="72">
        <f t="shared" ref="DD38:DD69" si="171">IF(C38=StartLeeftijdJaarUitkering,1,IF($C38 &gt; StartLeeftijdJaarUitkering, DD37*CS38, VLOOKUP($C38,Gehuwdheid_ongehuwd,3,0)))</f>
        <v>0.95242520160825428</v>
      </c>
      <c r="DE38" s="72">
        <f t="shared" si="102"/>
        <v>0</v>
      </c>
      <c r="DF38" s="72">
        <f t="shared" si="103"/>
        <v>0</v>
      </c>
    </row>
    <row r="39" spans="1:110" x14ac:dyDescent="0.2">
      <c r="A39">
        <f t="shared" si="104"/>
        <v>35</v>
      </c>
      <c r="B39">
        <f t="shared" si="106"/>
        <v>2060</v>
      </c>
      <c r="C39">
        <f t="shared" si="107"/>
        <v>75</v>
      </c>
      <c r="D39">
        <f t="shared" si="108"/>
        <v>77</v>
      </c>
      <c r="E39">
        <f t="shared" si="109"/>
        <v>72</v>
      </c>
      <c r="F39" s="5">
        <f t="shared" si="110"/>
        <v>1</v>
      </c>
      <c r="G39" s="5">
        <f t="shared" si="111"/>
        <v>0</v>
      </c>
      <c r="H39" s="5">
        <f t="shared" si="112"/>
        <v>1</v>
      </c>
      <c r="I39" s="5">
        <f t="shared" si="113"/>
        <v>11.651160716763691</v>
      </c>
      <c r="K39">
        <f t="shared" si="55"/>
        <v>35</v>
      </c>
      <c r="L39" s="14">
        <f t="shared" si="114"/>
        <v>1.9859999999999999E-2</v>
      </c>
      <c r="M39" s="5">
        <f t="shared" si="56"/>
        <v>0.50243565143904667</v>
      </c>
      <c r="N39" s="5">
        <f t="shared" si="7"/>
        <v>0.82589999999999997</v>
      </c>
      <c r="O39" s="5">
        <f t="shared" si="115"/>
        <v>1.4020321400000001E-2</v>
      </c>
      <c r="P39" s="5">
        <f t="shared" si="116"/>
        <v>0.98842061655573998</v>
      </c>
      <c r="Q39" s="5">
        <f t="shared" si="57"/>
        <v>0.89015549045153941</v>
      </c>
      <c r="R39" s="5">
        <f t="shared" si="117"/>
        <v>0.806751</v>
      </c>
      <c r="S39" s="13">
        <f t="shared" si="118"/>
        <v>6.3449671977977573E-3</v>
      </c>
      <c r="T39" s="5">
        <f t="shared" si="60"/>
        <v>0.99488119136820952</v>
      </c>
      <c r="U39" s="5">
        <f t="shared" si="119"/>
        <v>0.94092426557228237</v>
      </c>
      <c r="V39" s="5">
        <f t="shared" si="61"/>
        <v>5.5081316255892974</v>
      </c>
      <c r="W39" s="52">
        <f t="shared" si="62"/>
        <v>0.83756890109824955</v>
      </c>
      <c r="X39" s="5">
        <f t="shared" si="120"/>
        <v>4.9030936086480752</v>
      </c>
      <c r="Y39" s="18">
        <f t="shared" si="63"/>
        <v>0.60503801694122217</v>
      </c>
      <c r="Z39" s="72">
        <f t="shared" si="121"/>
        <v>0.9748748979390649</v>
      </c>
      <c r="AA39" s="72">
        <f t="shared" si="122"/>
        <v>8.6574807117878516E-2</v>
      </c>
      <c r="AB39" s="72">
        <f t="shared" si="123"/>
        <v>1.0166194232963444E-2</v>
      </c>
      <c r="AC39" s="72">
        <f t="shared" si="124"/>
        <v>8.7020247109925342E-2</v>
      </c>
      <c r="AD39" s="72">
        <f t="shared" si="125"/>
        <v>0.52143866300418229</v>
      </c>
      <c r="AE39" s="72">
        <f t="shared" si="65"/>
        <v>5.2109333216801996</v>
      </c>
      <c r="AF39" s="72">
        <f t="shared" si="66"/>
        <v>5.907573442771763E-2</v>
      </c>
      <c r="AG39" s="72">
        <f t="shared" si="67"/>
        <v>0.30783971303212393</v>
      </c>
      <c r="AH39" s="72">
        <f t="shared" si="165"/>
        <v>0.9748748979390649</v>
      </c>
      <c r="AI39" s="72">
        <f t="shared" si="126"/>
        <v>0.13092523153994257</v>
      </c>
      <c r="AJ39" s="72">
        <f t="shared" si="127"/>
        <v>0.13092523153994257</v>
      </c>
      <c r="AL39">
        <f t="shared" si="128"/>
        <v>34</v>
      </c>
      <c r="AM39" s="14">
        <f t="shared" si="129"/>
        <v>1.975E-2</v>
      </c>
      <c r="AN39" s="5">
        <f t="shared" si="69"/>
        <v>0.51429668425338726</v>
      </c>
      <c r="AO39" s="5">
        <f t="shared" si="130"/>
        <v>0.81599999999999995</v>
      </c>
      <c r="AP39" s="5">
        <f t="shared" si="131"/>
        <v>1.2635917599999999E-2</v>
      </c>
      <c r="AQ39" s="5">
        <f t="shared" si="132"/>
        <v>0.98968909123839999</v>
      </c>
      <c r="AR39" s="5">
        <f t="shared" si="70"/>
        <v>0.90058369437232488</v>
      </c>
      <c r="AS39" s="5">
        <f t="shared" si="133"/>
        <v>0.79922700000000002</v>
      </c>
      <c r="AT39" s="5">
        <f t="shared" si="134"/>
        <v>5.9845434123517727E-3</v>
      </c>
      <c r="AU39" s="5">
        <f t="shared" si="71"/>
        <v>0.99521699132217634</v>
      </c>
      <c r="AV39" s="5">
        <f t="shared" si="72"/>
        <v>0.94576545796214828</v>
      </c>
      <c r="AW39" s="5">
        <f t="shared" si="135"/>
        <v>5.6671716329689916</v>
      </c>
      <c r="AX39" s="5">
        <f t="shared" si="73"/>
        <v>0.85174095014128526</v>
      </c>
      <c r="AY39" s="5">
        <f t="shared" si="136"/>
        <v>5.1037623658612565</v>
      </c>
      <c r="AZ39" s="18">
        <f t="shared" si="74"/>
        <v>0.56340926710773509</v>
      </c>
      <c r="BA39" s="72">
        <f t="shared" si="137"/>
        <v>5.3964355780749189</v>
      </c>
      <c r="BB39" s="72">
        <f t="shared" si="75"/>
        <v>5.4234542037851718E-2</v>
      </c>
      <c r="BC39" s="72">
        <f t="shared" si="76"/>
        <v>0.29267321221366283</v>
      </c>
      <c r="BD39" s="72">
        <f t="shared" si="166"/>
        <v>0.97682494265458053</v>
      </c>
      <c r="BE39" s="72">
        <f t="shared" si="167"/>
        <v>0.97682494265458053</v>
      </c>
      <c r="BF39" s="72">
        <f t="shared" si="79"/>
        <v>0.1250627039827481</v>
      </c>
      <c r="BG39" s="72">
        <f t="shared" si="80"/>
        <v>0.1250627039827481</v>
      </c>
      <c r="BI39">
        <f t="shared" si="138"/>
        <v>35</v>
      </c>
      <c r="BJ39" s="14">
        <f t="shared" si="139"/>
        <v>1.9859999999999999E-2</v>
      </c>
      <c r="BK39" s="5">
        <f t="shared" si="140"/>
        <v>0.50243565143904667</v>
      </c>
      <c r="BL39" s="5">
        <f t="shared" si="141"/>
        <v>0.84450000000000003</v>
      </c>
      <c r="BM39" s="5">
        <f t="shared" si="142"/>
        <v>8.5694592027037997E-3</v>
      </c>
      <c r="BN39" s="5">
        <f t="shared" si="81"/>
        <v>0.99276309170331667</v>
      </c>
      <c r="BO39" s="5">
        <f t="shared" si="143"/>
        <v>0.9198522721021003</v>
      </c>
      <c r="BP39" s="5">
        <f t="shared" si="144"/>
        <v>0.8388270000000001</v>
      </c>
      <c r="BQ39" s="5">
        <f t="shared" si="145"/>
        <v>1.8521150699999999E-2</v>
      </c>
      <c r="BR39" s="5">
        <f t="shared" si="83"/>
        <v>0.98446395872177106</v>
      </c>
      <c r="BS39" s="5">
        <f t="shared" si="146"/>
        <v>0.86219046995073201</v>
      </c>
      <c r="BT39" s="5">
        <f t="shared" si="84"/>
        <v>0</v>
      </c>
      <c r="BU39" s="13">
        <f t="shared" si="85"/>
        <v>0.79308786276895848</v>
      </c>
      <c r="BV39" s="5">
        <f t="shared" si="147"/>
        <v>0</v>
      </c>
      <c r="BW39" s="18">
        <f t="shared" si="148"/>
        <v>0</v>
      </c>
      <c r="BX39" s="72">
        <f t="shared" si="168"/>
        <v>0.93223053563014557</v>
      </c>
      <c r="BY39" s="72">
        <f t="shared" si="149"/>
        <v>5.8026819044581707E-2</v>
      </c>
      <c r="BZ39" s="72">
        <f t="shared" si="150"/>
        <v>6.2509907513634607E-3</v>
      </c>
      <c r="CA39" s="72">
        <f t="shared" si="151"/>
        <v>5.8942552980734593E-2</v>
      </c>
      <c r="CB39" s="72">
        <f t="shared" si="152"/>
        <v>0</v>
      </c>
      <c r="CC39" s="72">
        <f t="shared" si="153"/>
        <v>0</v>
      </c>
      <c r="CD39" s="72">
        <f t="shared" si="87"/>
        <v>0.13780953004926799</v>
      </c>
      <c r="CE39" s="72">
        <f t="shared" si="88"/>
        <v>0</v>
      </c>
      <c r="CF39" s="72">
        <f t="shared" si="169"/>
        <v>0.93223053563014557</v>
      </c>
      <c r="CG39" s="72">
        <f t="shared" si="154"/>
        <v>0</v>
      </c>
      <c r="CH39" s="72">
        <f t="shared" si="155"/>
        <v>0</v>
      </c>
      <c r="CJ39">
        <f t="shared" si="156"/>
        <v>34</v>
      </c>
      <c r="CK39" s="14">
        <f t="shared" si="157"/>
        <v>1.975E-2</v>
      </c>
      <c r="CL39" s="5">
        <f t="shared" si="90"/>
        <v>0.51429668425338726</v>
      </c>
      <c r="CM39" s="5">
        <f t="shared" si="158"/>
        <v>0.83420000000000005</v>
      </c>
      <c r="CN39" s="5">
        <f t="shared" si="159"/>
        <v>7.8080601268555316E-3</v>
      </c>
      <c r="CO39" s="5">
        <f t="shared" si="91"/>
        <v>0.9934865162421771</v>
      </c>
      <c r="CP39" s="5">
        <f t="shared" si="92"/>
        <v>0.92655768510076175</v>
      </c>
      <c r="CQ39" s="5">
        <f t="shared" si="160"/>
        <v>0.827739</v>
      </c>
      <c r="CR39" s="5">
        <f t="shared" si="161"/>
        <v>1.6354510799999999E-2</v>
      </c>
      <c r="CS39" s="5">
        <f t="shared" si="93"/>
        <v>0.98646273358491876</v>
      </c>
      <c r="CT39" s="5">
        <f t="shared" si="94"/>
        <v>0.87579688653122556</v>
      </c>
      <c r="CU39" s="5">
        <f t="shared" si="162"/>
        <v>1</v>
      </c>
      <c r="CV39" s="5">
        <f t="shared" si="163"/>
        <v>0</v>
      </c>
      <c r="CW39" s="5">
        <f t="shared" si="95"/>
        <v>0.81147633580282685</v>
      </c>
      <c r="CX39" s="5">
        <f t="shared" si="164"/>
        <v>0</v>
      </c>
      <c r="CY39" s="18">
        <f t="shared" si="96"/>
        <v>0</v>
      </c>
      <c r="CZ39" s="72">
        <f t="shared" si="97"/>
        <v>0</v>
      </c>
      <c r="DA39" s="72">
        <f t="shared" si="98"/>
        <v>0.12420311346877444</v>
      </c>
      <c r="DB39" s="72">
        <f t="shared" si="99"/>
        <v>0</v>
      </c>
      <c r="DC39" s="72">
        <f t="shared" si="170"/>
        <v>0.9395319679136459</v>
      </c>
      <c r="DD39" s="72">
        <f t="shared" si="171"/>
        <v>0.9395319679136459</v>
      </c>
      <c r="DE39" s="72">
        <f t="shared" si="102"/>
        <v>0</v>
      </c>
      <c r="DF39" s="72">
        <f t="shared" si="103"/>
        <v>0</v>
      </c>
    </row>
    <row r="40" spans="1:110" x14ac:dyDescent="0.2">
      <c r="A40">
        <f t="shared" si="104"/>
        <v>36</v>
      </c>
      <c r="B40">
        <f t="shared" si="106"/>
        <v>2061</v>
      </c>
      <c r="C40">
        <f t="shared" si="107"/>
        <v>76</v>
      </c>
      <c r="D40">
        <f t="shared" si="108"/>
        <v>78</v>
      </c>
      <c r="E40">
        <f t="shared" si="109"/>
        <v>73</v>
      </c>
      <c r="F40" s="5">
        <f t="shared" si="110"/>
        <v>1</v>
      </c>
      <c r="G40" s="5">
        <f t="shared" si="111"/>
        <v>0</v>
      </c>
      <c r="H40" s="5">
        <f t="shared" si="112"/>
        <v>1</v>
      </c>
      <c r="I40" s="5">
        <f t="shared" si="113"/>
        <v>11.651160716763691</v>
      </c>
      <c r="K40">
        <f t="shared" si="55"/>
        <v>36</v>
      </c>
      <c r="L40" s="14">
        <f t="shared" si="114"/>
        <v>1.9970000000000002E-2</v>
      </c>
      <c r="M40" s="5">
        <f t="shared" si="56"/>
        <v>0.49074249269335724</v>
      </c>
      <c r="N40" s="5">
        <f t="shared" si="7"/>
        <v>0.83609999999999995</v>
      </c>
      <c r="O40" s="5">
        <f t="shared" si="115"/>
        <v>1.5713392900000001E-2</v>
      </c>
      <c r="P40" s="5">
        <f t="shared" si="116"/>
        <v>0.98686203219630997</v>
      </c>
      <c r="Q40" s="5">
        <f t="shared" si="57"/>
        <v>0.8784606562777092</v>
      </c>
      <c r="R40" s="5">
        <f t="shared" si="117"/>
        <v>0.81615599999999999</v>
      </c>
      <c r="S40" s="13">
        <f t="shared" si="118"/>
        <v>6.8415905142217293E-3</v>
      </c>
      <c r="T40" s="5">
        <f t="shared" si="60"/>
        <v>0.99441619485227484</v>
      </c>
      <c r="U40" s="5">
        <f t="shared" si="119"/>
        <v>0.93567032781456039</v>
      </c>
      <c r="V40" s="5">
        <f t="shared" si="61"/>
        <v>5.3499006219952348</v>
      </c>
      <c r="W40" s="52">
        <f t="shared" si="62"/>
        <v>0.82194957023155801</v>
      </c>
      <c r="X40" s="13">
        <f t="shared" si="120"/>
        <v>4.6996772114184582</v>
      </c>
      <c r="Y40" s="18">
        <f t="shared" si="63"/>
        <v>0.65022341057677657</v>
      </c>
      <c r="Z40" s="72">
        <f t="shared" si="121"/>
        <v>0.9694313864655647</v>
      </c>
      <c r="AA40" s="72">
        <f t="shared" si="122"/>
        <v>9.6200818449503039E-2</v>
      </c>
      <c r="AB40" s="72">
        <f t="shared" si="123"/>
        <v>1.1337339307621111E-2</v>
      </c>
      <c r="AC40" s="72">
        <f t="shared" si="124"/>
        <v>9.674100135084196E-2</v>
      </c>
      <c r="AD40" s="72">
        <f t="shared" si="125"/>
        <v>0.56631780955043798</v>
      </c>
      <c r="AE40" s="72">
        <f t="shared" si="65"/>
        <v>5.0227917587121382</v>
      </c>
      <c r="AF40" s="72">
        <f t="shared" si="66"/>
        <v>6.4329672185439613E-2</v>
      </c>
      <c r="AG40" s="72">
        <f t="shared" si="67"/>
        <v>0.32311454729367955</v>
      </c>
      <c r="AH40" s="72">
        <f t="shared" si="165"/>
        <v>0.9694313864655647</v>
      </c>
      <c r="AI40" s="72">
        <f t="shared" si="126"/>
        <v>0.15353978013601793</v>
      </c>
      <c r="AJ40" s="72">
        <f t="shared" si="127"/>
        <v>0.15353978013601793</v>
      </c>
      <c r="AL40">
        <f t="shared" si="128"/>
        <v>35</v>
      </c>
      <c r="AM40" s="14">
        <f t="shared" si="129"/>
        <v>1.9859999999999999E-2</v>
      </c>
      <c r="AN40" s="5">
        <f t="shared" si="69"/>
        <v>0.50243565143904667</v>
      </c>
      <c r="AO40" s="5">
        <f t="shared" si="130"/>
        <v>0.82589999999999997</v>
      </c>
      <c r="AP40" s="5">
        <f t="shared" si="131"/>
        <v>1.4020321400000001E-2</v>
      </c>
      <c r="AQ40" s="5">
        <f t="shared" si="132"/>
        <v>0.98842061655573998</v>
      </c>
      <c r="AR40" s="5">
        <f t="shared" si="70"/>
        <v>0.89015549045153941</v>
      </c>
      <c r="AS40" s="5">
        <f t="shared" si="133"/>
        <v>0.806751</v>
      </c>
      <c r="AT40" s="5">
        <f t="shared" si="134"/>
        <v>6.3449671977977573E-3</v>
      </c>
      <c r="AU40" s="5">
        <f t="shared" si="71"/>
        <v>0.99488119136820952</v>
      </c>
      <c r="AV40" s="5">
        <f t="shared" si="72"/>
        <v>0.94092426557228237</v>
      </c>
      <c r="AW40" s="5">
        <f t="shared" si="135"/>
        <v>5.5081316255892974</v>
      </c>
      <c r="AX40" s="5">
        <f t="shared" si="73"/>
        <v>0.83756890109824955</v>
      </c>
      <c r="AY40" s="5">
        <f t="shared" si="136"/>
        <v>4.9030936086480752</v>
      </c>
      <c r="AZ40" s="18">
        <f t="shared" si="74"/>
        <v>0.60503801694122217</v>
      </c>
      <c r="BA40" s="72">
        <f t="shared" si="137"/>
        <v>5.2109333216801996</v>
      </c>
      <c r="BB40" s="72">
        <f t="shared" si="75"/>
        <v>5.907573442771763E-2</v>
      </c>
      <c r="BC40" s="72">
        <f t="shared" si="76"/>
        <v>0.30783971303212393</v>
      </c>
      <c r="BD40" s="72">
        <f t="shared" si="166"/>
        <v>0.97182476270637197</v>
      </c>
      <c r="BE40" s="72">
        <f t="shared" si="167"/>
        <v>0.97182476270637197</v>
      </c>
      <c r="BF40" s="72">
        <f t="shared" si="79"/>
        <v>0.14681928285961296</v>
      </c>
      <c r="BG40" s="72">
        <f t="shared" si="80"/>
        <v>0.14681928285961296</v>
      </c>
      <c r="BI40">
        <f t="shared" si="138"/>
        <v>36</v>
      </c>
      <c r="BJ40" s="14">
        <f t="shared" si="139"/>
        <v>1.9970000000000002E-2</v>
      </c>
      <c r="BK40" s="5">
        <f t="shared" si="140"/>
        <v>0.49074249269335724</v>
      </c>
      <c r="BL40" s="5">
        <f t="shared" si="141"/>
        <v>0.85589999999999999</v>
      </c>
      <c r="BM40" s="5">
        <f t="shared" si="142"/>
        <v>9.4535968574214202E-3</v>
      </c>
      <c r="BN40" s="5">
        <f t="shared" si="81"/>
        <v>0.99190866644973297</v>
      </c>
      <c r="BO40" s="5">
        <f t="shared" si="143"/>
        <v>0.91240944055155127</v>
      </c>
      <c r="BP40" s="5">
        <f t="shared" si="144"/>
        <v>0.84932099999999999</v>
      </c>
      <c r="BQ40" s="5">
        <f t="shared" si="145"/>
        <v>2.1051714400000001E-2</v>
      </c>
      <c r="BR40" s="5">
        <f t="shared" si="83"/>
        <v>0.98212033687407763</v>
      </c>
      <c r="BS40" s="5">
        <f t="shared" si="146"/>
        <v>0.84677479479763218</v>
      </c>
      <c r="BT40" s="5">
        <f t="shared" si="84"/>
        <v>0</v>
      </c>
      <c r="BU40" s="13">
        <f t="shared" si="85"/>
        <v>0.7726053167944622</v>
      </c>
      <c r="BV40" s="5">
        <f t="shared" si="147"/>
        <v>0</v>
      </c>
      <c r="BW40" s="18">
        <f t="shared" si="148"/>
        <v>0</v>
      </c>
      <c r="BX40" s="72">
        <f t="shared" si="168"/>
        <v>0.91556256769738043</v>
      </c>
      <c r="BY40" s="72">
        <f t="shared" si="149"/>
        <v>6.3128544210321547E-2</v>
      </c>
      <c r="BZ40" s="72">
        <f t="shared" si="150"/>
        <v>6.8143779653597938E-3</v>
      </c>
      <c r="CA40" s="72">
        <f t="shared" si="151"/>
        <v>6.4277809795945162E-2</v>
      </c>
      <c r="CB40" s="72">
        <f t="shared" si="152"/>
        <v>0</v>
      </c>
      <c r="CC40" s="72">
        <f t="shared" si="153"/>
        <v>0</v>
      </c>
      <c r="CD40" s="72">
        <f t="shared" si="87"/>
        <v>0.15322520520236782</v>
      </c>
      <c r="CE40" s="72">
        <f t="shared" si="88"/>
        <v>0</v>
      </c>
      <c r="CF40" s="72">
        <f t="shared" si="169"/>
        <v>0.91556256769738043</v>
      </c>
      <c r="CG40" s="72">
        <f t="shared" si="154"/>
        <v>0</v>
      </c>
      <c r="CH40" s="72">
        <f t="shared" si="155"/>
        <v>0</v>
      </c>
      <c r="CJ40">
        <f t="shared" si="156"/>
        <v>35</v>
      </c>
      <c r="CK40" s="14">
        <f t="shared" si="157"/>
        <v>1.9859999999999999E-2</v>
      </c>
      <c r="CL40" s="5">
        <f t="shared" si="90"/>
        <v>0.50243565143904667</v>
      </c>
      <c r="CM40" s="5">
        <f t="shared" si="158"/>
        <v>0.84450000000000003</v>
      </c>
      <c r="CN40" s="5">
        <f t="shared" si="159"/>
        <v>8.5694592027037997E-3</v>
      </c>
      <c r="CO40" s="5">
        <f t="shared" si="91"/>
        <v>0.99276309170331667</v>
      </c>
      <c r="CP40" s="5">
        <f t="shared" si="92"/>
        <v>0.9198522721021003</v>
      </c>
      <c r="CQ40" s="5">
        <f t="shared" si="160"/>
        <v>0.8388270000000001</v>
      </c>
      <c r="CR40" s="5">
        <f t="shared" si="161"/>
        <v>1.8521150699999999E-2</v>
      </c>
      <c r="CS40" s="5">
        <f t="shared" si="93"/>
        <v>0.98446395872177106</v>
      </c>
      <c r="CT40" s="5">
        <f t="shared" si="94"/>
        <v>0.86219046995073201</v>
      </c>
      <c r="CU40" s="5">
        <f t="shared" si="162"/>
        <v>1</v>
      </c>
      <c r="CV40" s="5">
        <f t="shared" si="163"/>
        <v>0</v>
      </c>
      <c r="CW40" s="5">
        <f t="shared" si="95"/>
        <v>0.79308786276895848</v>
      </c>
      <c r="CX40" s="5">
        <f t="shared" si="164"/>
        <v>0</v>
      </c>
      <c r="CY40" s="18">
        <f t="shared" si="96"/>
        <v>0</v>
      </c>
      <c r="CZ40" s="72">
        <f t="shared" si="97"/>
        <v>0</v>
      </c>
      <c r="DA40" s="72">
        <f t="shared" si="98"/>
        <v>0.13780953004926799</v>
      </c>
      <c r="DB40" s="72">
        <f t="shared" si="99"/>
        <v>0</v>
      </c>
      <c r="DC40" s="72">
        <f t="shared" si="170"/>
        <v>0.9249353604779238</v>
      </c>
      <c r="DD40" s="72">
        <f t="shared" si="171"/>
        <v>0.9249353604779238</v>
      </c>
      <c r="DE40" s="72">
        <f t="shared" si="102"/>
        <v>0</v>
      </c>
      <c r="DF40" s="72">
        <f t="shared" si="103"/>
        <v>0</v>
      </c>
    </row>
    <row r="41" spans="1:110" x14ac:dyDescent="0.2">
      <c r="A41">
        <f t="shared" si="104"/>
        <v>37</v>
      </c>
      <c r="B41">
        <f t="shared" si="106"/>
        <v>2062</v>
      </c>
      <c r="C41">
        <f t="shared" si="107"/>
        <v>77</v>
      </c>
      <c r="D41">
        <f t="shared" si="108"/>
        <v>79</v>
      </c>
      <c r="E41">
        <f t="shared" si="109"/>
        <v>74</v>
      </c>
      <c r="F41" s="5">
        <f t="shared" si="110"/>
        <v>1</v>
      </c>
      <c r="G41" s="5">
        <f t="shared" si="111"/>
        <v>0</v>
      </c>
      <c r="H41" s="5">
        <f t="shared" si="112"/>
        <v>1</v>
      </c>
      <c r="I41" s="5">
        <f t="shared" si="113"/>
        <v>11.651160716763691</v>
      </c>
      <c r="K41">
        <f t="shared" si="55"/>
        <v>37</v>
      </c>
      <c r="L41" s="14">
        <f t="shared" si="114"/>
        <v>2.0080000000000001E-2</v>
      </c>
      <c r="M41" s="5">
        <f t="shared" si="56"/>
        <v>0.47921829392149357</v>
      </c>
      <c r="N41" s="5">
        <f t="shared" si="7"/>
        <v>0.84730000000000005</v>
      </c>
      <c r="O41" s="5">
        <f t="shared" si="115"/>
        <v>1.7817437799999999E-2</v>
      </c>
      <c r="P41" s="5">
        <f t="shared" si="116"/>
        <v>0.98490328495206003</v>
      </c>
      <c r="Q41" s="5">
        <f t="shared" si="57"/>
        <v>0.86519878606905831</v>
      </c>
      <c r="R41" s="5">
        <f t="shared" si="117"/>
        <v>0.82585800000000009</v>
      </c>
      <c r="S41" s="13">
        <f t="shared" si="118"/>
        <v>7.3401670137329678E-3</v>
      </c>
      <c r="T41" s="5">
        <f t="shared" si="60"/>
        <v>0.99393806435037246</v>
      </c>
      <c r="U41" s="5">
        <f t="shared" si="119"/>
        <v>0.92999835449808266</v>
      </c>
      <c r="V41" s="5">
        <f t="shared" si="61"/>
        <v>5.1925987180535103</v>
      </c>
      <c r="W41" s="52">
        <f t="shared" si="62"/>
        <v>0.80463344735796283</v>
      </c>
      <c r="X41" s="5">
        <f t="shared" si="120"/>
        <v>4.4926301074036452</v>
      </c>
      <c r="Y41" s="18">
        <f t="shared" si="63"/>
        <v>0.69996861064986504</v>
      </c>
      <c r="Z41" s="72">
        <f t="shared" si="121"/>
        <v>0.96355475578408123</v>
      </c>
      <c r="AA41" s="72">
        <f t="shared" si="122"/>
        <v>0.10688626836492097</v>
      </c>
      <c r="AB41" s="72">
        <f t="shared" si="123"/>
        <v>1.2778538110136812E-2</v>
      </c>
      <c r="AC41" s="72">
        <f t="shared" si="124"/>
        <v>0.10753815775712415</v>
      </c>
      <c r="AD41" s="72">
        <f t="shared" si="125"/>
        <v>0.61487303804624005</v>
      </c>
      <c r="AE41" s="72">
        <f t="shared" si="65"/>
        <v>4.830793609122356</v>
      </c>
      <c r="AF41" s="72">
        <f t="shared" si="66"/>
        <v>7.0001645501917342E-2</v>
      </c>
      <c r="AG41" s="72">
        <f t="shared" si="67"/>
        <v>0.33816350171871101</v>
      </c>
      <c r="AH41" s="72">
        <f t="shared" si="165"/>
        <v>0.96355475578408123</v>
      </c>
      <c r="AI41" s="72">
        <f t="shared" si="126"/>
        <v>0.17605945284116389</v>
      </c>
      <c r="AJ41" s="72">
        <f t="shared" si="127"/>
        <v>0.17605945284116389</v>
      </c>
      <c r="AL41">
        <f t="shared" si="128"/>
        <v>36</v>
      </c>
      <c r="AM41" s="14">
        <f t="shared" si="129"/>
        <v>1.9970000000000002E-2</v>
      </c>
      <c r="AN41" s="5">
        <f t="shared" si="69"/>
        <v>0.49074249269335724</v>
      </c>
      <c r="AO41" s="5">
        <f t="shared" si="130"/>
        <v>0.83609999999999995</v>
      </c>
      <c r="AP41" s="5">
        <f t="shared" si="131"/>
        <v>1.5713392900000001E-2</v>
      </c>
      <c r="AQ41" s="5">
        <f t="shared" si="132"/>
        <v>0.98686203219630997</v>
      </c>
      <c r="AR41" s="5">
        <f t="shared" si="70"/>
        <v>0.8784606562777092</v>
      </c>
      <c r="AS41" s="5">
        <f t="shared" si="133"/>
        <v>0.81615599999999999</v>
      </c>
      <c r="AT41" s="5">
        <f t="shared" si="134"/>
        <v>6.8415905142217293E-3</v>
      </c>
      <c r="AU41" s="5">
        <f t="shared" si="71"/>
        <v>0.99441619485227484</v>
      </c>
      <c r="AV41" s="5">
        <f t="shared" si="72"/>
        <v>0.93567032781456039</v>
      </c>
      <c r="AW41" s="5">
        <f t="shared" si="135"/>
        <v>5.3499006219952348</v>
      </c>
      <c r="AX41" s="5">
        <f t="shared" si="73"/>
        <v>0.82194957023155801</v>
      </c>
      <c r="AY41" s="5">
        <f t="shared" si="136"/>
        <v>4.6996772114184582</v>
      </c>
      <c r="AZ41" s="18">
        <f t="shared" si="74"/>
        <v>0.65022341057677657</v>
      </c>
      <c r="BA41" s="72">
        <f t="shared" si="137"/>
        <v>5.0227917587121382</v>
      </c>
      <c r="BB41" s="72">
        <f t="shared" si="75"/>
        <v>6.4329672185439613E-2</v>
      </c>
      <c r="BC41" s="72">
        <f t="shared" si="76"/>
        <v>0.32311454729367955</v>
      </c>
      <c r="BD41" s="72">
        <f t="shared" si="166"/>
        <v>0.96639828259368532</v>
      </c>
      <c r="BE41" s="72">
        <f t="shared" si="167"/>
        <v>0.96639828259368532</v>
      </c>
      <c r="BF41" s="72">
        <f t="shared" si="79"/>
        <v>0.16877442926701158</v>
      </c>
      <c r="BG41" s="72">
        <f t="shared" si="80"/>
        <v>0.16877442926701158</v>
      </c>
      <c r="BI41">
        <f t="shared" si="138"/>
        <v>37</v>
      </c>
      <c r="BJ41" s="14">
        <f t="shared" si="139"/>
        <v>2.0080000000000001E-2</v>
      </c>
      <c r="BK41" s="5">
        <f t="shared" si="140"/>
        <v>0.47921829392149357</v>
      </c>
      <c r="BL41" s="5">
        <f t="shared" si="141"/>
        <v>0.86360000000000003</v>
      </c>
      <c r="BM41" s="5">
        <f t="shared" si="142"/>
        <v>1.0449235341402963E-2</v>
      </c>
      <c r="BN41" s="5">
        <f t="shared" si="81"/>
        <v>0.99097604035916442</v>
      </c>
      <c r="BO41" s="5">
        <f t="shared" si="143"/>
        <v>0.90417589458409675</v>
      </c>
      <c r="BP41" s="5">
        <f t="shared" si="144"/>
        <v>0.85862699999999992</v>
      </c>
      <c r="BQ41" s="5">
        <f t="shared" si="145"/>
        <v>2.3626071200000001E-2</v>
      </c>
      <c r="BR41" s="5">
        <f t="shared" si="83"/>
        <v>0.97971401736375763</v>
      </c>
      <c r="BS41" s="5">
        <f t="shared" si="146"/>
        <v>0.82959713601355967</v>
      </c>
      <c r="BT41" s="5">
        <f t="shared" si="84"/>
        <v>0</v>
      </c>
      <c r="BU41" s="13">
        <f t="shared" si="85"/>
        <v>0.75010173259946489</v>
      </c>
      <c r="BV41" s="5">
        <f t="shared" si="147"/>
        <v>0</v>
      </c>
      <c r="BW41" s="18">
        <f t="shared" si="148"/>
        <v>0</v>
      </c>
      <c r="BX41" s="72">
        <f t="shared" si="168"/>
        <v>0.89698948134667789</v>
      </c>
      <c r="BY41" s="72">
        <f t="shared" si="149"/>
        <v>6.8524061270897413E-2</v>
      </c>
      <c r="BZ41" s="72">
        <f t="shared" si="150"/>
        <v>7.3854041269911025E-3</v>
      </c>
      <c r="CA41" s="72">
        <f t="shared" si="151"/>
        <v>6.9942922175681335E-2</v>
      </c>
      <c r="CB41" s="72">
        <f t="shared" si="152"/>
        <v>0</v>
      </c>
      <c r="CC41" s="72">
        <f t="shared" si="153"/>
        <v>0</v>
      </c>
      <c r="CD41" s="72">
        <f t="shared" si="87"/>
        <v>0.17040286398644033</v>
      </c>
      <c r="CE41" s="72">
        <f t="shared" si="88"/>
        <v>0</v>
      </c>
      <c r="CF41" s="72">
        <f t="shared" si="169"/>
        <v>0.89698948134667789</v>
      </c>
      <c r="CG41" s="72">
        <f t="shared" si="154"/>
        <v>0</v>
      </c>
      <c r="CH41" s="72">
        <f t="shared" si="155"/>
        <v>0</v>
      </c>
      <c r="CJ41">
        <f t="shared" si="156"/>
        <v>36</v>
      </c>
      <c r="CK41" s="14">
        <f t="shared" si="157"/>
        <v>1.9970000000000002E-2</v>
      </c>
      <c r="CL41" s="5">
        <f t="shared" si="90"/>
        <v>0.49074249269335724</v>
      </c>
      <c r="CM41" s="5">
        <f t="shared" si="158"/>
        <v>0.85589999999999999</v>
      </c>
      <c r="CN41" s="5">
        <f t="shared" si="159"/>
        <v>9.4535968574214202E-3</v>
      </c>
      <c r="CO41" s="5">
        <f t="shared" si="91"/>
        <v>0.99190866644973297</v>
      </c>
      <c r="CP41" s="5">
        <f t="shared" si="92"/>
        <v>0.91240944055155127</v>
      </c>
      <c r="CQ41" s="5">
        <f t="shared" si="160"/>
        <v>0.84932099999999999</v>
      </c>
      <c r="CR41" s="5">
        <f t="shared" si="161"/>
        <v>2.1051714400000001E-2</v>
      </c>
      <c r="CS41" s="5">
        <f t="shared" si="93"/>
        <v>0.98212033687407763</v>
      </c>
      <c r="CT41" s="5">
        <f t="shared" si="94"/>
        <v>0.84677479479763218</v>
      </c>
      <c r="CU41" s="5">
        <f t="shared" si="162"/>
        <v>1</v>
      </c>
      <c r="CV41" s="5">
        <f t="shared" si="163"/>
        <v>0</v>
      </c>
      <c r="CW41" s="5">
        <f t="shared" si="95"/>
        <v>0.7726053167944622</v>
      </c>
      <c r="CX41" s="5">
        <f t="shared" si="164"/>
        <v>0</v>
      </c>
      <c r="CY41" s="18">
        <f t="shared" si="96"/>
        <v>0</v>
      </c>
      <c r="CZ41" s="72">
        <f t="shared" si="97"/>
        <v>0</v>
      </c>
      <c r="DA41" s="72">
        <f t="shared" si="98"/>
        <v>0.15322520520236782</v>
      </c>
      <c r="DB41" s="72">
        <f t="shared" si="99"/>
        <v>0</v>
      </c>
      <c r="DC41" s="72">
        <f t="shared" si="170"/>
        <v>0.90839782781932499</v>
      </c>
      <c r="DD41" s="72">
        <f t="shared" si="171"/>
        <v>0.90839782781932499</v>
      </c>
      <c r="DE41" s="72">
        <f t="shared" si="102"/>
        <v>0</v>
      </c>
      <c r="DF41" s="72">
        <f t="shared" si="103"/>
        <v>0</v>
      </c>
    </row>
    <row r="42" spans="1:110" x14ac:dyDescent="0.2">
      <c r="A42">
        <f t="shared" si="104"/>
        <v>38</v>
      </c>
      <c r="B42">
        <f t="shared" si="106"/>
        <v>2063</v>
      </c>
      <c r="C42">
        <f t="shared" si="107"/>
        <v>78</v>
      </c>
      <c r="D42">
        <f t="shared" si="108"/>
        <v>80</v>
      </c>
      <c r="E42">
        <f t="shared" si="109"/>
        <v>75</v>
      </c>
      <c r="F42" s="5">
        <f t="shared" si="110"/>
        <v>1</v>
      </c>
      <c r="G42" s="5">
        <f t="shared" si="111"/>
        <v>0</v>
      </c>
      <c r="H42" s="5">
        <f t="shared" si="112"/>
        <v>1</v>
      </c>
      <c r="I42" s="5">
        <f t="shared" si="113"/>
        <v>11.651160716763691</v>
      </c>
      <c r="K42">
        <f t="shared" si="55"/>
        <v>38</v>
      </c>
      <c r="L42" s="14">
        <f t="shared" si="114"/>
        <v>2.017E-2</v>
      </c>
      <c r="M42" s="5">
        <f t="shared" si="56"/>
        <v>0.4682126795222491</v>
      </c>
      <c r="N42" s="5">
        <f t="shared" si="7"/>
        <v>0.8579</v>
      </c>
      <c r="O42" s="5">
        <f t="shared" si="115"/>
        <v>2.0276458800000001E-2</v>
      </c>
      <c r="P42" s="5">
        <f t="shared" si="116"/>
        <v>0.98260482599548005</v>
      </c>
      <c r="Q42" s="5">
        <f t="shared" si="57"/>
        <v>0.85014850263688757</v>
      </c>
      <c r="R42" s="5">
        <f t="shared" si="117"/>
        <v>0.83605499999999999</v>
      </c>
      <c r="S42" s="13">
        <f t="shared" si="118"/>
        <v>8.0536039379196511E-3</v>
      </c>
      <c r="T42" s="5">
        <f t="shared" si="60"/>
        <v>0.99326674415968264</v>
      </c>
      <c r="U42" s="5">
        <f t="shared" si="119"/>
        <v>0.92373643764617286</v>
      </c>
      <c r="V42" s="5">
        <f t="shared" si="61"/>
        <v>5.0391865782215168</v>
      </c>
      <c r="W42" s="52">
        <f t="shared" si="62"/>
        <v>0.78531314929602647</v>
      </c>
      <c r="X42" s="5">
        <f t="shared" si="120"/>
        <v>4.2840569239829236</v>
      </c>
      <c r="Y42" s="18">
        <f t="shared" si="63"/>
        <v>0.75512965423859324</v>
      </c>
      <c r="Z42" s="72">
        <f t="shared" si="121"/>
        <v>0.95706689509723253</v>
      </c>
      <c r="AA42" s="72">
        <f t="shared" si="122"/>
        <v>0.11885907271797916</v>
      </c>
      <c r="AB42" s="72">
        <f t="shared" si="123"/>
        <v>1.4404128034760936E-2</v>
      </c>
      <c r="AC42" s="72">
        <f t="shared" si="124"/>
        <v>0.11966480647505778</v>
      </c>
      <c r="AD42" s="72">
        <f t="shared" si="125"/>
        <v>0.6681423872345007</v>
      </c>
      <c r="AE42" s="72">
        <f t="shared" si="65"/>
        <v>4.6377481166590995</v>
      </c>
      <c r="AF42" s="72">
        <f t="shared" si="66"/>
        <v>7.6263562353827141E-2</v>
      </c>
      <c r="AG42" s="72">
        <f t="shared" si="67"/>
        <v>0.3536911926761756</v>
      </c>
      <c r="AH42" s="72">
        <f t="shared" si="165"/>
        <v>0.95706689509723253</v>
      </c>
      <c r="AI42" s="72">
        <f t="shared" si="126"/>
        <v>0.19911292640513739</v>
      </c>
      <c r="AJ42" s="72">
        <f t="shared" si="127"/>
        <v>0.19911292640513739</v>
      </c>
      <c r="AL42">
        <f t="shared" si="128"/>
        <v>37</v>
      </c>
      <c r="AM42" s="14">
        <f t="shared" si="129"/>
        <v>2.0080000000000001E-2</v>
      </c>
      <c r="AN42" s="5">
        <f t="shared" si="69"/>
        <v>0.47921829392149357</v>
      </c>
      <c r="AO42" s="5">
        <f t="shared" si="130"/>
        <v>0.84730000000000005</v>
      </c>
      <c r="AP42" s="5">
        <f t="shared" si="131"/>
        <v>1.7817437799999999E-2</v>
      </c>
      <c r="AQ42" s="5">
        <f t="shared" si="132"/>
        <v>0.98490328495206003</v>
      </c>
      <c r="AR42" s="5">
        <f t="shared" si="70"/>
        <v>0.86519878606905831</v>
      </c>
      <c r="AS42" s="5">
        <f t="shared" si="133"/>
        <v>0.82585800000000009</v>
      </c>
      <c r="AT42" s="5">
        <f t="shared" si="134"/>
        <v>7.3401670137329678E-3</v>
      </c>
      <c r="AU42" s="5">
        <f t="shared" si="71"/>
        <v>0.99393806435037246</v>
      </c>
      <c r="AV42" s="5">
        <f t="shared" si="72"/>
        <v>0.92999835449808266</v>
      </c>
      <c r="AW42" s="5">
        <f t="shared" si="135"/>
        <v>5.1925987180535103</v>
      </c>
      <c r="AX42" s="5">
        <f t="shared" si="73"/>
        <v>0.80463344735796283</v>
      </c>
      <c r="AY42" s="5">
        <f t="shared" si="136"/>
        <v>4.4926301074036452</v>
      </c>
      <c r="AZ42" s="18">
        <f t="shared" si="74"/>
        <v>0.69996861064986504</v>
      </c>
      <c r="BA42" s="72">
        <f t="shared" si="137"/>
        <v>4.830793609122356</v>
      </c>
      <c r="BB42" s="72">
        <f t="shared" si="75"/>
        <v>7.0001645501917342E-2</v>
      </c>
      <c r="BC42" s="72">
        <f t="shared" si="76"/>
        <v>0.33816350171871101</v>
      </c>
      <c r="BD42" s="72">
        <f t="shared" si="166"/>
        <v>0.96054003839269186</v>
      </c>
      <c r="BE42" s="72">
        <f t="shared" si="167"/>
        <v>0.96054003839269186</v>
      </c>
      <c r="BF42" s="72">
        <f t="shared" si="79"/>
        <v>0.19062293034879768</v>
      </c>
      <c r="BG42" s="72">
        <f t="shared" si="80"/>
        <v>0.19062293034879768</v>
      </c>
      <c r="BI42">
        <f t="shared" si="138"/>
        <v>38</v>
      </c>
      <c r="BJ42" s="14">
        <f t="shared" si="139"/>
        <v>2.017E-2</v>
      </c>
      <c r="BK42" s="5">
        <f t="shared" si="140"/>
        <v>0.4682126795222491</v>
      </c>
      <c r="BL42" s="5">
        <f t="shared" si="141"/>
        <v>0.87450000000000006</v>
      </c>
      <c r="BM42" s="5">
        <f t="shared" si="142"/>
        <v>1.1776259096287878E-2</v>
      </c>
      <c r="BN42" s="5">
        <f t="shared" si="81"/>
        <v>0.98970166142029625</v>
      </c>
      <c r="BO42" s="5">
        <f t="shared" si="143"/>
        <v>0.89486438508606325</v>
      </c>
      <c r="BP42" s="5">
        <f t="shared" si="144"/>
        <v>0.86852699999999994</v>
      </c>
      <c r="BQ42" s="5">
        <f t="shared" si="145"/>
        <v>2.7032112300000001E-2</v>
      </c>
      <c r="BR42" s="5">
        <f t="shared" si="83"/>
        <v>0.97652188060041789</v>
      </c>
      <c r="BS42" s="5">
        <f t="shared" si="146"/>
        <v>0.81011975540068193</v>
      </c>
      <c r="BT42" s="5">
        <f t="shared" si="84"/>
        <v>0</v>
      </c>
      <c r="BU42" s="13">
        <f t="shared" si="85"/>
        <v>0.72494731676270319</v>
      </c>
      <c r="BV42" s="5">
        <f t="shared" si="147"/>
        <v>0</v>
      </c>
      <c r="BW42" s="18">
        <f t="shared" si="148"/>
        <v>0</v>
      </c>
      <c r="BX42" s="72">
        <f t="shared" si="168"/>
        <v>0.87592985520345135</v>
      </c>
      <c r="BY42" s="72">
        <f t="shared" si="149"/>
        <v>7.4127253905718435E-2</v>
      </c>
      <c r="BZ42" s="72">
        <f t="shared" si="150"/>
        <v>8.1562291663380901E-3</v>
      </c>
      <c r="CA42" s="72">
        <f t="shared" si="151"/>
        <v>7.5909465397888509E-2</v>
      </c>
      <c r="CB42" s="72">
        <f t="shared" si="152"/>
        <v>0</v>
      </c>
      <c r="CC42" s="72">
        <f t="shared" si="153"/>
        <v>0</v>
      </c>
      <c r="CD42" s="72">
        <f t="shared" si="87"/>
        <v>0.18988024459931807</v>
      </c>
      <c r="CE42" s="72">
        <f t="shared" si="88"/>
        <v>0</v>
      </c>
      <c r="CF42" s="72">
        <f t="shared" si="169"/>
        <v>0.87592985520345135</v>
      </c>
      <c r="CG42" s="72">
        <f t="shared" si="154"/>
        <v>0</v>
      </c>
      <c r="CH42" s="72">
        <f t="shared" si="155"/>
        <v>0</v>
      </c>
      <c r="CJ42">
        <f t="shared" si="156"/>
        <v>37</v>
      </c>
      <c r="CK42" s="14">
        <f t="shared" si="157"/>
        <v>2.0080000000000001E-2</v>
      </c>
      <c r="CL42" s="5">
        <f t="shared" si="90"/>
        <v>0.47921829392149357</v>
      </c>
      <c r="CM42" s="5">
        <f t="shared" si="158"/>
        <v>0.86360000000000003</v>
      </c>
      <c r="CN42" s="5">
        <f t="shared" si="159"/>
        <v>1.0449235341402963E-2</v>
      </c>
      <c r="CO42" s="5">
        <f t="shared" si="91"/>
        <v>0.99097604035916442</v>
      </c>
      <c r="CP42" s="5">
        <f t="shared" si="92"/>
        <v>0.90417589458409675</v>
      </c>
      <c r="CQ42" s="5">
        <f t="shared" si="160"/>
        <v>0.85862699999999992</v>
      </c>
      <c r="CR42" s="5">
        <f t="shared" si="161"/>
        <v>2.3626071200000001E-2</v>
      </c>
      <c r="CS42" s="5">
        <f t="shared" si="93"/>
        <v>0.97971401736375763</v>
      </c>
      <c r="CT42" s="5">
        <f t="shared" si="94"/>
        <v>0.82959713601355967</v>
      </c>
      <c r="CU42" s="5">
        <f t="shared" si="162"/>
        <v>1</v>
      </c>
      <c r="CV42" s="5">
        <f t="shared" si="163"/>
        <v>0</v>
      </c>
      <c r="CW42" s="5">
        <f t="shared" si="95"/>
        <v>0.75010173259946489</v>
      </c>
      <c r="CX42" s="5">
        <f t="shared" si="164"/>
        <v>0</v>
      </c>
      <c r="CY42" s="18">
        <f t="shared" si="96"/>
        <v>0</v>
      </c>
      <c r="CZ42" s="72">
        <f t="shared" si="97"/>
        <v>0</v>
      </c>
      <c r="DA42" s="72">
        <f t="shared" si="98"/>
        <v>0.17040286398644033</v>
      </c>
      <c r="DB42" s="72">
        <f t="shared" si="99"/>
        <v>0</v>
      </c>
      <c r="DC42" s="72">
        <f t="shared" si="170"/>
        <v>0.88997008525738186</v>
      </c>
      <c r="DD42" s="72">
        <f t="shared" si="171"/>
        <v>0.88997008525738186</v>
      </c>
      <c r="DE42" s="72">
        <f t="shared" si="102"/>
        <v>0</v>
      </c>
      <c r="DF42" s="72">
        <f t="shared" si="103"/>
        <v>0</v>
      </c>
    </row>
    <row r="43" spans="1:110" x14ac:dyDescent="0.2">
      <c r="A43">
        <f t="shared" si="104"/>
        <v>39</v>
      </c>
      <c r="B43">
        <f t="shared" si="106"/>
        <v>2064</v>
      </c>
      <c r="C43">
        <f t="shared" si="107"/>
        <v>79</v>
      </c>
      <c r="D43">
        <f t="shared" si="108"/>
        <v>81</v>
      </c>
      <c r="E43">
        <f t="shared" si="109"/>
        <v>76</v>
      </c>
      <c r="F43" s="5">
        <f t="shared" si="110"/>
        <v>1</v>
      </c>
      <c r="G43" s="5">
        <f t="shared" si="111"/>
        <v>0</v>
      </c>
      <c r="H43" s="5">
        <f t="shared" si="112"/>
        <v>0</v>
      </c>
      <c r="I43" s="5">
        <f t="shared" si="113"/>
        <v>11.651160716763691</v>
      </c>
      <c r="K43">
        <f t="shared" si="55"/>
        <v>39</v>
      </c>
      <c r="L43" s="14">
        <f t="shared" si="114"/>
        <v>2.027E-2</v>
      </c>
      <c r="M43" s="5">
        <f t="shared" si="56"/>
        <v>0.4572044436430871</v>
      </c>
      <c r="N43" s="5">
        <f t="shared" si="7"/>
        <v>0.86729999999999996</v>
      </c>
      <c r="O43" s="5">
        <f t="shared" si="115"/>
        <v>2.2779060199999999E-2</v>
      </c>
      <c r="P43" s="5">
        <f t="shared" si="116"/>
        <v>0.98024372108853997</v>
      </c>
      <c r="Q43" s="5">
        <f t="shared" si="57"/>
        <v>0.83335273170263313</v>
      </c>
      <c r="R43" s="5">
        <f t="shared" si="117"/>
        <v>0.84734100000000001</v>
      </c>
      <c r="S43" s="13">
        <f t="shared" si="118"/>
        <v>8.8857274062095204E-3</v>
      </c>
      <c r="T43" s="5">
        <f t="shared" si="60"/>
        <v>0.99247075885389502</v>
      </c>
      <c r="U43" s="5">
        <f t="shared" si="119"/>
        <v>0.91678140325169089</v>
      </c>
      <c r="V43" s="5">
        <f t="shared" si="61"/>
        <v>0</v>
      </c>
      <c r="W43" s="52">
        <f t="shared" si="62"/>
        <v>0.76400228677396986</v>
      </c>
      <c r="X43" s="5">
        <f t="shared" si="120"/>
        <v>0</v>
      </c>
      <c r="Y43" s="18">
        <f t="shared" si="63"/>
        <v>0</v>
      </c>
      <c r="Z43" s="72">
        <f t="shared" si="121"/>
        <v>0.94986090765109155</v>
      </c>
      <c r="AA43" s="72">
        <f t="shared" si="122"/>
        <v>0.13225982997837091</v>
      </c>
      <c r="AB43" s="72">
        <f t="shared" si="123"/>
        <v>1.595364622431077E-2</v>
      </c>
      <c r="AC43" s="72">
        <f t="shared" si="124"/>
        <v>0.13326320075274009</v>
      </c>
      <c r="AD43" s="72">
        <f t="shared" si="125"/>
        <v>0.72698023509306753</v>
      </c>
      <c r="AE43" s="72">
        <f t="shared" si="65"/>
        <v>0</v>
      </c>
      <c r="AF43" s="72">
        <f t="shared" si="66"/>
        <v>8.3218596748309115E-2</v>
      </c>
      <c r="AG43" s="72">
        <f t="shared" si="67"/>
        <v>0</v>
      </c>
      <c r="AH43" s="72">
        <f t="shared" si="165"/>
        <v>0.94986090765109155</v>
      </c>
      <c r="AI43" s="72">
        <f t="shared" si="126"/>
        <v>0</v>
      </c>
      <c r="AJ43" s="72">
        <f t="shared" si="127"/>
        <v>0</v>
      </c>
      <c r="AL43">
        <f t="shared" si="128"/>
        <v>38</v>
      </c>
      <c r="AM43" s="14">
        <f t="shared" si="129"/>
        <v>2.017E-2</v>
      </c>
      <c r="AN43" s="5">
        <f t="shared" si="69"/>
        <v>0.4682126795222491</v>
      </c>
      <c r="AO43" s="5">
        <f t="shared" si="130"/>
        <v>0.8579</v>
      </c>
      <c r="AP43" s="5">
        <f t="shared" si="131"/>
        <v>2.0276458800000001E-2</v>
      </c>
      <c r="AQ43" s="5">
        <f t="shared" si="132"/>
        <v>0.98260482599548005</v>
      </c>
      <c r="AR43" s="5">
        <f t="shared" si="70"/>
        <v>0.85014850263688757</v>
      </c>
      <c r="AS43" s="5">
        <f t="shared" si="133"/>
        <v>0.83605499999999999</v>
      </c>
      <c r="AT43" s="5">
        <f t="shared" si="134"/>
        <v>8.0536039379196511E-3</v>
      </c>
      <c r="AU43" s="5">
        <f t="shared" si="71"/>
        <v>0.99326674415968264</v>
      </c>
      <c r="AV43" s="5">
        <f t="shared" si="72"/>
        <v>0.92373643764617286</v>
      </c>
      <c r="AW43" s="5">
        <f t="shared" si="135"/>
        <v>0</v>
      </c>
      <c r="AX43" s="5">
        <f t="shared" si="73"/>
        <v>0.78531314929602647</v>
      </c>
      <c r="AY43" s="5">
        <f t="shared" si="136"/>
        <v>0</v>
      </c>
      <c r="AZ43" s="18">
        <f t="shared" si="74"/>
        <v>0</v>
      </c>
      <c r="BA43" s="72">
        <f t="shared" si="137"/>
        <v>0</v>
      </c>
      <c r="BB43" s="72">
        <f t="shared" si="75"/>
        <v>7.6263562353827141E-2</v>
      </c>
      <c r="BC43" s="72">
        <f t="shared" si="76"/>
        <v>0</v>
      </c>
      <c r="BD43" s="72">
        <f t="shared" si="166"/>
        <v>0.95407247656932559</v>
      </c>
      <c r="BE43" s="72">
        <f t="shared" si="167"/>
        <v>0.95407247656932559</v>
      </c>
      <c r="BF43" s="72">
        <f t="shared" si="79"/>
        <v>0</v>
      </c>
      <c r="BG43" s="72">
        <f t="shared" si="80"/>
        <v>0</v>
      </c>
      <c r="BI43">
        <f t="shared" si="138"/>
        <v>39</v>
      </c>
      <c r="BJ43" s="14">
        <f t="shared" si="139"/>
        <v>2.027E-2</v>
      </c>
      <c r="BK43" s="5">
        <f t="shared" si="140"/>
        <v>0.4572044436430871</v>
      </c>
      <c r="BL43" s="5">
        <f t="shared" si="141"/>
        <v>0.88260000000000005</v>
      </c>
      <c r="BM43" s="5">
        <f t="shared" si="142"/>
        <v>1.3236949128879405E-2</v>
      </c>
      <c r="BN43" s="5">
        <f t="shared" si="81"/>
        <v>0.98831706869885105</v>
      </c>
      <c r="BO43" s="5">
        <f t="shared" si="143"/>
        <v>0.88440974595125788</v>
      </c>
      <c r="BP43" s="5">
        <f t="shared" si="144"/>
        <v>0.87684300000000004</v>
      </c>
      <c r="BQ43" s="5">
        <f t="shared" si="145"/>
        <v>3.14965444E-2</v>
      </c>
      <c r="BR43" s="5">
        <f t="shared" si="83"/>
        <v>0.97238247551867085</v>
      </c>
      <c r="BS43" s="5">
        <f t="shared" si="146"/>
        <v>0.78774625322309522</v>
      </c>
      <c r="BT43" s="5">
        <f t="shared" si="84"/>
        <v>0</v>
      </c>
      <c r="BU43" s="13">
        <f t="shared" si="85"/>
        <v>0.69669046368709286</v>
      </c>
      <c r="BV43" s="5">
        <f t="shared" si="147"/>
        <v>0</v>
      </c>
      <c r="BW43" s="18">
        <f t="shared" si="148"/>
        <v>0</v>
      </c>
      <c r="BX43" s="72">
        <f t="shared" si="168"/>
        <v>0.85173884098344288</v>
      </c>
      <c r="BY43" s="72">
        <f t="shared" si="149"/>
        <v>8.001101696390496E-2</v>
      </c>
      <c r="BZ43" s="72">
        <f t="shared" si="150"/>
        <v>8.9046222195792724E-3</v>
      </c>
      <c r="CA43" s="72">
        <f t="shared" si="151"/>
        <v>8.2283483072056518E-2</v>
      </c>
      <c r="CB43" s="72">
        <f t="shared" si="152"/>
        <v>0</v>
      </c>
      <c r="CC43" s="72">
        <f t="shared" si="153"/>
        <v>0</v>
      </c>
      <c r="CD43" s="72">
        <f t="shared" si="87"/>
        <v>0.21225374677690478</v>
      </c>
      <c r="CE43" s="72">
        <f t="shared" si="88"/>
        <v>0</v>
      </c>
      <c r="CF43" s="72">
        <f t="shared" si="169"/>
        <v>0.85173884098344288</v>
      </c>
      <c r="CG43" s="72">
        <f t="shared" si="154"/>
        <v>0</v>
      </c>
      <c r="CH43" s="72">
        <f t="shared" si="155"/>
        <v>0</v>
      </c>
      <c r="CJ43">
        <f t="shared" si="156"/>
        <v>38</v>
      </c>
      <c r="CK43" s="14">
        <f t="shared" si="157"/>
        <v>2.017E-2</v>
      </c>
      <c r="CL43" s="5">
        <f t="shared" si="90"/>
        <v>0.4682126795222491</v>
      </c>
      <c r="CM43" s="5">
        <f t="shared" si="158"/>
        <v>0.87450000000000006</v>
      </c>
      <c r="CN43" s="5">
        <f t="shared" si="159"/>
        <v>1.1776259096287878E-2</v>
      </c>
      <c r="CO43" s="5">
        <f t="shared" si="91"/>
        <v>0.98970166142029625</v>
      </c>
      <c r="CP43" s="5">
        <f t="shared" si="92"/>
        <v>0.89486438508606325</v>
      </c>
      <c r="CQ43" s="5">
        <f t="shared" si="160"/>
        <v>0.86852699999999994</v>
      </c>
      <c r="CR43" s="5">
        <f t="shared" si="161"/>
        <v>2.7032112300000001E-2</v>
      </c>
      <c r="CS43" s="5">
        <f t="shared" si="93"/>
        <v>0.97652188060041789</v>
      </c>
      <c r="CT43" s="5">
        <f t="shared" si="94"/>
        <v>0.81011975540068193</v>
      </c>
      <c r="CU43" s="5">
        <f t="shared" si="162"/>
        <v>1</v>
      </c>
      <c r="CV43" s="5">
        <f t="shared" si="163"/>
        <v>0</v>
      </c>
      <c r="CW43" s="5">
        <f t="shared" si="95"/>
        <v>0.72494731676270319</v>
      </c>
      <c r="CX43" s="5">
        <f t="shared" si="164"/>
        <v>0</v>
      </c>
      <c r="CY43" s="18">
        <f t="shared" si="96"/>
        <v>0</v>
      </c>
      <c r="CZ43" s="72">
        <f t="shared" si="97"/>
        <v>0</v>
      </c>
      <c r="DA43" s="72">
        <f t="shared" si="98"/>
        <v>0.18988024459931807</v>
      </c>
      <c r="DB43" s="72">
        <f t="shared" si="99"/>
        <v>0</v>
      </c>
      <c r="DC43" s="72">
        <f t="shared" si="170"/>
        <v>0.86907526133365276</v>
      </c>
      <c r="DD43" s="72">
        <f t="shared" si="171"/>
        <v>0.86907526133365276</v>
      </c>
      <c r="DE43" s="72">
        <f t="shared" si="102"/>
        <v>0</v>
      </c>
      <c r="DF43" s="72">
        <f t="shared" si="103"/>
        <v>0</v>
      </c>
    </row>
    <row r="44" spans="1:110" x14ac:dyDescent="0.2">
      <c r="A44">
        <f t="shared" si="104"/>
        <v>40</v>
      </c>
      <c r="B44">
        <f t="shared" si="106"/>
        <v>2065</v>
      </c>
      <c r="C44">
        <f t="shared" si="107"/>
        <v>80</v>
      </c>
      <c r="D44">
        <f t="shared" si="108"/>
        <v>82</v>
      </c>
      <c r="E44">
        <f t="shared" si="109"/>
        <v>77</v>
      </c>
      <c r="F44" s="5">
        <f t="shared" si="110"/>
        <v>1</v>
      </c>
      <c r="G44" s="5">
        <f t="shared" si="111"/>
        <v>0</v>
      </c>
      <c r="H44" s="5">
        <f t="shared" si="112"/>
        <v>0</v>
      </c>
      <c r="I44" s="5">
        <f t="shared" si="113"/>
        <v>11.651160716763691</v>
      </c>
      <c r="K44">
        <f t="shared" si="55"/>
        <v>40</v>
      </c>
      <c r="L44" s="14">
        <f t="shared" si="114"/>
        <v>2.036E-2</v>
      </c>
      <c r="M44" s="5">
        <f t="shared" si="56"/>
        <v>0.44654270107025373</v>
      </c>
      <c r="N44" s="5">
        <f t="shared" si="7"/>
        <v>0.87729999999999997</v>
      </c>
      <c r="O44" s="5">
        <f t="shared" si="115"/>
        <v>2.6098084600000002E-2</v>
      </c>
      <c r="P44" s="5">
        <f t="shared" si="116"/>
        <v>0.97710415038041998</v>
      </c>
      <c r="Q44" s="5">
        <f t="shared" si="57"/>
        <v>0.8142724128775034</v>
      </c>
      <c r="R44" s="5">
        <f t="shared" si="117"/>
        <v>0.85496400000000006</v>
      </c>
      <c r="S44" s="13">
        <f t="shared" si="118"/>
        <v>9.8224098320864872E-3</v>
      </c>
      <c r="T44" s="5">
        <f t="shared" si="60"/>
        <v>0.99160219320032006</v>
      </c>
      <c r="U44" s="5">
        <f t="shared" si="119"/>
        <v>0.90908245014964373</v>
      </c>
      <c r="V44" s="5">
        <f t="shared" si="61"/>
        <v>0</v>
      </c>
      <c r="W44" s="52">
        <f t="shared" si="62"/>
        <v>0.74024076018794316</v>
      </c>
      <c r="X44" s="5">
        <f t="shared" si="120"/>
        <v>0</v>
      </c>
      <c r="Y44" s="18">
        <f t="shared" si="63"/>
        <v>0</v>
      </c>
      <c r="Z44" s="72">
        <f t="shared" si="121"/>
        <v>0.94188415926206903</v>
      </c>
      <c r="AA44" s="72">
        <f t="shared" si="122"/>
        <v>0.14696880806442261</v>
      </c>
      <c r="AB44" s="72">
        <f t="shared" si="123"/>
        <v>1.7971450055059523E-2</v>
      </c>
      <c r="AC44" s="72">
        <f t="shared" si="124"/>
        <v>0.14821347620268169</v>
      </c>
      <c r="AD44" s="72">
        <f t="shared" si="125"/>
        <v>0</v>
      </c>
      <c r="AE44" s="72">
        <f t="shared" si="65"/>
        <v>0</v>
      </c>
      <c r="AF44" s="72">
        <f t="shared" si="66"/>
        <v>9.0917549850356272E-2</v>
      </c>
      <c r="AG44" s="72">
        <f t="shared" si="67"/>
        <v>0</v>
      </c>
      <c r="AH44" s="72">
        <f t="shared" si="165"/>
        <v>0.94188415926206903</v>
      </c>
      <c r="AI44" s="72">
        <f t="shared" si="126"/>
        <v>0</v>
      </c>
      <c r="AJ44" s="72">
        <f t="shared" si="127"/>
        <v>0</v>
      </c>
      <c r="AL44">
        <f t="shared" si="128"/>
        <v>39</v>
      </c>
      <c r="AM44" s="14">
        <f t="shared" si="129"/>
        <v>2.027E-2</v>
      </c>
      <c r="AN44" s="5">
        <f t="shared" si="69"/>
        <v>0.4572044436430871</v>
      </c>
      <c r="AO44" s="5">
        <f t="shared" si="130"/>
        <v>0.86729999999999996</v>
      </c>
      <c r="AP44" s="5">
        <f t="shared" si="131"/>
        <v>2.2779060199999999E-2</v>
      </c>
      <c r="AQ44" s="5">
        <f t="shared" si="132"/>
        <v>0.98024372108853997</v>
      </c>
      <c r="AR44" s="5">
        <f t="shared" si="70"/>
        <v>0.83335273170263313</v>
      </c>
      <c r="AS44" s="5">
        <f t="shared" si="133"/>
        <v>0.84734100000000001</v>
      </c>
      <c r="AT44" s="5">
        <f t="shared" si="134"/>
        <v>8.8857274062095204E-3</v>
      </c>
      <c r="AU44" s="5">
        <f t="shared" si="71"/>
        <v>0.99247075885389502</v>
      </c>
      <c r="AV44" s="5">
        <f t="shared" si="72"/>
        <v>0.91678140325169089</v>
      </c>
      <c r="AW44" s="5">
        <f t="shared" si="135"/>
        <v>0</v>
      </c>
      <c r="AX44" s="5">
        <f t="shared" si="73"/>
        <v>0.76400228677396986</v>
      </c>
      <c r="AY44" s="5">
        <f t="shared" si="136"/>
        <v>0</v>
      </c>
      <c r="AZ44" s="18">
        <f t="shared" si="74"/>
        <v>0</v>
      </c>
      <c r="BA44" s="72">
        <f t="shared" si="137"/>
        <v>0</v>
      </c>
      <c r="BB44" s="72">
        <f t="shared" si="75"/>
        <v>8.3218596748309115E-2</v>
      </c>
      <c r="BC44" s="72">
        <f t="shared" si="76"/>
        <v>0</v>
      </c>
      <c r="BD44" s="72">
        <f t="shared" si="166"/>
        <v>0.94688903482237352</v>
      </c>
      <c r="BE44" s="72">
        <f t="shared" si="167"/>
        <v>0.94688903482237352</v>
      </c>
      <c r="BF44" s="72">
        <f t="shared" si="79"/>
        <v>0</v>
      </c>
      <c r="BG44" s="72">
        <f t="shared" si="80"/>
        <v>0</v>
      </c>
      <c r="BI44">
        <f t="shared" si="138"/>
        <v>40</v>
      </c>
      <c r="BJ44" s="14">
        <f t="shared" si="139"/>
        <v>2.036E-2</v>
      </c>
      <c r="BK44" s="5">
        <f t="shared" si="140"/>
        <v>0.44654270107025373</v>
      </c>
      <c r="BL44" s="5">
        <f t="shared" si="141"/>
        <v>0.88870000000000005</v>
      </c>
      <c r="BM44" s="5">
        <f t="shared" si="142"/>
        <v>1.54542178541488E-2</v>
      </c>
      <c r="BN44" s="5">
        <f t="shared" si="81"/>
        <v>0.98626583659301792</v>
      </c>
      <c r="BO44" s="5">
        <f t="shared" si="143"/>
        <v>0.8722631179816358</v>
      </c>
      <c r="BP44" s="5">
        <f t="shared" si="144"/>
        <v>0.88684200000000002</v>
      </c>
      <c r="BQ44" s="5">
        <f t="shared" si="145"/>
        <v>3.5747197100000003E-2</v>
      </c>
      <c r="BR44" s="5">
        <f t="shared" si="83"/>
        <v>0.96829788422944185</v>
      </c>
      <c r="BS44" s="5">
        <f t="shared" si="146"/>
        <v>0.76277303030559329</v>
      </c>
      <c r="BT44" s="5">
        <f t="shared" si="84"/>
        <v>0</v>
      </c>
      <c r="BU44" s="13">
        <f t="shared" si="85"/>
        <v>0.66533878172665761</v>
      </c>
      <c r="BV44" s="5">
        <f t="shared" si="147"/>
        <v>0</v>
      </c>
      <c r="BW44" s="18">
        <f t="shared" si="148"/>
        <v>0</v>
      </c>
      <c r="BX44" s="72">
        <f t="shared" si="168"/>
        <v>0.82473691764030477</v>
      </c>
      <c r="BY44" s="72">
        <f t="shared" si="149"/>
        <v>8.6096825296276241E-2</v>
      </c>
      <c r="BZ44" s="72">
        <f t="shared" si="150"/>
        <v>1.0017772511389631E-2</v>
      </c>
      <c r="CA44" s="72">
        <f t="shared" si="151"/>
        <v>8.8915639183484232E-2</v>
      </c>
      <c r="CB44" s="72">
        <f t="shared" si="152"/>
        <v>0</v>
      </c>
      <c r="CC44" s="72">
        <f t="shared" si="153"/>
        <v>0</v>
      </c>
      <c r="CD44" s="72">
        <f t="shared" si="87"/>
        <v>0.23722696969440671</v>
      </c>
      <c r="CE44" s="72">
        <f t="shared" si="88"/>
        <v>0</v>
      </c>
      <c r="CF44" s="72">
        <f t="shared" si="169"/>
        <v>0.82473691764030477</v>
      </c>
      <c r="CG44" s="72">
        <f t="shared" si="154"/>
        <v>0</v>
      </c>
      <c r="CH44" s="72">
        <f t="shared" si="155"/>
        <v>0</v>
      </c>
      <c r="CJ44">
        <f t="shared" si="156"/>
        <v>39</v>
      </c>
      <c r="CK44" s="14">
        <f t="shared" si="157"/>
        <v>2.027E-2</v>
      </c>
      <c r="CL44" s="5">
        <f t="shared" si="90"/>
        <v>0.4572044436430871</v>
      </c>
      <c r="CM44" s="5">
        <f t="shared" si="158"/>
        <v>0.88260000000000005</v>
      </c>
      <c r="CN44" s="5">
        <f t="shared" si="159"/>
        <v>1.3236949128879405E-2</v>
      </c>
      <c r="CO44" s="5">
        <f t="shared" si="91"/>
        <v>0.98831706869885105</v>
      </c>
      <c r="CP44" s="5">
        <f t="shared" si="92"/>
        <v>0.88440974595125788</v>
      </c>
      <c r="CQ44" s="5">
        <f t="shared" si="160"/>
        <v>0.87684300000000004</v>
      </c>
      <c r="CR44" s="5">
        <f t="shared" si="161"/>
        <v>3.14965444E-2</v>
      </c>
      <c r="CS44" s="5">
        <f t="shared" si="93"/>
        <v>0.97238247551867085</v>
      </c>
      <c r="CT44" s="5">
        <f t="shared" si="94"/>
        <v>0.78774625322309522</v>
      </c>
      <c r="CU44" s="5">
        <f t="shared" si="162"/>
        <v>1</v>
      </c>
      <c r="CV44" s="5">
        <f t="shared" si="163"/>
        <v>0</v>
      </c>
      <c r="CW44" s="5">
        <f t="shared" si="95"/>
        <v>0.69669046368709286</v>
      </c>
      <c r="CX44" s="5">
        <f t="shared" si="164"/>
        <v>0</v>
      </c>
      <c r="CY44" s="18">
        <f t="shared" si="96"/>
        <v>0</v>
      </c>
      <c r="CZ44" s="72">
        <f t="shared" si="97"/>
        <v>0</v>
      </c>
      <c r="DA44" s="72">
        <f t="shared" si="98"/>
        <v>0.21225374677690478</v>
      </c>
      <c r="DB44" s="72">
        <f t="shared" si="99"/>
        <v>0</v>
      </c>
      <c r="DC44" s="72">
        <f t="shared" si="170"/>
        <v>0.84507355402765305</v>
      </c>
      <c r="DD44" s="72">
        <f t="shared" si="171"/>
        <v>0.84507355402765305</v>
      </c>
      <c r="DE44" s="72">
        <f t="shared" si="102"/>
        <v>0</v>
      </c>
      <c r="DF44" s="72">
        <f t="shared" si="103"/>
        <v>0</v>
      </c>
    </row>
    <row r="45" spans="1:110" x14ac:dyDescent="0.2">
      <c r="A45">
        <f t="shared" si="104"/>
        <v>41</v>
      </c>
      <c r="B45">
        <f t="shared" si="106"/>
        <v>2066</v>
      </c>
      <c r="C45">
        <f t="shared" si="107"/>
        <v>81</v>
      </c>
      <c r="D45">
        <f t="shared" si="108"/>
        <v>83</v>
      </c>
      <c r="E45">
        <f t="shared" si="109"/>
        <v>78</v>
      </c>
      <c r="F45" s="5">
        <f t="shared" si="110"/>
        <v>1</v>
      </c>
      <c r="G45" s="5">
        <f t="shared" si="111"/>
        <v>0</v>
      </c>
      <c r="H45" s="5">
        <f t="shared" si="112"/>
        <v>0</v>
      </c>
      <c r="I45" s="5">
        <f t="shared" si="113"/>
        <v>11.651160716763691</v>
      </c>
      <c r="K45">
        <f t="shared" si="55"/>
        <v>41</v>
      </c>
      <c r="L45" s="14">
        <f t="shared" si="114"/>
        <v>2.044E-2</v>
      </c>
      <c r="M45" s="50">
        <f t="shared" si="56"/>
        <v>0.43622802463526178</v>
      </c>
      <c r="N45" s="5">
        <f t="shared" si="7"/>
        <v>0.88570000000000004</v>
      </c>
      <c r="O45" s="5">
        <f t="shared" si="115"/>
        <v>3.04680048E-2</v>
      </c>
      <c r="P45" s="5">
        <f t="shared" si="116"/>
        <v>0.97301448814864</v>
      </c>
      <c r="Q45" s="5">
        <f t="shared" si="57"/>
        <v>0.79229885502956199</v>
      </c>
      <c r="R45" s="5">
        <f t="shared" si="117"/>
        <v>0.86575500000000005</v>
      </c>
      <c r="S45" s="13">
        <f t="shared" si="118"/>
        <v>1.1080694917801726E-2</v>
      </c>
      <c r="T45" s="5">
        <f t="shared" si="60"/>
        <v>0.99040683297143861</v>
      </c>
      <c r="U45" s="5">
        <f t="shared" si="119"/>
        <v>0.90036147036262437</v>
      </c>
      <c r="V45" s="5">
        <f t="shared" si="61"/>
        <v>0</v>
      </c>
      <c r="W45" s="52">
        <f t="shared" si="62"/>
        <v>0.71335536208104022</v>
      </c>
      <c r="X45" s="5">
        <f t="shared" si="120"/>
        <v>0</v>
      </c>
      <c r="Y45" s="18">
        <f t="shared" si="63"/>
        <v>0</v>
      </c>
      <c r="Z45" s="72">
        <f t="shared" si="121"/>
        <v>0.93284850720071189</v>
      </c>
      <c r="AA45" s="72">
        <f t="shared" si="122"/>
        <v>0.16335795867360792</v>
      </c>
      <c r="AB45" s="72">
        <f t="shared" si="123"/>
        <v>2.0498000636340597E-2</v>
      </c>
      <c r="AC45" s="72">
        <f t="shared" si="124"/>
        <v>0.16494025811948212</v>
      </c>
      <c r="AD45" s="72">
        <f t="shared" si="125"/>
        <v>0</v>
      </c>
      <c r="AE45" s="72">
        <f t="shared" si="65"/>
        <v>0</v>
      </c>
      <c r="AF45" s="72">
        <f t="shared" si="66"/>
        <v>9.9638529637375628E-2</v>
      </c>
      <c r="AG45" s="72">
        <f t="shared" si="67"/>
        <v>0</v>
      </c>
      <c r="AH45" s="72">
        <f t="shared" si="165"/>
        <v>0.93284850720071189</v>
      </c>
      <c r="AI45" s="72">
        <f t="shared" si="126"/>
        <v>0</v>
      </c>
      <c r="AJ45" s="72">
        <f t="shared" si="127"/>
        <v>0</v>
      </c>
      <c r="AL45">
        <f t="shared" si="128"/>
        <v>40</v>
      </c>
      <c r="AM45" s="14">
        <f t="shared" si="129"/>
        <v>2.036E-2</v>
      </c>
      <c r="AN45" s="5">
        <f t="shared" si="69"/>
        <v>0.44654270107025373</v>
      </c>
      <c r="AO45" s="5">
        <f t="shared" si="130"/>
        <v>0.87729999999999997</v>
      </c>
      <c r="AP45" s="5">
        <f t="shared" si="131"/>
        <v>2.6098084600000002E-2</v>
      </c>
      <c r="AQ45" s="5">
        <f t="shared" si="132"/>
        <v>0.97710415038041998</v>
      </c>
      <c r="AR45" s="5">
        <f t="shared" si="70"/>
        <v>0.8142724128775034</v>
      </c>
      <c r="AS45" s="5">
        <f t="shared" si="133"/>
        <v>0.85496400000000006</v>
      </c>
      <c r="AT45" s="5">
        <f t="shared" si="134"/>
        <v>9.8224098320864872E-3</v>
      </c>
      <c r="AU45" s="5">
        <f t="shared" si="71"/>
        <v>0.99160219320032006</v>
      </c>
      <c r="AV45" s="5">
        <f t="shared" si="72"/>
        <v>0.90908245014964373</v>
      </c>
      <c r="AW45" s="5">
        <f t="shared" si="135"/>
        <v>0</v>
      </c>
      <c r="AX45" s="5">
        <f t="shared" si="73"/>
        <v>0.74024076018794316</v>
      </c>
      <c r="AY45" s="5">
        <f t="shared" si="136"/>
        <v>0</v>
      </c>
      <c r="AZ45" s="18">
        <f t="shared" si="74"/>
        <v>0</v>
      </c>
      <c r="BA45" s="72">
        <f t="shared" si="137"/>
        <v>0</v>
      </c>
      <c r="BB45" s="72">
        <f t="shared" si="75"/>
        <v>9.0917549850356272E-2</v>
      </c>
      <c r="BC45" s="72">
        <f t="shared" si="76"/>
        <v>0</v>
      </c>
      <c r="BD45" s="72">
        <f t="shared" si="166"/>
        <v>0.93893724364719977</v>
      </c>
      <c r="BE45" s="72">
        <f t="shared" si="167"/>
        <v>0.93893724364719977</v>
      </c>
      <c r="BF45" s="72">
        <f t="shared" si="79"/>
        <v>0</v>
      </c>
      <c r="BG45" s="72">
        <f t="shared" si="80"/>
        <v>0</v>
      </c>
      <c r="BI45">
        <f t="shared" si="138"/>
        <v>41</v>
      </c>
      <c r="BJ45" s="14">
        <f t="shared" si="139"/>
        <v>2.044E-2</v>
      </c>
      <c r="BK45" s="5">
        <f t="shared" si="140"/>
        <v>0.43622802463526178</v>
      </c>
      <c r="BL45" s="5">
        <f t="shared" si="141"/>
        <v>0.8952</v>
      </c>
      <c r="BM45" s="5">
        <f t="shared" si="142"/>
        <v>1.790555542965877E-2</v>
      </c>
      <c r="BN45" s="5">
        <f t="shared" si="81"/>
        <v>0.98397094677936947</v>
      </c>
      <c r="BO45" s="5">
        <f t="shared" si="143"/>
        <v>0.85828156604111505</v>
      </c>
      <c r="BP45" s="5">
        <f t="shared" si="144"/>
        <v>0.89614799999999994</v>
      </c>
      <c r="BQ45" s="5">
        <f t="shared" si="145"/>
        <v>4.1401794300000003E-2</v>
      </c>
      <c r="BR45" s="5">
        <f t="shared" si="83"/>
        <v>0.96289786484164364</v>
      </c>
      <c r="BS45" s="5">
        <f t="shared" si="146"/>
        <v>0.73447252224004611</v>
      </c>
      <c r="BT45" s="5">
        <f t="shared" si="84"/>
        <v>0</v>
      </c>
      <c r="BU45" s="13">
        <f t="shared" si="85"/>
        <v>0.63038422660235449</v>
      </c>
      <c r="BV45" s="5">
        <f t="shared" si="147"/>
        <v>0</v>
      </c>
      <c r="BW45" s="18">
        <f t="shared" si="148"/>
        <v>0</v>
      </c>
      <c r="BX45" s="72">
        <f t="shared" si="168"/>
        <v>0.79413741705192797</v>
      </c>
      <c r="BY45" s="72">
        <f t="shared" si="149"/>
        <v>9.254854100911479E-2</v>
      </c>
      <c r="BZ45" s="72">
        <f t="shared" si="150"/>
        <v>1.1103273544422533E-2</v>
      </c>
      <c r="CA45" s="72">
        <f t="shared" si="151"/>
        <v>9.6114597807665875E-2</v>
      </c>
      <c r="CB45" s="72">
        <f t="shared" si="152"/>
        <v>0</v>
      </c>
      <c r="CC45" s="72">
        <f t="shared" si="153"/>
        <v>0</v>
      </c>
      <c r="CD45" s="72">
        <f t="shared" si="87"/>
        <v>0.26552747775995389</v>
      </c>
      <c r="CE45" s="72">
        <f t="shared" si="88"/>
        <v>0</v>
      </c>
      <c r="CF45" s="72">
        <f t="shared" si="169"/>
        <v>0.79413741705192797</v>
      </c>
      <c r="CG45" s="72">
        <f t="shared" si="154"/>
        <v>0</v>
      </c>
      <c r="CH45" s="72">
        <f t="shared" si="155"/>
        <v>0</v>
      </c>
      <c r="CJ45">
        <f t="shared" si="156"/>
        <v>40</v>
      </c>
      <c r="CK45" s="14">
        <f t="shared" si="157"/>
        <v>2.036E-2</v>
      </c>
      <c r="CL45" s="5">
        <f t="shared" si="90"/>
        <v>0.44654270107025373</v>
      </c>
      <c r="CM45" s="5">
        <f t="shared" si="158"/>
        <v>0.88870000000000005</v>
      </c>
      <c r="CN45" s="5">
        <f t="shared" si="159"/>
        <v>1.54542178541488E-2</v>
      </c>
      <c r="CO45" s="5">
        <f t="shared" si="91"/>
        <v>0.98626583659301792</v>
      </c>
      <c r="CP45" s="5">
        <f t="shared" si="92"/>
        <v>0.8722631179816358</v>
      </c>
      <c r="CQ45" s="5">
        <f t="shared" si="160"/>
        <v>0.88684200000000002</v>
      </c>
      <c r="CR45" s="5">
        <f t="shared" si="161"/>
        <v>3.5747197100000003E-2</v>
      </c>
      <c r="CS45" s="5">
        <f t="shared" si="93"/>
        <v>0.96829788422944185</v>
      </c>
      <c r="CT45" s="5">
        <f t="shared" si="94"/>
        <v>0.76277303030559329</v>
      </c>
      <c r="CU45" s="5">
        <f t="shared" si="162"/>
        <v>1</v>
      </c>
      <c r="CV45" s="5">
        <f t="shared" si="163"/>
        <v>0</v>
      </c>
      <c r="CW45" s="5">
        <f t="shared" si="95"/>
        <v>0.66533878172665761</v>
      </c>
      <c r="CX45" s="5">
        <f t="shared" si="164"/>
        <v>0</v>
      </c>
      <c r="CY45" s="18">
        <f t="shared" si="96"/>
        <v>0</v>
      </c>
      <c r="CZ45" s="72">
        <f t="shared" si="97"/>
        <v>0</v>
      </c>
      <c r="DA45" s="72">
        <f t="shared" si="98"/>
        <v>0.23722696969440671</v>
      </c>
      <c r="DB45" s="72">
        <f t="shared" si="99"/>
        <v>0</v>
      </c>
      <c r="DC45" s="72">
        <f t="shared" si="170"/>
        <v>0.81828293438323141</v>
      </c>
      <c r="DD45" s="72">
        <f t="shared" si="171"/>
        <v>0.81828293438323141</v>
      </c>
      <c r="DE45" s="72">
        <f t="shared" si="102"/>
        <v>0</v>
      </c>
      <c r="DF45" s="72">
        <f t="shared" si="103"/>
        <v>0</v>
      </c>
    </row>
    <row r="46" spans="1:110" x14ac:dyDescent="0.2">
      <c r="A46">
        <f t="shared" si="104"/>
        <v>42</v>
      </c>
      <c r="B46">
        <f t="shared" si="106"/>
        <v>2067</v>
      </c>
      <c r="C46">
        <f t="shared" si="107"/>
        <v>82</v>
      </c>
      <c r="D46">
        <f t="shared" si="108"/>
        <v>84</v>
      </c>
      <c r="E46">
        <f t="shared" si="109"/>
        <v>79</v>
      </c>
      <c r="F46" s="5">
        <f t="shared" si="110"/>
        <v>1</v>
      </c>
      <c r="G46" s="5">
        <f t="shared" si="111"/>
        <v>0</v>
      </c>
      <c r="H46" s="5">
        <f t="shared" si="112"/>
        <v>0</v>
      </c>
      <c r="I46" s="5">
        <f t="shared" si="113"/>
        <v>11.651160716763691</v>
      </c>
      <c r="K46">
        <f t="shared" si="55"/>
        <v>42</v>
      </c>
      <c r="L46" s="14">
        <f t="shared" si="114"/>
        <v>2.052E-2</v>
      </c>
      <c r="M46" s="5">
        <f t="shared" si="56"/>
        <v>0.4260849007226381</v>
      </c>
      <c r="N46" s="5">
        <f t="shared" si="7"/>
        <v>0.89580000000000004</v>
      </c>
      <c r="O46" s="5">
        <f t="shared" si="115"/>
        <v>3.4631426399999998E-2</v>
      </c>
      <c r="P46" s="5">
        <f t="shared" si="116"/>
        <v>0.96897716823087998</v>
      </c>
      <c r="Q46" s="5">
        <f t="shared" si="57"/>
        <v>0.76771950093911345</v>
      </c>
      <c r="R46" s="5">
        <f t="shared" si="117"/>
        <v>0.87377400000000005</v>
      </c>
      <c r="S46" s="13">
        <f t="shared" si="118"/>
        <v>1.2469624314036087E-2</v>
      </c>
      <c r="T46" s="5">
        <f t="shared" si="60"/>
        <v>0.98910436648462741</v>
      </c>
      <c r="U46" s="5">
        <f t="shared" si="119"/>
        <v>0.89055146175019118</v>
      </c>
      <c r="V46" s="5">
        <f t="shared" si="61"/>
        <v>0</v>
      </c>
      <c r="W46" s="52">
        <f t="shared" si="62"/>
        <v>0.68369372377545479</v>
      </c>
      <c r="X46" s="5">
        <f t="shared" si="120"/>
        <v>0</v>
      </c>
      <c r="Y46" s="18">
        <f t="shared" si="63"/>
        <v>0</v>
      </c>
      <c r="Z46" s="72">
        <f t="shared" si="121"/>
        <v>0.92268453174089049</v>
      </c>
      <c r="AA46" s="72">
        <f t="shared" si="122"/>
        <v>0.18185273215769007</v>
      </c>
      <c r="AB46" s="72">
        <f t="shared" si="123"/>
        <v>2.2678989819439027E-2</v>
      </c>
      <c r="AC46" s="72">
        <f t="shared" si="124"/>
        <v>0.18385595930994852</v>
      </c>
      <c r="AD46" s="72">
        <f t="shared" si="125"/>
        <v>0</v>
      </c>
      <c r="AE46" s="72">
        <f t="shared" si="65"/>
        <v>0</v>
      </c>
      <c r="AF46" s="72">
        <f t="shared" si="66"/>
        <v>0.10944853824980882</v>
      </c>
      <c r="AG46" s="72">
        <f t="shared" si="67"/>
        <v>0</v>
      </c>
      <c r="AH46" s="72">
        <f t="shared" si="165"/>
        <v>0.92268453174089049</v>
      </c>
      <c r="AI46" s="72">
        <f t="shared" si="126"/>
        <v>0</v>
      </c>
      <c r="AJ46" s="72">
        <f t="shared" si="127"/>
        <v>0</v>
      </c>
      <c r="AL46">
        <f t="shared" si="128"/>
        <v>41</v>
      </c>
      <c r="AM46" s="14">
        <f t="shared" si="129"/>
        <v>2.044E-2</v>
      </c>
      <c r="AN46" s="5">
        <f t="shared" si="69"/>
        <v>0.43622802463526178</v>
      </c>
      <c r="AO46" s="5">
        <f t="shared" si="130"/>
        <v>0.88570000000000004</v>
      </c>
      <c r="AP46" s="5">
        <f t="shared" si="131"/>
        <v>3.04680048E-2</v>
      </c>
      <c r="AQ46" s="5">
        <f t="shared" si="132"/>
        <v>0.97301448814864</v>
      </c>
      <c r="AR46" s="5">
        <f t="shared" si="70"/>
        <v>0.79229885502956199</v>
      </c>
      <c r="AS46" s="5">
        <f t="shared" si="133"/>
        <v>0.86575500000000005</v>
      </c>
      <c r="AT46" s="5">
        <f t="shared" si="134"/>
        <v>1.1080694917801726E-2</v>
      </c>
      <c r="AU46" s="5">
        <f t="shared" si="71"/>
        <v>0.99040683297143861</v>
      </c>
      <c r="AV46" s="5">
        <f t="shared" si="72"/>
        <v>0.90036147036262437</v>
      </c>
      <c r="AW46" s="5">
        <f t="shared" si="135"/>
        <v>0</v>
      </c>
      <c r="AX46" s="5">
        <f t="shared" si="73"/>
        <v>0.71335536208104022</v>
      </c>
      <c r="AY46" s="5">
        <f t="shared" si="136"/>
        <v>0</v>
      </c>
      <c r="AZ46" s="18">
        <f t="shared" si="74"/>
        <v>0</v>
      </c>
      <c r="BA46" s="72">
        <f t="shared" si="137"/>
        <v>0</v>
      </c>
      <c r="BB46" s="72">
        <f t="shared" si="75"/>
        <v>9.9638529637375628E-2</v>
      </c>
      <c r="BC46" s="72">
        <f t="shared" si="76"/>
        <v>0</v>
      </c>
      <c r="BD46" s="72">
        <f t="shared" si="166"/>
        <v>0.92992986183955517</v>
      </c>
      <c r="BE46" s="72">
        <f t="shared" si="167"/>
        <v>0.92992986183955517</v>
      </c>
      <c r="BF46" s="72">
        <f t="shared" si="79"/>
        <v>0</v>
      </c>
      <c r="BG46" s="72">
        <f t="shared" si="80"/>
        <v>0</v>
      </c>
      <c r="BI46">
        <f t="shared" si="138"/>
        <v>42</v>
      </c>
      <c r="BJ46" s="14">
        <f t="shared" si="139"/>
        <v>2.052E-2</v>
      </c>
      <c r="BK46" s="5">
        <f t="shared" si="140"/>
        <v>0.4260849007226381</v>
      </c>
      <c r="BL46" s="5">
        <f t="shared" si="141"/>
        <v>0.90129999999999999</v>
      </c>
      <c r="BM46" s="5">
        <f t="shared" si="142"/>
        <v>2.0863209190632892E-2</v>
      </c>
      <c r="BN46" s="5">
        <f t="shared" si="81"/>
        <v>0.98119598955648257</v>
      </c>
      <c r="BO46" s="5">
        <f t="shared" si="143"/>
        <v>0.84214243050979942</v>
      </c>
      <c r="BP46" s="5">
        <f t="shared" si="144"/>
        <v>0.90188999999999997</v>
      </c>
      <c r="BQ46" s="5">
        <f t="shared" si="145"/>
        <v>4.7636106800000001E-2</v>
      </c>
      <c r="BR46" s="5">
        <f t="shared" si="83"/>
        <v>0.95703747163814801</v>
      </c>
      <c r="BS46" s="5">
        <f t="shared" si="146"/>
        <v>0.70291772567230715</v>
      </c>
      <c r="BT46" s="5">
        <f t="shared" si="84"/>
        <v>0</v>
      </c>
      <c r="BU46" s="13">
        <f t="shared" si="85"/>
        <v>0.59195684194609721</v>
      </c>
      <c r="BV46" s="5">
        <f t="shared" si="147"/>
        <v>0</v>
      </c>
      <c r="BW46" s="18">
        <f t="shared" si="148"/>
        <v>0</v>
      </c>
      <c r="BX46" s="72">
        <f t="shared" si="168"/>
        <v>0.76001926574862666</v>
      </c>
      <c r="BY46" s="72">
        <f t="shared" si="149"/>
        <v>9.9198670531023547E-2</v>
      </c>
      <c r="BZ46" s="72">
        <f t="shared" si="150"/>
        <v>1.226605393632807E-2</v>
      </c>
      <c r="CA46" s="72">
        <f t="shared" si="151"/>
        <v>0.10365181455353732</v>
      </c>
      <c r="CB46" s="72">
        <f t="shared" si="152"/>
        <v>0</v>
      </c>
      <c r="CC46" s="72">
        <f t="shared" si="153"/>
        <v>0</v>
      </c>
      <c r="CD46" s="72">
        <f t="shared" si="87"/>
        <v>0.29708227432769285</v>
      </c>
      <c r="CE46" s="72">
        <f t="shared" si="88"/>
        <v>0</v>
      </c>
      <c r="CF46" s="72">
        <f t="shared" si="169"/>
        <v>0.76001926574862666</v>
      </c>
      <c r="CG46" s="72">
        <f t="shared" si="154"/>
        <v>0</v>
      </c>
      <c r="CH46" s="72">
        <f t="shared" si="155"/>
        <v>0</v>
      </c>
      <c r="CJ46">
        <f t="shared" si="156"/>
        <v>41</v>
      </c>
      <c r="CK46" s="14">
        <f t="shared" si="157"/>
        <v>2.044E-2</v>
      </c>
      <c r="CL46" s="5">
        <f t="shared" si="90"/>
        <v>0.43622802463526178</v>
      </c>
      <c r="CM46" s="5">
        <f t="shared" si="158"/>
        <v>0.8952</v>
      </c>
      <c r="CN46" s="5">
        <f t="shared" si="159"/>
        <v>1.790555542965877E-2</v>
      </c>
      <c r="CO46" s="5">
        <f t="shared" si="91"/>
        <v>0.98397094677936947</v>
      </c>
      <c r="CP46" s="5">
        <f t="shared" si="92"/>
        <v>0.85828156604111505</v>
      </c>
      <c r="CQ46" s="5">
        <f t="shared" si="160"/>
        <v>0.89614799999999994</v>
      </c>
      <c r="CR46" s="5">
        <f t="shared" si="161"/>
        <v>4.1401794300000003E-2</v>
      </c>
      <c r="CS46" s="5">
        <f t="shared" si="93"/>
        <v>0.96289786484164364</v>
      </c>
      <c r="CT46" s="5">
        <f t="shared" si="94"/>
        <v>0.73447252224004611</v>
      </c>
      <c r="CU46" s="5">
        <f t="shared" si="162"/>
        <v>1</v>
      </c>
      <c r="CV46" s="5">
        <f t="shared" si="163"/>
        <v>0</v>
      </c>
      <c r="CW46" s="5">
        <f t="shared" si="95"/>
        <v>0.63038422660235449</v>
      </c>
      <c r="CX46" s="5">
        <f t="shared" si="164"/>
        <v>0</v>
      </c>
      <c r="CY46" s="18">
        <f t="shared" si="96"/>
        <v>0</v>
      </c>
      <c r="CZ46" s="72">
        <f t="shared" si="97"/>
        <v>0</v>
      </c>
      <c r="DA46" s="72">
        <f t="shared" si="98"/>
        <v>0.26552747775995389</v>
      </c>
      <c r="DB46" s="72">
        <f t="shared" si="99"/>
        <v>0</v>
      </c>
      <c r="DC46" s="72">
        <f t="shared" si="170"/>
        <v>0.78792289035396834</v>
      </c>
      <c r="DD46" s="72">
        <f t="shared" si="171"/>
        <v>0.78792289035396834</v>
      </c>
      <c r="DE46" s="72">
        <f t="shared" si="102"/>
        <v>0</v>
      </c>
      <c r="DF46" s="72">
        <f t="shared" si="103"/>
        <v>0</v>
      </c>
    </row>
    <row r="47" spans="1:110" x14ac:dyDescent="0.2">
      <c r="A47">
        <f t="shared" si="104"/>
        <v>43</v>
      </c>
      <c r="B47">
        <f t="shared" si="106"/>
        <v>2068</v>
      </c>
      <c r="C47">
        <f t="shared" si="107"/>
        <v>83</v>
      </c>
      <c r="D47">
        <f t="shared" si="108"/>
        <v>85</v>
      </c>
      <c r="E47">
        <f t="shared" si="109"/>
        <v>80</v>
      </c>
      <c r="F47" s="5">
        <f t="shared" si="110"/>
        <v>1</v>
      </c>
      <c r="G47" s="5">
        <f t="shared" si="111"/>
        <v>0</v>
      </c>
      <c r="H47" s="5">
        <f t="shared" si="112"/>
        <v>0</v>
      </c>
      <c r="I47" s="5">
        <f t="shared" si="113"/>
        <v>11.651160716763691</v>
      </c>
      <c r="K47">
        <f t="shared" si="55"/>
        <v>43</v>
      </c>
      <c r="L47" s="14">
        <f t="shared" si="114"/>
        <v>2.0590000000000001E-2</v>
      </c>
      <c r="M47" s="5">
        <f t="shared" si="56"/>
        <v>0.41628784121372026</v>
      </c>
      <c r="N47" s="5">
        <f t="shared" si="7"/>
        <v>0.9052</v>
      </c>
      <c r="O47" s="5">
        <f t="shared" si="115"/>
        <v>4.0179245199999998E-2</v>
      </c>
      <c r="P47" s="5">
        <f t="shared" si="116"/>
        <v>0.96362974724495998</v>
      </c>
      <c r="Q47" s="5">
        <f t="shared" si="57"/>
        <v>0.7397973486449847</v>
      </c>
      <c r="R47" s="5">
        <f t="shared" si="117"/>
        <v>0.87981300000000007</v>
      </c>
      <c r="S47" s="13">
        <f t="shared" si="118"/>
        <v>1.4584792983229344E-2</v>
      </c>
      <c r="T47" s="5">
        <f t="shared" si="60"/>
        <v>0.98716810953104606</v>
      </c>
      <c r="U47" s="5">
        <f t="shared" si="119"/>
        <v>0.87912400293604587</v>
      </c>
      <c r="V47" s="5">
        <f t="shared" si="61"/>
        <v>0</v>
      </c>
      <c r="W47" s="52">
        <f t="shared" si="62"/>
        <v>0.65037360650225251</v>
      </c>
      <c r="X47" s="5">
        <f t="shared" si="120"/>
        <v>0</v>
      </c>
      <c r="Y47" s="18">
        <f t="shared" si="63"/>
        <v>0</v>
      </c>
      <c r="Z47" s="72">
        <f t="shared" si="121"/>
        <v>0.91084474489219336</v>
      </c>
      <c r="AA47" s="72">
        <f t="shared" si="122"/>
        <v>0.20190719332329204</v>
      </c>
      <c r="AB47" s="72">
        <f t="shared" si="123"/>
        <v>2.5432745683186663E-2</v>
      </c>
      <c r="AC47" s="72">
        <f t="shared" si="124"/>
        <v>0.2045317219771291</v>
      </c>
      <c r="AD47" s="72">
        <f t="shared" si="125"/>
        <v>0</v>
      </c>
      <c r="AE47" s="72">
        <f t="shared" si="65"/>
        <v>0</v>
      </c>
      <c r="AF47" s="72">
        <f t="shared" si="66"/>
        <v>0.12087599706395413</v>
      </c>
      <c r="AG47" s="72">
        <f t="shared" si="67"/>
        <v>0</v>
      </c>
      <c r="AH47" s="72">
        <f t="shared" si="165"/>
        <v>0.91084474489219336</v>
      </c>
      <c r="AI47" s="72">
        <f t="shared" si="126"/>
        <v>0</v>
      </c>
      <c r="AJ47" s="72">
        <f t="shared" si="127"/>
        <v>0</v>
      </c>
      <c r="AL47">
        <f t="shared" si="128"/>
        <v>42</v>
      </c>
      <c r="AM47" s="14">
        <f t="shared" si="129"/>
        <v>2.052E-2</v>
      </c>
      <c r="AN47" s="5">
        <f t="shared" si="69"/>
        <v>0.4260849007226381</v>
      </c>
      <c r="AO47" s="5">
        <f t="shared" si="130"/>
        <v>0.89580000000000004</v>
      </c>
      <c r="AP47" s="5">
        <f t="shared" si="131"/>
        <v>3.4631426399999998E-2</v>
      </c>
      <c r="AQ47" s="5">
        <f t="shared" si="132"/>
        <v>0.96897716823087998</v>
      </c>
      <c r="AR47" s="5">
        <f t="shared" si="70"/>
        <v>0.76771950093911345</v>
      </c>
      <c r="AS47" s="5">
        <f t="shared" si="133"/>
        <v>0.87377400000000005</v>
      </c>
      <c r="AT47" s="5">
        <f t="shared" si="134"/>
        <v>1.2469624314036087E-2</v>
      </c>
      <c r="AU47" s="5">
        <f t="shared" si="71"/>
        <v>0.98910436648462741</v>
      </c>
      <c r="AV47" s="5">
        <f t="shared" si="72"/>
        <v>0.89055146175019118</v>
      </c>
      <c r="AW47" s="5">
        <f t="shared" si="135"/>
        <v>0</v>
      </c>
      <c r="AX47" s="5">
        <f t="shared" si="73"/>
        <v>0.68369372377545479</v>
      </c>
      <c r="AY47" s="5">
        <f t="shared" si="136"/>
        <v>0</v>
      </c>
      <c r="AZ47" s="18">
        <f t="shared" si="74"/>
        <v>0</v>
      </c>
      <c r="BA47" s="72">
        <f t="shared" si="137"/>
        <v>0</v>
      </c>
      <c r="BB47" s="72">
        <f t="shared" si="75"/>
        <v>0.10944853824980882</v>
      </c>
      <c r="BC47" s="72">
        <f t="shared" si="76"/>
        <v>0</v>
      </c>
      <c r="BD47" s="72">
        <f t="shared" si="166"/>
        <v>0.91979768686995034</v>
      </c>
      <c r="BE47" s="72">
        <f t="shared" si="167"/>
        <v>0.91979768686995034</v>
      </c>
      <c r="BF47" s="72">
        <f t="shared" si="79"/>
        <v>0</v>
      </c>
      <c r="BG47" s="72">
        <f t="shared" si="80"/>
        <v>0</v>
      </c>
      <c r="BI47">
        <f t="shared" si="138"/>
        <v>43</v>
      </c>
      <c r="BJ47" s="14">
        <f t="shared" si="139"/>
        <v>2.0590000000000001E-2</v>
      </c>
      <c r="BK47" s="5">
        <f t="shared" si="140"/>
        <v>0.41628784121372026</v>
      </c>
      <c r="BL47" s="5">
        <f t="shared" si="141"/>
        <v>0.90849999999999997</v>
      </c>
      <c r="BM47" s="5">
        <f t="shared" si="142"/>
        <v>2.4447335666037961E-2</v>
      </c>
      <c r="BN47" s="5">
        <f t="shared" si="81"/>
        <v>0.97778959554740452</v>
      </c>
      <c r="BO47" s="5">
        <f t="shared" si="143"/>
        <v>0.82343810652148497</v>
      </c>
      <c r="BP47" s="5">
        <f t="shared" si="144"/>
        <v>0.90773100000000007</v>
      </c>
      <c r="BQ47" s="5">
        <f t="shared" si="145"/>
        <v>5.4818703599999997E-2</v>
      </c>
      <c r="BR47" s="5">
        <f t="shared" si="83"/>
        <v>0.95023936336246839</v>
      </c>
      <c r="BS47" s="5">
        <f t="shared" si="146"/>
        <v>0.66794009213904737</v>
      </c>
      <c r="BT47" s="5">
        <f t="shared" si="84"/>
        <v>0</v>
      </c>
      <c r="BU47" s="13">
        <f t="shared" si="85"/>
        <v>0.55000732474076341</v>
      </c>
      <c r="BV47" s="5">
        <f t="shared" si="147"/>
        <v>0</v>
      </c>
      <c r="BW47" s="18">
        <f t="shared" si="148"/>
        <v>0</v>
      </c>
      <c r="BX47" s="72">
        <f t="shared" si="168"/>
        <v>0.72220022322818567</v>
      </c>
      <c r="BY47" s="72">
        <f t="shared" si="149"/>
        <v>0.10591816881522916</v>
      </c>
      <c r="BZ47" s="72">
        <f t="shared" si="150"/>
        <v>1.3508266959692986E-2</v>
      </c>
      <c r="CA47" s="72">
        <f t="shared" si="151"/>
        <v>0.11146472446735162</v>
      </c>
      <c r="CB47" s="72">
        <f t="shared" si="152"/>
        <v>0</v>
      </c>
      <c r="CC47" s="72">
        <f t="shared" si="153"/>
        <v>0</v>
      </c>
      <c r="CD47" s="72">
        <f t="shared" si="87"/>
        <v>0.33205990786095263</v>
      </c>
      <c r="CE47" s="72">
        <f t="shared" si="88"/>
        <v>0</v>
      </c>
      <c r="CF47" s="72">
        <f t="shared" si="169"/>
        <v>0.72220022322818567</v>
      </c>
      <c r="CG47" s="72">
        <f t="shared" si="154"/>
        <v>0</v>
      </c>
      <c r="CH47" s="72">
        <f t="shared" si="155"/>
        <v>0</v>
      </c>
      <c r="CJ47">
        <f t="shared" si="156"/>
        <v>42</v>
      </c>
      <c r="CK47" s="14">
        <f t="shared" si="157"/>
        <v>2.052E-2</v>
      </c>
      <c r="CL47" s="5">
        <f t="shared" si="90"/>
        <v>0.4260849007226381</v>
      </c>
      <c r="CM47" s="5">
        <f t="shared" si="158"/>
        <v>0.90129999999999999</v>
      </c>
      <c r="CN47" s="5">
        <f t="shared" si="159"/>
        <v>2.0863209190632892E-2</v>
      </c>
      <c r="CO47" s="5">
        <f t="shared" si="91"/>
        <v>0.98119598955648257</v>
      </c>
      <c r="CP47" s="5">
        <f t="shared" si="92"/>
        <v>0.84214243050979942</v>
      </c>
      <c r="CQ47" s="5">
        <f t="shared" si="160"/>
        <v>0.90188999999999997</v>
      </c>
      <c r="CR47" s="5">
        <f t="shared" si="161"/>
        <v>4.7636106800000001E-2</v>
      </c>
      <c r="CS47" s="5">
        <f t="shared" si="93"/>
        <v>0.95703747163814801</v>
      </c>
      <c r="CT47" s="5">
        <f t="shared" si="94"/>
        <v>0.70291772567230715</v>
      </c>
      <c r="CU47" s="5">
        <f t="shared" si="162"/>
        <v>1</v>
      </c>
      <c r="CV47" s="5">
        <f t="shared" si="163"/>
        <v>0</v>
      </c>
      <c r="CW47" s="5">
        <f t="shared" si="95"/>
        <v>0.59195684194609721</v>
      </c>
      <c r="CX47" s="5">
        <f t="shared" si="164"/>
        <v>0</v>
      </c>
      <c r="CY47" s="18">
        <f t="shared" si="96"/>
        <v>0</v>
      </c>
      <c r="CZ47" s="72">
        <f t="shared" si="97"/>
        <v>0</v>
      </c>
      <c r="DA47" s="72">
        <f t="shared" si="98"/>
        <v>0.29708227432769285</v>
      </c>
      <c r="DB47" s="72">
        <f t="shared" si="99"/>
        <v>0</v>
      </c>
      <c r="DC47" s="72">
        <f t="shared" si="170"/>
        <v>0.75407173083018353</v>
      </c>
      <c r="DD47" s="72">
        <f t="shared" si="171"/>
        <v>0.75407173083018353</v>
      </c>
      <c r="DE47" s="72">
        <f t="shared" si="102"/>
        <v>0</v>
      </c>
      <c r="DF47" s="72">
        <f t="shared" si="103"/>
        <v>0</v>
      </c>
    </row>
    <row r="48" spans="1:110" x14ac:dyDescent="0.2">
      <c r="A48">
        <f t="shared" si="104"/>
        <v>44</v>
      </c>
      <c r="B48">
        <f t="shared" si="106"/>
        <v>2069</v>
      </c>
      <c r="C48">
        <f t="shared" si="107"/>
        <v>84</v>
      </c>
      <c r="D48">
        <f t="shared" si="108"/>
        <v>86</v>
      </c>
      <c r="E48">
        <f t="shared" si="109"/>
        <v>81</v>
      </c>
      <c r="F48" s="5">
        <f t="shared" si="110"/>
        <v>1</v>
      </c>
      <c r="G48" s="5">
        <f t="shared" si="111"/>
        <v>0</v>
      </c>
      <c r="H48" s="5">
        <f t="shared" si="112"/>
        <v>0</v>
      </c>
      <c r="I48" s="5">
        <f t="shared" si="113"/>
        <v>11.651160716763691</v>
      </c>
      <c r="K48">
        <f t="shared" si="55"/>
        <v>44</v>
      </c>
      <c r="L48" s="14">
        <f t="shared" si="114"/>
        <v>2.0670000000000001E-2</v>
      </c>
      <c r="M48" s="5">
        <f t="shared" si="56"/>
        <v>0.40648507210387047</v>
      </c>
      <c r="N48" s="5">
        <f t="shared" si="7"/>
        <v>0.91100000000000003</v>
      </c>
      <c r="O48" s="5">
        <f t="shared" si="115"/>
        <v>4.6307456300000001E-2</v>
      </c>
      <c r="P48" s="5">
        <f t="shared" si="116"/>
        <v>0.95781390731070004</v>
      </c>
      <c r="Q48" s="5">
        <f t="shared" si="57"/>
        <v>0.70858818912374899</v>
      </c>
      <c r="R48" s="5">
        <f t="shared" si="117"/>
        <v>0.88624800000000004</v>
      </c>
      <c r="S48" s="13">
        <f t="shared" si="118"/>
        <v>1.6932964767294223E-2</v>
      </c>
      <c r="T48" s="5">
        <f t="shared" si="60"/>
        <v>0.98499319384091499</v>
      </c>
      <c r="U48" s="5">
        <f t="shared" si="119"/>
        <v>0.86593115943418575</v>
      </c>
      <c r="V48" s="5">
        <f t="shared" si="61"/>
        <v>0</v>
      </c>
      <c r="W48" s="52">
        <f t="shared" si="62"/>
        <v>0.61358859216929806</v>
      </c>
      <c r="X48" s="5">
        <f t="shared" si="120"/>
        <v>0</v>
      </c>
      <c r="Y48" s="18">
        <f t="shared" si="63"/>
        <v>0</v>
      </c>
      <c r="Z48" s="72">
        <f t="shared" si="121"/>
        <v>0.89717587436457502</v>
      </c>
      <c r="AA48" s="72">
        <f t="shared" si="122"/>
        <v>0.22392829260959027</v>
      </c>
      <c r="AB48" s="72">
        <f t="shared" si="123"/>
        <v>2.8000104981648122E-2</v>
      </c>
      <c r="AC48" s="72">
        <f t="shared" si="124"/>
        <v>0.2273399390064787</v>
      </c>
      <c r="AD48" s="72">
        <f t="shared" si="125"/>
        <v>0</v>
      </c>
      <c r="AE48" s="72">
        <f t="shared" si="65"/>
        <v>0</v>
      </c>
      <c r="AF48" s="72">
        <f t="shared" si="66"/>
        <v>0.13406884056581425</v>
      </c>
      <c r="AG48" s="72">
        <f t="shared" si="67"/>
        <v>0</v>
      </c>
      <c r="AH48" s="72">
        <f t="shared" si="165"/>
        <v>0.89717587436457502</v>
      </c>
      <c r="AI48" s="72">
        <f t="shared" si="126"/>
        <v>0</v>
      </c>
      <c r="AJ48" s="72">
        <f t="shared" si="127"/>
        <v>0</v>
      </c>
      <c r="AL48">
        <f t="shared" si="128"/>
        <v>43</v>
      </c>
      <c r="AM48" s="14">
        <f t="shared" si="129"/>
        <v>2.0590000000000001E-2</v>
      </c>
      <c r="AN48" s="5">
        <f t="shared" si="69"/>
        <v>0.41628784121372026</v>
      </c>
      <c r="AO48" s="5">
        <f t="shared" si="130"/>
        <v>0.9052</v>
      </c>
      <c r="AP48" s="5">
        <f t="shared" si="131"/>
        <v>4.0179245199999998E-2</v>
      </c>
      <c r="AQ48" s="5">
        <f t="shared" si="132"/>
        <v>0.96362974724495998</v>
      </c>
      <c r="AR48" s="5">
        <f t="shared" si="70"/>
        <v>0.7397973486449847</v>
      </c>
      <c r="AS48" s="5">
        <f t="shared" si="133"/>
        <v>0.87981300000000007</v>
      </c>
      <c r="AT48" s="5">
        <f t="shared" si="134"/>
        <v>1.4584792983229344E-2</v>
      </c>
      <c r="AU48" s="5">
        <f t="shared" si="71"/>
        <v>0.98716810953104606</v>
      </c>
      <c r="AV48" s="5">
        <f t="shared" si="72"/>
        <v>0.87912400293604587</v>
      </c>
      <c r="AW48" s="5">
        <f t="shared" si="135"/>
        <v>0</v>
      </c>
      <c r="AX48" s="5">
        <f t="shared" si="73"/>
        <v>0.65037360650225251</v>
      </c>
      <c r="AY48" s="5">
        <f t="shared" si="136"/>
        <v>0</v>
      </c>
      <c r="AZ48" s="18">
        <f t="shared" si="74"/>
        <v>0</v>
      </c>
      <c r="BA48" s="72">
        <f t="shared" si="137"/>
        <v>0</v>
      </c>
      <c r="BB48" s="72">
        <f t="shared" si="75"/>
        <v>0.12087599706395413</v>
      </c>
      <c r="BC48" s="72">
        <f t="shared" si="76"/>
        <v>0</v>
      </c>
      <c r="BD48" s="72">
        <f t="shared" si="166"/>
        <v>0.90799494369843792</v>
      </c>
      <c r="BE48" s="72">
        <f t="shared" si="167"/>
        <v>0.90799494369843792</v>
      </c>
      <c r="BF48" s="72">
        <f t="shared" si="79"/>
        <v>0</v>
      </c>
      <c r="BG48" s="72">
        <f t="shared" si="80"/>
        <v>0</v>
      </c>
      <c r="BI48">
        <f t="shared" si="138"/>
        <v>44</v>
      </c>
      <c r="BJ48" s="14">
        <f t="shared" si="139"/>
        <v>2.0670000000000001E-2</v>
      </c>
      <c r="BK48" s="5">
        <f t="shared" si="140"/>
        <v>0.40648507210387047</v>
      </c>
      <c r="BL48" s="5">
        <f t="shared" si="141"/>
        <v>0.91379999999999995</v>
      </c>
      <c r="BM48" s="5">
        <f t="shared" si="142"/>
        <v>2.8403944732191877E-2</v>
      </c>
      <c r="BN48" s="5">
        <f t="shared" si="81"/>
        <v>0.97404447530372307</v>
      </c>
      <c r="BO48" s="5">
        <f t="shared" si="143"/>
        <v>0.80206533841181105</v>
      </c>
      <c r="BP48" s="5">
        <f t="shared" si="144"/>
        <v>0.91307700000000003</v>
      </c>
      <c r="BQ48" s="5">
        <f t="shared" si="145"/>
        <v>6.3836198400000002E-2</v>
      </c>
      <c r="BR48" s="5">
        <f t="shared" si="83"/>
        <v>0.94171263547352324</v>
      </c>
      <c r="BS48" s="5">
        <f t="shared" si="146"/>
        <v>0.62900762450669023</v>
      </c>
      <c r="BT48" s="5">
        <f t="shared" si="84"/>
        <v>0</v>
      </c>
      <c r="BU48" s="13">
        <f t="shared" si="85"/>
        <v>0.50450521321356789</v>
      </c>
      <c r="BV48" s="5">
        <f t="shared" si="147"/>
        <v>0</v>
      </c>
      <c r="BW48" s="18">
        <f t="shared" si="148"/>
        <v>0</v>
      </c>
      <c r="BX48" s="72">
        <f t="shared" si="168"/>
        <v>0.68010507555578148</v>
      </c>
      <c r="BY48" s="72">
        <f t="shared" si="149"/>
        <v>0.11246538357881139</v>
      </c>
      <c r="BZ48" s="72">
        <f t="shared" si="150"/>
        <v>1.4535728070065977E-2</v>
      </c>
      <c r="CA48" s="72">
        <f t="shared" si="151"/>
        <v>0.11942643577492214</v>
      </c>
      <c r="CB48" s="72">
        <f t="shared" si="152"/>
        <v>0</v>
      </c>
      <c r="CC48" s="72">
        <f t="shared" si="153"/>
        <v>0</v>
      </c>
      <c r="CD48" s="72">
        <f t="shared" si="87"/>
        <v>0.37099237549330977</v>
      </c>
      <c r="CE48" s="72">
        <f t="shared" si="88"/>
        <v>0</v>
      </c>
      <c r="CF48" s="72">
        <f t="shared" si="169"/>
        <v>0.68010507555578148</v>
      </c>
      <c r="CG48" s="72">
        <f t="shared" si="154"/>
        <v>0</v>
      </c>
      <c r="CH48" s="72">
        <f t="shared" si="155"/>
        <v>0</v>
      </c>
      <c r="CJ48">
        <f t="shared" si="156"/>
        <v>43</v>
      </c>
      <c r="CK48" s="14">
        <f t="shared" si="157"/>
        <v>2.0590000000000001E-2</v>
      </c>
      <c r="CL48" s="5">
        <f t="shared" si="90"/>
        <v>0.41628784121372026</v>
      </c>
      <c r="CM48" s="5">
        <f t="shared" si="158"/>
        <v>0.90849999999999997</v>
      </c>
      <c r="CN48" s="5">
        <f t="shared" si="159"/>
        <v>2.4447335666037961E-2</v>
      </c>
      <c r="CO48" s="5">
        <f t="shared" si="91"/>
        <v>0.97778959554740452</v>
      </c>
      <c r="CP48" s="5">
        <f t="shared" si="92"/>
        <v>0.82343810652148497</v>
      </c>
      <c r="CQ48" s="5">
        <f t="shared" si="160"/>
        <v>0.90773100000000007</v>
      </c>
      <c r="CR48" s="5">
        <f t="shared" si="161"/>
        <v>5.4818703599999997E-2</v>
      </c>
      <c r="CS48" s="5">
        <f t="shared" si="93"/>
        <v>0.95023936336246839</v>
      </c>
      <c r="CT48" s="5">
        <f t="shared" si="94"/>
        <v>0.66794009213904737</v>
      </c>
      <c r="CU48" s="5">
        <f t="shared" si="162"/>
        <v>1</v>
      </c>
      <c r="CV48" s="5">
        <f t="shared" si="163"/>
        <v>0</v>
      </c>
      <c r="CW48" s="5">
        <f t="shared" si="95"/>
        <v>0.55000732474076341</v>
      </c>
      <c r="CX48" s="5">
        <f t="shared" si="164"/>
        <v>0</v>
      </c>
      <c r="CY48" s="18">
        <f t="shared" si="96"/>
        <v>0</v>
      </c>
      <c r="CZ48" s="72">
        <f t="shared" si="97"/>
        <v>0</v>
      </c>
      <c r="DA48" s="72">
        <f t="shared" si="98"/>
        <v>0.33205990786095263</v>
      </c>
      <c r="DB48" s="72">
        <f t="shared" si="99"/>
        <v>0</v>
      </c>
      <c r="DC48" s="72">
        <f t="shared" si="170"/>
        <v>0.71654864143370822</v>
      </c>
      <c r="DD48" s="72">
        <f t="shared" si="171"/>
        <v>0.71654864143370822</v>
      </c>
      <c r="DE48" s="72">
        <f t="shared" si="102"/>
        <v>0</v>
      </c>
      <c r="DF48" s="72">
        <f t="shared" si="103"/>
        <v>0</v>
      </c>
    </row>
    <row r="49" spans="1:110" x14ac:dyDescent="0.2">
      <c r="A49">
        <f t="shared" si="104"/>
        <v>45</v>
      </c>
      <c r="B49">
        <f t="shared" si="106"/>
        <v>2070</v>
      </c>
      <c r="C49">
        <f t="shared" si="107"/>
        <v>85</v>
      </c>
      <c r="D49">
        <f t="shared" si="108"/>
        <v>87</v>
      </c>
      <c r="E49">
        <f t="shared" si="109"/>
        <v>82</v>
      </c>
      <c r="F49" s="5">
        <f t="shared" si="110"/>
        <v>1</v>
      </c>
      <c r="G49" s="5">
        <f t="shared" si="111"/>
        <v>0</v>
      </c>
      <c r="H49" s="5">
        <f t="shared" si="112"/>
        <v>0</v>
      </c>
      <c r="I49" s="5">
        <f t="shared" si="113"/>
        <v>11.651160716763691</v>
      </c>
      <c r="K49">
        <f t="shared" si="55"/>
        <v>45</v>
      </c>
      <c r="L49" s="14">
        <f t="shared" si="114"/>
        <v>2.0740000000000001E-2</v>
      </c>
      <c r="M49" s="5">
        <f t="shared" si="56"/>
        <v>0.3970260234006327</v>
      </c>
      <c r="N49" s="5">
        <f t="shared" si="7"/>
        <v>0.91690000000000005</v>
      </c>
      <c r="O49" s="5">
        <f t="shared" si="115"/>
        <v>5.3388052900000003E-2</v>
      </c>
      <c r="P49" s="5">
        <f t="shared" si="116"/>
        <v>0.95104849429599003</v>
      </c>
      <c r="Q49" s="5">
        <f t="shared" si="57"/>
        <v>0.67390173034206369</v>
      </c>
      <c r="R49" s="5">
        <f t="shared" si="117"/>
        <v>0.89228699999999994</v>
      </c>
      <c r="S49" s="13">
        <f t="shared" si="118"/>
        <v>1.9764731723672879E-2</v>
      </c>
      <c r="T49" s="5">
        <f t="shared" si="60"/>
        <v>0.98236418682447912</v>
      </c>
      <c r="U49" s="5">
        <f t="shared" si="119"/>
        <v>0.85065975928354232</v>
      </c>
      <c r="V49" s="5">
        <f t="shared" si="61"/>
        <v>0</v>
      </c>
      <c r="W49" s="52">
        <f t="shared" si="62"/>
        <v>0.57326108371354256</v>
      </c>
      <c r="X49" s="5">
        <f t="shared" si="120"/>
        <v>0</v>
      </c>
      <c r="Y49" s="18">
        <f t="shared" si="63"/>
        <v>0</v>
      </c>
      <c r="Z49" s="72">
        <f t="shared" si="121"/>
        <v>0.88135344825869677</v>
      </c>
      <c r="AA49" s="72">
        <f t="shared" si="122"/>
        <v>0.24748543543771098</v>
      </c>
      <c r="AB49" s="72">
        <f t="shared" si="123"/>
        <v>3.0571030055121486E-2</v>
      </c>
      <c r="AC49" s="72">
        <f t="shared" si="124"/>
        <v>0.25192839759123842</v>
      </c>
      <c r="AD49" s="72">
        <f t="shared" si="125"/>
        <v>0</v>
      </c>
      <c r="AE49" s="72">
        <f t="shared" si="65"/>
        <v>0</v>
      </c>
      <c r="AF49" s="72">
        <f t="shared" si="66"/>
        <v>0.14934024071645768</v>
      </c>
      <c r="AG49" s="72">
        <f t="shared" si="67"/>
        <v>0</v>
      </c>
      <c r="AH49" s="72">
        <f t="shared" si="165"/>
        <v>0.88135344825869677</v>
      </c>
      <c r="AI49" s="72">
        <f t="shared" si="126"/>
        <v>0</v>
      </c>
      <c r="AJ49" s="72">
        <f t="shared" si="127"/>
        <v>0</v>
      </c>
      <c r="AL49">
        <f t="shared" si="128"/>
        <v>44</v>
      </c>
      <c r="AM49" s="14">
        <f t="shared" si="129"/>
        <v>2.0670000000000001E-2</v>
      </c>
      <c r="AN49" s="5">
        <f t="shared" si="69"/>
        <v>0.40648507210387047</v>
      </c>
      <c r="AO49" s="5">
        <f t="shared" si="130"/>
        <v>0.91100000000000003</v>
      </c>
      <c r="AP49" s="5">
        <f t="shared" si="131"/>
        <v>4.6307456300000001E-2</v>
      </c>
      <c r="AQ49" s="5">
        <f t="shared" si="132"/>
        <v>0.95781390731070004</v>
      </c>
      <c r="AR49" s="5">
        <f t="shared" si="70"/>
        <v>0.70858818912374899</v>
      </c>
      <c r="AS49" s="5">
        <f t="shared" si="133"/>
        <v>0.88624800000000004</v>
      </c>
      <c r="AT49" s="5">
        <f t="shared" si="134"/>
        <v>1.6932964767294223E-2</v>
      </c>
      <c r="AU49" s="5">
        <f t="shared" si="71"/>
        <v>0.98499319384091499</v>
      </c>
      <c r="AV49" s="5">
        <f t="shared" si="72"/>
        <v>0.86593115943418575</v>
      </c>
      <c r="AW49" s="5">
        <f t="shared" si="135"/>
        <v>0</v>
      </c>
      <c r="AX49" s="5">
        <f t="shared" si="73"/>
        <v>0.61358859216929806</v>
      </c>
      <c r="AY49" s="5">
        <f t="shared" si="136"/>
        <v>0</v>
      </c>
      <c r="AZ49" s="18">
        <f t="shared" si="74"/>
        <v>0</v>
      </c>
      <c r="BA49" s="72">
        <f t="shared" si="137"/>
        <v>0</v>
      </c>
      <c r="BB49" s="72">
        <f t="shared" si="75"/>
        <v>0.13406884056581425</v>
      </c>
      <c r="BC49" s="72">
        <f t="shared" si="76"/>
        <v>0</v>
      </c>
      <c r="BD49" s="72">
        <f t="shared" si="166"/>
        <v>0.89436883958492619</v>
      </c>
      <c r="BE49" s="72">
        <f t="shared" si="167"/>
        <v>0.89436883958492619</v>
      </c>
      <c r="BF49" s="72">
        <f t="shared" si="79"/>
        <v>0</v>
      </c>
      <c r="BG49" s="72">
        <f t="shared" si="80"/>
        <v>0</v>
      </c>
      <c r="BI49">
        <f t="shared" si="138"/>
        <v>45</v>
      </c>
      <c r="BJ49" s="14">
        <f t="shared" si="139"/>
        <v>2.0740000000000001E-2</v>
      </c>
      <c r="BK49" s="5">
        <f t="shared" si="140"/>
        <v>0.3970260234006327</v>
      </c>
      <c r="BL49" s="5">
        <f t="shared" si="141"/>
        <v>0.91769999999999996</v>
      </c>
      <c r="BM49" s="5">
        <f t="shared" si="142"/>
        <v>3.4027620371637535E-2</v>
      </c>
      <c r="BN49" s="5">
        <f t="shared" si="81"/>
        <v>0.96877285278494818</v>
      </c>
      <c r="BO49" s="5">
        <f t="shared" si="143"/>
        <v>0.77701912601313505</v>
      </c>
      <c r="BP49" s="5">
        <f t="shared" si="144"/>
        <v>0.92129399999999995</v>
      </c>
      <c r="BQ49" s="5">
        <f t="shared" si="145"/>
        <v>7.3845979300000003E-2</v>
      </c>
      <c r="BR49" s="5">
        <f t="shared" si="83"/>
        <v>0.93196614234678576</v>
      </c>
      <c r="BS49" s="5">
        <f t="shared" si="146"/>
        <v>0.58621380931821565</v>
      </c>
      <c r="BT49" s="5">
        <f t="shared" si="84"/>
        <v>0</v>
      </c>
      <c r="BU49" s="13">
        <f t="shared" si="85"/>
        <v>0.45549934177327051</v>
      </c>
      <c r="BV49" s="5">
        <f t="shared" si="147"/>
        <v>0</v>
      </c>
      <c r="BW49" s="18">
        <f t="shared" si="148"/>
        <v>0</v>
      </c>
      <c r="BX49" s="72">
        <f t="shared" si="168"/>
        <v>0.63383490365619088</v>
      </c>
      <c r="BY49" s="72">
        <f t="shared" si="149"/>
        <v>0.11836073609715768</v>
      </c>
      <c r="BZ49" s="72">
        <f t="shared" si="150"/>
        <v>1.5875163622667287E-2</v>
      </c>
      <c r="CA49" s="72">
        <f t="shared" si="151"/>
        <v>0.12700111164887737</v>
      </c>
      <c r="CB49" s="72">
        <f t="shared" si="152"/>
        <v>0</v>
      </c>
      <c r="CC49" s="72">
        <f t="shared" si="153"/>
        <v>0</v>
      </c>
      <c r="CD49" s="72">
        <f t="shared" si="87"/>
        <v>0.41378619068178435</v>
      </c>
      <c r="CE49" s="72">
        <f t="shared" si="88"/>
        <v>0</v>
      </c>
      <c r="CF49" s="72">
        <f t="shared" si="169"/>
        <v>0.63383490365619088</v>
      </c>
      <c r="CG49" s="72">
        <f t="shared" si="154"/>
        <v>0</v>
      </c>
      <c r="CH49" s="72">
        <f t="shared" si="155"/>
        <v>0</v>
      </c>
      <c r="CJ49">
        <f t="shared" si="156"/>
        <v>44</v>
      </c>
      <c r="CK49" s="14">
        <f t="shared" si="157"/>
        <v>2.0670000000000001E-2</v>
      </c>
      <c r="CL49" s="5">
        <f t="shared" si="90"/>
        <v>0.40648507210387047</v>
      </c>
      <c r="CM49" s="5">
        <f t="shared" si="158"/>
        <v>0.91379999999999995</v>
      </c>
      <c r="CN49" s="5">
        <f t="shared" si="159"/>
        <v>2.8403944732191877E-2</v>
      </c>
      <c r="CO49" s="5">
        <f t="shared" si="91"/>
        <v>0.97404447530372307</v>
      </c>
      <c r="CP49" s="5">
        <f t="shared" si="92"/>
        <v>0.80206533841181105</v>
      </c>
      <c r="CQ49" s="5">
        <f t="shared" si="160"/>
        <v>0.91307700000000003</v>
      </c>
      <c r="CR49" s="5">
        <f t="shared" si="161"/>
        <v>6.3836198400000002E-2</v>
      </c>
      <c r="CS49" s="5">
        <f t="shared" si="93"/>
        <v>0.94171263547352324</v>
      </c>
      <c r="CT49" s="5">
        <f t="shared" si="94"/>
        <v>0.62900762450669023</v>
      </c>
      <c r="CU49" s="5">
        <f t="shared" si="162"/>
        <v>1</v>
      </c>
      <c r="CV49" s="5">
        <f t="shared" si="163"/>
        <v>0</v>
      </c>
      <c r="CW49" s="5">
        <f t="shared" si="95"/>
        <v>0.50450521321356789</v>
      </c>
      <c r="CX49" s="5">
        <f t="shared" si="164"/>
        <v>0</v>
      </c>
      <c r="CY49" s="18">
        <f t="shared" si="96"/>
        <v>0</v>
      </c>
      <c r="CZ49" s="72">
        <f t="shared" si="97"/>
        <v>0</v>
      </c>
      <c r="DA49" s="72">
        <f t="shared" si="98"/>
        <v>0.37099237549330977</v>
      </c>
      <c r="DB49" s="72">
        <f t="shared" si="99"/>
        <v>0</v>
      </c>
      <c r="DC49" s="72">
        <f t="shared" si="170"/>
        <v>0.67478290956951004</v>
      </c>
      <c r="DD49" s="72">
        <f t="shared" si="171"/>
        <v>0.67478290956951004</v>
      </c>
      <c r="DE49" s="72">
        <f t="shared" si="102"/>
        <v>0</v>
      </c>
      <c r="DF49" s="72">
        <f t="shared" si="103"/>
        <v>0</v>
      </c>
    </row>
    <row r="50" spans="1:110" x14ac:dyDescent="0.2">
      <c r="A50">
        <f t="shared" si="104"/>
        <v>46</v>
      </c>
      <c r="B50">
        <f t="shared" si="106"/>
        <v>2071</v>
      </c>
      <c r="C50">
        <f t="shared" si="107"/>
        <v>86</v>
      </c>
      <c r="D50">
        <f t="shared" si="108"/>
        <v>88</v>
      </c>
      <c r="E50">
        <f t="shared" si="109"/>
        <v>83</v>
      </c>
      <c r="F50" s="5">
        <f t="shared" si="110"/>
        <v>1</v>
      </c>
      <c r="G50" s="5">
        <f t="shared" si="111"/>
        <v>0</v>
      </c>
      <c r="H50" s="5">
        <f t="shared" si="112"/>
        <v>0</v>
      </c>
      <c r="I50" s="5">
        <f t="shared" si="113"/>
        <v>11.651160716763691</v>
      </c>
      <c r="K50">
        <f t="shared" si="55"/>
        <v>46</v>
      </c>
      <c r="L50" s="14">
        <f t="shared" si="114"/>
        <v>2.0799999999999999E-2</v>
      </c>
      <c r="M50" s="5">
        <f t="shared" si="56"/>
        <v>0.38790875056038121</v>
      </c>
      <c r="N50" s="5">
        <f t="shared" si="7"/>
        <v>0.92230000000000001</v>
      </c>
      <c r="O50" s="5">
        <f t="shared" si="115"/>
        <v>6.2289659300000001E-2</v>
      </c>
      <c r="P50" s="5">
        <f t="shared" si="116"/>
        <v>0.94255024722761005</v>
      </c>
      <c r="Q50" s="5">
        <f t="shared" si="57"/>
        <v>0.63518624254102629</v>
      </c>
      <c r="R50" s="5">
        <f t="shared" si="117"/>
        <v>0.89941499999999996</v>
      </c>
      <c r="S50" s="13">
        <f t="shared" si="118"/>
        <v>2.321325788709605E-2</v>
      </c>
      <c r="T50" s="5">
        <f t="shared" si="60"/>
        <v>0.97912164765747756</v>
      </c>
      <c r="U50" s="5">
        <f t="shared" si="119"/>
        <v>0.83289938510561523</v>
      </c>
      <c r="V50" s="5">
        <f t="shared" si="61"/>
        <v>0</v>
      </c>
      <c r="W50" s="52">
        <f t="shared" si="62"/>
        <v>0.52904623083996694</v>
      </c>
      <c r="X50" s="5">
        <f t="shared" si="120"/>
        <v>0</v>
      </c>
      <c r="Y50" s="18">
        <f t="shared" si="63"/>
        <v>0</v>
      </c>
      <c r="Z50" s="72">
        <f t="shared" si="121"/>
        <v>0.86295224042765462</v>
      </c>
      <c r="AA50" s="72">
        <f t="shared" si="122"/>
        <v>0.27225110463515667</v>
      </c>
      <c r="AB50" s="72">
        <f t="shared" si="123"/>
        <v>3.3409616937154718E-2</v>
      </c>
      <c r="AC50" s="72">
        <f t="shared" si="124"/>
        <v>0.27805646549283247</v>
      </c>
      <c r="AD50" s="72">
        <f t="shared" si="125"/>
        <v>0</v>
      </c>
      <c r="AE50" s="72">
        <f t="shared" si="65"/>
        <v>0</v>
      </c>
      <c r="AF50" s="72">
        <f t="shared" si="66"/>
        <v>0.16710061489438477</v>
      </c>
      <c r="AG50" s="72">
        <f t="shared" si="67"/>
        <v>0</v>
      </c>
      <c r="AH50" s="72">
        <f t="shared" si="165"/>
        <v>0.86295224042765462</v>
      </c>
      <c r="AI50" s="72">
        <f t="shared" si="126"/>
        <v>0</v>
      </c>
      <c r="AJ50" s="72">
        <f t="shared" si="127"/>
        <v>0</v>
      </c>
      <c r="AL50">
        <f t="shared" si="128"/>
        <v>45</v>
      </c>
      <c r="AM50" s="14">
        <f t="shared" si="129"/>
        <v>2.0740000000000001E-2</v>
      </c>
      <c r="AN50" s="5">
        <f t="shared" si="69"/>
        <v>0.3970260234006327</v>
      </c>
      <c r="AO50" s="5">
        <f t="shared" si="130"/>
        <v>0.91690000000000005</v>
      </c>
      <c r="AP50" s="5">
        <f t="shared" si="131"/>
        <v>5.3388052900000003E-2</v>
      </c>
      <c r="AQ50" s="5">
        <f t="shared" si="132"/>
        <v>0.95104849429599003</v>
      </c>
      <c r="AR50" s="5">
        <f t="shared" si="70"/>
        <v>0.67390173034206369</v>
      </c>
      <c r="AS50" s="5">
        <f t="shared" si="133"/>
        <v>0.89228699999999994</v>
      </c>
      <c r="AT50" s="5">
        <f t="shared" si="134"/>
        <v>1.9764731723672879E-2</v>
      </c>
      <c r="AU50" s="5">
        <f t="shared" si="71"/>
        <v>0.98236418682447912</v>
      </c>
      <c r="AV50" s="5">
        <f t="shared" si="72"/>
        <v>0.85065975928354232</v>
      </c>
      <c r="AW50" s="5">
        <f t="shared" si="135"/>
        <v>0</v>
      </c>
      <c r="AX50" s="5">
        <f t="shared" si="73"/>
        <v>0.57326108371354256</v>
      </c>
      <c r="AY50" s="5">
        <f t="shared" si="136"/>
        <v>0</v>
      </c>
      <c r="AZ50" s="18">
        <f t="shared" si="74"/>
        <v>0</v>
      </c>
      <c r="BA50" s="72">
        <f t="shared" si="137"/>
        <v>0</v>
      </c>
      <c r="BB50" s="72">
        <f t="shared" si="75"/>
        <v>0.14934024071645768</v>
      </c>
      <c r="BC50" s="72">
        <f t="shared" si="76"/>
        <v>0</v>
      </c>
      <c r="BD50" s="72">
        <f t="shared" si="166"/>
        <v>0.87859591781999902</v>
      </c>
      <c r="BE50" s="72">
        <f t="shared" si="167"/>
        <v>0.87859591781999902</v>
      </c>
      <c r="BF50" s="72">
        <f t="shared" si="79"/>
        <v>0</v>
      </c>
      <c r="BG50" s="72">
        <f t="shared" si="80"/>
        <v>0</v>
      </c>
      <c r="BI50">
        <f t="shared" si="138"/>
        <v>46</v>
      </c>
      <c r="BJ50" s="14">
        <f t="shared" si="139"/>
        <v>2.0799999999999999E-2</v>
      </c>
      <c r="BK50" s="5">
        <f t="shared" si="140"/>
        <v>0.38790875056038121</v>
      </c>
      <c r="BL50" s="5">
        <f t="shared" si="141"/>
        <v>0.92120000000000002</v>
      </c>
      <c r="BM50" s="5">
        <f t="shared" si="142"/>
        <v>4.0635553263464019E-2</v>
      </c>
      <c r="BN50" s="5">
        <f t="shared" si="81"/>
        <v>0.96256652833369694</v>
      </c>
      <c r="BO50" s="5">
        <f t="shared" si="143"/>
        <v>0.74793260257534677</v>
      </c>
      <c r="BP50" s="5">
        <f t="shared" si="144"/>
        <v>0.92782799999999999</v>
      </c>
      <c r="BQ50" s="5">
        <f t="shared" si="145"/>
        <v>8.7103628099999997E-2</v>
      </c>
      <c r="BR50" s="5">
        <f t="shared" si="83"/>
        <v>0.9191828149472332</v>
      </c>
      <c r="BS50" s="5">
        <f t="shared" si="146"/>
        <v>0.53883765941005801</v>
      </c>
      <c r="BT50" s="5">
        <f t="shared" si="84"/>
        <v>0</v>
      </c>
      <c r="BU50" s="13">
        <f t="shared" si="85"/>
        <v>0.403014252968173</v>
      </c>
      <c r="BV50" s="5">
        <f t="shared" si="147"/>
        <v>0</v>
      </c>
      <c r="BW50" s="18">
        <f t="shared" si="148"/>
        <v>0</v>
      </c>
      <c r="BX50" s="72">
        <f t="shared" si="168"/>
        <v>0.58261015095450586</v>
      </c>
      <c r="BY50" s="72">
        <f t="shared" si="149"/>
        <v>0.12338733217144322</v>
      </c>
      <c r="BZ50" s="72">
        <f t="shared" si="150"/>
        <v>1.694610381083159E-2</v>
      </c>
      <c r="CA50" s="72">
        <f t="shared" si="151"/>
        <v>0.13423589971982497</v>
      </c>
      <c r="CB50" s="72">
        <f t="shared" si="152"/>
        <v>0</v>
      </c>
      <c r="CC50" s="72">
        <f t="shared" si="153"/>
        <v>0</v>
      </c>
      <c r="CD50" s="72">
        <f t="shared" si="87"/>
        <v>0.46116234058994199</v>
      </c>
      <c r="CE50" s="72">
        <f t="shared" si="88"/>
        <v>0</v>
      </c>
      <c r="CF50" s="72">
        <f t="shared" si="169"/>
        <v>0.58261015095450586</v>
      </c>
      <c r="CG50" s="72">
        <f t="shared" si="154"/>
        <v>0</v>
      </c>
      <c r="CH50" s="72">
        <f t="shared" si="155"/>
        <v>0</v>
      </c>
      <c r="CJ50">
        <f t="shared" si="156"/>
        <v>45</v>
      </c>
      <c r="CK50" s="14">
        <f t="shared" si="157"/>
        <v>2.0740000000000001E-2</v>
      </c>
      <c r="CL50" s="5">
        <f t="shared" si="90"/>
        <v>0.3970260234006327</v>
      </c>
      <c r="CM50" s="5">
        <f t="shared" si="158"/>
        <v>0.91769999999999996</v>
      </c>
      <c r="CN50" s="5">
        <f t="shared" si="159"/>
        <v>3.4027620371637535E-2</v>
      </c>
      <c r="CO50" s="5">
        <f t="shared" si="91"/>
        <v>0.96877285278494818</v>
      </c>
      <c r="CP50" s="5">
        <f t="shared" si="92"/>
        <v>0.77701912601313505</v>
      </c>
      <c r="CQ50" s="5">
        <f t="shared" si="160"/>
        <v>0.92129399999999995</v>
      </c>
      <c r="CR50" s="5">
        <f t="shared" si="161"/>
        <v>7.3845979300000003E-2</v>
      </c>
      <c r="CS50" s="5">
        <f t="shared" si="93"/>
        <v>0.93196614234678576</v>
      </c>
      <c r="CT50" s="5">
        <f t="shared" si="94"/>
        <v>0.58621380931821565</v>
      </c>
      <c r="CU50" s="5">
        <f t="shared" si="162"/>
        <v>1</v>
      </c>
      <c r="CV50" s="5">
        <f t="shared" si="163"/>
        <v>0</v>
      </c>
      <c r="CW50" s="5">
        <f t="shared" si="95"/>
        <v>0.45549934177327051</v>
      </c>
      <c r="CX50" s="5">
        <f t="shared" si="164"/>
        <v>0</v>
      </c>
      <c r="CY50" s="18">
        <f t="shared" si="96"/>
        <v>0</v>
      </c>
      <c r="CZ50" s="72">
        <f t="shared" si="97"/>
        <v>0</v>
      </c>
      <c r="DA50" s="72">
        <f t="shared" si="98"/>
        <v>0.41378619068178435</v>
      </c>
      <c r="DB50" s="72">
        <f t="shared" si="99"/>
        <v>0</v>
      </c>
      <c r="DC50" s="72">
        <f t="shared" si="170"/>
        <v>0.62887482515303628</v>
      </c>
      <c r="DD50" s="72">
        <f t="shared" si="171"/>
        <v>0.62887482515303628</v>
      </c>
      <c r="DE50" s="72">
        <f t="shared" si="102"/>
        <v>0</v>
      </c>
      <c r="DF50" s="72">
        <f t="shared" si="103"/>
        <v>0</v>
      </c>
    </row>
    <row r="51" spans="1:110" x14ac:dyDescent="0.2">
      <c r="A51">
        <f t="shared" si="104"/>
        <v>47</v>
      </c>
      <c r="B51">
        <f t="shared" si="106"/>
        <v>2072</v>
      </c>
      <c r="C51">
        <f t="shared" si="107"/>
        <v>87</v>
      </c>
      <c r="D51">
        <f t="shared" si="108"/>
        <v>89</v>
      </c>
      <c r="E51">
        <f t="shared" si="109"/>
        <v>84</v>
      </c>
      <c r="F51" s="5">
        <f t="shared" si="110"/>
        <v>1</v>
      </c>
      <c r="G51" s="5">
        <f t="shared" si="111"/>
        <v>0</v>
      </c>
      <c r="H51" s="5">
        <f t="shared" si="112"/>
        <v>0</v>
      </c>
      <c r="I51" s="5">
        <f t="shared" si="113"/>
        <v>11.651160716763691</v>
      </c>
      <c r="K51">
        <f t="shared" si="55"/>
        <v>47</v>
      </c>
      <c r="L51" s="14">
        <f t="shared" si="114"/>
        <v>2.086E-2</v>
      </c>
      <c r="M51" s="5">
        <f t="shared" si="56"/>
        <v>0.37895635547269646</v>
      </c>
      <c r="N51" s="5">
        <f t="shared" si="7"/>
        <v>0.93059999999999998</v>
      </c>
      <c r="O51" s="5">
        <f t="shared" si="115"/>
        <v>7.2191316300000002E-2</v>
      </c>
      <c r="P51" s="5">
        <f t="shared" si="116"/>
        <v>0.93281876105121997</v>
      </c>
      <c r="Q51" s="5">
        <f t="shared" si="57"/>
        <v>0.59251364380389981</v>
      </c>
      <c r="R51" s="5">
        <f t="shared" si="117"/>
        <v>0.90466199999999997</v>
      </c>
      <c r="S51" s="13">
        <f t="shared" si="118"/>
        <v>2.7025984359120958E-2</v>
      </c>
      <c r="T51" s="5">
        <f t="shared" si="60"/>
        <v>0.97555061893770889</v>
      </c>
      <c r="U51" s="5">
        <f t="shared" si="119"/>
        <v>0.81253551065262009</v>
      </c>
      <c r="V51" s="5">
        <f t="shared" si="61"/>
        <v>0</v>
      </c>
      <c r="W51" s="52">
        <f t="shared" si="62"/>
        <v>0.48143837613684637</v>
      </c>
      <c r="X51" s="5">
        <f t="shared" si="120"/>
        <v>0</v>
      </c>
      <c r="Y51" s="18">
        <f t="shared" si="63"/>
        <v>0</v>
      </c>
      <c r="Z51" s="72">
        <f t="shared" si="121"/>
        <v>0.84185359226288103</v>
      </c>
      <c r="AA51" s="72">
        <f t="shared" si="122"/>
        <v>0.29818750611481509</v>
      </c>
      <c r="AB51" s="72">
        <f t="shared" si="123"/>
        <v>3.5924080538042372E-2</v>
      </c>
      <c r="AC51" s="72">
        <f t="shared" si="124"/>
        <v>0.30566072157231139</v>
      </c>
      <c r="AD51" s="72">
        <f t="shared" si="125"/>
        <v>0</v>
      </c>
      <c r="AE51" s="72">
        <f t="shared" si="65"/>
        <v>0</v>
      </c>
      <c r="AF51" s="72">
        <f t="shared" si="66"/>
        <v>0.18746448934737991</v>
      </c>
      <c r="AG51" s="72">
        <f t="shared" si="67"/>
        <v>0</v>
      </c>
      <c r="AH51" s="72">
        <f t="shared" si="165"/>
        <v>0.84185359226288103</v>
      </c>
      <c r="AI51" s="72">
        <f t="shared" si="126"/>
        <v>0</v>
      </c>
      <c r="AJ51" s="72">
        <f t="shared" si="127"/>
        <v>0</v>
      </c>
      <c r="AL51">
        <f t="shared" si="128"/>
        <v>46</v>
      </c>
      <c r="AM51" s="14">
        <f t="shared" si="129"/>
        <v>2.0799999999999999E-2</v>
      </c>
      <c r="AN51" s="5">
        <f t="shared" si="69"/>
        <v>0.38790875056038121</v>
      </c>
      <c r="AO51" s="5">
        <f t="shared" si="130"/>
        <v>0.92230000000000001</v>
      </c>
      <c r="AP51" s="5">
        <f t="shared" si="131"/>
        <v>6.2289659300000001E-2</v>
      </c>
      <c r="AQ51" s="5">
        <f t="shared" si="132"/>
        <v>0.94255024722761005</v>
      </c>
      <c r="AR51" s="5">
        <f t="shared" si="70"/>
        <v>0.63518624254102629</v>
      </c>
      <c r="AS51" s="5">
        <f t="shared" si="133"/>
        <v>0.89941499999999996</v>
      </c>
      <c r="AT51" s="5">
        <f t="shared" si="134"/>
        <v>2.321325788709605E-2</v>
      </c>
      <c r="AU51" s="5">
        <f t="shared" si="71"/>
        <v>0.97912164765747756</v>
      </c>
      <c r="AV51" s="5">
        <f t="shared" si="72"/>
        <v>0.83289938510561523</v>
      </c>
      <c r="AW51" s="5">
        <f t="shared" si="135"/>
        <v>0</v>
      </c>
      <c r="AX51" s="5">
        <f t="shared" si="73"/>
        <v>0.52904623083996694</v>
      </c>
      <c r="AY51" s="5">
        <f t="shared" si="136"/>
        <v>0</v>
      </c>
      <c r="AZ51" s="18">
        <f t="shared" si="74"/>
        <v>0</v>
      </c>
      <c r="BA51" s="72">
        <f t="shared" si="137"/>
        <v>0</v>
      </c>
      <c r="BB51" s="72">
        <f t="shared" si="75"/>
        <v>0.16710061489438477</v>
      </c>
      <c r="BC51" s="72">
        <f t="shared" si="76"/>
        <v>0</v>
      </c>
      <c r="BD51" s="72">
        <f t="shared" si="166"/>
        <v>0.86025228268105114</v>
      </c>
      <c r="BE51" s="72">
        <f t="shared" si="167"/>
        <v>0.86025228268105114</v>
      </c>
      <c r="BF51" s="72">
        <f t="shared" si="79"/>
        <v>0</v>
      </c>
      <c r="BG51" s="72">
        <f t="shared" si="80"/>
        <v>0</v>
      </c>
      <c r="BI51">
        <f t="shared" si="138"/>
        <v>47</v>
      </c>
      <c r="BJ51" s="14">
        <f t="shared" si="139"/>
        <v>2.086E-2</v>
      </c>
      <c r="BK51" s="5">
        <f t="shared" si="140"/>
        <v>0.37895635547269646</v>
      </c>
      <c r="BL51" s="5">
        <f t="shared" si="141"/>
        <v>0.92500000000000004</v>
      </c>
      <c r="BM51" s="5">
        <f t="shared" si="142"/>
        <v>4.8836819737868353E-2</v>
      </c>
      <c r="BN51" s="5">
        <f t="shared" si="81"/>
        <v>0.95482594174247182</v>
      </c>
      <c r="BO51" s="5">
        <f t="shared" si="143"/>
        <v>0.71414545161390341</v>
      </c>
      <c r="BP51" s="5">
        <f t="shared" si="144"/>
        <v>0.93614399999999998</v>
      </c>
      <c r="BQ51" s="5">
        <f t="shared" si="145"/>
        <v>0.1003838948</v>
      </c>
      <c r="BR51" s="5">
        <f t="shared" si="83"/>
        <v>0.90602621918634885</v>
      </c>
      <c r="BS51" s="5">
        <f t="shared" si="146"/>
        <v>0.48820104731051639</v>
      </c>
      <c r="BT51" s="5">
        <f t="shared" si="84"/>
        <v>0</v>
      </c>
      <c r="BU51" s="13">
        <f t="shared" si="85"/>
        <v>0.34864655740994938</v>
      </c>
      <c r="BV51" s="5">
        <f t="shared" si="147"/>
        <v>0</v>
      </c>
      <c r="BW51" s="18">
        <f t="shared" si="148"/>
        <v>0</v>
      </c>
      <c r="BX51" s="72">
        <f t="shared" si="168"/>
        <v>0.52786007232889887</v>
      </c>
      <c r="BY51" s="72">
        <f t="shared" si="149"/>
        <v>0.12714577242844999</v>
      </c>
      <c r="BZ51" s="72">
        <f t="shared" si="150"/>
        <v>1.783488795029493E-2</v>
      </c>
      <c r="CA51" s="72">
        <f t="shared" si="151"/>
        <v>0.14033343598227482</v>
      </c>
      <c r="CB51" s="72">
        <f t="shared" si="152"/>
        <v>0</v>
      </c>
      <c r="CC51" s="72">
        <f t="shared" si="153"/>
        <v>0</v>
      </c>
      <c r="CD51" s="72">
        <f t="shared" si="87"/>
        <v>0.51179895268948361</v>
      </c>
      <c r="CE51" s="72">
        <f t="shared" si="88"/>
        <v>0</v>
      </c>
      <c r="CF51" s="72">
        <f t="shared" si="169"/>
        <v>0.52786007232889887</v>
      </c>
      <c r="CG51" s="72">
        <f t="shared" si="154"/>
        <v>0</v>
      </c>
      <c r="CH51" s="72">
        <f t="shared" si="155"/>
        <v>0</v>
      </c>
      <c r="CJ51">
        <f t="shared" si="156"/>
        <v>46</v>
      </c>
      <c r="CK51" s="14">
        <f t="shared" si="157"/>
        <v>2.0799999999999999E-2</v>
      </c>
      <c r="CL51" s="5">
        <f t="shared" si="90"/>
        <v>0.38790875056038121</v>
      </c>
      <c r="CM51" s="5">
        <f t="shared" si="158"/>
        <v>0.92120000000000002</v>
      </c>
      <c r="CN51" s="5">
        <f t="shared" si="159"/>
        <v>4.0635553263464019E-2</v>
      </c>
      <c r="CO51" s="5">
        <f t="shared" si="91"/>
        <v>0.96256652833369694</v>
      </c>
      <c r="CP51" s="5">
        <f t="shared" si="92"/>
        <v>0.74793260257534677</v>
      </c>
      <c r="CQ51" s="5">
        <f t="shared" si="160"/>
        <v>0.92782799999999999</v>
      </c>
      <c r="CR51" s="5">
        <f t="shared" si="161"/>
        <v>8.7103628099999997E-2</v>
      </c>
      <c r="CS51" s="5">
        <f t="shared" si="93"/>
        <v>0.9191828149472332</v>
      </c>
      <c r="CT51" s="5">
        <f t="shared" si="94"/>
        <v>0.53883765941005801</v>
      </c>
      <c r="CU51" s="5">
        <f t="shared" si="162"/>
        <v>1</v>
      </c>
      <c r="CV51" s="5">
        <f t="shared" si="163"/>
        <v>0</v>
      </c>
      <c r="CW51" s="5">
        <f t="shared" si="95"/>
        <v>0.403014252968173</v>
      </c>
      <c r="CX51" s="5">
        <f t="shared" si="164"/>
        <v>0</v>
      </c>
      <c r="CY51" s="18">
        <f t="shared" si="96"/>
        <v>0</v>
      </c>
      <c r="CZ51" s="72">
        <f t="shared" si="97"/>
        <v>0</v>
      </c>
      <c r="DA51" s="72">
        <f t="shared" si="98"/>
        <v>0.46116234058994199</v>
      </c>
      <c r="DB51" s="72">
        <f t="shared" si="99"/>
        <v>0</v>
      </c>
      <c r="DC51" s="72">
        <f t="shared" si="170"/>
        <v>0.57805093203361702</v>
      </c>
      <c r="DD51" s="72">
        <f t="shared" si="171"/>
        <v>0.57805093203361702</v>
      </c>
      <c r="DE51" s="72">
        <f t="shared" si="102"/>
        <v>0</v>
      </c>
      <c r="DF51" s="72">
        <f t="shared" si="103"/>
        <v>0</v>
      </c>
    </row>
    <row r="52" spans="1:110" x14ac:dyDescent="0.2">
      <c r="A52">
        <f t="shared" si="104"/>
        <v>48</v>
      </c>
      <c r="B52">
        <f t="shared" si="106"/>
        <v>2073</v>
      </c>
      <c r="C52">
        <f t="shared" si="107"/>
        <v>88</v>
      </c>
      <c r="D52">
        <f t="shared" si="108"/>
        <v>90</v>
      </c>
      <c r="E52">
        <f t="shared" si="109"/>
        <v>85</v>
      </c>
      <c r="F52" s="5">
        <f t="shared" si="110"/>
        <v>1</v>
      </c>
      <c r="G52" s="5">
        <f t="shared" si="111"/>
        <v>0</v>
      </c>
      <c r="H52" s="5">
        <f t="shared" si="112"/>
        <v>0</v>
      </c>
      <c r="I52" s="5">
        <f t="shared" si="113"/>
        <v>11.651160716763691</v>
      </c>
      <c r="K52">
        <f t="shared" si="55"/>
        <v>48</v>
      </c>
      <c r="L52" s="14">
        <f t="shared" si="114"/>
        <v>2.0920000000000001E-2</v>
      </c>
      <c r="M52" s="5">
        <f t="shared" si="56"/>
        <v>0.37016711439009875</v>
      </c>
      <c r="N52" s="5">
        <f t="shared" si="7"/>
        <v>0.93720000000000003</v>
      </c>
      <c r="O52" s="5">
        <f t="shared" si="115"/>
        <v>8.5331007599999995E-2</v>
      </c>
      <c r="P52" s="5">
        <f t="shared" si="116"/>
        <v>0.92002777967728</v>
      </c>
      <c r="Q52" s="5">
        <f t="shared" si="57"/>
        <v>0.54512901213739673</v>
      </c>
      <c r="R52" s="5">
        <f t="shared" si="117"/>
        <v>0.90852299999999997</v>
      </c>
      <c r="S52" s="13">
        <f t="shared" si="118"/>
        <v>3.2480489641464105E-2</v>
      </c>
      <c r="T52" s="5">
        <f t="shared" si="60"/>
        <v>0.97049072810946813</v>
      </c>
      <c r="U52" s="5">
        <f t="shared" si="119"/>
        <v>0.78855817934805972</v>
      </c>
      <c r="V52" s="5">
        <f t="shared" si="61"/>
        <v>0</v>
      </c>
      <c r="W52" s="52">
        <f t="shared" si="62"/>
        <v>0.42986594132087191</v>
      </c>
      <c r="X52" s="5">
        <f t="shared" si="120"/>
        <v>0</v>
      </c>
      <c r="Y52" s="18">
        <f t="shared" si="63"/>
        <v>0</v>
      </c>
      <c r="Z52" s="72">
        <f t="shared" si="121"/>
        <v>0.81701110571677471</v>
      </c>
      <c r="AA52" s="72">
        <f t="shared" si="122"/>
        <v>0.32425219700054125</v>
      </c>
      <c r="AB52" s="72">
        <f t="shared" si="123"/>
        <v>3.8713770311831812E-2</v>
      </c>
      <c r="AC52" s="72">
        <f t="shared" si="124"/>
        <v>0.33411158665285745</v>
      </c>
      <c r="AD52" s="72">
        <f t="shared" si="125"/>
        <v>0</v>
      </c>
      <c r="AE52" s="72">
        <f t="shared" si="65"/>
        <v>0</v>
      </c>
      <c r="AF52" s="72">
        <f t="shared" si="66"/>
        <v>0.21144182065194028</v>
      </c>
      <c r="AG52" s="72">
        <f t="shared" si="67"/>
        <v>0</v>
      </c>
      <c r="AH52" s="72">
        <f t="shared" si="165"/>
        <v>0.81701110571677471</v>
      </c>
      <c r="AI52" s="72">
        <f t="shared" si="126"/>
        <v>0</v>
      </c>
      <c r="AJ52" s="72">
        <f t="shared" si="127"/>
        <v>0</v>
      </c>
      <c r="AL52">
        <f t="shared" si="128"/>
        <v>47</v>
      </c>
      <c r="AM52" s="14">
        <f t="shared" si="129"/>
        <v>2.086E-2</v>
      </c>
      <c r="AN52" s="5">
        <f t="shared" si="69"/>
        <v>0.37895635547269646</v>
      </c>
      <c r="AO52" s="5">
        <f t="shared" si="130"/>
        <v>0.93059999999999998</v>
      </c>
      <c r="AP52" s="5">
        <f t="shared" si="131"/>
        <v>7.2191316300000002E-2</v>
      </c>
      <c r="AQ52" s="5">
        <f t="shared" si="132"/>
        <v>0.93281876105121997</v>
      </c>
      <c r="AR52" s="5">
        <f t="shared" si="70"/>
        <v>0.59251364380389981</v>
      </c>
      <c r="AS52" s="5">
        <f t="shared" si="133"/>
        <v>0.90466199999999997</v>
      </c>
      <c r="AT52" s="5">
        <f t="shared" si="134"/>
        <v>2.7025984359120958E-2</v>
      </c>
      <c r="AU52" s="5">
        <f t="shared" si="71"/>
        <v>0.97555061893770889</v>
      </c>
      <c r="AV52" s="5">
        <f t="shared" si="72"/>
        <v>0.81253551065262009</v>
      </c>
      <c r="AW52" s="5">
        <f t="shared" si="135"/>
        <v>0</v>
      </c>
      <c r="AX52" s="5">
        <f t="shared" si="73"/>
        <v>0.48143837613684637</v>
      </c>
      <c r="AY52" s="5">
        <f t="shared" si="136"/>
        <v>0</v>
      </c>
      <c r="AZ52" s="18">
        <f t="shared" si="74"/>
        <v>0</v>
      </c>
      <c r="BA52" s="72">
        <f t="shared" si="137"/>
        <v>0</v>
      </c>
      <c r="BB52" s="72">
        <f t="shared" si="75"/>
        <v>0.18746448934737991</v>
      </c>
      <c r="BC52" s="72">
        <f t="shared" si="76"/>
        <v>0</v>
      </c>
      <c r="BD52" s="72">
        <f t="shared" si="166"/>
        <v>0.83921964681207639</v>
      </c>
      <c r="BE52" s="72">
        <f t="shared" si="167"/>
        <v>0.83921964681207639</v>
      </c>
      <c r="BF52" s="72">
        <f t="shared" si="79"/>
        <v>0</v>
      </c>
      <c r="BG52" s="72">
        <f t="shared" si="80"/>
        <v>0</v>
      </c>
      <c r="BI52">
        <f t="shared" si="138"/>
        <v>48</v>
      </c>
      <c r="BJ52" s="14">
        <f t="shared" si="139"/>
        <v>2.0920000000000001E-2</v>
      </c>
      <c r="BK52" s="5">
        <f t="shared" si="140"/>
        <v>0.37016711439009875</v>
      </c>
      <c r="BL52" s="5">
        <f t="shared" si="141"/>
        <v>0.92989999999999995</v>
      </c>
      <c r="BM52" s="5">
        <f t="shared" si="142"/>
        <v>5.7540624281603892E-2</v>
      </c>
      <c r="BN52" s="5">
        <f t="shared" si="81"/>
        <v>0.94649297348053651</v>
      </c>
      <c r="BO52" s="5">
        <f t="shared" si="143"/>
        <v>0.67593365199564404</v>
      </c>
      <c r="BP52" s="5">
        <f t="shared" si="144"/>
        <v>0.94099500000000003</v>
      </c>
      <c r="BQ52" s="5">
        <f t="shared" si="145"/>
        <v>0.1155352927</v>
      </c>
      <c r="BR52" s="5">
        <f t="shared" si="83"/>
        <v>0.89128186724576353</v>
      </c>
      <c r="BS52" s="5">
        <f t="shared" si="146"/>
        <v>0.43512474103825438</v>
      </c>
      <c r="BT52" s="5">
        <f t="shared" si="84"/>
        <v>0</v>
      </c>
      <c r="BU52" s="13">
        <f t="shared" si="85"/>
        <v>0.29411545528364619</v>
      </c>
      <c r="BV52" s="5">
        <f t="shared" si="147"/>
        <v>0</v>
      </c>
      <c r="BW52" s="18">
        <f t="shared" si="148"/>
        <v>0</v>
      </c>
      <c r="BX52" s="72">
        <f t="shared" si="168"/>
        <v>0.47047211090978475</v>
      </c>
      <c r="BY52" s="72">
        <f t="shared" si="149"/>
        <v>0.12921863369689165</v>
      </c>
      <c r="BZ52" s="72">
        <f t="shared" si="150"/>
        <v>1.7977586028064187E-2</v>
      </c>
      <c r="CA52" s="72">
        <f t="shared" si="151"/>
        <v>0.14498066037874491</v>
      </c>
      <c r="CB52" s="72">
        <f t="shared" si="152"/>
        <v>0</v>
      </c>
      <c r="CC52" s="72">
        <f t="shared" si="153"/>
        <v>0</v>
      </c>
      <c r="CD52" s="72">
        <f t="shared" si="87"/>
        <v>0.56487525896174562</v>
      </c>
      <c r="CE52" s="72">
        <f t="shared" si="88"/>
        <v>0</v>
      </c>
      <c r="CF52" s="72">
        <f t="shared" si="169"/>
        <v>0.47047211090978475</v>
      </c>
      <c r="CG52" s="72">
        <f t="shared" si="154"/>
        <v>0</v>
      </c>
      <c r="CH52" s="72">
        <f t="shared" si="155"/>
        <v>0</v>
      </c>
      <c r="CJ52">
        <f t="shared" si="156"/>
        <v>47</v>
      </c>
      <c r="CK52" s="14">
        <f t="shared" si="157"/>
        <v>2.086E-2</v>
      </c>
      <c r="CL52" s="5">
        <f t="shared" si="90"/>
        <v>0.37895635547269646</v>
      </c>
      <c r="CM52" s="5">
        <f t="shared" si="158"/>
        <v>0.92500000000000004</v>
      </c>
      <c r="CN52" s="5">
        <f t="shared" si="159"/>
        <v>4.8836819737868353E-2</v>
      </c>
      <c r="CO52" s="5">
        <f t="shared" si="91"/>
        <v>0.95482594174247182</v>
      </c>
      <c r="CP52" s="5">
        <f t="shared" si="92"/>
        <v>0.71414545161390341</v>
      </c>
      <c r="CQ52" s="5">
        <f t="shared" si="160"/>
        <v>0.93614399999999998</v>
      </c>
      <c r="CR52" s="5">
        <f t="shared" si="161"/>
        <v>0.1003838948</v>
      </c>
      <c r="CS52" s="5">
        <f t="shared" si="93"/>
        <v>0.90602621918634885</v>
      </c>
      <c r="CT52" s="5">
        <f t="shared" si="94"/>
        <v>0.48820104731051639</v>
      </c>
      <c r="CU52" s="5">
        <f t="shared" si="162"/>
        <v>1</v>
      </c>
      <c r="CV52" s="5">
        <f t="shared" si="163"/>
        <v>0</v>
      </c>
      <c r="CW52" s="5">
        <f t="shared" si="95"/>
        <v>0.34864655740994938</v>
      </c>
      <c r="CX52" s="5">
        <f t="shared" si="164"/>
        <v>0</v>
      </c>
      <c r="CY52" s="18">
        <f t="shared" si="96"/>
        <v>0</v>
      </c>
      <c r="CZ52" s="72">
        <f t="shared" si="97"/>
        <v>0</v>
      </c>
      <c r="DA52" s="72">
        <f t="shared" si="98"/>
        <v>0.51179895268948361</v>
      </c>
      <c r="DB52" s="72">
        <f t="shared" si="99"/>
        <v>0</v>
      </c>
      <c r="DC52" s="72">
        <f t="shared" si="170"/>
        <v>0.52372930044756316</v>
      </c>
      <c r="DD52" s="72">
        <f t="shared" si="171"/>
        <v>0.52372930044756316</v>
      </c>
      <c r="DE52" s="72">
        <f t="shared" si="102"/>
        <v>0</v>
      </c>
      <c r="DF52" s="72">
        <f t="shared" si="103"/>
        <v>0</v>
      </c>
    </row>
    <row r="53" spans="1:110" x14ac:dyDescent="0.2">
      <c r="A53">
        <f t="shared" si="104"/>
        <v>49</v>
      </c>
      <c r="B53">
        <f t="shared" si="106"/>
        <v>2074</v>
      </c>
      <c r="C53">
        <f t="shared" si="107"/>
        <v>89</v>
      </c>
      <c r="D53">
        <f t="shared" si="108"/>
        <v>91</v>
      </c>
      <c r="E53">
        <f t="shared" si="109"/>
        <v>86</v>
      </c>
      <c r="F53" s="5">
        <f t="shared" si="110"/>
        <v>1</v>
      </c>
      <c r="G53" s="5">
        <f t="shared" si="111"/>
        <v>0</v>
      </c>
      <c r="H53" s="5">
        <f t="shared" si="112"/>
        <v>0</v>
      </c>
      <c r="I53" s="5">
        <f t="shared" si="113"/>
        <v>11.651160716763691</v>
      </c>
      <c r="K53">
        <f t="shared" si="55"/>
        <v>49</v>
      </c>
      <c r="L53" s="14">
        <f t="shared" si="114"/>
        <v>2.0979999999999999E-2</v>
      </c>
      <c r="M53" s="5">
        <f t="shared" si="56"/>
        <v>0.36153928638710753</v>
      </c>
      <c r="N53" s="5">
        <f t="shared" si="7"/>
        <v>0.9456</v>
      </c>
      <c r="O53" s="5">
        <f t="shared" si="115"/>
        <v>9.8534433599999999E-2</v>
      </c>
      <c r="P53" s="5">
        <f t="shared" si="116"/>
        <v>0.90682583958784002</v>
      </c>
      <c r="Q53" s="5">
        <f t="shared" si="57"/>
        <v>0.49433707411518463</v>
      </c>
      <c r="R53" s="5">
        <f t="shared" si="117"/>
        <v>0.91198800000000002</v>
      </c>
      <c r="S53" s="13">
        <f t="shared" si="118"/>
        <v>3.8895027557654283E-2</v>
      </c>
      <c r="T53" s="5">
        <f t="shared" si="60"/>
        <v>0.96452820160774999</v>
      </c>
      <c r="U53" s="5">
        <f t="shared" si="119"/>
        <v>0.76058660258966559</v>
      </c>
      <c r="V53" s="5">
        <f t="shared" si="61"/>
        <v>0</v>
      </c>
      <c r="W53" s="52">
        <f t="shared" si="62"/>
        <v>0.37598615573538402</v>
      </c>
      <c r="X53" s="5">
        <f t="shared" si="120"/>
        <v>0</v>
      </c>
      <c r="Y53" s="18">
        <f t="shared" si="63"/>
        <v>0</v>
      </c>
      <c r="Z53" s="72">
        <f t="shared" si="121"/>
        <v>0.78803025249056002</v>
      </c>
      <c r="AA53" s="72">
        <f t="shared" si="122"/>
        <v>0.35009091169662054</v>
      </c>
      <c r="AB53" s="72">
        <f t="shared" si="123"/>
        <v>4.0025583744128686E-2</v>
      </c>
      <c r="AC53" s="72">
        <f t="shared" si="124"/>
        <v>0.36296596731237307</v>
      </c>
      <c r="AD53" s="72">
        <f t="shared" si="125"/>
        <v>0</v>
      </c>
      <c r="AE53" s="72">
        <f t="shared" si="65"/>
        <v>0</v>
      </c>
      <c r="AF53" s="72">
        <f t="shared" si="66"/>
        <v>0.23941339741033441</v>
      </c>
      <c r="AG53" s="72">
        <f t="shared" si="67"/>
        <v>0</v>
      </c>
      <c r="AH53" s="72">
        <f t="shared" si="165"/>
        <v>0.78803025249056002</v>
      </c>
      <c r="AI53" s="72">
        <f t="shared" si="126"/>
        <v>0</v>
      </c>
      <c r="AJ53" s="72">
        <f t="shared" si="127"/>
        <v>0</v>
      </c>
      <c r="AL53">
        <f t="shared" si="128"/>
        <v>48</v>
      </c>
      <c r="AM53" s="14">
        <f t="shared" si="129"/>
        <v>2.0920000000000001E-2</v>
      </c>
      <c r="AN53" s="5">
        <f t="shared" si="69"/>
        <v>0.37016711439009875</v>
      </c>
      <c r="AO53" s="5">
        <f t="shared" si="130"/>
        <v>0.93720000000000003</v>
      </c>
      <c r="AP53" s="5">
        <f t="shared" si="131"/>
        <v>8.5331007599999995E-2</v>
      </c>
      <c r="AQ53" s="5">
        <f t="shared" si="132"/>
        <v>0.92002777967728</v>
      </c>
      <c r="AR53" s="5">
        <f t="shared" si="70"/>
        <v>0.54512901213739673</v>
      </c>
      <c r="AS53" s="5">
        <f t="shared" si="133"/>
        <v>0.90852299999999997</v>
      </c>
      <c r="AT53" s="5">
        <f t="shared" si="134"/>
        <v>3.2480489641464105E-2</v>
      </c>
      <c r="AU53" s="5">
        <f t="shared" si="71"/>
        <v>0.97049072810946813</v>
      </c>
      <c r="AV53" s="5">
        <f t="shared" si="72"/>
        <v>0.78855817934805972</v>
      </c>
      <c r="AW53" s="5">
        <f t="shared" si="135"/>
        <v>0</v>
      </c>
      <c r="AX53" s="5">
        <f t="shared" si="73"/>
        <v>0.42986594132087191</v>
      </c>
      <c r="AY53" s="5">
        <f t="shared" si="136"/>
        <v>0</v>
      </c>
      <c r="AZ53" s="18">
        <f t="shared" si="74"/>
        <v>0</v>
      </c>
      <c r="BA53" s="72">
        <f t="shared" si="137"/>
        <v>0</v>
      </c>
      <c r="BB53" s="72">
        <f t="shared" si="75"/>
        <v>0.21144182065194028</v>
      </c>
      <c r="BC53" s="72">
        <f t="shared" si="76"/>
        <v>0</v>
      </c>
      <c r="BD53" s="72">
        <f t="shared" si="166"/>
        <v>0.81445488607842265</v>
      </c>
      <c r="BE53" s="72">
        <f t="shared" si="167"/>
        <v>0.81445488607842265</v>
      </c>
      <c r="BF53" s="72">
        <f t="shared" si="79"/>
        <v>0</v>
      </c>
      <c r="BG53" s="72">
        <f t="shared" si="80"/>
        <v>0</v>
      </c>
      <c r="BI53">
        <f t="shared" si="138"/>
        <v>49</v>
      </c>
      <c r="BJ53" s="14">
        <f t="shared" si="139"/>
        <v>2.0979999999999999E-2</v>
      </c>
      <c r="BK53" s="5">
        <f t="shared" si="140"/>
        <v>0.36153928638710753</v>
      </c>
      <c r="BL53" s="5">
        <f t="shared" si="141"/>
        <v>0.93540000000000001</v>
      </c>
      <c r="BM53" s="5">
        <f t="shared" si="142"/>
        <v>6.8755040325486294E-2</v>
      </c>
      <c r="BN53" s="5">
        <f t="shared" si="81"/>
        <v>0.93568653527954015</v>
      </c>
      <c r="BO53" s="5">
        <f t="shared" si="143"/>
        <v>0.63246201691465065</v>
      </c>
      <c r="BP53" s="5">
        <f t="shared" si="144"/>
        <v>0.94594500000000004</v>
      </c>
      <c r="BQ53" s="5">
        <f t="shared" si="145"/>
        <v>0.12696529149999999</v>
      </c>
      <c r="BR53" s="5">
        <f t="shared" si="83"/>
        <v>0.87989781733203254</v>
      </c>
      <c r="BS53" s="5">
        <f t="shared" si="146"/>
        <v>0.3828653099067259</v>
      </c>
      <c r="BT53" s="5">
        <f t="shared" si="84"/>
        <v>0</v>
      </c>
      <c r="BU53" s="13">
        <f t="shared" si="85"/>
        <v>0.24214776611026065</v>
      </c>
      <c r="BV53" s="5">
        <f t="shared" si="147"/>
        <v>0</v>
      </c>
      <c r="BW53" s="18">
        <f t="shared" si="148"/>
        <v>0</v>
      </c>
      <c r="BX53" s="72">
        <f t="shared" si="168"/>
        <v>0.41396738350511353</v>
      </c>
      <c r="BY53" s="72">
        <f t="shared" si="149"/>
        <v>0.12951763245551492</v>
      </c>
      <c r="BZ53" s="72">
        <f t="shared" si="150"/>
        <v>1.7995839031167957E-2</v>
      </c>
      <c r="CA53" s="72">
        <f t="shared" si="151"/>
        <v>0.14719621972495583</v>
      </c>
      <c r="CB53" s="72">
        <f t="shared" si="152"/>
        <v>0</v>
      </c>
      <c r="CC53" s="72">
        <f t="shared" si="153"/>
        <v>0</v>
      </c>
      <c r="CD53" s="72">
        <f t="shared" si="87"/>
        <v>0.61713469009327415</v>
      </c>
      <c r="CE53" s="72">
        <f t="shared" si="88"/>
        <v>0</v>
      </c>
      <c r="CF53" s="72">
        <f t="shared" si="169"/>
        <v>0.41396738350511353</v>
      </c>
      <c r="CG53" s="72">
        <f t="shared" si="154"/>
        <v>0</v>
      </c>
      <c r="CH53" s="72">
        <f t="shared" si="155"/>
        <v>0</v>
      </c>
      <c r="CJ53">
        <f t="shared" si="156"/>
        <v>48</v>
      </c>
      <c r="CK53" s="14">
        <f t="shared" si="157"/>
        <v>2.0920000000000001E-2</v>
      </c>
      <c r="CL53" s="5">
        <f t="shared" si="90"/>
        <v>0.37016711439009875</v>
      </c>
      <c r="CM53" s="5">
        <f t="shared" si="158"/>
        <v>0.92989999999999995</v>
      </c>
      <c r="CN53" s="5">
        <f t="shared" si="159"/>
        <v>5.7540624281603892E-2</v>
      </c>
      <c r="CO53" s="5">
        <f t="shared" si="91"/>
        <v>0.94649297348053651</v>
      </c>
      <c r="CP53" s="5">
        <f t="shared" si="92"/>
        <v>0.67593365199564404</v>
      </c>
      <c r="CQ53" s="5">
        <f t="shared" si="160"/>
        <v>0.94099500000000003</v>
      </c>
      <c r="CR53" s="5">
        <f t="shared" si="161"/>
        <v>0.1155352927</v>
      </c>
      <c r="CS53" s="5">
        <f t="shared" si="93"/>
        <v>0.89128186724576353</v>
      </c>
      <c r="CT53" s="5">
        <f t="shared" si="94"/>
        <v>0.43512474103825438</v>
      </c>
      <c r="CU53" s="5">
        <f t="shared" si="162"/>
        <v>1</v>
      </c>
      <c r="CV53" s="5">
        <f t="shared" si="163"/>
        <v>0</v>
      </c>
      <c r="CW53" s="5">
        <f t="shared" si="95"/>
        <v>0.29411545528364619</v>
      </c>
      <c r="CX53" s="5">
        <f t="shared" si="164"/>
        <v>0</v>
      </c>
      <c r="CY53" s="18">
        <f t="shared" si="96"/>
        <v>0</v>
      </c>
      <c r="CZ53" s="72">
        <f t="shared" si="97"/>
        <v>0</v>
      </c>
      <c r="DA53" s="72">
        <f t="shared" si="98"/>
        <v>0.56487525896174562</v>
      </c>
      <c r="DB53" s="72">
        <f t="shared" si="99"/>
        <v>0</v>
      </c>
      <c r="DC53" s="72">
        <f t="shared" si="170"/>
        <v>0.46679042883422162</v>
      </c>
      <c r="DD53" s="72">
        <f t="shared" si="171"/>
        <v>0.46679042883422162</v>
      </c>
      <c r="DE53" s="72">
        <f t="shared" si="102"/>
        <v>0</v>
      </c>
      <c r="DF53" s="72">
        <f t="shared" si="103"/>
        <v>0</v>
      </c>
    </row>
    <row r="54" spans="1:110" x14ac:dyDescent="0.2">
      <c r="A54">
        <f t="shared" si="104"/>
        <v>50</v>
      </c>
      <c r="B54">
        <f t="shared" si="106"/>
        <v>2075</v>
      </c>
      <c r="C54">
        <f t="shared" si="107"/>
        <v>90</v>
      </c>
      <c r="D54">
        <f t="shared" si="108"/>
        <v>92</v>
      </c>
      <c r="E54">
        <f t="shared" si="109"/>
        <v>87</v>
      </c>
      <c r="F54" s="5">
        <f t="shared" si="110"/>
        <v>1</v>
      </c>
      <c r="G54" s="5">
        <f t="shared" si="111"/>
        <v>0</v>
      </c>
      <c r="H54" s="5">
        <f t="shared" si="112"/>
        <v>0</v>
      </c>
      <c r="I54" s="5">
        <f t="shared" si="113"/>
        <v>11.651160716763691</v>
      </c>
      <c r="K54">
        <f t="shared" si="55"/>
        <v>50</v>
      </c>
      <c r="L54" s="14">
        <f t="shared" si="114"/>
        <v>2.103E-2</v>
      </c>
      <c r="M54" s="5">
        <f t="shared" si="56"/>
        <v>0.35324405555208627</v>
      </c>
      <c r="N54" s="5">
        <f t="shared" si="7"/>
        <v>0.95050000000000001</v>
      </c>
      <c r="O54" s="5">
        <f t="shared" si="115"/>
        <v>0.11358033989999999</v>
      </c>
      <c r="P54" s="5">
        <f t="shared" si="116"/>
        <v>0.89204188692505004</v>
      </c>
      <c r="Q54" s="5">
        <f t="shared" si="57"/>
        <v>0.44096937637071759</v>
      </c>
      <c r="R54" s="5">
        <f t="shared" si="117"/>
        <v>0.91575000000000006</v>
      </c>
      <c r="S54" s="13">
        <f t="shared" si="118"/>
        <v>4.6904680718671377E-2</v>
      </c>
      <c r="T54" s="5">
        <f t="shared" si="60"/>
        <v>0.95704703863187668</v>
      </c>
      <c r="U54" s="5">
        <f t="shared" si="119"/>
        <v>0.72791715563151949</v>
      </c>
      <c r="V54" s="5">
        <f t="shared" si="61"/>
        <v>0</v>
      </c>
      <c r="W54" s="52">
        <f t="shared" si="62"/>
        <v>0.32098917416837774</v>
      </c>
      <c r="X54" s="5">
        <f t="shared" si="120"/>
        <v>0</v>
      </c>
      <c r="Y54" s="18">
        <f t="shared" si="63"/>
        <v>0</v>
      </c>
      <c r="Z54" s="72">
        <f t="shared" si="121"/>
        <v>0.75418201949842056</v>
      </c>
      <c r="AA54" s="72">
        <f t="shared" si="122"/>
        <v>0.37335983668301509</v>
      </c>
      <c r="AB54" s="72">
        <f t="shared" si="123"/>
        <v>4.0248958060903443E-2</v>
      </c>
      <c r="AC54" s="72">
        <f t="shared" si="124"/>
        <v>0.39011649544074922</v>
      </c>
      <c r="AD54" s="72">
        <f t="shared" si="125"/>
        <v>0</v>
      </c>
      <c r="AE54" s="72">
        <f t="shared" si="65"/>
        <v>0</v>
      </c>
      <c r="AF54" s="72">
        <f t="shared" si="66"/>
        <v>0.27208284436848051</v>
      </c>
      <c r="AG54" s="72">
        <f t="shared" si="67"/>
        <v>0</v>
      </c>
      <c r="AH54" s="72">
        <f t="shared" si="165"/>
        <v>0.75418201949842056</v>
      </c>
      <c r="AI54" s="72">
        <f t="shared" si="126"/>
        <v>0</v>
      </c>
      <c r="AJ54" s="72">
        <f t="shared" si="127"/>
        <v>0</v>
      </c>
      <c r="AL54">
        <f t="shared" si="128"/>
        <v>49</v>
      </c>
      <c r="AM54" s="14">
        <f t="shared" si="129"/>
        <v>2.0979999999999999E-2</v>
      </c>
      <c r="AN54" s="5">
        <f t="shared" si="69"/>
        <v>0.36153928638710753</v>
      </c>
      <c r="AO54" s="5">
        <f t="shared" si="130"/>
        <v>0.9456</v>
      </c>
      <c r="AP54" s="5">
        <f t="shared" si="131"/>
        <v>9.8534433599999999E-2</v>
      </c>
      <c r="AQ54" s="5">
        <f t="shared" si="132"/>
        <v>0.90682583958784002</v>
      </c>
      <c r="AR54" s="5">
        <f t="shared" si="70"/>
        <v>0.49433707411518463</v>
      </c>
      <c r="AS54" s="5">
        <f t="shared" si="133"/>
        <v>0.91198800000000002</v>
      </c>
      <c r="AT54" s="5">
        <f t="shared" si="134"/>
        <v>3.8895027557654283E-2</v>
      </c>
      <c r="AU54" s="5">
        <f t="shared" si="71"/>
        <v>0.96452820160774999</v>
      </c>
      <c r="AV54" s="5">
        <f t="shared" si="72"/>
        <v>0.76058660258966559</v>
      </c>
      <c r="AW54" s="5">
        <f t="shared" si="135"/>
        <v>0</v>
      </c>
      <c r="AX54" s="5">
        <f t="shared" si="73"/>
        <v>0.37598615573538402</v>
      </c>
      <c r="AY54" s="5">
        <f t="shared" si="136"/>
        <v>0</v>
      </c>
      <c r="AZ54" s="18">
        <f t="shared" si="74"/>
        <v>0</v>
      </c>
      <c r="BA54" s="72">
        <f t="shared" si="137"/>
        <v>0</v>
      </c>
      <c r="BB54" s="72">
        <f t="shared" si="75"/>
        <v>0.23941339741033441</v>
      </c>
      <c r="BC54" s="72">
        <f t="shared" si="76"/>
        <v>0</v>
      </c>
      <c r="BD54" s="72">
        <f t="shared" si="166"/>
        <v>0.78556470655986588</v>
      </c>
      <c r="BE54" s="72">
        <f t="shared" si="167"/>
        <v>0.78556470655986588</v>
      </c>
      <c r="BF54" s="72">
        <f t="shared" si="79"/>
        <v>0</v>
      </c>
      <c r="BG54" s="72">
        <f t="shared" si="80"/>
        <v>0</v>
      </c>
      <c r="BI54">
        <f t="shared" si="138"/>
        <v>50</v>
      </c>
      <c r="BJ54" s="14">
        <f t="shared" si="139"/>
        <v>2.103E-2</v>
      </c>
      <c r="BK54" s="5">
        <f t="shared" si="140"/>
        <v>0.35324405555208627</v>
      </c>
      <c r="BL54" s="5">
        <f t="shared" si="141"/>
        <v>0.94130000000000003</v>
      </c>
      <c r="BM54" s="5">
        <f t="shared" si="142"/>
        <v>8.2861880451582604E-2</v>
      </c>
      <c r="BN54" s="5">
        <f t="shared" si="81"/>
        <v>0.92200211193092529</v>
      </c>
      <c r="BO54" s="5">
        <f t="shared" si="143"/>
        <v>0.5831313153114005</v>
      </c>
      <c r="BP54" s="5">
        <f t="shared" si="144"/>
        <v>0.95079599999999997</v>
      </c>
      <c r="BQ54" s="5">
        <f t="shared" si="145"/>
        <v>0.1432785627</v>
      </c>
      <c r="BR54" s="5">
        <f t="shared" si="83"/>
        <v>0.86377131569909082</v>
      </c>
      <c r="BS54" s="5">
        <f t="shared" si="146"/>
        <v>0.33070807247367279</v>
      </c>
      <c r="BT54" s="5">
        <f t="shared" si="84"/>
        <v>0</v>
      </c>
      <c r="BU54" s="13">
        <f t="shared" si="85"/>
        <v>0.19284623328567077</v>
      </c>
      <c r="BV54" s="5">
        <f t="shared" si="147"/>
        <v>0</v>
      </c>
      <c r="BW54" s="18">
        <f t="shared" si="148"/>
        <v>0</v>
      </c>
      <c r="BX54" s="72">
        <f t="shared" si="168"/>
        <v>0.35757315150672203</v>
      </c>
      <c r="BY54" s="72">
        <f t="shared" si="149"/>
        <v>0.12741790534939237</v>
      </c>
      <c r="BZ54" s="72">
        <f t="shared" si="150"/>
        <v>1.7639334438311862E-2</v>
      </c>
      <c r="CA54" s="72">
        <f t="shared" si="151"/>
        <v>0.14751347148668287</v>
      </c>
      <c r="CB54" s="72">
        <f t="shared" si="152"/>
        <v>0</v>
      </c>
      <c r="CC54" s="72">
        <f t="shared" si="153"/>
        <v>0</v>
      </c>
      <c r="CD54" s="72">
        <f t="shared" si="87"/>
        <v>0.66929192752632716</v>
      </c>
      <c r="CE54" s="72">
        <f t="shared" si="88"/>
        <v>0</v>
      </c>
      <c r="CF54" s="72">
        <f t="shared" si="169"/>
        <v>0.35757315150672203</v>
      </c>
      <c r="CG54" s="72">
        <f t="shared" si="154"/>
        <v>0</v>
      </c>
      <c r="CH54" s="72">
        <f t="shared" si="155"/>
        <v>0</v>
      </c>
      <c r="CJ54">
        <f t="shared" si="156"/>
        <v>49</v>
      </c>
      <c r="CK54" s="14">
        <f t="shared" si="157"/>
        <v>2.0979999999999999E-2</v>
      </c>
      <c r="CL54" s="5">
        <f t="shared" si="90"/>
        <v>0.36153928638710753</v>
      </c>
      <c r="CM54" s="5">
        <f t="shared" si="158"/>
        <v>0.93540000000000001</v>
      </c>
      <c r="CN54" s="5">
        <f t="shared" si="159"/>
        <v>6.8755040325486294E-2</v>
      </c>
      <c r="CO54" s="5">
        <f t="shared" si="91"/>
        <v>0.93568653527954015</v>
      </c>
      <c r="CP54" s="5">
        <f t="shared" si="92"/>
        <v>0.63246201691465065</v>
      </c>
      <c r="CQ54" s="5">
        <f t="shared" si="160"/>
        <v>0.94594500000000004</v>
      </c>
      <c r="CR54" s="5">
        <f t="shared" si="161"/>
        <v>0.12696529149999999</v>
      </c>
      <c r="CS54" s="5">
        <f t="shared" si="93"/>
        <v>0.87989781733203254</v>
      </c>
      <c r="CT54" s="5">
        <f t="shared" si="94"/>
        <v>0.3828653099067259</v>
      </c>
      <c r="CU54" s="5">
        <f t="shared" si="162"/>
        <v>1</v>
      </c>
      <c r="CV54" s="5">
        <f t="shared" si="163"/>
        <v>0</v>
      </c>
      <c r="CW54" s="5">
        <f t="shared" si="95"/>
        <v>0.24214776611026065</v>
      </c>
      <c r="CX54" s="5">
        <f t="shared" si="164"/>
        <v>0</v>
      </c>
      <c r="CY54" s="18">
        <f t="shared" si="96"/>
        <v>0</v>
      </c>
      <c r="CZ54" s="72">
        <f t="shared" si="97"/>
        <v>0</v>
      </c>
      <c r="DA54" s="72">
        <f t="shared" si="98"/>
        <v>0.61713469009327415</v>
      </c>
      <c r="DB54" s="72">
        <f t="shared" si="99"/>
        <v>0</v>
      </c>
      <c r="DC54" s="72">
        <f t="shared" si="170"/>
        <v>0.41072787948271505</v>
      </c>
      <c r="DD54" s="72">
        <f t="shared" si="171"/>
        <v>0.41072787948271505</v>
      </c>
      <c r="DE54" s="72">
        <f t="shared" si="102"/>
        <v>0</v>
      </c>
      <c r="DF54" s="72">
        <f t="shared" si="103"/>
        <v>0</v>
      </c>
    </row>
    <row r="55" spans="1:110" x14ac:dyDescent="0.2">
      <c r="A55">
        <f t="shared" si="104"/>
        <v>51</v>
      </c>
      <c r="B55">
        <f t="shared" si="106"/>
        <v>2076</v>
      </c>
      <c r="C55">
        <f t="shared" si="107"/>
        <v>91</v>
      </c>
      <c r="D55">
        <f t="shared" si="108"/>
        <v>93</v>
      </c>
      <c r="E55">
        <f t="shared" si="109"/>
        <v>88</v>
      </c>
      <c r="F55" s="5">
        <f t="shared" si="110"/>
        <v>1</v>
      </c>
      <c r="G55" s="5">
        <f t="shared" si="111"/>
        <v>0</v>
      </c>
      <c r="H55" s="5">
        <f t="shared" si="112"/>
        <v>0</v>
      </c>
      <c r="I55" s="5">
        <f t="shared" si="113"/>
        <v>11.651160716763691</v>
      </c>
      <c r="K55">
        <f t="shared" si="55"/>
        <v>51</v>
      </c>
      <c r="L55" s="14">
        <f t="shared" si="114"/>
        <v>2.1080000000000002E-2</v>
      </c>
      <c r="M55" s="5">
        <f t="shared" si="56"/>
        <v>0.34510539217592401</v>
      </c>
      <c r="N55" s="5">
        <f t="shared" si="7"/>
        <v>0.95550000000000002</v>
      </c>
      <c r="O55" s="5">
        <f t="shared" si="115"/>
        <v>0.1248955001</v>
      </c>
      <c r="P55" s="5">
        <f t="shared" si="116"/>
        <v>0.88066234965445001</v>
      </c>
      <c r="Q55" s="5">
        <f t="shared" si="57"/>
        <v>0.38834512712029368</v>
      </c>
      <c r="R55" s="5">
        <f t="shared" si="117"/>
        <v>0.92060099999999989</v>
      </c>
      <c r="S55" s="13">
        <f t="shared" si="118"/>
        <v>5.5428141256077312E-2</v>
      </c>
      <c r="T55" s="5">
        <f t="shared" si="60"/>
        <v>0.948972797731514</v>
      </c>
      <c r="U55" s="5">
        <f t="shared" si="119"/>
        <v>0.69077357969640896</v>
      </c>
      <c r="V55" s="5">
        <f t="shared" si="61"/>
        <v>0</v>
      </c>
      <c r="W55" s="52">
        <f t="shared" si="62"/>
        <v>0.26825855361854223</v>
      </c>
      <c r="X55" s="5">
        <f t="shared" si="120"/>
        <v>0</v>
      </c>
      <c r="Y55" s="18">
        <f t="shared" si="63"/>
        <v>0</v>
      </c>
      <c r="Z55" s="72">
        <f t="shared" si="121"/>
        <v>0.71569822104221936</v>
      </c>
      <c r="AA55" s="72">
        <f t="shared" si="122"/>
        <v>0.39250349511449589</v>
      </c>
      <c r="AB55" s="72">
        <f t="shared" si="123"/>
        <v>3.7663081572210752E-2</v>
      </c>
      <c r="AC55" s="72">
        <f t="shared" si="124"/>
        <v>0.41360879474391854</v>
      </c>
      <c r="AD55" s="72">
        <f t="shared" si="125"/>
        <v>0</v>
      </c>
      <c r="AE55" s="72">
        <f t="shared" si="65"/>
        <v>0</v>
      </c>
      <c r="AF55" s="72">
        <f t="shared" si="66"/>
        <v>0.30922642030359104</v>
      </c>
      <c r="AG55" s="72">
        <f t="shared" si="67"/>
        <v>0</v>
      </c>
      <c r="AH55" s="72">
        <f t="shared" si="165"/>
        <v>0.71569822104221936</v>
      </c>
      <c r="AI55" s="72">
        <f t="shared" si="126"/>
        <v>0</v>
      </c>
      <c r="AJ55" s="72">
        <f t="shared" si="127"/>
        <v>0</v>
      </c>
      <c r="AL55">
        <f t="shared" si="128"/>
        <v>50</v>
      </c>
      <c r="AM55" s="14">
        <f t="shared" si="129"/>
        <v>2.103E-2</v>
      </c>
      <c r="AN55" s="5">
        <f t="shared" si="69"/>
        <v>0.35324405555208627</v>
      </c>
      <c r="AO55" s="5">
        <f t="shared" si="130"/>
        <v>0.95050000000000001</v>
      </c>
      <c r="AP55" s="5">
        <f t="shared" si="131"/>
        <v>0.11358033989999999</v>
      </c>
      <c r="AQ55" s="5">
        <f t="shared" si="132"/>
        <v>0.89204188692505004</v>
      </c>
      <c r="AR55" s="5">
        <f t="shared" si="70"/>
        <v>0.44096937637071759</v>
      </c>
      <c r="AS55" s="5">
        <f t="shared" si="133"/>
        <v>0.91575000000000006</v>
      </c>
      <c r="AT55" s="5">
        <f t="shared" si="134"/>
        <v>4.6904680718671377E-2</v>
      </c>
      <c r="AU55" s="5">
        <f t="shared" si="71"/>
        <v>0.95704703863187668</v>
      </c>
      <c r="AV55" s="5">
        <f t="shared" si="72"/>
        <v>0.72791715563151949</v>
      </c>
      <c r="AW55" s="5">
        <f t="shared" si="135"/>
        <v>0</v>
      </c>
      <c r="AX55" s="5">
        <f t="shared" si="73"/>
        <v>0.32098917416837774</v>
      </c>
      <c r="AY55" s="5">
        <f t="shared" si="136"/>
        <v>0</v>
      </c>
      <c r="AZ55" s="18">
        <f t="shared" si="74"/>
        <v>0</v>
      </c>
      <c r="BA55" s="72">
        <f t="shared" si="137"/>
        <v>0</v>
      </c>
      <c r="BB55" s="72">
        <f t="shared" si="75"/>
        <v>0.27208284436848051</v>
      </c>
      <c r="BC55" s="72">
        <f t="shared" si="76"/>
        <v>0</v>
      </c>
      <c r="BD55" s="72">
        <f t="shared" si="166"/>
        <v>0.75182237606683877</v>
      </c>
      <c r="BE55" s="72">
        <f t="shared" si="167"/>
        <v>0.75182237606683877</v>
      </c>
      <c r="BF55" s="72">
        <f t="shared" si="79"/>
        <v>0</v>
      </c>
      <c r="BG55" s="72">
        <f t="shared" si="80"/>
        <v>0</v>
      </c>
      <c r="BI55">
        <f t="shared" si="138"/>
        <v>51</v>
      </c>
      <c r="BJ55" s="14">
        <f t="shared" si="139"/>
        <v>2.1080000000000002E-2</v>
      </c>
      <c r="BK55" s="5">
        <f t="shared" si="140"/>
        <v>0.34510539217592401</v>
      </c>
      <c r="BL55" s="5">
        <f t="shared" si="141"/>
        <v>0.94710000000000005</v>
      </c>
      <c r="BM55" s="5">
        <f t="shared" si="142"/>
        <v>9.1855014182464445E-2</v>
      </c>
      <c r="BN55" s="5">
        <f t="shared" si="81"/>
        <v>0.91300411606778797</v>
      </c>
      <c r="BO55" s="5">
        <f t="shared" si="143"/>
        <v>0.53240129108733181</v>
      </c>
      <c r="BP55" s="5">
        <f t="shared" si="144"/>
        <v>0.95574599999999998</v>
      </c>
      <c r="BQ55" s="5">
        <f t="shared" si="145"/>
        <v>0.1608466905</v>
      </c>
      <c r="BR55" s="5">
        <f t="shared" si="83"/>
        <v>0.84627141894138702</v>
      </c>
      <c r="BS55" s="5">
        <f t="shared" si="146"/>
        <v>0.2798687897476661</v>
      </c>
      <c r="BT55" s="5">
        <f t="shared" si="84"/>
        <v>0</v>
      </c>
      <c r="BU55" s="13">
        <f t="shared" si="85"/>
        <v>0.14900250499670645</v>
      </c>
      <c r="BV55" s="5">
        <f t="shared" si="147"/>
        <v>0</v>
      </c>
      <c r="BW55" s="18">
        <f t="shared" si="148"/>
        <v>0</v>
      </c>
      <c r="BX55" s="72">
        <f t="shared" si="168"/>
        <v>0.30260393830093724</v>
      </c>
      <c r="BY55" s="72">
        <f t="shared" si="149"/>
        <v>0.12275779614286149</v>
      </c>
      <c r="BZ55" s="72">
        <f t="shared" si="150"/>
        <v>1.5351105120305146E-2</v>
      </c>
      <c r="CA55" s="72">
        <f t="shared" si="151"/>
        <v>0.14505723978770424</v>
      </c>
      <c r="CB55" s="72">
        <f t="shared" si="152"/>
        <v>0</v>
      </c>
      <c r="CC55" s="72">
        <f t="shared" si="153"/>
        <v>0</v>
      </c>
      <c r="CD55" s="72">
        <f t="shared" si="87"/>
        <v>0.72013121025233384</v>
      </c>
      <c r="CE55" s="72">
        <f t="shared" si="88"/>
        <v>0</v>
      </c>
      <c r="CF55" s="72">
        <f t="shared" si="169"/>
        <v>0.30260393830093724</v>
      </c>
      <c r="CG55" s="72">
        <f t="shared" si="154"/>
        <v>0</v>
      </c>
      <c r="CH55" s="72">
        <f t="shared" si="155"/>
        <v>0</v>
      </c>
      <c r="CJ55">
        <f t="shared" si="156"/>
        <v>50</v>
      </c>
      <c r="CK55" s="14">
        <f t="shared" si="157"/>
        <v>2.103E-2</v>
      </c>
      <c r="CL55" s="5">
        <f t="shared" si="90"/>
        <v>0.35324405555208627</v>
      </c>
      <c r="CM55" s="5">
        <f t="shared" si="158"/>
        <v>0.94130000000000003</v>
      </c>
      <c r="CN55" s="5">
        <f t="shared" si="159"/>
        <v>8.2861880451582604E-2</v>
      </c>
      <c r="CO55" s="5">
        <f t="shared" si="91"/>
        <v>0.92200211193092529</v>
      </c>
      <c r="CP55" s="5">
        <f t="shared" si="92"/>
        <v>0.5831313153114005</v>
      </c>
      <c r="CQ55" s="5">
        <f t="shared" si="160"/>
        <v>0.95079599999999997</v>
      </c>
      <c r="CR55" s="5">
        <f t="shared" si="161"/>
        <v>0.1432785627</v>
      </c>
      <c r="CS55" s="5">
        <f t="shared" si="93"/>
        <v>0.86377131569909082</v>
      </c>
      <c r="CT55" s="5">
        <f t="shared" si="94"/>
        <v>0.33070807247367279</v>
      </c>
      <c r="CU55" s="5">
        <f t="shared" si="162"/>
        <v>1</v>
      </c>
      <c r="CV55" s="5">
        <f t="shared" si="163"/>
        <v>0</v>
      </c>
      <c r="CW55" s="5">
        <f t="shared" si="95"/>
        <v>0.19284623328567077</v>
      </c>
      <c r="CX55" s="5">
        <f t="shared" si="164"/>
        <v>0</v>
      </c>
      <c r="CY55" s="18">
        <f t="shared" si="96"/>
        <v>0</v>
      </c>
      <c r="CZ55" s="72">
        <f t="shared" si="97"/>
        <v>0</v>
      </c>
      <c r="DA55" s="72">
        <f t="shared" si="98"/>
        <v>0.66929192752632716</v>
      </c>
      <c r="DB55" s="72">
        <f t="shared" si="99"/>
        <v>0</v>
      </c>
      <c r="DC55" s="72">
        <f t="shared" si="170"/>
        <v>0.35477496085508237</v>
      </c>
      <c r="DD55" s="72">
        <f t="shared" si="171"/>
        <v>0.35477496085508237</v>
      </c>
      <c r="DE55" s="72">
        <f t="shared" si="102"/>
        <v>0</v>
      </c>
      <c r="DF55" s="72">
        <f t="shared" si="103"/>
        <v>0</v>
      </c>
    </row>
    <row r="56" spans="1:110" x14ac:dyDescent="0.2">
      <c r="A56">
        <f t="shared" si="104"/>
        <v>52</v>
      </c>
      <c r="B56">
        <f t="shared" si="106"/>
        <v>2077</v>
      </c>
      <c r="C56">
        <f t="shared" si="107"/>
        <v>92</v>
      </c>
      <c r="D56">
        <f t="shared" si="108"/>
        <v>94</v>
      </c>
      <c r="E56">
        <f t="shared" si="109"/>
        <v>89</v>
      </c>
      <c r="F56" s="5">
        <f t="shared" si="110"/>
        <v>1</v>
      </c>
      <c r="G56" s="5">
        <f t="shared" si="111"/>
        <v>0</v>
      </c>
      <c r="H56" s="5">
        <f t="shared" si="112"/>
        <v>0</v>
      </c>
      <c r="I56" s="5">
        <f t="shared" si="113"/>
        <v>11.651160716763691</v>
      </c>
      <c r="K56">
        <f t="shared" si="55"/>
        <v>52</v>
      </c>
      <c r="L56" s="14">
        <f t="shared" si="114"/>
        <v>2.1129999999999999E-2</v>
      </c>
      <c r="M56" s="5">
        <f t="shared" si="56"/>
        <v>0.33712126523610797</v>
      </c>
      <c r="N56" s="5">
        <f t="shared" si="7"/>
        <v>0.96040000000000003</v>
      </c>
      <c r="O56" s="5">
        <f t="shared" si="115"/>
        <v>0.14111508919999999</v>
      </c>
      <c r="P56" s="5">
        <f t="shared" si="116"/>
        <v>0.86447306833232007</v>
      </c>
      <c r="Q56" s="5">
        <f t="shared" si="57"/>
        <v>0.33571390361358516</v>
      </c>
      <c r="R56" s="5">
        <f t="shared" si="117"/>
        <v>0.92604600000000004</v>
      </c>
      <c r="S56" s="13">
        <f t="shared" si="118"/>
        <v>6.6441836542850408E-2</v>
      </c>
      <c r="T56" s="5">
        <f t="shared" si="60"/>
        <v>0.93847180303683952</v>
      </c>
      <c r="U56" s="5">
        <f t="shared" si="119"/>
        <v>0.6482715268279009</v>
      </c>
      <c r="V56" s="5">
        <f t="shared" si="61"/>
        <v>0</v>
      </c>
      <c r="W56" s="52">
        <f t="shared" si="62"/>
        <v>0.21763376487293362</v>
      </c>
      <c r="X56" s="5">
        <f t="shared" si="120"/>
        <v>0</v>
      </c>
      <c r="Y56" s="18">
        <f t="shared" si="63"/>
        <v>0</v>
      </c>
      <c r="Z56" s="72">
        <f t="shared" si="121"/>
        <v>0.67166259993175015</v>
      </c>
      <c r="AA56" s="72">
        <f t="shared" si="122"/>
        <v>0.40369920282935851</v>
      </c>
      <c r="AB56" s="72">
        <f t="shared" si="123"/>
        <v>3.5350424418104889E-2</v>
      </c>
      <c r="AC56" s="72">
        <f t="shared" si="124"/>
        <v>0.43016657668670666</v>
      </c>
      <c r="AD56" s="72">
        <f t="shared" si="125"/>
        <v>0</v>
      </c>
      <c r="AE56" s="72">
        <f t="shared" si="65"/>
        <v>0</v>
      </c>
      <c r="AF56" s="72">
        <f t="shared" si="66"/>
        <v>0.3517284731720991</v>
      </c>
      <c r="AG56" s="72">
        <f t="shared" si="67"/>
        <v>0</v>
      </c>
      <c r="AH56" s="72">
        <f t="shared" si="165"/>
        <v>0.67166259993175015</v>
      </c>
      <c r="AI56" s="72">
        <f t="shared" si="126"/>
        <v>0</v>
      </c>
      <c r="AJ56" s="72">
        <f t="shared" si="127"/>
        <v>0</v>
      </c>
      <c r="AL56">
        <f t="shared" si="128"/>
        <v>51</v>
      </c>
      <c r="AM56" s="14">
        <f t="shared" si="129"/>
        <v>2.1080000000000002E-2</v>
      </c>
      <c r="AN56" s="5">
        <f t="shared" si="69"/>
        <v>0.34510539217592401</v>
      </c>
      <c r="AO56" s="5">
        <f t="shared" si="130"/>
        <v>0.95550000000000002</v>
      </c>
      <c r="AP56" s="5">
        <f t="shared" si="131"/>
        <v>0.1248955001</v>
      </c>
      <c r="AQ56" s="5">
        <f t="shared" si="132"/>
        <v>0.88066234965445001</v>
      </c>
      <c r="AR56" s="5">
        <f t="shared" si="70"/>
        <v>0.38834512712029368</v>
      </c>
      <c r="AS56" s="5">
        <f t="shared" si="133"/>
        <v>0.92060099999999989</v>
      </c>
      <c r="AT56" s="5">
        <f t="shared" si="134"/>
        <v>5.5428141256077312E-2</v>
      </c>
      <c r="AU56" s="5">
        <f t="shared" si="71"/>
        <v>0.948972797731514</v>
      </c>
      <c r="AV56" s="5">
        <f t="shared" si="72"/>
        <v>0.69077357969640896</v>
      </c>
      <c r="AW56" s="5">
        <f t="shared" si="135"/>
        <v>0</v>
      </c>
      <c r="AX56" s="5">
        <f t="shared" si="73"/>
        <v>0.26825855361854223</v>
      </c>
      <c r="AY56" s="5">
        <f t="shared" si="136"/>
        <v>0</v>
      </c>
      <c r="AZ56" s="18">
        <f t="shared" si="74"/>
        <v>0</v>
      </c>
      <c r="BA56" s="72">
        <f t="shared" si="137"/>
        <v>0</v>
      </c>
      <c r="BB56" s="72">
        <f t="shared" si="75"/>
        <v>0.30922642030359104</v>
      </c>
      <c r="BC56" s="72">
        <f t="shared" si="76"/>
        <v>0</v>
      </c>
      <c r="BD56" s="72">
        <f t="shared" si="166"/>
        <v>0.7134589836133024</v>
      </c>
      <c r="BE56" s="72">
        <f t="shared" si="167"/>
        <v>0.7134589836133024</v>
      </c>
      <c r="BF56" s="72">
        <f t="shared" si="79"/>
        <v>0</v>
      </c>
      <c r="BG56" s="72">
        <f t="shared" si="80"/>
        <v>0</v>
      </c>
      <c r="BI56">
        <f t="shared" si="138"/>
        <v>52</v>
      </c>
      <c r="BJ56" s="14">
        <f t="shared" si="139"/>
        <v>2.1129999999999999E-2</v>
      </c>
      <c r="BK56" s="5">
        <f t="shared" si="140"/>
        <v>0.33712126523610797</v>
      </c>
      <c r="BL56" s="5">
        <f t="shared" si="141"/>
        <v>0.95299999999999996</v>
      </c>
      <c r="BM56" s="5">
        <f t="shared" si="142"/>
        <v>0.10612873056046235</v>
      </c>
      <c r="BN56" s="5">
        <f t="shared" si="81"/>
        <v>0.89885931977587941</v>
      </c>
      <c r="BO56" s="5">
        <f t="shared" si="143"/>
        <v>0.47855386235455905</v>
      </c>
      <c r="BP56" s="5">
        <f t="shared" si="144"/>
        <v>0.96059700000000003</v>
      </c>
      <c r="BQ56" s="5">
        <f t="shared" si="145"/>
        <v>0.17958924970000001</v>
      </c>
      <c r="BR56" s="5">
        <f t="shared" si="83"/>
        <v>0.82748710550592908</v>
      </c>
      <c r="BS56" s="5">
        <f t="shared" si="146"/>
        <v>0.23158781474974366</v>
      </c>
      <c r="BT56" s="5">
        <f t="shared" si="84"/>
        <v>0</v>
      </c>
      <c r="BU56" s="13">
        <f t="shared" si="85"/>
        <v>0.11082724322274194</v>
      </c>
      <c r="BV56" s="5">
        <f t="shared" si="147"/>
        <v>0</v>
      </c>
      <c r="BW56" s="18">
        <f t="shared" si="148"/>
        <v>0</v>
      </c>
      <c r="BX56" s="72">
        <f t="shared" si="168"/>
        <v>0.25040085701933729</v>
      </c>
      <c r="BY56" s="72">
        <f t="shared" si="149"/>
        <v>0.1142833349508619</v>
      </c>
      <c r="BZ56" s="72">
        <f t="shared" si="150"/>
        <v>1.348344230297399E-2</v>
      </c>
      <c r="CA56" s="72">
        <f t="shared" si="151"/>
        <v>0.13810890126316663</v>
      </c>
      <c r="CB56" s="72">
        <f t="shared" si="152"/>
        <v>0</v>
      </c>
      <c r="CC56" s="72">
        <f t="shared" si="153"/>
        <v>0</v>
      </c>
      <c r="CD56" s="72">
        <f t="shared" si="87"/>
        <v>0.76841218525025634</v>
      </c>
      <c r="CE56" s="72">
        <f t="shared" si="88"/>
        <v>0</v>
      </c>
      <c r="CF56" s="72">
        <f t="shared" si="169"/>
        <v>0.25040085701933729</v>
      </c>
      <c r="CG56" s="72">
        <f t="shared" si="154"/>
        <v>0</v>
      </c>
      <c r="CH56" s="72">
        <f t="shared" si="155"/>
        <v>0</v>
      </c>
      <c r="CJ56">
        <f t="shared" si="156"/>
        <v>51</v>
      </c>
      <c r="CK56" s="14">
        <f t="shared" si="157"/>
        <v>2.1080000000000002E-2</v>
      </c>
      <c r="CL56" s="5">
        <f t="shared" si="90"/>
        <v>0.34510539217592401</v>
      </c>
      <c r="CM56" s="5">
        <f t="shared" si="158"/>
        <v>0.94710000000000005</v>
      </c>
      <c r="CN56" s="5">
        <f t="shared" si="159"/>
        <v>9.1855014182464445E-2</v>
      </c>
      <c r="CO56" s="5">
        <f t="shared" si="91"/>
        <v>0.91300411606778797</v>
      </c>
      <c r="CP56" s="5">
        <f t="shared" si="92"/>
        <v>0.53240129108733181</v>
      </c>
      <c r="CQ56" s="5">
        <f t="shared" si="160"/>
        <v>0.95574599999999998</v>
      </c>
      <c r="CR56" s="5">
        <f t="shared" si="161"/>
        <v>0.1608466905</v>
      </c>
      <c r="CS56" s="5">
        <f t="shared" si="93"/>
        <v>0.84627141894138702</v>
      </c>
      <c r="CT56" s="5">
        <f t="shared" si="94"/>
        <v>0.2798687897476661</v>
      </c>
      <c r="CU56" s="5">
        <f t="shared" si="162"/>
        <v>1</v>
      </c>
      <c r="CV56" s="5">
        <f t="shared" si="163"/>
        <v>0</v>
      </c>
      <c r="CW56" s="5">
        <f t="shared" si="95"/>
        <v>0.14900250499670645</v>
      </c>
      <c r="CX56" s="5">
        <f t="shared" si="164"/>
        <v>0</v>
      </c>
      <c r="CY56" s="18">
        <f t="shared" si="96"/>
        <v>0</v>
      </c>
      <c r="CZ56" s="72">
        <f t="shared" si="97"/>
        <v>0</v>
      </c>
      <c r="DA56" s="72">
        <f t="shared" si="98"/>
        <v>0.72013121025233384</v>
      </c>
      <c r="DB56" s="72">
        <f t="shared" si="99"/>
        <v>0</v>
      </c>
      <c r="DC56" s="72">
        <f t="shared" si="170"/>
        <v>0.30023590952770557</v>
      </c>
      <c r="DD56" s="72">
        <f t="shared" si="171"/>
        <v>0.30023590952770557</v>
      </c>
      <c r="DE56" s="72">
        <f t="shared" si="102"/>
        <v>0</v>
      </c>
      <c r="DF56" s="72">
        <f t="shared" si="103"/>
        <v>0</v>
      </c>
    </row>
    <row r="57" spans="1:110" x14ac:dyDescent="0.2">
      <c r="A57">
        <f t="shared" si="104"/>
        <v>53</v>
      </c>
      <c r="B57">
        <f t="shared" si="106"/>
        <v>2078</v>
      </c>
      <c r="C57">
        <f t="shared" si="107"/>
        <v>93</v>
      </c>
      <c r="D57">
        <f t="shared" si="108"/>
        <v>95</v>
      </c>
      <c r="E57">
        <f t="shared" si="109"/>
        <v>90</v>
      </c>
      <c r="F57" s="5">
        <f t="shared" si="110"/>
        <v>1</v>
      </c>
      <c r="G57" s="5">
        <f t="shared" si="111"/>
        <v>0</v>
      </c>
      <c r="H57" s="5">
        <f t="shared" si="112"/>
        <v>0</v>
      </c>
      <c r="I57" s="5">
        <f t="shared" si="113"/>
        <v>11.651160716763691</v>
      </c>
      <c r="K57">
        <f t="shared" si="55"/>
        <v>53</v>
      </c>
      <c r="L57" s="14">
        <f t="shared" si="114"/>
        <v>2.1180000000000001E-2</v>
      </c>
      <c r="M57" s="5">
        <f t="shared" si="56"/>
        <v>0.32928964560930374</v>
      </c>
      <c r="N57" s="5">
        <f t="shared" si="7"/>
        <v>0.96540000000000004</v>
      </c>
      <c r="O57" s="5">
        <f t="shared" si="115"/>
        <v>0.15859931990000001</v>
      </c>
      <c r="P57" s="5">
        <f t="shared" si="116"/>
        <v>0.84688821656853996</v>
      </c>
      <c r="Q57" s="5">
        <f t="shared" si="57"/>
        <v>0.28431214910857189</v>
      </c>
      <c r="R57" s="5">
        <f t="shared" si="117"/>
        <v>0.93188700000000002</v>
      </c>
      <c r="S57" s="13">
        <f t="shared" si="118"/>
        <v>8.0329403518444642E-2</v>
      </c>
      <c r="T57" s="5">
        <f t="shared" si="60"/>
        <v>0.92514207314340713</v>
      </c>
      <c r="U57" s="5">
        <f t="shared" si="119"/>
        <v>0.59974326428940616</v>
      </c>
      <c r="V57" s="5">
        <f t="shared" si="61"/>
        <v>0</v>
      </c>
      <c r="W57" s="52">
        <f t="shared" si="62"/>
        <v>0.17051429638351129</v>
      </c>
      <c r="X57" s="5">
        <f t="shared" si="120"/>
        <v>0</v>
      </c>
      <c r="Y57" s="18">
        <f t="shared" si="63"/>
        <v>0</v>
      </c>
      <c r="Z57" s="72">
        <f t="shared" si="121"/>
        <v>0.62138333015375025</v>
      </c>
      <c r="AA57" s="72">
        <f t="shared" si="122"/>
        <v>0.40618328236455842</v>
      </c>
      <c r="AB57" s="72">
        <f t="shared" si="123"/>
        <v>3.1940193390070697E-2</v>
      </c>
      <c r="AC57" s="72">
        <f t="shared" si="124"/>
        <v>0.43904962724746338</v>
      </c>
      <c r="AD57" s="72">
        <f t="shared" si="125"/>
        <v>0</v>
      </c>
      <c r="AE57" s="72">
        <f t="shared" si="65"/>
        <v>0</v>
      </c>
      <c r="AF57" s="72">
        <f t="shared" si="66"/>
        <v>0.40025673571059384</v>
      </c>
      <c r="AG57" s="72">
        <f t="shared" si="67"/>
        <v>0</v>
      </c>
      <c r="AH57" s="72">
        <f t="shared" si="165"/>
        <v>0.62138333015375025</v>
      </c>
      <c r="AI57" s="72">
        <f t="shared" si="126"/>
        <v>0</v>
      </c>
      <c r="AJ57" s="72">
        <f t="shared" si="127"/>
        <v>0</v>
      </c>
      <c r="AL57">
        <f t="shared" si="128"/>
        <v>52</v>
      </c>
      <c r="AM57" s="14">
        <f t="shared" si="129"/>
        <v>2.1129999999999999E-2</v>
      </c>
      <c r="AN57" s="5">
        <f t="shared" si="69"/>
        <v>0.33712126523610797</v>
      </c>
      <c r="AO57" s="5">
        <f t="shared" si="130"/>
        <v>0.96040000000000003</v>
      </c>
      <c r="AP57" s="5">
        <f t="shared" si="131"/>
        <v>0.14111508919999999</v>
      </c>
      <c r="AQ57" s="5">
        <f t="shared" si="132"/>
        <v>0.86447306833232007</v>
      </c>
      <c r="AR57" s="5">
        <f t="shared" si="70"/>
        <v>0.33571390361358516</v>
      </c>
      <c r="AS57" s="5">
        <f t="shared" si="133"/>
        <v>0.92604600000000004</v>
      </c>
      <c r="AT57" s="5">
        <f t="shared" si="134"/>
        <v>6.6441836542850408E-2</v>
      </c>
      <c r="AU57" s="5">
        <f t="shared" si="71"/>
        <v>0.93847180303683952</v>
      </c>
      <c r="AV57" s="5">
        <f t="shared" si="72"/>
        <v>0.6482715268279009</v>
      </c>
      <c r="AW57" s="5">
        <f t="shared" si="135"/>
        <v>0</v>
      </c>
      <c r="AX57" s="5">
        <f t="shared" si="73"/>
        <v>0.21763376487293362</v>
      </c>
      <c r="AY57" s="5">
        <f t="shared" si="136"/>
        <v>0</v>
      </c>
      <c r="AZ57" s="18">
        <f t="shared" si="74"/>
        <v>0</v>
      </c>
      <c r="BA57" s="72">
        <f t="shared" si="137"/>
        <v>0</v>
      </c>
      <c r="BB57" s="72">
        <f t="shared" si="75"/>
        <v>0.3517284731720991</v>
      </c>
      <c r="BC57" s="72">
        <f t="shared" si="76"/>
        <v>0</v>
      </c>
      <c r="BD57" s="72">
        <f t="shared" si="166"/>
        <v>0.66956113874440681</v>
      </c>
      <c r="BE57" s="72">
        <f t="shared" si="167"/>
        <v>0.66956113874440681</v>
      </c>
      <c r="BF57" s="72">
        <f t="shared" si="79"/>
        <v>0</v>
      </c>
      <c r="BG57" s="72">
        <f t="shared" si="80"/>
        <v>0</v>
      </c>
      <c r="BI57">
        <f t="shared" si="138"/>
        <v>53</v>
      </c>
      <c r="BJ57" s="14">
        <f t="shared" si="139"/>
        <v>2.1180000000000001E-2</v>
      </c>
      <c r="BK57" s="5">
        <f t="shared" si="140"/>
        <v>0.32928964560930374</v>
      </c>
      <c r="BL57" s="5">
        <f t="shared" si="141"/>
        <v>0.95889999999999997</v>
      </c>
      <c r="BM57" s="5">
        <f t="shared" si="142"/>
        <v>0.1219125264365154</v>
      </c>
      <c r="BN57" s="5">
        <f t="shared" si="81"/>
        <v>0.88309807840002541</v>
      </c>
      <c r="BO57" s="5">
        <f t="shared" si="143"/>
        <v>0.42260999625622137</v>
      </c>
      <c r="BP57" s="5">
        <f t="shared" si="144"/>
        <v>0.96554699999999993</v>
      </c>
      <c r="BQ57" s="5">
        <f t="shared" si="145"/>
        <v>0.19938875489999999</v>
      </c>
      <c r="BR57" s="5">
        <f t="shared" si="83"/>
        <v>0.80748078587256966</v>
      </c>
      <c r="BS57" s="5">
        <f t="shared" si="146"/>
        <v>0.1870027106526341</v>
      </c>
      <c r="BT57" s="5">
        <f t="shared" si="84"/>
        <v>0</v>
      </c>
      <c r="BU57" s="13">
        <f t="shared" si="85"/>
        <v>7.9029214848812951E-2</v>
      </c>
      <c r="BV57" s="5">
        <f t="shared" si="147"/>
        <v>0</v>
      </c>
      <c r="BW57" s="18">
        <f t="shared" si="148"/>
        <v>0</v>
      </c>
      <c r="BX57" s="72">
        <f t="shared" si="168"/>
        <v>0.20219388080913941</v>
      </c>
      <c r="BY57" s="72">
        <f t="shared" si="149"/>
        <v>0.10316921770533297</v>
      </c>
      <c r="BZ57" s="72">
        <f t="shared" si="150"/>
        <v>1.1311507393889747E-2</v>
      </c>
      <c r="CA57" s="72">
        <f t="shared" si="151"/>
        <v>0.12776677725383589</v>
      </c>
      <c r="CB57" s="72">
        <f t="shared" si="152"/>
        <v>0</v>
      </c>
      <c r="CC57" s="72">
        <f t="shared" si="153"/>
        <v>0</v>
      </c>
      <c r="CD57" s="72">
        <f t="shared" si="87"/>
        <v>0.81299728934736593</v>
      </c>
      <c r="CE57" s="72">
        <f t="shared" si="88"/>
        <v>0</v>
      </c>
      <c r="CF57" s="72">
        <f t="shared" si="169"/>
        <v>0.20219388080913941</v>
      </c>
      <c r="CG57" s="72">
        <f t="shared" si="154"/>
        <v>0</v>
      </c>
      <c r="CH57" s="72">
        <f t="shared" si="155"/>
        <v>0</v>
      </c>
      <c r="CJ57">
        <f t="shared" si="156"/>
        <v>52</v>
      </c>
      <c r="CK57" s="14">
        <f t="shared" si="157"/>
        <v>2.1129999999999999E-2</v>
      </c>
      <c r="CL57" s="5">
        <f t="shared" si="90"/>
        <v>0.33712126523610797</v>
      </c>
      <c r="CM57" s="5">
        <f t="shared" si="158"/>
        <v>0.95299999999999996</v>
      </c>
      <c r="CN57" s="5">
        <f t="shared" si="159"/>
        <v>0.10612873056046235</v>
      </c>
      <c r="CO57" s="5">
        <f t="shared" si="91"/>
        <v>0.89885931977587941</v>
      </c>
      <c r="CP57" s="5">
        <f t="shared" si="92"/>
        <v>0.47855386235455905</v>
      </c>
      <c r="CQ57" s="5">
        <f t="shared" si="160"/>
        <v>0.96059700000000003</v>
      </c>
      <c r="CR57" s="5">
        <f t="shared" si="161"/>
        <v>0.17958924970000001</v>
      </c>
      <c r="CS57" s="5">
        <f t="shared" si="93"/>
        <v>0.82748710550592908</v>
      </c>
      <c r="CT57" s="5">
        <f t="shared" si="94"/>
        <v>0.23158781474974366</v>
      </c>
      <c r="CU57" s="5">
        <f t="shared" si="162"/>
        <v>1</v>
      </c>
      <c r="CV57" s="5">
        <f t="shared" si="163"/>
        <v>0</v>
      </c>
      <c r="CW57" s="5">
        <f t="shared" si="95"/>
        <v>0.11082724322274194</v>
      </c>
      <c r="CX57" s="5">
        <f t="shared" si="164"/>
        <v>0</v>
      </c>
      <c r="CY57" s="18">
        <f t="shared" si="96"/>
        <v>0</v>
      </c>
      <c r="CZ57" s="72">
        <f t="shared" si="97"/>
        <v>0</v>
      </c>
      <c r="DA57" s="72">
        <f t="shared" si="98"/>
        <v>0.76841218525025634</v>
      </c>
      <c r="DB57" s="72">
        <f t="shared" si="99"/>
        <v>0</v>
      </c>
      <c r="DC57" s="72">
        <f t="shared" si="170"/>
        <v>0.24844134374402108</v>
      </c>
      <c r="DD57" s="72">
        <f t="shared" si="171"/>
        <v>0.24844134374402108</v>
      </c>
      <c r="DE57" s="72">
        <f t="shared" si="102"/>
        <v>0</v>
      </c>
      <c r="DF57" s="72">
        <f t="shared" si="103"/>
        <v>0</v>
      </c>
    </row>
    <row r="58" spans="1:110" x14ac:dyDescent="0.2">
      <c r="A58">
        <f t="shared" si="104"/>
        <v>54</v>
      </c>
      <c r="B58">
        <f t="shared" si="106"/>
        <v>2079</v>
      </c>
      <c r="C58">
        <f t="shared" si="107"/>
        <v>94</v>
      </c>
      <c r="D58">
        <f t="shared" si="108"/>
        <v>96</v>
      </c>
      <c r="E58">
        <f t="shared" si="109"/>
        <v>91</v>
      </c>
      <c r="F58" s="5">
        <f t="shared" si="110"/>
        <v>1</v>
      </c>
      <c r="G58" s="5">
        <f t="shared" si="111"/>
        <v>0</v>
      </c>
      <c r="H58" s="5">
        <f t="shared" si="112"/>
        <v>0</v>
      </c>
      <c r="I58" s="5">
        <f t="shared" si="113"/>
        <v>11.651160716763691</v>
      </c>
      <c r="K58">
        <f t="shared" si="55"/>
        <v>54</v>
      </c>
      <c r="L58" s="14">
        <f t="shared" si="114"/>
        <v>2.1219999999999999E-2</v>
      </c>
      <c r="M58" s="5">
        <f t="shared" si="56"/>
        <v>0.32177861087762866</v>
      </c>
      <c r="N58" s="5">
        <f t="shared" si="7"/>
        <v>0.97030000000000005</v>
      </c>
      <c r="O58" s="5">
        <f t="shared" si="115"/>
        <v>0.1772697557</v>
      </c>
      <c r="P58" s="5">
        <f t="shared" si="116"/>
        <v>0.82799515604428997</v>
      </c>
      <c r="Q58" s="5">
        <f t="shared" si="57"/>
        <v>0.23540908226643942</v>
      </c>
      <c r="R58" s="5">
        <f t="shared" si="117"/>
        <v>0.93762900000000005</v>
      </c>
      <c r="S58" s="13">
        <f t="shared" si="118"/>
        <v>8.9078172127852961E-2</v>
      </c>
      <c r="T58" s="5">
        <f t="shared" si="60"/>
        <v>0.91647772254593329</v>
      </c>
      <c r="U58" s="5">
        <f t="shared" si="119"/>
        <v>0.54965134096821877</v>
      </c>
      <c r="V58" s="5">
        <f t="shared" si="61"/>
        <v>0</v>
      </c>
      <c r="W58" s="52">
        <f t="shared" si="62"/>
        <v>0.12939291774384615</v>
      </c>
      <c r="X58" s="5">
        <f t="shared" si="120"/>
        <v>0</v>
      </c>
      <c r="Y58" s="18">
        <f t="shared" si="63"/>
        <v>0</v>
      </c>
      <c r="Z58" s="72">
        <f t="shared" si="121"/>
        <v>0.56948397924731675</v>
      </c>
      <c r="AA58" s="72">
        <f t="shared" si="122"/>
        <v>0.40153040525351091</v>
      </c>
      <c r="AB58" s="72">
        <f t="shared" si="123"/>
        <v>2.7849513102655109E-2</v>
      </c>
      <c r="AC58" s="72">
        <f t="shared" si="124"/>
        <v>0.43812347575462912</v>
      </c>
      <c r="AD58" s="72">
        <f t="shared" si="125"/>
        <v>0</v>
      </c>
      <c r="AE58" s="72">
        <f t="shared" si="65"/>
        <v>0</v>
      </c>
      <c r="AF58" s="72">
        <f t="shared" si="66"/>
        <v>0.45034865903178123</v>
      </c>
      <c r="AG58" s="72">
        <f t="shared" si="67"/>
        <v>0</v>
      </c>
      <c r="AH58" s="72">
        <f t="shared" si="165"/>
        <v>0.56948397924731675</v>
      </c>
      <c r="AI58" s="72">
        <f t="shared" si="126"/>
        <v>0</v>
      </c>
      <c r="AJ58" s="72">
        <f t="shared" si="127"/>
        <v>0</v>
      </c>
      <c r="AL58">
        <f t="shared" si="128"/>
        <v>53</v>
      </c>
      <c r="AM58" s="14">
        <f t="shared" si="129"/>
        <v>2.1180000000000001E-2</v>
      </c>
      <c r="AN58" s="5">
        <f t="shared" si="69"/>
        <v>0.32928964560930374</v>
      </c>
      <c r="AO58" s="5">
        <f t="shared" si="130"/>
        <v>0.96540000000000004</v>
      </c>
      <c r="AP58" s="5">
        <f t="shared" si="131"/>
        <v>0.15859931990000001</v>
      </c>
      <c r="AQ58" s="5">
        <f t="shared" si="132"/>
        <v>0.84688821656853996</v>
      </c>
      <c r="AR58" s="5">
        <f t="shared" si="70"/>
        <v>0.28431214910857189</v>
      </c>
      <c r="AS58" s="5">
        <f t="shared" si="133"/>
        <v>0.93188700000000002</v>
      </c>
      <c r="AT58" s="5">
        <f t="shared" si="134"/>
        <v>8.0329403518444642E-2</v>
      </c>
      <c r="AU58" s="5">
        <f t="shared" si="71"/>
        <v>0.92514207314340713</v>
      </c>
      <c r="AV58" s="5">
        <f t="shared" si="72"/>
        <v>0.59974326428940616</v>
      </c>
      <c r="AW58" s="5">
        <f t="shared" si="135"/>
        <v>0</v>
      </c>
      <c r="AX58" s="5">
        <f t="shared" si="73"/>
        <v>0.17051429638351129</v>
      </c>
      <c r="AY58" s="5">
        <f t="shared" si="136"/>
        <v>0</v>
      </c>
      <c r="AZ58" s="18">
        <f t="shared" si="74"/>
        <v>0</v>
      </c>
      <c r="BA58" s="72">
        <f t="shared" si="137"/>
        <v>0</v>
      </c>
      <c r="BB58" s="72">
        <f t="shared" si="75"/>
        <v>0.40025673571059384</v>
      </c>
      <c r="BC58" s="72">
        <f t="shared" si="76"/>
        <v>0</v>
      </c>
      <c r="BD58" s="72">
        <f t="shared" si="166"/>
        <v>0.61943917999426101</v>
      </c>
      <c r="BE58" s="72">
        <f t="shared" si="167"/>
        <v>0.61943917999426101</v>
      </c>
      <c r="BF58" s="72">
        <f t="shared" si="79"/>
        <v>0</v>
      </c>
      <c r="BG58" s="72">
        <f t="shared" si="80"/>
        <v>0</v>
      </c>
      <c r="BI58">
        <f t="shared" si="138"/>
        <v>54</v>
      </c>
      <c r="BJ58" s="14">
        <f t="shared" si="139"/>
        <v>2.1219999999999999E-2</v>
      </c>
      <c r="BK58" s="5">
        <f t="shared" si="140"/>
        <v>0.32177861087762866</v>
      </c>
      <c r="BL58" s="5">
        <f t="shared" si="141"/>
        <v>0.96479999999999999</v>
      </c>
      <c r="BM58" s="5">
        <f t="shared" si="142"/>
        <v>0.1391814822760451</v>
      </c>
      <c r="BN58" s="5">
        <f t="shared" si="81"/>
        <v>0.86571770590007169</v>
      </c>
      <c r="BO58" s="5">
        <f t="shared" si="143"/>
        <v>0.36586095644937383</v>
      </c>
      <c r="BP58" s="5">
        <f t="shared" si="144"/>
        <v>0.97039799999999998</v>
      </c>
      <c r="BQ58" s="5">
        <f t="shared" si="145"/>
        <v>0.2200916906</v>
      </c>
      <c r="BR58" s="5">
        <f t="shared" si="83"/>
        <v>0.78642346362514126</v>
      </c>
      <c r="BS58" s="5">
        <f t="shared" si="146"/>
        <v>0.1470633194187346</v>
      </c>
      <c r="BT58" s="5">
        <f t="shared" si="84"/>
        <v>0</v>
      </c>
      <c r="BU58" s="13">
        <f t="shared" si="85"/>
        <v>5.3804726701158011E-2</v>
      </c>
      <c r="BV58" s="5">
        <f t="shared" si="147"/>
        <v>0</v>
      </c>
      <c r="BW58" s="18">
        <f t="shared" si="148"/>
        <v>0</v>
      </c>
      <c r="BX58" s="72">
        <f t="shared" si="168"/>
        <v>0.15901001206973239</v>
      </c>
      <c r="BY58" s="72">
        <f t="shared" si="149"/>
        <v>9.0030328350848371E-2</v>
      </c>
      <c r="BZ58" s="72">
        <f t="shared" si="150"/>
        <v>9.0236655046325477E-3</v>
      </c>
      <c r="CA58" s="72">
        <f t="shared" si="151"/>
        <v>0.11448072509922272</v>
      </c>
      <c r="CB58" s="72">
        <f t="shared" si="152"/>
        <v>0</v>
      </c>
      <c r="CC58" s="72">
        <f t="shared" si="153"/>
        <v>0</v>
      </c>
      <c r="CD58" s="72">
        <f t="shared" si="87"/>
        <v>0.85293668058126537</v>
      </c>
      <c r="CE58" s="72">
        <f t="shared" si="88"/>
        <v>0</v>
      </c>
      <c r="CF58" s="72">
        <f t="shared" si="169"/>
        <v>0.15901001206973239</v>
      </c>
      <c r="CG58" s="72">
        <f t="shared" si="154"/>
        <v>0</v>
      </c>
      <c r="CH58" s="72">
        <f t="shared" si="155"/>
        <v>0</v>
      </c>
      <c r="CJ58">
        <f t="shared" si="156"/>
        <v>53</v>
      </c>
      <c r="CK58" s="14">
        <f t="shared" si="157"/>
        <v>2.1180000000000001E-2</v>
      </c>
      <c r="CL58" s="5">
        <f t="shared" si="90"/>
        <v>0.32928964560930374</v>
      </c>
      <c r="CM58" s="5">
        <f t="shared" si="158"/>
        <v>0.95889999999999997</v>
      </c>
      <c r="CN58" s="5">
        <f t="shared" si="159"/>
        <v>0.1219125264365154</v>
      </c>
      <c r="CO58" s="5">
        <f t="shared" si="91"/>
        <v>0.88309807840002541</v>
      </c>
      <c r="CP58" s="5">
        <f t="shared" si="92"/>
        <v>0.42260999625622137</v>
      </c>
      <c r="CQ58" s="5">
        <f t="shared" si="160"/>
        <v>0.96554699999999993</v>
      </c>
      <c r="CR58" s="5">
        <f t="shared" si="161"/>
        <v>0.19938875489999999</v>
      </c>
      <c r="CS58" s="5">
        <f t="shared" si="93"/>
        <v>0.80748078587256966</v>
      </c>
      <c r="CT58" s="5">
        <f t="shared" si="94"/>
        <v>0.1870027106526341</v>
      </c>
      <c r="CU58" s="5">
        <f t="shared" si="162"/>
        <v>1</v>
      </c>
      <c r="CV58" s="5">
        <f t="shared" si="163"/>
        <v>0</v>
      </c>
      <c r="CW58" s="5">
        <f t="shared" si="95"/>
        <v>7.9029214848812951E-2</v>
      </c>
      <c r="CX58" s="5">
        <f t="shared" si="164"/>
        <v>0</v>
      </c>
      <c r="CY58" s="18">
        <f t="shared" si="96"/>
        <v>0</v>
      </c>
      <c r="CZ58" s="72">
        <f t="shared" si="97"/>
        <v>0</v>
      </c>
      <c r="DA58" s="72">
        <f t="shared" si="98"/>
        <v>0.81299728934736593</v>
      </c>
      <c r="DB58" s="72">
        <f t="shared" si="99"/>
        <v>0</v>
      </c>
      <c r="DC58" s="72">
        <f t="shared" si="170"/>
        <v>0.20061161148965936</v>
      </c>
      <c r="DD58" s="72">
        <f t="shared" si="171"/>
        <v>0.20061161148965936</v>
      </c>
      <c r="DE58" s="72">
        <f t="shared" si="102"/>
        <v>0</v>
      </c>
      <c r="DF58" s="72">
        <f t="shared" si="103"/>
        <v>0</v>
      </c>
    </row>
    <row r="59" spans="1:110" x14ac:dyDescent="0.2">
      <c r="A59">
        <f t="shared" si="104"/>
        <v>55</v>
      </c>
      <c r="B59">
        <f t="shared" si="106"/>
        <v>2080</v>
      </c>
      <c r="C59">
        <f t="shared" si="107"/>
        <v>95</v>
      </c>
      <c r="D59">
        <f t="shared" si="108"/>
        <v>97</v>
      </c>
      <c r="E59">
        <f t="shared" si="109"/>
        <v>92</v>
      </c>
      <c r="F59" s="5">
        <f t="shared" si="110"/>
        <v>1</v>
      </c>
      <c r="G59" s="5">
        <f t="shared" si="111"/>
        <v>0</v>
      </c>
      <c r="H59" s="5">
        <f t="shared" si="112"/>
        <v>0</v>
      </c>
      <c r="I59" s="5">
        <f t="shared" si="113"/>
        <v>11.651160716763691</v>
      </c>
      <c r="K59">
        <f t="shared" si="55"/>
        <v>55</v>
      </c>
      <c r="L59" s="14">
        <f t="shared" si="114"/>
        <v>2.1270000000000001E-2</v>
      </c>
      <c r="M59" s="5">
        <f t="shared" si="56"/>
        <v>0.31424501449829662</v>
      </c>
      <c r="N59" s="5">
        <f t="shared" si="7"/>
        <v>0.97529999999999994</v>
      </c>
      <c r="O59" s="5">
        <f t="shared" si="115"/>
        <v>0.19701068220000001</v>
      </c>
      <c r="P59" s="5">
        <f t="shared" si="116"/>
        <v>0.80785548165034005</v>
      </c>
      <c r="Q59" s="5">
        <f t="shared" si="57"/>
        <v>0.19017651753921894</v>
      </c>
      <c r="R59" s="5">
        <f t="shared" si="117"/>
        <v>0.94346999999999992</v>
      </c>
      <c r="S59" s="13">
        <f t="shared" si="118"/>
        <v>0.10312443241117208</v>
      </c>
      <c r="T59" s="5">
        <f t="shared" si="60"/>
        <v>0.90270519175303154</v>
      </c>
      <c r="U59" s="5">
        <f t="shared" si="119"/>
        <v>0.49617311914602685</v>
      </c>
      <c r="V59" s="5">
        <f t="shared" si="61"/>
        <v>0</v>
      </c>
      <c r="W59" s="52">
        <f t="shared" si="62"/>
        <v>9.4360475895763338E-2</v>
      </c>
      <c r="X59" s="5">
        <f t="shared" si="120"/>
        <v>0</v>
      </c>
      <c r="Y59" s="18">
        <f t="shared" si="63"/>
        <v>0</v>
      </c>
      <c r="Z59" s="72">
        <f t="shared" si="121"/>
        <v>0.51407614468672846</v>
      </c>
      <c r="AA59" s="72">
        <f t="shared" si="122"/>
        <v>0.38760348153460389</v>
      </c>
      <c r="AB59" s="72">
        <f t="shared" si="123"/>
        <v>2.3252982489262403E-2</v>
      </c>
      <c r="AC59" s="72">
        <f t="shared" si="124"/>
        <v>0.42937991835616601</v>
      </c>
      <c r="AD59" s="72">
        <f t="shared" si="125"/>
        <v>0</v>
      </c>
      <c r="AE59" s="72">
        <f t="shared" si="65"/>
        <v>0</v>
      </c>
      <c r="AF59" s="72">
        <f t="shared" si="66"/>
        <v>0.5038268808539732</v>
      </c>
      <c r="AG59" s="72">
        <f t="shared" si="67"/>
        <v>0</v>
      </c>
      <c r="AH59" s="72">
        <f t="shared" si="165"/>
        <v>0.51407614468672846</v>
      </c>
      <c r="AI59" s="72">
        <f t="shared" si="126"/>
        <v>0</v>
      </c>
      <c r="AJ59" s="72">
        <f t="shared" si="127"/>
        <v>0</v>
      </c>
      <c r="AL59">
        <f t="shared" si="128"/>
        <v>54</v>
      </c>
      <c r="AM59" s="14">
        <f t="shared" si="129"/>
        <v>2.1219999999999999E-2</v>
      </c>
      <c r="AN59" s="5">
        <f t="shared" si="69"/>
        <v>0.32177861087762866</v>
      </c>
      <c r="AO59" s="5">
        <f t="shared" si="130"/>
        <v>0.97030000000000005</v>
      </c>
      <c r="AP59" s="5">
        <f t="shared" si="131"/>
        <v>0.1772697557</v>
      </c>
      <c r="AQ59" s="5">
        <f t="shared" si="132"/>
        <v>0.82799515604428997</v>
      </c>
      <c r="AR59" s="5">
        <f t="shared" si="70"/>
        <v>0.23540908226643942</v>
      </c>
      <c r="AS59" s="5">
        <f t="shared" si="133"/>
        <v>0.93762900000000005</v>
      </c>
      <c r="AT59" s="5">
        <f t="shared" si="134"/>
        <v>8.9078172127852961E-2</v>
      </c>
      <c r="AU59" s="5">
        <f t="shared" si="71"/>
        <v>0.91647772254593329</v>
      </c>
      <c r="AV59" s="5">
        <f t="shared" si="72"/>
        <v>0.54965134096821877</v>
      </c>
      <c r="AW59" s="5">
        <f t="shared" si="135"/>
        <v>0</v>
      </c>
      <c r="AX59" s="5">
        <f t="shared" si="73"/>
        <v>0.12939291774384615</v>
      </c>
      <c r="AY59" s="5">
        <f t="shared" si="136"/>
        <v>0</v>
      </c>
      <c r="AZ59" s="18">
        <f t="shared" si="74"/>
        <v>0</v>
      </c>
      <c r="BA59" s="72">
        <f t="shared" si="137"/>
        <v>0</v>
      </c>
      <c r="BB59" s="72">
        <f t="shared" si="75"/>
        <v>0.45034865903178123</v>
      </c>
      <c r="BC59" s="72">
        <f t="shared" si="76"/>
        <v>0</v>
      </c>
      <c r="BD59" s="72">
        <f t="shared" si="166"/>
        <v>0.56770220893686074</v>
      </c>
      <c r="BE59" s="72">
        <f t="shared" si="167"/>
        <v>0.56770220893686074</v>
      </c>
      <c r="BF59" s="72">
        <f t="shared" si="79"/>
        <v>0</v>
      </c>
      <c r="BG59" s="72">
        <f t="shared" si="80"/>
        <v>0</v>
      </c>
      <c r="BI59">
        <f t="shared" si="138"/>
        <v>55</v>
      </c>
      <c r="BJ59" s="14">
        <f t="shared" si="139"/>
        <v>2.1270000000000001E-2</v>
      </c>
      <c r="BK59" s="5">
        <f t="shared" si="140"/>
        <v>0.31424501449829662</v>
      </c>
      <c r="BL59" s="5">
        <f t="shared" si="141"/>
        <v>0.97060000000000002</v>
      </c>
      <c r="BM59" s="5">
        <f t="shared" si="142"/>
        <v>0.15786219302986348</v>
      </c>
      <c r="BN59" s="5">
        <f t="shared" si="81"/>
        <v>0.84677895544521453</v>
      </c>
      <c r="BO59" s="5">
        <f t="shared" si="143"/>
        <v>0.30980335854038787</v>
      </c>
      <c r="BP59" s="5">
        <f t="shared" si="144"/>
        <v>0.97534799999999999</v>
      </c>
      <c r="BQ59" s="5">
        <f t="shared" si="145"/>
        <v>0.2415120093</v>
      </c>
      <c r="BR59" s="5">
        <f t="shared" si="83"/>
        <v>0.76444174475326365</v>
      </c>
      <c r="BS59" s="5">
        <f t="shared" si="146"/>
        <v>0.112421340485664</v>
      </c>
      <c r="BT59" s="5">
        <f t="shared" si="84"/>
        <v>0</v>
      </c>
      <c r="BU59" s="13">
        <f t="shared" si="85"/>
        <v>3.482850885407119E-2</v>
      </c>
      <c r="BV59" s="5">
        <f t="shared" si="147"/>
        <v>0</v>
      </c>
      <c r="BW59" s="18">
        <f t="shared" si="148"/>
        <v>0</v>
      </c>
      <c r="BX59" s="72">
        <f t="shared" si="168"/>
        <v>0.12155389105982374</v>
      </c>
      <c r="BY59" s="72">
        <f t="shared" si="149"/>
        <v>7.5721007887662894E-2</v>
      </c>
      <c r="BZ59" s="72">
        <f t="shared" si="150"/>
        <v>6.8140191493042792E-3</v>
      </c>
      <c r="CA59" s="72">
        <f t="shared" si="151"/>
        <v>9.9053993855480915E-2</v>
      </c>
      <c r="CB59" s="72">
        <f t="shared" si="152"/>
        <v>0</v>
      </c>
      <c r="CC59" s="72">
        <f t="shared" si="153"/>
        <v>0</v>
      </c>
      <c r="CD59" s="72">
        <f t="shared" si="87"/>
        <v>0.88757865951433601</v>
      </c>
      <c r="CE59" s="72">
        <f t="shared" si="88"/>
        <v>0</v>
      </c>
      <c r="CF59" s="72">
        <f t="shared" si="169"/>
        <v>0.12155389105982374</v>
      </c>
      <c r="CG59" s="72">
        <f t="shared" si="154"/>
        <v>0</v>
      </c>
      <c r="CH59" s="72">
        <f t="shared" si="155"/>
        <v>0</v>
      </c>
      <c r="CJ59">
        <f t="shared" si="156"/>
        <v>54</v>
      </c>
      <c r="CK59" s="14">
        <f t="shared" si="157"/>
        <v>2.1219999999999999E-2</v>
      </c>
      <c r="CL59" s="5">
        <f t="shared" si="90"/>
        <v>0.32177861087762866</v>
      </c>
      <c r="CM59" s="5">
        <f t="shared" si="158"/>
        <v>0.96479999999999999</v>
      </c>
      <c r="CN59" s="5">
        <f t="shared" si="159"/>
        <v>0.1391814822760451</v>
      </c>
      <c r="CO59" s="5">
        <f t="shared" si="91"/>
        <v>0.86571770590007169</v>
      </c>
      <c r="CP59" s="5">
        <f t="shared" si="92"/>
        <v>0.36586095644937383</v>
      </c>
      <c r="CQ59" s="5">
        <f t="shared" si="160"/>
        <v>0.97039799999999998</v>
      </c>
      <c r="CR59" s="5">
        <f t="shared" si="161"/>
        <v>0.2200916906</v>
      </c>
      <c r="CS59" s="5">
        <f t="shared" si="93"/>
        <v>0.78642346362514126</v>
      </c>
      <c r="CT59" s="5">
        <f t="shared" si="94"/>
        <v>0.1470633194187346</v>
      </c>
      <c r="CU59" s="5">
        <f t="shared" si="162"/>
        <v>1</v>
      </c>
      <c r="CV59" s="5">
        <f t="shared" si="163"/>
        <v>0</v>
      </c>
      <c r="CW59" s="5">
        <f t="shared" si="95"/>
        <v>5.3804726701158011E-2</v>
      </c>
      <c r="CX59" s="5">
        <f t="shared" si="164"/>
        <v>0</v>
      </c>
      <c r="CY59" s="18">
        <f t="shared" si="96"/>
        <v>0</v>
      </c>
      <c r="CZ59" s="72">
        <f t="shared" si="97"/>
        <v>0</v>
      </c>
      <c r="DA59" s="72">
        <f t="shared" si="98"/>
        <v>0.85293668058126537</v>
      </c>
      <c r="DB59" s="72">
        <f t="shared" si="99"/>
        <v>0</v>
      </c>
      <c r="DC59" s="72">
        <f t="shared" si="170"/>
        <v>0.1577656783511191</v>
      </c>
      <c r="DD59" s="72">
        <f t="shared" si="171"/>
        <v>0.1577656783511191</v>
      </c>
      <c r="DE59" s="72">
        <f t="shared" si="102"/>
        <v>0</v>
      </c>
      <c r="DF59" s="72">
        <f t="shared" si="103"/>
        <v>0</v>
      </c>
    </row>
    <row r="60" spans="1:110" x14ac:dyDescent="0.2">
      <c r="A60">
        <f t="shared" si="104"/>
        <v>56</v>
      </c>
      <c r="B60">
        <f t="shared" si="106"/>
        <v>2081</v>
      </c>
      <c r="C60">
        <f t="shared" si="107"/>
        <v>96</v>
      </c>
      <c r="D60">
        <f t="shared" si="108"/>
        <v>98</v>
      </c>
      <c r="E60">
        <f t="shared" si="109"/>
        <v>93</v>
      </c>
      <c r="F60" s="5">
        <f t="shared" si="110"/>
        <v>1</v>
      </c>
      <c r="G60" s="5">
        <f t="shared" si="111"/>
        <v>0</v>
      </c>
      <c r="H60" s="5">
        <f t="shared" si="112"/>
        <v>0</v>
      </c>
      <c r="I60" s="5">
        <f t="shared" si="113"/>
        <v>11.651160716763691</v>
      </c>
      <c r="K60">
        <f t="shared" si="55"/>
        <v>56</v>
      </c>
      <c r="L60" s="14">
        <f t="shared" si="114"/>
        <v>2.1309999999999999E-2</v>
      </c>
      <c r="M60" s="5">
        <f t="shared" si="56"/>
        <v>0.30702608984708601</v>
      </c>
      <c r="N60" s="5">
        <f t="shared" si="7"/>
        <v>0.98019999999999996</v>
      </c>
      <c r="O60" s="5">
        <f t="shared" si="115"/>
        <v>0.21767002839999999</v>
      </c>
      <c r="P60" s="5">
        <f t="shared" si="116"/>
        <v>0.78663983816232008</v>
      </c>
      <c r="Q60" s="5">
        <f t="shared" si="57"/>
        <v>0.1496004249793248</v>
      </c>
      <c r="R60" s="5">
        <f t="shared" si="117"/>
        <v>0.94931100000000002</v>
      </c>
      <c r="S60" s="13">
        <f t="shared" si="118"/>
        <v>0.1186842595792218</v>
      </c>
      <c r="T60" s="5">
        <f t="shared" si="60"/>
        <v>0.88733172685458939</v>
      </c>
      <c r="U60" s="5">
        <f t="shared" si="119"/>
        <v>0.44027015063067193</v>
      </c>
      <c r="V60" s="5">
        <f t="shared" si="61"/>
        <v>0</v>
      </c>
      <c r="W60" s="52">
        <f t="shared" si="62"/>
        <v>6.5864601640059861E-2</v>
      </c>
      <c r="X60" s="5">
        <f t="shared" si="120"/>
        <v>0</v>
      </c>
      <c r="Y60" s="18">
        <f t="shared" si="63"/>
        <v>0</v>
      </c>
      <c r="Z60" s="72">
        <f t="shared" si="121"/>
        <v>0.45615607319962453</v>
      </c>
      <c r="AA60" s="72">
        <f t="shared" si="122"/>
        <v>0.36456597571166777</v>
      </c>
      <c r="AB60" s="72">
        <f t="shared" si="123"/>
        <v>1.8509031047905806E-2</v>
      </c>
      <c r="AC60" s="72">
        <f t="shared" si="124"/>
        <v>0.41085646402386627</v>
      </c>
      <c r="AD60" s="72">
        <f t="shared" si="125"/>
        <v>0</v>
      </c>
      <c r="AE60" s="72">
        <f t="shared" si="65"/>
        <v>0</v>
      </c>
      <c r="AF60" s="72">
        <f t="shared" si="66"/>
        <v>0.55972984936932813</v>
      </c>
      <c r="AG60" s="72">
        <f t="shared" si="67"/>
        <v>0</v>
      </c>
      <c r="AH60" s="72">
        <f t="shared" si="165"/>
        <v>0.45615607319962453</v>
      </c>
      <c r="AI60" s="72">
        <f t="shared" si="126"/>
        <v>0</v>
      </c>
      <c r="AJ60" s="72">
        <f t="shared" si="127"/>
        <v>0</v>
      </c>
      <c r="AL60">
        <f t="shared" si="128"/>
        <v>55</v>
      </c>
      <c r="AM60" s="14">
        <f t="shared" si="129"/>
        <v>2.1270000000000001E-2</v>
      </c>
      <c r="AN60" s="5">
        <f t="shared" si="69"/>
        <v>0.31424501449829662</v>
      </c>
      <c r="AO60" s="5">
        <f t="shared" si="130"/>
        <v>0.97529999999999994</v>
      </c>
      <c r="AP60" s="5">
        <f t="shared" si="131"/>
        <v>0.19701068220000001</v>
      </c>
      <c r="AQ60" s="5">
        <f t="shared" si="132"/>
        <v>0.80785548165034005</v>
      </c>
      <c r="AR60" s="5">
        <f t="shared" si="70"/>
        <v>0.19017651753921894</v>
      </c>
      <c r="AS60" s="5">
        <f t="shared" si="133"/>
        <v>0.94346999999999992</v>
      </c>
      <c r="AT60" s="5">
        <f t="shared" si="134"/>
        <v>0.10312443241117208</v>
      </c>
      <c r="AU60" s="5">
        <f t="shared" si="71"/>
        <v>0.90270519175303154</v>
      </c>
      <c r="AV60" s="5">
        <f t="shared" si="72"/>
        <v>0.49617311914602685</v>
      </c>
      <c r="AW60" s="5">
        <f t="shared" si="135"/>
        <v>0</v>
      </c>
      <c r="AX60" s="5">
        <f t="shared" si="73"/>
        <v>9.4360475895763338E-2</v>
      </c>
      <c r="AY60" s="5">
        <f t="shared" si="136"/>
        <v>0</v>
      </c>
      <c r="AZ60" s="18">
        <f t="shared" si="74"/>
        <v>0</v>
      </c>
      <c r="BA60" s="72">
        <f t="shared" si="137"/>
        <v>0</v>
      </c>
      <c r="BB60" s="72">
        <f t="shared" si="75"/>
        <v>0.5038268808539732</v>
      </c>
      <c r="BC60" s="72">
        <f t="shared" si="76"/>
        <v>0</v>
      </c>
      <c r="BD60" s="72">
        <f t="shared" si="166"/>
        <v>0.51246773137696844</v>
      </c>
      <c r="BE60" s="72">
        <f t="shared" si="167"/>
        <v>0.51246773137696844</v>
      </c>
      <c r="BF60" s="72">
        <f t="shared" si="79"/>
        <v>0</v>
      </c>
      <c r="BG60" s="72">
        <f t="shared" si="80"/>
        <v>0</v>
      </c>
      <c r="BI60">
        <f t="shared" si="138"/>
        <v>56</v>
      </c>
      <c r="BJ60" s="14">
        <f t="shared" si="139"/>
        <v>2.1309999999999999E-2</v>
      </c>
      <c r="BK60" s="5">
        <f t="shared" si="140"/>
        <v>0.30702608984708601</v>
      </c>
      <c r="BL60" s="5">
        <f t="shared" si="141"/>
        <v>0.97650000000000003</v>
      </c>
      <c r="BM60" s="5">
        <f t="shared" si="142"/>
        <v>0.17782952328056723</v>
      </c>
      <c r="BN60" s="5">
        <f t="shared" si="81"/>
        <v>0.82634947051652607</v>
      </c>
      <c r="BO60" s="5">
        <f t="shared" si="143"/>
        <v>0.25600584129409099</v>
      </c>
      <c r="BP60" s="5">
        <f t="shared" si="144"/>
        <v>0.98019899999999993</v>
      </c>
      <c r="BQ60" s="5">
        <f t="shared" si="145"/>
        <v>0.2634370841</v>
      </c>
      <c r="BR60" s="5">
        <f t="shared" si="83"/>
        <v>0.74177923360226417</v>
      </c>
      <c r="BS60" s="5">
        <f t="shared" si="146"/>
        <v>8.3391815785995041E-2</v>
      </c>
      <c r="BT60" s="5">
        <f t="shared" si="84"/>
        <v>0</v>
      </c>
      <c r="BU60" s="13">
        <f t="shared" si="85"/>
        <v>2.1348791957335519E-2</v>
      </c>
      <c r="BV60" s="5">
        <f t="shared" si="147"/>
        <v>0</v>
      </c>
      <c r="BW60" s="18">
        <f t="shared" si="148"/>
        <v>0</v>
      </c>
      <c r="BX60" s="72">
        <f t="shared" si="168"/>
        <v>9.016615215172917E-2</v>
      </c>
      <c r="BY60" s="72">
        <f t="shared" si="149"/>
        <v>6.1222769100823665E-2</v>
      </c>
      <c r="BZ60" s="72">
        <f t="shared" si="150"/>
        <v>4.8507151254148775E-3</v>
      </c>
      <c r="CA60" s="72">
        <f t="shared" si="151"/>
        <v>8.2535027036967176E-2</v>
      </c>
      <c r="CB60" s="72">
        <f t="shared" si="152"/>
        <v>0</v>
      </c>
      <c r="CC60" s="72">
        <f t="shared" si="153"/>
        <v>0</v>
      </c>
      <c r="CD60" s="72">
        <f t="shared" si="87"/>
        <v>0.91660818421400492</v>
      </c>
      <c r="CE60" s="72">
        <f t="shared" si="88"/>
        <v>0</v>
      </c>
      <c r="CF60" s="72">
        <f t="shared" si="169"/>
        <v>9.016615215172917E-2</v>
      </c>
      <c r="CG60" s="72">
        <f t="shared" si="154"/>
        <v>0</v>
      </c>
      <c r="CH60" s="72">
        <f t="shared" si="155"/>
        <v>0</v>
      </c>
      <c r="CJ60">
        <f t="shared" si="156"/>
        <v>55</v>
      </c>
      <c r="CK60" s="14">
        <f t="shared" si="157"/>
        <v>2.1270000000000001E-2</v>
      </c>
      <c r="CL60" s="5">
        <f t="shared" si="90"/>
        <v>0.31424501449829662</v>
      </c>
      <c r="CM60" s="5">
        <f t="shared" si="158"/>
        <v>0.97060000000000002</v>
      </c>
      <c r="CN60" s="5">
        <f t="shared" si="159"/>
        <v>0.15786219302986348</v>
      </c>
      <c r="CO60" s="5">
        <f t="shared" si="91"/>
        <v>0.84677895544521453</v>
      </c>
      <c r="CP60" s="5">
        <f t="shared" si="92"/>
        <v>0.30980335854038787</v>
      </c>
      <c r="CQ60" s="5">
        <f t="shared" si="160"/>
        <v>0.97534799999999999</v>
      </c>
      <c r="CR60" s="5">
        <f t="shared" si="161"/>
        <v>0.2415120093</v>
      </c>
      <c r="CS60" s="5">
        <f t="shared" si="93"/>
        <v>0.76444174475326365</v>
      </c>
      <c r="CT60" s="5">
        <f t="shared" si="94"/>
        <v>0.112421340485664</v>
      </c>
      <c r="CU60" s="5">
        <f t="shared" si="162"/>
        <v>1</v>
      </c>
      <c r="CV60" s="5">
        <f t="shared" si="163"/>
        <v>0</v>
      </c>
      <c r="CW60" s="5">
        <f t="shared" si="95"/>
        <v>3.482850885407119E-2</v>
      </c>
      <c r="CX60" s="5">
        <f t="shared" si="164"/>
        <v>0</v>
      </c>
      <c r="CY60" s="18">
        <f t="shared" si="96"/>
        <v>0</v>
      </c>
      <c r="CZ60" s="72">
        <f t="shared" si="97"/>
        <v>0</v>
      </c>
      <c r="DA60" s="72">
        <f t="shared" si="98"/>
        <v>0.88757865951433601</v>
      </c>
      <c r="DB60" s="72">
        <f t="shared" si="99"/>
        <v>0</v>
      </c>
      <c r="DC60" s="72">
        <f t="shared" si="170"/>
        <v>0.12060267042091168</v>
      </c>
      <c r="DD60" s="72">
        <f t="shared" si="171"/>
        <v>0.12060267042091168</v>
      </c>
      <c r="DE60" s="72">
        <f t="shared" si="102"/>
        <v>0</v>
      </c>
      <c r="DF60" s="72">
        <f t="shared" si="103"/>
        <v>0</v>
      </c>
    </row>
    <row r="61" spans="1:110" x14ac:dyDescent="0.2">
      <c r="A61">
        <f t="shared" si="104"/>
        <v>57</v>
      </c>
      <c r="B61">
        <f t="shared" si="106"/>
        <v>2082</v>
      </c>
      <c r="C61">
        <f t="shared" si="107"/>
        <v>97</v>
      </c>
      <c r="D61">
        <f t="shared" si="108"/>
        <v>99</v>
      </c>
      <c r="E61">
        <f t="shared" si="109"/>
        <v>94</v>
      </c>
      <c r="F61" s="5">
        <f t="shared" si="110"/>
        <v>1</v>
      </c>
      <c r="G61" s="5">
        <f t="shared" si="111"/>
        <v>0</v>
      </c>
      <c r="H61" s="5">
        <f t="shared" si="112"/>
        <v>0</v>
      </c>
      <c r="I61" s="5">
        <f t="shared" si="113"/>
        <v>11.651160716763691</v>
      </c>
      <c r="K61">
        <f t="shared" si="55"/>
        <v>57</v>
      </c>
      <c r="L61" s="14">
        <f t="shared" si="114"/>
        <v>2.1340000000000001E-2</v>
      </c>
      <c r="M61" s="5">
        <f t="shared" si="56"/>
        <v>0.30011697476732907</v>
      </c>
      <c r="N61" s="5">
        <f t="shared" si="7"/>
        <v>0.98519999999999996</v>
      </c>
      <c r="O61" s="5">
        <f t="shared" si="115"/>
        <v>0.2390627703</v>
      </c>
      <c r="P61" s="5">
        <f t="shared" si="116"/>
        <v>0.76447535870044003</v>
      </c>
      <c r="Q61" s="5">
        <f t="shared" si="57"/>
        <v>0.11436583854780759</v>
      </c>
      <c r="R61" s="5">
        <f t="shared" si="117"/>
        <v>0.955152</v>
      </c>
      <c r="S61" s="13">
        <f t="shared" si="118"/>
        <v>0.1357376330024741</v>
      </c>
      <c r="T61" s="5">
        <f t="shared" si="60"/>
        <v>0.87034992836242087</v>
      </c>
      <c r="U61" s="5">
        <f t="shared" si="119"/>
        <v>0.38318909406151758</v>
      </c>
      <c r="V61" s="5">
        <f t="shared" si="61"/>
        <v>0</v>
      </c>
      <c r="W61" s="52">
        <f t="shared" si="62"/>
        <v>4.3823742064720173E-2</v>
      </c>
      <c r="X61" s="5">
        <f t="shared" si="120"/>
        <v>0</v>
      </c>
      <c r="Y61" s="18">
        <f t="shared" si="63"/>
        <v>0</v>
      </c>
      <c r="Z61" s="72">
        <f t="shared" si="121"/>
        <v>0.39701540563137644</v>
      </c>
      <c r="AA61" s="72">
        <f t="shared" si="122"/>
        <v>0.33340930469062874</v>
      </c>
      <c r="AB61" s="72">
        <f t="shared" si="123"/>
        <v>1.3988673624362596E-2</v>
      </c>
      <c r="AC61" s="72">
        <f t="shared" si="124"/>
        <v>0.38307500675957357</v>
      </c>
      <c r="AD61" s="72">
        <f t="shared" si="125"/>
        <v>0</v>
      </c>
      <c r="AE61" s="72">
        <f t="shared" si="65"/>
        <v>0</v>
      </c>
      <c r="AF61" s="72">
        <f t="shared" si="66"/>
        <v>0.61681090593848242</v>
      </c>
      <c r="AG61" s="72">
        <f t="shared" si="67"/>
        <v>0</v>
      </c>
      <c r="AH61" s="72">
        <f t="shared" si="165"/>
        <v>0.39701540563137644</v>
      </c>
      <c r="AI61" s="72">
        <f t="shared" si="126"/>
        <v>0</v>
      </c>
      <c r="AJ61" s="72">
        <f t="shared" si="127"/>
        <v>0</v>
      </c>
      <c r="AL61">
        <f t="shared" si="128"/>
        <v>56</v>
      </c>
      <c r="AM61" s="14">
        <f t="shared" si="129"/>
        <v>2.1309999999999999E-2</v>
      </c>
      <c r="AN61" s="5">
        <f t="shared" si="69"/>
        <v>0.30702608984708601</v>
      </c>
      <c r="AO61" s="5">
        <f t="shared" si="130"/>
        <v>0.98019999999999996</v>
      </c>
      <c r="AP61" s="5">
        <f t="shared" si="131"/>
        <v>0.21767002839999999</v>
      </c>
      <c r="AQ61" s="5">
        <f t="shared" si="132"/>
        <v>0.78663983816232008</v>
      </c>
      <c r="AR61" s="5">
        <f t="shared" si="70"/>
        <v>0.1496004249793248</v>
      </c>
      <c r="AS61" s="5">
        <f t="shared" si="133"/>
        <v>0.94931100000000002</v>
      </c>
      <c r="AT61" s="5">
        <f t="shared" si="134"/>
        <v>0.1186842595792218</v>
      </c>
      <c r="AU61" s="5">
        <f t="shared" si="71"/>
        <v>0.88733172685458939</v>
      </c>
      <c r="AV61" s="5">
        <f t="shared" si="72"/>
        <v>0.44027015063067193</v>
      </c>
      <c r="AW61" s="5">
        <f t="shared" si="135"/>
        <v>0</v>
      </c>
      <c r="AX61" s="5">
        <f t="shared" si="73"/>
        <v>6.5864601640059861E-2</v>
      </c>
      <c r="AY61" s="5">
        <f t="shared" si="136"/>
        <v>0</v>
      </c>
      <c r="AZ61" s="18">
        <f t="shared" si="74"/>
        <v>0</v>
      </c>
      <c r="BA61" s="72">
        <f t="shared" si="137"/>
        <v>0</v>
      </c>
      <c r="BB61" s="72">
        <f t="shared" si="75"/>
        <v>0.55972984936932813</v>
      </c>
      <c r="BC61" s="72">
        <f t="shared" si="76"/>
        <v>0</v>
      </c>
      <c r="BD61" s="72">
        <f t="shared" si="166"/>
        <v>0.45472887703997922</v>
      </c>
      <c r="BE61" s="72">
        <f t="shared" si="167"/>
        <v>0.45472887703997922</v>
      </c>
      <c r="BF61" s="72">
        <f t="shared" si="79"/>
        <v>0</v>
      </c>
      <c r="BG61" s="72">
        <f t="shared" si="80"/>
        <v>0</v>
      </c>
      <c r="BI61">
        <f t="shared" si="138"/>
        <v>57</v>
      </c>
      <c r="BJ61" s="14">
        <f t="shared" si="139"/>
        <v>2.1340000000000001E-2</v>
      </c>
      <c r="BK61" s="5">
        <f t="shared" si="140"/>
        <v>0.30011697476732907</v>
      </c>
      <c r="BL61" s="5">
        <f t="shared" si="141"/>
        <v>0.98240000000000005</v>
      </c>
      <c r="BM61" s="5">
        <f t="shared" si="142"/>
        <v>0.19890707673386676</v>
      </c>
      <c r="BN61" s="5">
        <f t="shared" si="81"/>
        <v>0.80459368781664931</v>
      </c>
      <c r="BO61" s="5">
        <f t="shared" si="143"/>
        <v>0.20598068394941652</v>
      </c>
      <c r="BP61" s="5">
        <f t="shared" si="144"/>
        <v>0.98514899999999994</v>
      </c>
      <c r="BQ61" s="5">
        <f t="shared" si="145"/>
        <v>0.28563579379999998</v>
      </c>
      <c r="BR61" s="5">
        <f t="shared" si="83"/>
        <v>0.71860618337372384</v>
      </c>
      <c r="BS61" s="5">
        <f t="shared" si="146"/>
        <v>5.9925874466578551E-2</v>
      </c>
      <c r="BT61" s="5">
        <f t="shared" si="84"/>
        <v>0</v>
      </c>
      <c r="BU61" s="13">
        <f t="shared" si="85"/>
        <v>1.2343572608892725E-2</v>
      </c>
      <c r="BV61" s="5">
        <f t="shared" si="147"/>
        <v>0</v>
      </c>
      <c r="BW61" s="18">
        <f t="shared" si="148"/>
        <v>0</v>
      </c>
      <c r="BX61" s="72">
        <f t="shared" si="168"/>
        <v>6.4793954467248574E-2</v>
      </c>
      <c r="BY61" s="72">
        <f t="shared" si="149"/>
        <v>4.7480814322021225E-2</v>
      </c>
      <c r="BZ61" s="72">
        <f t="shared" si="150"/>
        <v>3.2413277672077839E-3</v>
      </c>
      <c r="CA61" s="72">
        <f t="shared" si="151"/>
        <v>6.6073484226238544E-2</v>
      </c>
      <c r="CB61" s="72">
        <f t="shared" si="152"/>
        <v>0</v>
      </c>
      <c r="CC61" s="72">
        <f t="shared" si="153"/>
        <v>0</v>
      </c>
      <c r="CD61" s="72">
        <f t="shared" si="87"/>
        <v>0.9400741255334214</v>
      </c>
      <c r="CE61" s="72">
        <f t="shared" si="88"/>
        <v>0</v>
      </c>
      <c r="CF61" s="72">
        <f t="shared" si="169"/>
        <v>6.4793954467248574E-2</v>
      </c>
      <c r="CG61" s="72">
        <f t="shared" si="154"/>
        <v>0</v>
      </c>
      <c r="CH61" s="72">
        <f t="shared" si="155"/>
        <v>0</v>
      </c>
      <c r="CJ61">
        <f t="shared" si="156"/>
        <v>56</v>
      </c>
      <c r="CK61" s="14">
        <f t="shared" si="157"/>
        <v>2.1309999999999999E-2</v>
      </c>
      <c r="CL61" s="5">
        <f t="shared" si="90"/>
        <v>0.30702608984708601</v>
      </c>
      <c r="CM61" s="5">
        <f t="shared" si="158"/>
        <v>0.97650000000000003</v>
      </c>
      <c r="CN61" s="5">
        <f t="shared" si="159"/>
        <v>0.17782952328056723</v>
      </c>
      <c r="CO61" s="5">
        <f t="shared" si="91"/>
        <v>0.82634947051652607</v>
      </c>
      <c r="CP61" s="5">
        <f t="shared" si="92"/>
        <v>0.25600584129409099</v>
      </c>
      <c r="CQ61" s="5">
        <f t="shared" si="160"/>
        <v>0.98019899999999993</v>
      </c>
      <c r="CR61" s="5">
        <f t="shared" si="161"/>
        <v>0.2634370841</v>
      </c>
      <c r="CS61" s="5">
        <f t="shared" si="93"/>
        <v>0.74177923360226417</v>
      </c>
      <c r="CT61" s="5">
        <f t="shared" si="94"/>
        <v>8.3391815785995041E-2</v>
      </c>
      <c r="CU61" s="5">
        <f t="shared" si="162"/>
        <v>1</v>
      </c>
      <c r="CV61" s="5">
        <f t="shared" si="163"/>
        <v>0</v>
      </c>
      <c r="CW61" s="5">
        <f t="shared" si="95"/>
        <v>2.1348791957335519E-2</v>
      </c>
      <c r="CX61" s="5">
        <f t="shared" si="164"/>
        <v>0</v>
      </c>
      <c r="CY61" s="18">
        <f t="shared" si="96"/>
        <v>0</v>
      </c>
      <c r="CZ61" s="72">
        <f t="shared" si="97"/>
        <v>0</v>
      </c>
      <c r="DA61" s="72">
        <f t="shared" si="98"/>
        <v>0.91660818421400492</v>
      </c>
      <c r="DB61" s="72">
        <f t="shared" si="99"/>
        <v>0</v>
      </c>
      <c r="DC61" s="72">
        <f t="shared" si="170"/>
        <v>8.9460556435210323E-2</v>
      </c>
      <c r="DD61" s="72">
        <f t="shared" si="171"/>
        <v>8.9460556435210323E-2</v>
      </c>
      <c r="DE61" s="72">
        <f t="shared" si="102"/>
        <v>0</v>
      </c>
      <c r="DF61" s="72">
        <f t="shared" si="103"/>
        <v>0</v>
      </c>
    </row>
    <row r="62" spans="1:110" x14ac:dyDescent="0.2">
      <c r="A62">
        <f t="shared" si="104"/>
        <v>58</v>
      </c>
      <c r="B62">
        <f t="shared" si="106"/>
        <v>2083</v>
      </c>
      <c r="C62">
        <f t="shared" si="107"/>
        <v>98</v>
      </c>
      <c r="D62">
        <f t="shared" si="108"/>
        <v>100</v>
      </c>
      <c r="E62">
        <f t="shared" si="109"/>
        <v>95</v>
      </c>
      <c r="F62" s="5">
        <f t="shared" si="110"/>
        <v>1</v>
      </c>
      <c r="G62" s="5">
        <f t="shared" si="111"/>
        <v>0</v>
      </c>
      <c r="H62" s="5">
        <f t="shared" si="112"/>
        <v>0</v>
      </c>
      <c r="I62" s="5">
        <f t="shared" si="113"/>
        <v>11.651160716763691</v>
      </c>
      <c r="K62">
        <f t="shared" si="55"/>
        <v>58</v>
      </c>
      <c r="L62" s="14">
        <f t="shared" si="114"/>
        <v>2.138E-2</v>
      </c>
      <c r="M62" s="5">
        <f t="shared" si="56"/>
        <v>0.29317958600703642</v>
      </c>
      <c r="N62" s="5">
        <f t="shared" si="7"/>
        <v>0.99009999999999998</v>
      </c>
      <c r="O62" s="5">
        <f t="shared" si="115"/>
        <v>0.2609768126</v>
      </c>
      <c r="P62" s="5">
        <f t="shared" si="116"/>
        <v>0.74160685784474001</v>
      </c>
      <c r="Q62" s="5">
        <f t="shared" si="57"/>
        <v>8.4814490170218429E-2</v>
      </c>
      <c r="R62" s="5">
        <f t="shared" si="117"/>
        <v>0.96089400000000003</v>
      </c>
      <c r="S62" s="13">
        <f t="shared" si="118"/>
        <v>0.15421631034060623</v>
      </c>
      <c r="T62" s="5">
        <f t="shared" si="60"/>
        <v>0.85181447269157351</v>
      </c>
      <c r="U62" s="5">
        <f t="shared" si="119"/>
        <v>0.32640601609917336</v>
      </c>
      <c r="V62" s="5">
        <f t="shared" si="61"/>
        <v>0</v>
      </c>
      <c r="W62" s="52">
        <f t="shared" si="62"/>
        <v>2.7683959843943496E-2</v>
      </c>
      <c r="X62" s="5">
        <f t="shared" si="120"/>
        <v>0</v>
      </c>
      <c r="Y62" s="18">
        <f t="shared" si="63"/>
        <v>0</v>
      </c>
      <c r="Z62" s="72">
        <f t="shared" si="121"/>
        <v>0.33818346839832208</v>
      </c>
      <c r="AA62" s="72">
        <f t="shared" si="122"/>
        <v>0.29591862571250299</v>
      </c>
      <c r="AB62" s="72">
        <f t="shared" si="123"/>
        <v>9.9937774901802286E-3</v>
      </c>
      <c r="AC62" s="72">
        <f t="shared" si="124"/>
        <v>0.34739797831499131</v>
      </c>
      <c r="AD62" s="72">
        <f t="shared" si="125"/>
        <v>0</v>
      </c>
      <c r="AE62" s="72">
        <f t="shared" si="65"/>
        <v>0</v>
      </c>
      <c r="AF62" s="72">
        <f t="shared" si="66"/>
        <v>0.6735939839008267</v>
      </c>
      <c r="AG62" s="72">
        <f t="shared" si="67"/>
        <v>0</v>
      </c>
      <c r="AH62" s="72">
        <f t="shared" si="165"/>
        <v>0.33818346839832208</v>
      </c>
      <c r="AI62" s="72">
        <f t="shared" si="126"/>
        <v>0</v>
      </c>
      <c r="AJ62" s="72">
        <f t="shared" si="127"/>
        <v>0</v>
      </c>
      <c r="AL62">
        <f t="shared" si="128"/>
        <v>57</v>
      </c>
      <c r="AM62" s="14">
        <f t="shared" si="129"/>
        <v>2.1340000000000001E-2</v>
      </c>
      <c r="AN62" s="5">
        <f t="shared" si="69"/>
        <v>0.30011697476732907</v>
      </c>
      <c r="AO62" s="5">
        <f t="shared" si="130"/>
        <v>0.98519999999999996</v>
      </c>
      <c r="AP62" s="5">
        <f t="shared" si="131"/>
        <v>0.2390627703</v>
      </c>
      <c r="AQ62" s="5">
        <f t="shared" si="132"/>
        <v>0.76447535870044003</v>
      </c>
      <c r="AR62" s="5">
        <f t="shared" si="70"/>
        <v>0.11436583854780759</v>
      </c>
      <c r="AS62" s="5">
        <f t="shared" si="133"/>
        <v>0.955152</v>
      </c>
      <c r="AT62" s="5">
        <f t="shared" si="134"/>
        <v>0.1357376330024741</v>
      </c>
      <c r="AU62" s="5">
        <f t="shared" si="71"/>
        <v>0.87034992836242087</v>
      </c>
      <c r="AV62" s="5">
        <f t="shared" si="72"/>
        <v>0.38318909406151758</v>
      </c>
      <c r="AW62" s="5">
        <f t="shared" si="135"/>
        <v>0</v>
      </c>
      <c r="AX62" s="5">
        <f t="shared" si="73"/>
        <v>4.3823742064720173E-2</v>
      </c>
      <c r="AY62" s="5">
        <f t="shared" si="136"/>
        <v>0</v>
      </c>
      <c r="AZ62" s="18">
        <f t="shared" si="74"/>
        <v>0</v>
      </c>
      <c r="BA62" s="72">
        <f t="shared" si="137"/>
        <v>0</v>
      </c>
      <c r="BB62" s="72">
        <f t="shared" si="75"/>
        <v>0.61681090593848242</v>
      </c>
      <c r="BC62" s="72">
        <f t="shared" si="76"/>
        <v>0</v>
      </c>
      <c r="BD62" s="72">
        <f t="shared" si="166"/>
        <v>0.39577324555607002</v>
      </c>
      <c r="BE62" s="72">
        <f t="shared" si="167"/>
        <v>0.39577324555607002</v>
      </c>
      <c r="BF62" s="72">
        <f t="shared" si="79"/>
        <v>0</v>
      </c>
      <c r="BG62" s="72">
        <f t="shared" si="80"/>
        <v>0</v>
      </c>
      <c r="BI62">
        <f t="shared" si="138"/>
        <v>58</v>
      </c>
      <c r="BJ62" s="14">
        <f t="shared" si="139"/>
        <v>2.138E-2</v>
      </c>
      <c r="BK62" s="5">
        <f t="shared" si="140"/>
        <v>0.29317958600703642</v>
      </c>
      <c r="BL62" s="5">
        <f t="shared" si="141"/>
        <v>0.98829999999999996</v>
      </c>
      <c r="BM62" s="5">
        <f t="shared" si="142"/>
        <v>0.2208719659648547</v>
      </c>
      <c r="BN62" s="5">
        <f t="shared" si="81"/>
        <v>0.78171223603693407</v>
      </c>
      <c r="BO62" s="5">
        <f t="shared" si="143"/>
        <v>0.1610176210305154</v>
      </c>
      <c r="BP62" s="5">
        <f t="shared" si="144"/>
        <v>1</v>
      </c>
      <c r="BQ62" s="5">
        <f t="shared" si="145"/>
        <v>0.30786812959999998</v>
      </c>
      <c r="BR62" s="5">
        <f t="shared" si="83"/>
        <v>0.69213187040000002</v>
      </c>
      <c r="BS62" s="5">
        <f t="shared" si="146"/>
        <v>4.1476607579908613E-2</v>
      </c>
      <c r="BT62" s="5">
        <f t="shared" si="84"/>
        <v>0</v>
      </c>
      <c r="BU62" s="13">
        <f t="shared" si="85"/>
        <v>6.678464680933127E-3</v>
      </c>
      <c r="BV62" s="5">
        <f t="shared" si="147"/>
        <v>0</v>
      </c>
      <c r="BW62" s="18">
        <f t="shared" si="148"/>
        <v>0</v>
      </c>
      <c r="BX62" s="72">
        <f t="shared" si="168"/>
        <v>4.4845960896029192E-2</v>
      </c>
      <c r="BY62" s="72">
        <f t="shared" si="149"/>
        <v>3.5106411074912643E-2</v>
      </c>
      <c r="BZ62" s="72">
        <f t="shared" si="150"/>
        <v>2.0164117614267399E-3</v>
      </c>
      <c r="CA62" s="72">
        <f t="shared" si="151"/>
        <v>5.0722142089229011E-2</v>
      </c>
      <c r="CB62" s="72">
        <f t="shared" si="152"/>
        <v>0</v>
      </c>
      <c r="CC62" s="72">
        <f t="shared" si="153"/>
        <v>0</v>
      </c>
      <c r="CD62" s="72">
        <f t="shared" si="87"/>
        <v>0.95852339242009144</v>
      </c>
      <c r="CE62" s="72">
        <f t="shared" si="88"/>
        <v>0</v>
      </c>
      <c r="CF62" s="72">
        <f t="shared" si="169"/>
        <v>4.4845960896029192E-2</v>
      </c>
      <c r="CG62" s="72">
        <f t="shared" si="154"/>
        <v>0</v>
      </c>
      <c r="CH62" s="72">
        <f t="shared" si="155"/>
        <v>0</v>
      </c>
      <c r="CJ62">
        <f t="shared" si="156"/>
        <v>57</v>
      </c>
      <c r="CK62" s="14">
        <f t="shared" si="157"/>
        <v>2.1340000000000001E-2</v>
      </c>
      <c r="CL62" s="5">
        <f t="shared" si="90"/>
        <v>0.30011697476732907</v>
      </c>
      <c r="CM62" s="5">
        <f t="shared" si="158"/>
        <v>0.98240000000000005</v>
      </c>
      <c r="CN62" s="5">
        <f t="shared" si="159"/>
        <v>0.19890707673386676</v>
      </c>
      <c r="CO62" s="5">
        <f t="shared" si="91"/>
        <v>0.80459368781664931</v>
      </c>
      <c r="CP62" s="5">
        <f t="shared" si="92"/>
        <v>0.20598068394941652</v>
      </c>
      <c r="CQ62" s="5">
        <f t="shared" si="160"/>
        <v>0.98514899999999994</v>
      </c>
      <c r="CR62" s="5">
        <f t="shared" si="161"/>
        <v>0.28563579379999998</v>
      </c>
      <c r="CS62" s="5">
        <f t="shared" si="93"/>
        <v>0.71860618337372384</v>
      </c>
      <c r="CT62" s="5">
        <f t="shared" si="94"/>
        <v>5.9925874466578551E-2</v>
      </c>
      <c r="CU62" s="5">
        <f t="shared" si="162"/>
        <v>1</v>
      </c>
      <c r="CV62" s="5">
        <f t="shared" si="163"/>
        <v>0</v>
      </c>
      <c r="CW62" s="5">
        <f t="shared" si="95"/>
        <v>1.2343572608892725E-2</v>
      </c>
      <c r="CX62" s="5">
        <f t="shared" si="164"/>
        <v>0</v>
      </c>
      <c r="CY62" s="18">
        <f t="shared" si="96"/>
        <v>0</v>
      </c>
      <c r="CZ62" s="72">
        <f t="shared" si="97"/>
        <v>0</v>
      </c>
      <c r="DA62" s="72">
        <f t="shared" si="98"/>
        <v>0.9400741255334214</v>
      </c>
      <c r="DB62" s="72">
        <f t="shared" si="99"/>
        <v>0</v>
      </c>
      <c r="DC62" s="72">
        <f t="shared" si="170"/>
        <v>6.4286909022396116E-2</v>
      </c>
      <c r="DD62" s="72">
        <f t="shared" si="171"/>
        <v>6.4286909022396116E-2</v>
      </c>
      <c r="DE62" s="72">
        <f t="shared" si="102"/>
        <v>0</v>
      </c>
      <c r="DF62" s="72">
        <f t="shared" si="103"/>
        <v>0</v>
      </c>
    </row>
    <row r="63" spans="1:110" x14ac:dyDescent="0.2">
      <c r="A63">
        <f t="shared" si="104"/>
        <v>59</v>
      </c>
      <c r="B63">
        <f t="shared" si="106"/>
        <v>2084</v>
      </c>
      <c r="C63">
        <f t="shared" si="107"/>
        <v>99</v>
      </c>
      <c r="D63">
        <f t="shared" si="108"/>
        <v>101</v>
      </c>
      <c r="E63">
        <f t="shared" si="109"/>
        <v>96</v>
      </c>
      <c r="F63" s="5">
        <f t="shared" si="110"/>
        <v>1</v>
      </c>
      <c r="G63" s="5">
        <f t="shared" si="111"/>
        <v>0</v>
      </c>
      <c r="H63" s="5">
        <f t="shared" si="112"/>
        <v>0</v>
      </c>
      <c r="I63" s="5">
        <f t="shared" si="113"/>
        <v>11.651160716763691</v>
      </c>
      <c r="K63">
        <f t="shared" si="55"/>
        <v>59</v>
      </c>
      <c r="L63" s="14">
        <f t="shared" si="114"/>
        <v>2.1420000000000002E-2</v>
      </c>
      <c r="M63" s="5">
        <f t="shared" si="56"/>
        <v>0.28638015301951292</v>
      </c>
      <c r="N63" s="5">
        <f t="shared" si="7"/>
        <v>0.99509999999999998</v>
      </c>
      <c r="O63" s="5">
        <f t="shared" si="115"/>
        <v>0.28318103610000001</v>
      </c>
      <c r="P63" s="5">
        <f t="shared" si="116"/>
        <v>0.71820655097689001</v>
      </c>
      <c r="Q63" s="5">
        <f t="shared" si="57"/>
        <v>6.0914322458015917E-2</v>
      </c>
      <c r="R63" s="5">
        <f t="shared" si="117"/>
        <v>0.96673500000000001</v>
      </c>
      <c r="S63" s="13">
        <f t="shared" si="118"/>
        <v>0.17400029762180136</v>
      </c>
      <c r="T63" s="5">
        <f t="shared" si="60"/>
        <v>0.83178782227858783</v>
      </c>
      <c r="U63" s="5">
        <f t="shared" si="119"/>
        <v>0.27150054930976109</v>
      </c>
      <c r="V63" s="5">
        <f t="shared" si="61"/>
        <v>0</v>
      </c>
      <c r="W63" s="52">
        <f t="shared" si="62"/>
        <v>1.6538272008183239E-2</v>
      </c>
      <c r="X63" s="5">
        <f t="shared" si="120"/>
        <v>0</v>
      </c>
      <c r="Y63" s="18">
        <f t="shared" si="63"/>
        <v>0</v>
      </c>
      <c r="Z63" s="72">
        <f t="shared" si="121"/>
        <v>0.28129689070965996</v>
      </c>
      <c r="AA63" s="72">
        <f t="shared" si="122"/>
        <v>0.25445421166796917</v>
      </c>
      <c r="AB63" s="72">
        <f t="shared" si="123"/>
        <v>6.7230428648819727E-3</v>
      </c>
      <c r="AC63" s="72">
        <f t="shared" si="124"/>
        <v>0.3059124032026832</v>
      </c>
      <c r="AD63" s="72">
        <f t="shared" si="125"/>
        <v>0</v>
      </c>
      <c r="AE63" s="72">
        <f t="shared" si="65"/>
        <v>0</v>
      </c>
      <c r="AF63" s="72">
        <f t="shared" si="66"/>
        <v>0.72849945069023891</v>
      </c>
      <c r="AG63" s="72">
        <f t="shared" si="67"/>
        <v>0</v>
      </c>
      <c r="AH63" s="72">
        <f t="shared" si="165"/>
        <v>0.28129689070965996</v>
      </c>
      <c r="AI63" s="72">
        <f t="shared" si="126"/>
        <v>0</v>
      </c>
      <c r="AJ63" s="72">
        <f t="shared" si="127"/>
        <v>0</v>
      </c>
      <c r="AL63">
        <f t="shared" si="128"/>
        <v>58</v>
      </c>
      <c r="AM63" s="14">
        <f t="shared" si="129"/>
        <v>2.138E-2</v>
      </c>
      <c r="AN63" s="5">
        <f t="shared" si="69"/>
        <v>0.29317958600703642</v>
      </c>
      <c r="AO63" s="5">
        <f t="shared" si="130"/>
        <v>0.99009999999999998</v>
      </c>
      <c r="AP63" s="5">
        <f t="shared" si="131"/>
        <v>0.2609768126</v>
      </c>
      <c r="AQ63" s="5">
        <f t="shared" si="132"/>
        <v>0.74160685784474001</v>
      </c>
      <c r="AR63" s="5">
        <f t="shared" si="70"/>
        <v>8.4814490170218429E-2</v>
      </c>
      <c r="AS63" s="5">
        <f t="shared" si="133"/>
        <v>0.96089400000000003</v>
      </c>
      <c r="AT63" s="5">
        <f t="shared" si="134"/>
        <v>0.15421631034060623</v>
      </c>
      <c r="AU63" s="5">
        <f t="shared" si="71"/>
        <v>0.85181447269157351</v>
      </c>
      <c r="AV63" s="5">
        <f t="shared" si="72"/>
        <v>0.32640601609917336</v>
      </c>
      <c r="AW63" s="5">
        <f t="shared" si="135"/>
        <v>0</v>
      </c>
      <c r="AX63" s="5">
        <f t="shared" si="73"/>
        <v>2.7683959843943496E-2</v>
      </c>
      <c r="AY63" s="5">
        <f t="shared" si="136"/>
        <v>0</v>
      </c>
      <c r="AZ63" s="18">
        <f t="shared" si="74"/>
        <v>0</v>
      </c>
      <c r="BA63" s="72">
        <f t="shared" si="137"/>
        <v>0</v>
      </c>
      <c r="BB63" s="72">
        <f t="shared" si="75"/>
        <v>0.6735939839008267</v>
      </c>
      <c r="BC63" s="72">
        <f t="shared" si="76"/>
        <v>0</v>
      </c>
      <c r="BD63" s="72">
        <f t="shared" si="166"/>
        <v>0.33712537846877644</v>
      </c>
      <c r="BE63" s="72">
        <f t="shared" si="167"/>
        <v>0.33712537846877644</v>
      </c>
      <c r="BF63" s="72">
        <f t="shared" si="79"/>
        <v>0</v>
      </c>
      <c r="BG63" s="72">
        <f t="shared" si="80"/>
        <v>0</v>
      </c>
      <c r="BI63">
        <f t="shared" si="138"/>
        <v>59</v>
      </c>
      <c r="BJ63" s="14">
        <f t="shared" si="139"/>
        <v>2.1420000000000002E-2</v>
      </c>
      <c r="BK63" s="5">
        <f t="shared" si="140"/>
        <v>0.28638015301951292</v>
      </c>
      <c r="BL63" s="5">
        <f t="shared" si="141"/>
        <v>0.99409999999999998</v>
      </c>
      <c r="BM63" s="5">
        <f t="shared" si="142"/>
        <v>0.24346390436895871</v>
      </c>
      <c r="BN63" s="5">
        <f t="shared" si="81"/>
        <v>0.75797253266681819</v>
      </c>
      <c r="BO63" s="5">
        <f t="shared" si="143"/>
        <v>0.12204693401648568</v>
      </c>
      <c r="BP63" s="5">
        <f t="shared" si="144"/>
        <v>1</v>
      </c>
      <c r="BQ63" s="5">
        <f t="shared" si="145"/>
        <v>0.32989549010000002</v>
      </c>
      <c r="BR63" s="5">
        <f t="shared" si="83"/>
        <v>0.67010450990000003</v>
      </c>
      <c r="BS63" s="5">
        <f t="shared" si="146"/>
        <v>2.7793661794649288E-2</v>
      </c>
      <c r="BT63" s="5">
        <f t="shared" si="84"/>
        <v>0</v>
      </c>
      <c r="BU63" s="13">
        <f t="shared" si="85"/>
        <v>3.3921312071280808E-3</v>
      </c>
      <c r="BV63" s="5">
        <f t="shared" si="147"/>
        <v>0</v>
      </c>
      <c r="BW63" s="18">
        <f t="shared" si="148"/>
        <v>0</v>
      </c>
      <c r="BX63" s="72">
        <f t="shared" si="168"/>
        <v>3.0051480647228207E-2</v>
      </c>
      <c r="BY63" s="72">
        <f t="shared" si="149"/>
        <v>2.487617100284973E-2</v>
      </c>
      <c r="BZ63" s="72">
        <f t="shared" si="150"/>
        <v>1.1711268466113017E-3</v>
      </c>
      <c r="CA63" s="72">
        <f t="shared" si="151"/>
        <v>3.7122822836339379E-2</v>
      </c>
      <c r="CB63" s="72">
        <f t="shared" si="152"/>
        <v>0</v>
      </c>
      <c r="CC63" s="72">
        <f t="shared" si="153"/>
        <v>0</v>
      </c>
      <c r="CD63" s="72">
        <f t="shared" si="87"/>
        <v>0.97220633820535074</v>
      </c>
      <c r="CE63" s="72">
        <f t="shared" si="88"/>
        <v>0</v>
      </c>
      <c r="CF63" s="72">
        <f t="shared" si="169"/>
        <v>3.0051480647228207E-2</v>
      </c>
      <c r="CG63" s="72">
        <f t="shared" si="154"/>
        <v>0</v>
      </c>
      <c r="CH63" s="72">
        <f t="shared" si="155"/>
        <v>0</v>
      </c>
      <c r="CJ63">
        <f t="shared" si="156"/>
        <v>58</v>
      </c>
      <c r="CK63" s="14">
        <f t="shared" si="157"/>
        <v>2.138E-2</v>
      </c>
      <c r="CL63" s="5">
        <f t="shared" si="90"/>
        <v>0.29317958600703642</v>
      </c>
      <c r="CM63" s="5">
        <f t="shared" si="158"/>
        <v>0.98829999999999996</v>
      </c>
      <c r="CN63" s="5">
        <f t="shared" si="159"/>
        <v>0.2208719659648547</v>
      </c>
      <c r="CO63" s="5">
        <f t="shared" si="91"/>
        <v>0.78171223603693407</v>
      </c>
      <c r="CP63" s="5">
        <f t="shared" si="92"/>
        <v>0.1610176210305154</v>
      </c>
      <c r="CQ63" s="5">
        <f t="shared" si="160"/>
        <v>1</v>
      </c>
      <c r="CR63" s="5">
        <f t="shared" si="161"/>
        <v>0.30786812959999998</v>
      </c>
      <c r="CS63" s="5">
        <f t="shared" si="93"/>
        <v>0.69213187040000002</v>
      </c>
      <c r="CT63" s="5">
        <f t="shared" si="94"/>
        <v>4.1476607579908613E-2</v>
      </c>
      <c r="CU63" s="5">
        <f t="shared" si="162"/>
        <v>1</v>
      </c>
      <c r="CV63" s="5">
        <f t="shared" si="163"/>
        <v>0</v>
      </c>
      <c r="CW63" s="5">
        <f t="shared" si="95"/>
        <v>6.678464680933127E-3</v>
      </c>
      <c r="CX63" s="5">
        <f t="shared" si="164"/>
        <v>0</v>
      </c>
      <c r="CY63" s="18">
        <f t="shared" si="96"/>
        <v>0</v>
      </c>
      <c r="CZ63" s="72">
        <f t="shared" si="97"/>
        <v>0</v>
      </c>
      <c r="DA63" s="72">
        <f t="shared" si="98"/>
        <v>0.95852339242009144</v>
      </c>
      <c r="DB63" s="72">
        <f t="shared" si="99"/>
        <v>0</v>
      </c>
      <c r="DC63" s="72">
        <f t="shared" si="170"/>
        <v>4.4495018583905657E-2</v>
      </c>
      <c r="DD63" s="72">
        <f t="shared" si="171"/>
        <v>4.4495018583905657E-2</v>
      </c>
      <c r="DE63" s="72">
        <f t="shared" si="102"/>
        <v>0</v>
      </c>
      <c r="DF63" s="72">
        <f t="shared" si="103"/>
        <v>0</v>
      </c>
    </row>
    <row r="64" spans="1:110" x14ac:dyDescent="0.2">
      <c r="A64">
        <f t="shared" si="104"/>
        <v>60</v>
      </c>
      <c r="B64">
        <f t="shared" si="106"/>
        <v>2085</v>
      </c>
      <c r="C64">
        <f t="shared" si="107"/>
        <v>100</v>
      </c>
      <c r="D64">
        <f t="shared" si="108"/>
        <v>102</v>
      </c>
      <c r="E64">
        <f t="shared" si="109"/>
        <v>97</v>
      </c>
      <c r="F64" s="5">
        <f t="shared" si="110"/>
        <v>1</v>
      </c>
      <c r="G64" s="5">
        <f t="shared" si="111"/>
        <v>0</v>
      </c>
      <c r="H64" s="5">
        <f t="shared" si="112"/>
        <v>0</v>
      </c>
      <c r="I64" s="5">
        <f t="shared" si="113"/>
        <v>11.651160716763691</v>
      </c>
      <c r="K64">
        <f t="shared" si="55"/>
        <v>60</v>
      </c>
      <c r="L64" s="14">
        <f t="shared" si="114"/>
        <v>2.145E-2</v>
      </c>
      <c r="M64" s="5">
        <f t="shared" si="56"/>
        <v>0.27988088218676566</v>
      </c>
      <c r="N64" s="5">
        <f t="shared" si="7"/>
        <v>1</v>
      </c>
      <c r="O64" s="5">
        <f t="shared" si="115"/>
        <v>0.30543490719999999</v>
      </c>
      <c r="P64" s="5">
        <f t="shared" si="116"/>
        <v>0.69456509280000001</v>
      </c>
      <c r="Q64" s="5">
        <f t="shared" si="57"/>
        <v>4.2308962030900947E-2</v>
      </c>
      <c r="R64" s="5">
        <f t="shared" si="117"/>
        <v>0.972576</v>
      </c>
      <c r="S64" s="13">
        <f t="shared" si="118"/>
        <v>0.19491799188304459</v>
      </c>
      <c r="T64" s="5">
        <f t="shared" si="60"/>
        <v>0.81042743912635595</v>
      </c>
      <c r="U64" s="5">
        <f t="shared" si="119"/>
        <v>0.22003149489850859</v>
      </c>
      <c r="V64" s="5">
        <f t="shared" si="61"/>
        <v>0</v>
      </c>
      <c r="W64" s="52">
        <f t="shared" si="62"/>
        <v>9.3093041632633759E-3</v>
      </c>
      <c r="X64" s="5">
        <f t="shared" si="120"/>
        <v>0</v>
      </c>
      <c r="Y64" s="18">
        <f t="shared" si="63"/>
        <v>0</v>
      </c>
      <c r="Z64" s="72">
        <f t="shared" si="121"/>
        <v>0.22797071877203615</v>
      </c>
      <c r="AA64" s="72">
        <f t="shared" si="122"/>
        <v>0.21166521354911097</v>
      </c>
      <c r="AB64" s="72">
        <f t="shared" si="123"/>
        <v>4.2414773895821968E-3</v>
      </c>
      <c r="AC64" s="72">
        <f t="shared" si="124"/>
        <v>0.26117725453285112</v>
      </c>
      <c r="AD64" s="72">
        <f t="shared" si="125"/>
        <v>0</v>
      </c>
      <c r="AE64" s="72">
        <f t="shared" si="65"/>
        <v>0</v>
      </c>
      <c r="AF64" s="72">
        <f t="shared" si="66"/>
        <v>0.77996850510149141</v>
      </c>
      <c r="AG64" s="72">
        <f t="shared" si="67"/>
        <v>0</v>
      </c>
      <c r="AH64" s="72">
        <f t="shared" si="165"/>
        <v>0.22797071877203615</v>
      </c>
      <c r="AI64" s="72">
        <f t="shared" si="126"/>
        <v>0</v>
      </c>
      <c r="AJ64" s="72">
        <f t="shared" si="127"/>
        <v>0</v>
      </c>
      <c r="AL64">
        <f t="shared" si="128"/>
        <v>59</v>
      </c>
      <c r="AM64" s="14">
        <f t="shared" si="129"/>
        <v>2.1420000000000002E-2</v>
      </c>
      <c r="AN64" s="5">
        <f t="shared" si="69"/>
        <v>0.28638015301951292</v>
      </c>
      <c r="AO64" s="5">
        <f t="shared" si="130"/>
        <v>0.99509999999999998</v>
      </c>
      <c r="AP64" s="5">
        <f t="shared" si="131"/>
        <v>0.28318103610000001</v>
      </c>
      <c r="AQ64" s="5">
        <f t="shared" si="132"/>
        <v>0.71820655097689001</v>
      </c>
      <c r="AR64" s="5">
        <f t="shared" si="70"/>
        <v>6.0914322458015917E-2</v>
      </c>
      <c r="AS64" s="5">
        <f t="shared" si="133"/>
        <v>0.96673500000000001</v>
      </c>
      <c r="AT64" s="5">
        <f t="shared" si="134"/>
        <v>0.17400029762180136</v>
      </c>
      <c r="AU64" s="5">
        <f t="shared" si="71"/>
        <v>0.83178782227858783</v>
      </c>
      <c r="AV64" s="5">
        <f t="shared" si="72"/>
        <v>0.27150054930976109</v>
      </c>
      <c r="AW64" s="5">
        <f t="shared" si="135"/>
        <v>0</v>
      </c>
      <c r="AX64" s="5">
        <f t="shared" si="73"/>
        <v>1.6538272008183239E-2</v>
      </c>
      <c r="AY64" s="5">
        <f t="shared" si="136"/>
        <v>0</v>
      </c>
      <c r="AZ64" s="18">
        <f t="shared" si="74"/>
        <v>0</v>
      </c>
      <c r="BA64" s="72">
        <f t="shared" si="137"/>
        <v>0</v>
      </c>
      <c r="BB64" s="72">
        <f t="shared" si="75"/>
        <v>0.72849945069023891</v>
      </c>
      <c r="BC64" s="72">
        <f t="shared" si="76"/>
        <v>0</v>
      </c>
      <c r="BD64" s="72">
        <f t="shared" si="166"/>
        <v>0.28041678439138829</v>
      </c>
      <c r="BE64" s="72">
        <f t="shared" si="167"/>
        <v>0.28041678439138829</v>
      </c>
      <c r="BF64" s="72">
        <f t="shared" si="79"/>
        <v>0</v>
      </c>
      <c r="BG64" s="72">
        <f t="shared" si="80"/>
        <v>0</v>
      </c>
      <c r="BI64">
        <f t="shared" si="138"/>
        <v>60</v>
      </c>
      <c r="BJ64" s="14">
        <f t="shared" si="139"/>
        <v>2.145E-2</v>
      </c>
      <c r="BK64" s="5">
        <f t="shared" si="140"/>
        <v>0.27988088218676566</v>
      </c>
      <c r="BL64" s="5">
        <f t="shared" si="141"/>
        <v>1</v>
      </c>
      <c r="BM64" s="5">
        <f t="shared" si="142"/>
        <v>0.26639797388021158</v>
      </c>
      <c r="BN64" s="5">
        <f t="shared" si="81"/>
        <v>0.73360202611978842</v>
      </c>
      <c r="BO64" s="5">
        <f t="shared" si="143"/>
        <v>8.9533878076202028E-2</v>
      </c>
      <c r="BP64" s="5">
        <f t="shared" si="144"/>
        <v>1</v>
      </c>
      <c r="BQ64" s="5">
        <f t="shared" si="145"/>
        <v>0.35149073409999998</v>
      </c>
      <c r="BR64" s="5">
        <f t="shared" si="83"/>
        <v>0.64850926590000002</v>
      </c>
      <c r="BS64" s="5">
        <f t="shared" si="146"/>
        <v>1.8024447207120885E-2</v>
      </c>
      <c r="BT64" s="5">
        <f t="shared" si="84"/>
        <v>0</v>
      </c>
      <c r="BU64" s="13">
        <f t="shared" si="85"/>
        <v>1.6137986586333016E-3</v>
      </c>
      <c r="BV64" s="5">
        <f t="shared" si="147"/>
        <v>0</v>
      </c>
      <c r="BW64" s="18">
        <f t="shared" si="148"/>
        <v>0</v>
      </c>
      <c r="BX64" s="72">
        <f t="shared" si="168"/>
        <v>1.9488663653742022E-2</v>
      </c>
      <c r="BY64" s="72">
        <f t="shared" si="149"/>
        <v>1.6891914007032625E-2</v>
      </c>
      <c r="BZ64" s="72">
        <f t="shared" si="150"/>
        <v>6.3363601157548723E-4</v>
      </c>
      <c r="CA64" s="72">
        <f t="shared" si="151"/>
        <v>2.6047297849461033E-2</v>
      </c>
      <c r="CB64" s="72">
        <f t="shared" si="152"/>
        <v>0</v>
      </c>
      <c r="CC64" s="72">
        <f t="shared" si="153"/>
        <v>0</v>
      </c>
      <c r="CD64" s="72">
        <f t="shared" si="87"/>
        <v>0.98197555279287907</v>
      </c>
      <c r="CE64" s="72">
        <f t="shared" si="88"/>
        <v>0</v>
      </c>
      <c r="CF64" s="72">
        <f t="shared" si="169"/>
        <v>1.9488663653742022E-2</v>
      </c>
      <c r="CG64" s="72">
        <f t="shared" si="154"/>
        <v>0</v>
      </c>
      <c r="CH64" s="72">
        <f t="shared" si="155"/>
        <v>0</v>
      </c>
      <c r="CJ64">
        <f t="shared" si="156"/>
        <v>59</v>
      </c>
      <c r="CK64" s="14">
        <f t="shared" si="157"/>
        <v>2.1420000000000002E-2</v>
      </c>
      <c r="CL64" s="5">
        <f t="shared" si="90"/>
        <v>0.28638015301951292</v>
      </c>
      <c r="CM64" s="5">
        <f t="shared" si="158"/>
        <v>0.99409999999999998</v>
      </c>
      <c r="CN64" s="5">
        <f t="shared" si="159"/>
        <v>0.24346390436895871</v>
      </c>
      <c r="CO64" s="5">
        <f t="shared" si="91"/>
        <v>0.75797253266681819</v>
      </c>
      <c r="CP64" s="5">
        <f t="shared" si="92"/>
        <v>0.12204693401648568</v>
      </c>
      <c r="CQ64" s="5">
        <f t="shared" si="160"/>
        <v>1</v>
      </c>
      <c r="CR64" s="5">
        <f t="shared" si="161"/>
        <v>0.32989549010000002</v>
      </c>
      <c r="CS64" s="5">
        <f t="shared" si="93"/>
        <v>0.67010450990000003</v>
      </c>
      <c r="CT64" s="5">
        <f t="shared" si="94"/>
        <v>2.7793661794649288E-2</v>
      </c>
      <c r="CU64" s="5">
        <f t="shared" si="162"/>
        <v>1</v>
      </c>
      <c r="CV64" s="5">
        <f t="shared" si="163"/>
        <v>0</v>
      </c>
      <c r="CW64" s="5">
        <f t="shared" si="95"/>
        <v>3.3921312071280808E-3</v>
      </c>
      <c r="CX64" s="5">
        <f t="shared" si="164"/>
        <v>0</v>
      </c>
      <c r="CY64" s="18">
        <f t="shared" si="96"/>
        <v>0</v>
      </c>
      <c r="CZ64" s="72">
        <f t="shared" si="97"/>
        <v>0</v>
      </c>
      <c r="DA64" s="72">
        <f t="shared" si="98"/>
        <v>0.97220633820535074</v>
      </c>
      <c r="DB64" s="72">
        <f t="shared" si="99"/>
        <v>0</v>
      </c>
      <c r="DC64" s="72">
        <f t="shared" si="170"/>
        <v>2.9816312621159493E-2</v>
      </c>
      <c r="DD64" s="72">
        <f t="shared" si="171"/>
        <v>2.9816312621159493E-2</v>
      </c>
      <c r="DE64" s="72">
        <f t="shared" si="102"/>
        <v>0</v>
      </c>
      <c r="DF64" s="72">
        <f t="shared" si="103"/>
        <v>0</v>
      </c>
    </row>
    <row r="65" spans="1:110" x14ac:dyDescent="0.2">
      <c r="A65">
        <f t="shared" si="104"/>
        <v>61</v>
      </c>
      <c r="B65">
        <f t="shared" si="106"/>
        <v>2086</v>
      </c>
      <c r="C65">
        <f t="shared" si="107"/>
        <v>101</v>
      </c>
      <c r="D65">
        <f t="shared" si="108"/>
        <v>103</v>
      </c>
      <c r="E65">
        <f t="shared" si="109"/>
        <v>98</v>
      </c>
      <c r="F65" s="5">
        <f t="shared" si="110"/>
        <v>1</v>
      </c>
      <c r="G65" s="5">
        <f t="shared" si="111"/>
        <v>0</v>
      </c>
      <c r="H65" s="5">
        <f t="shared" si="112"/>
        <v>0</v>
      </c>
      <c r="I65" s="5">
        <f t="shared" si="113"/>
        <v>11.651160716763691</v>
      </c>
      <c r="K65">
        <f t="shared" si="55"/>
        <v>61</v>
      </c>
      <c r="L65" s="14">
        <f t="shared" si="114"/>
        <v>2.1479999999999999E-2</v>
      </c>
      <c r="M65" s="5">
        <f t="shared" si="56"/>
        <v>0.27351305694992123</v>
      </c>
      <c r="N65" s="5">
        <f t="shared" si="7"/>
        <v>1</v>
      </c>
      <c r="O65" s="5">
        <f t="shared" si="115"/>
        <v>0.32749881409999998</v>
      </c>
      <c r="P65" s="5">
        <f t="shared" si="116"/>
        <v>0.67250118590000008</v>
      </c>
      <c r="Q65" s="5">
        <f t="shared" si="57"/>
        <v>2.8452827139978962E-2</v>
      </c>
      <c r="R65" s="5">
        <f t="shared" si="117"/>
        <v>0.97841699999999998</v>
      </c>
      <c r="S65" s="13">
        <f t="shared" si="118"/>
        <v>0.21675061760947822</v>
      </c>
      <c r="T65" s="5">
        <f t="shared" si="60"/>
        <v>0.78792751097038716</v>
      </c>
      <c r="U65" s="5">
        <f t="shared" si="119"/>
        <v>0.1733688681104753</v>
      </c>
      <c r="V65" s="5">
        <f t="shared" si="61"/>
        <v>0</v>
      </c>
      <c r="W65" s="52">
        <f t="shared" si="62"/>
        <v>4.9328344358011648E-3</v>
      </c>
      <c r="X65" s="5">
        <f t="shared" si="120"/>
        <v>0</v>
      </c>
      <c r="Y65" s="18">
        <f t="shared" si="63"/>
        <v>0</v>
      </c>
      <c r="Z65" s="72">
        <f t="shared" si="121"/>
        <v>0.17962440101618055</v>
      </c>
      <c r="AA65" s="72">
        <f t="shared" si="122"/>
        <v>0.17011882159317715</v>
      </c>
      <c r="AB65" s="72">
        <f t="shared" si="123"/>
        <v>2.4888999301812616E-3</v>
      </c>
      <c r="AC65" s="72">
        <f t="shared" si="124"/>
        <v>0.21590669093869316</v>
      </c>
      <c r="AD65" s="72">
        <f t="shared" si="125"/>
        <v>0</v>
      </c>
      <c r="AE65" s="72">
        <f t="shared" si="65"/>
        <v>0</v>
      </c>
      <c r="AF65" s="72">
        <f t="shared" si="66"/>
        <v>0.82663113188952475</v>
      </c>
      <c r="AG65" s="72">
        <f t="shared" si="67"/>
        <v>0</v>
      </c>
      <c r="AH65" s="72">
        <f t="shared" si="165"/>
        <v>0.17962440101618055</v>
      </c>
      <c r="AI65" s="72">
        <f t="shared" si="126"/>
        <v>0</v>
      </c>
      <c r="AJ65" s="72">
        <f t="shared" si="127"/>
        <v>0</v>
      </c>
      <c r="AL65">
        <f t="shared" si="128"/>
        <v>60</v>
      </c>
      <c r="AM65" s="14">
        <f t="shared" si="129"/>
        <v>2.145E-2</v>
      </c>
      <c r="AN65" s="5">
        <f t="shared" si="69"/>
        <v>0.27988088218676566</v>
      </c>
      <c r="AO65" s="5">
        <f t="shared" si="130"/>
        <v>1</v>
      </c>
      <c r="AP65" s="5">
        <f t="shared" si="131"/>
        <v>0.30543490719999999</v>
      </c>
      <c r="AQ65" s="5">
        <f t="shared" si="132"/>
        <v>0.69456509280000001</v>
      </c>
      <c r="AR65" s="5">
        <f t="shared" si="70"/>
        <v>4.2308962030900947E-2</v>
      </c>
      <c r="AS65" s="5">
        <f t="shared" si="133"/>
        <v>0.972576</v>
      </c>
      <c r="AT65" s="5">
        <f t="shared" si="134"/>
        <v>0.19491799188304459</v>
      </c>
      <c r="AU65" s="5">
        <f t="shared" si="71"/>
        <v>0.81042743912635595</v>
      </c>
      <c r="AV65" s="5">
        <f t="shared" si="72"/>
        <v>0.22003149489850859</v>
      </c>
      <c r="AW65" s="5">
        <f t="shared" si="135"/>
        <v>0</v>
      </c>
      <c r="AX65" s="5">
        <f t="shared" si="73"/>
        <v>9.3093041632633759E-3</v>
      </c>
      <c r="AY65" s="5">
        <f t="shared" si="136"/>
        <v>0</v>
      </c>
      <c r="AZ65" s="18">
        <f t="shared" si="74"/>
        <v>0</v>
      </c>
      <c r="BA65" s="72">
        <f t="shared" si="137"/>
        <v>0</v>
      </c>
      <c r="BB65" s="72">
        <f t="shared" si="75"/>
        <v>0.77996850510149141</v>
      </c>
      <c r="BC65" s="72">
        <f t="shared" si="76"/>
        <v>0</v>
      </c>
      <c r="BD65" s="72">
        <f t="shared" si="166"/>
        <v>0.22725745646236031</v>
      </c>
      <c r="BE65" s="72">
        <f t="shared" si="167"/>
        <v>0.22725745646236031</v>
      </c>
      <c r="BF65" s="72">
        <f t="shared" si="79"/>
        <v>0</v>
      </c>
      <c r="BG65" s="72">
        <f t="shared" si="80"/>
        <v>0</v>
      </c>
      <c r="BI65">
        <f t="shared" si="138"/>
        <v>61</v>
      </c>
      <c r="BJ65" s="14">
        <f t="shared" si="139"/>
        <v>2.1479999999999999E-2</v>
      </c>
      <c r="BK65" s="5">
        <f t="shared" si="140"/>
        <v>0.27351305694992123</v>
      </c>
      <c r="BL65" s="5">
        <f t="shared" si="141"/>
        <v>1</v>
      </c>
      <c r="BM65" s="5">
        <f t="shared" si="142"/>
        <v>0.28937979700900374</v>
      </c>
      <c r="BN65" s="5">
        <f t="shared" si="81"/>
        <v>0.71062020299099626</v>
      </c>
      <c r="BO65" s="5">
        <f t="shared" si="143"/>
        <v>6.3624582613081793E-2</v>
      </c>
      <c r="BP65" s="5">
        <f t="shared" si="144"/>
        <v>1</v>
      </c>
      <c r="BQ65" s="5">
        <f t="shared" si="145"/>
        <v>0.3724470976</v>
      </c>
      <c r="BR65" s="5">
        <f t="shared" si="83"/>
        <v>0.62755290239999995</v>
      </c>
      <c r="BS65" s="5">
        <f t="shared" si="146"/>
        <v>1.1311294158984285E-2</v>
      </c>
      <c r="BT65" s="5">
        <f t="shared" si="84"/>
        <v>0</v>
      </c>
      <c r="BU65" s="13">
        <f t="shared" si="85"/>
        <v>7.1967636967916525E-4</v>
      </c>
      <c r="BV65" s="5">
        <f t="shared" si="147"/>
        <v>0</v>
      </c>
      <c r="BW65" s="18">
        <f t="shared" si="148"/>
        <v>0</v>
      </c>
      <c r="BX65" s="72">
        <f t="shared" si="168"/>
        <v>1.2230167439803194E-2</v>
      </c>
      <c r="BY65" s="72">
        <f t="shared" si="149"/>
        <v>1.0998209780333895E-2</v>
      </c>
      <c r="BZ65" s="72">
        <f t="shared" si="150"/>
        <v>3.1687502176129366E-4</v>
      </c>
      <c r="CA65" s="72">
        <f t="shared" si="151"/>
        <v>1.7525550018608112E-2</v>
      </c>
      <c r="CB65" s="72">
        <f t="shared" si="152"/>
        <v>0</v>
      </c>
      <c r="CC65" s="72">
        <f t="shared" si="153"/>
        <v>0</v>
      </c>
      <c r="CD65" s="72">
        <f t="shared" si="87"/>
        <v>0.98868870584101576</v>
      </c>
      <c r="CE65" s="72">
        <f t="shared" si="88"/>
        <v>0</v>
      </c>
      <c r="CF65" s="72">
        <f t="shared" si="169"/>
        <v>1.2230167439803194E-2</v>
      </c>
      <c r="CG65" s="72">
        <f t="shared" si="154"/>
        <v>0</v>
      </c>
      <c r="CH65" s="72">
        <f t="shared" si="155"/>
        <v>0</v>
      </c>
      <c r="CJ65">
        <f t="shared" si="156"/>
        <v>60</v>
      </c>
      <c r="CK65" s="14">
        <f t="shared" si="157"/>
        <v>2.145E-2</v>
      </c>
      <c r="CL65" s="5">
        <f t="shared" si="90"/>
        <v>0.27988088218676566</v>
      </c>
      <c r="CM65" s="5">
        <f t="shared" si="158"/>
        <v>1</v>
      </c>
      <c r="CN65" s="5">
        <f t="shared" si="159"/>
        <v>0.26639797388021158</v>
      </c>
      <c r="CO65" s="5">
        <f t="shared" si="91"/>
        <v>0.73360202611978842</v>
      </c>
      <c r="CP65" s="5">
        <f t="shared" si="92"/>
        <v>8.9533878076202028E-2</v>
      </c>
      <c r="CQ65" s="5">
        <f t="shared" si="160"/>
        <v>1</v>
      </c>
      <c r="CR65" s="5">
        <f t="shared" si="161"/>
        <v>0.35149073409999998</v>
      </c>
      <c r="CS65" s="5">
        <f t="shared" si="93"/>
        <v>0.64850926590000002</v>
      </c>
      <c r="CT65" s="5">
        <f t="shared" si="94"/>
        <v>1.8024447207120885E-2</v>
      </c>
      <c r="CU65" s="5">
        <f t="shared" si="162"/>
        <v>1</v>
      </c>
      <c r="CV65" s="5">
        <f t="shared" si="163"/>
        <v>0</v>
      </c>
      <c r="CW65" s="5">
        <f t="shared" si="95"/>
        <v>1.6137986586333016E-3</v>
      </c>
      <c r="CX65" s="5">
        <f t="shared" si="164"/>
        <v>0</v>
      </c>
      <c r="CY65" s="18">
        <f t="shared" si="96"/>
        <v>0</v>
      </c>
      <c r="CZ65" s="72">
        <f t="shared" si="97"/>
        <v>0</v>
      </c>
      <c r="DA65" s="72">
        <f t="shared" si="98"/>
        <v>0.98197555279287907</v>
      </c>
      <c r="DB65" s="72">
        <f t="shared" si="99"/>
        <v>0</v>
      </c>
      <c r="DC65" s="72">
        <f t="shared" si="170"/>
        <v>1.9336155009793049E-2</v>
      </c>
      <c r="DD65" s="72">
        <f t="shared" si="171"/>
        <v>1.9336155009793049E-2</v>
      </c>
      <c r="DE65" s="72">
        <f t="shared" si="102"/>
        <v>0</v>
      </c>
      <c r="DF65" s="72">
        <f t="shared" si="103"/>
        <v>0</v>
      </c>
    </row>
    <row r="66" spans="1:110" x14ac:dyDescent="0.2">
      <c r="A66">
        <f t="shared" si="104"/>
        <v>62</v>
      </c>
      <c r="B66">
        <f t="shared" si="106"/>
        <v>2087</v>
      </c>
      <c r="C66">
        <f t="shared" si="107"/>
        <v>102</v>
      </c>
      <c r="D66">
        <f t="shared" si="108"/>
        <v>104</v>
      </c>
      <c r="E66">
        <f t="shared" si="109"/>
        <v>99</v>
      </c>
      <c r="F66" s="5">
        <f t="shared" si="110"/>
        <v>1</v>
      </c>
      <c r="G66" s="5">
        <f t="shared" si="111"/>
        <v>0</v>
      </c>
      <c r="H66" s="5">
        <f t="shared" si="112"/>
        <v>0</v>
      </c>
      <c r="I66" s="5">
        <f t="shared" si="113"/>
        <v>11.651160716763691</v>
      </c>
      <c r="K66">
        <f t="shared" si="55"/>
        <v>62</v>
      </c>
      <c r="L66" s="14">
        <f t="shared" si="114"/>
        <v>2.1520000000000001E-2</v>
      </c>
      <c r="M66" s="5">
        <f t="shared" si="56"/>
        <v>0.26711225550767675</v>
      </c>
      <c r="N66" s="5">
        <f t="shared" si="7"/>
        <v>1</v>
      </c>
      <c r="O66" s="5">
        <f t="shared" si="115"/>
        <v>0.34914419540000002</v>
      </c>
      <c r="P66" s="5">
        <f t="shared" si="116"/>
        <v>0.65085580459999992</v>
      </c>
      <c r="Q66" s="5">
        <f t="shared" si="57"/>
        <v>1.8518687701335721E-2</v>
      </c>
      <c r="R66" s="5">
        <f t="shared" si="117"/>
        <v>0.98415900000000001</v>
      </c>
      <c r="S66" s="13">
        <f t="shared" si="118"/>
        <v>0.23924102142060777</v>
      </c>
      <c r="T66" s="5">
        <f t="shared" si="60"/>
        <v>0.76454879559971611</v>
      </c>
      <c r="U66" s="5">
        <f t="shared" si="119"/>
        <v>0.13254895930834992</v>
      </c>
      <c r="V66" s="5">
        <f t="shared" si="61"/>
        <v>0</v>
      </c>
      <c r="W66" s="52">
        <f t="shared" si="62"/>
        <v>2.4546327825683886E-3</v>
      </c>
      <c r="X66" s="5">
        <f t="shared" si="120"/>
        <v>0</v>
      </c>
      <c r="Y66" s="18">
        <f t="shared" si="63"/>
        <v>0</v>
      </c>
      <c r="Z66" s="72">
        <f t="shared" si="121"/>
        <v>0.13733161945724126</v>
      </c>
      <c r="AA66" s="72">
        <f t="shared" si="122"/>
        <v>0.13196702560189486</v>
      </c>
      <c r="AB66" s="72">
        <f t="shared" si="123"/>
        <v>1.3642714570229258E-3</v>
      </c>
      <c r="AC66" s="72">
        <f t="shared" si="124"/>
        <v>0.1726077215233584</v>
      </c>
      <c r="AD66" s="72">
        <f t="shared" si="125"/>
        <v>0</v>
      </c>
      <c r="AE66" s="72">
        <f t="shared" si="65"/>
        <v>0</v>
      </c>
      <c r="AF66" s="72">
        <f t="shared" si="66"/>
        <v>0.86745104069165002</v>
      </c>
      <c r="AG66" s="72">
        <f t="shared" si="67"/>
        <v>0</v>
      </c>
      <c r="AH66" s="72">
        <f t="shared" si="165"/>
        <v>0.13733161945724126</v>
      </c>
      <c r="AI66" s="72">
        <f t="shared" si="126"/>
        <v>0</v>
      </c>
      <c r="AJ66" s="72">
        <f t="shared" si="127"/>
        <v>0</v>
      </c>
      <c r="AL66">
        <f t="shared" si="128"/>
        <v>61</v>
      </c>
      <c r="AM66" s="14">
        <f t="shared" si="129"/>
        <v>2.1479999999999999E-2</v>
      </c>
      <c r="AN66" s="5">
        <f t="shared" si="69"/>
        <v>0.27351305694992123</v>
      </c>
      <c r="AO66" s="5">
        <f t="shared" si="130"/>
        <v>1</v>
      </c>
      <c r="AP66" s="5">
        <f t="shared" si="131"/>
        <v>0.32749881409999998</v>
      </c>
      <c r="AQ66" s="5">
        <f t="shared" si="132"/>
        <v>0.67250118590000008</v>
      </c>
      <c r="AR66" s="5">
        <f t="shared" si="70"/>
        <v>2.8452827139978962E-2</v>
      </c>
      <c r="AS66" s="5">
        <f t="shared" si="133"/>
        <v>0.97841699999999998</v>
      </c>
      <c r="AT66" s="5">
        <f t="shared" si="134"/>
        <v>0.21675061760947822</v>
      </c>
      <c r="AU66" s="5">
        <f t="shared" si="71"/>
        <v>0.78792751097038716</v>
      </c>
      <c r="AV66" s="5">
        <f t="shared" si="72"/>
        <v>0.1733688681104753</v>
      </c>
      <c r="AW66" s="5">
        <f t="shared" si="135"/>
        <v>0</v>
      </c>
      <c r="AX66" s="5">
        <f t="shared" si="73"/>
        <v>4.9328344358011648E-3</v>
      </c>
      <c r="AY66" s="5">
        <f t="shared" si="136"/>
        <v>0</v>
      </c>
      <c r="AZ66" s="18">
        <f t="shared" si="74"/>
        <v>0</v>
      </c>
      <c r="BA66" s="72">
        <f t="shared" si="137"/>
        <v>0</v>
      </c>
      <c r="BB66" s="72">
        <f t="shared" si="75"/>
        <v>0.82663113188952475</v>
      </c>
      <c r="BC66" s="72">
        <f t="shared" si="76"/>
        <v>0</v>
      </c>
      <c r="BD66" s="72">
        <f t="shared" si="166"/>
        <v>0.17906240201984869</v>
      </c>
      <c r="BE66" s="72">
        <f t="shared" si="167"/>
        <v>0.17906240201984869</v>
      </c>
      <c r="BF66" s="72">
        <f t="shared" si="79"/>
        <v>0</v>
      </c>
      <c r="BG66" s="72">
        <f t="shared" si="80"/>
        <v>0</v>
      </c>
      <c r="BI66">
        <f t="shared" si="138"/>
        <v>62</v>
      </c>
      <c r="BJ66" s="14">
        <f t="shared" si="139"/>
        <v>2.1520000000000001E-2</v>
      </c>
      <c r="BK66" s="5">
        <f t="shared" si="140"/>
        <v>0.26711225550767675</v>
      </c>
      <c r="BL66" s="5">
        <f t="shared" si="141"/>
        <v>1</v>
      </c>
      <c r="BM66" s="5">
        <f t="shared" si="142"/>
        <v>0.31212141848610386</v>
      </c>
      <c r="BN66" s="5">
        <f t="shared" si="81"/>
        <v>0.68787858151389614</v>
      </c>
      <c r="BO66" s="5">
        <f t="shared" si="143"/>
        <v>4.3765987637300406E-2</v>
      </c>
      <c r="BP66" s="5">
        <f t="shared" si="144"/>
        <v>1</v>
      </c>
      <c r="BQ66" s="5">
        <f t="shared" si="145"/>
        <v>0.39258526290000001</v>
      </c>
      <c r="BR66" s="5">
        <f t="shared" si="83"/>
        <v>0.60741473710000005</v>
      </c>
      <c r="BS66" s="5">
        <f t="shared" si="146"/>
        <v>6.8706467678402057E-3</v>
      </c>
      <c r="BT66" s="5">
        <f t="shared" si="84"/>
        <v>0</v>
      </c>
      <c r="BU66" s="13">
        <f t="shared" si="85"/>
        <v>3.0070064150155244E-4</v>
      </c>
      <c r="BV66" s="5">
        <f t="shared" si="147"/>
        <v>0</v>
      </c>
      <c r="BW66" s="18">
        <f t="shared" si="148"/>
        <v>0</v>
      </c>
      <c r="BX66" s="72">
        <f t="shared" si="168"/>
        <v>7.4287839401370381E-3</v>
      </c>
      <c r="BY66" s="72">
        <f t="shared" si="149"/>
        <v>6.8729492603288546E-3</v>
      </c>
      <c r="BZ66" s="72">
        <f t="shared" si="150"/>
        <v>1.4752521142977085E-4</v>
      </c>
      <c r="CA66" s="72">
        <f t="shared" si="151"/>
        <v>1.1315084802095188E-2</v>
      </c>
      <c r="CB66" s="72">
        <f t="shared" si="152"/>
        <v>0</v>
      </c>
      <c r="CC66" s="72">
        <f t="shared" si="153"/>
        <v>0</v>
      </c>
      <c r="CD66" s="72">
        <f t="shared" si="87"/>
        <v>0.99312935323215978</v>
      </c>
      <c r="CE66" s="72">
        <f t="shared" si="88"/>
        <v>0</v>
      </c>
      <c r="CF66" s="72">
        <f t="shared" si="169"/>
        <v>7.4287839401370381E-3</v>
      </c>
      <c r="CG66" s="72">
        <f t="shared" si="154"/>
        <v>0</v>
      </c>
      <c r="CH66" s="72">
        <f t="shared" si="155"/>
        <v>0</v>
      </c>
      <c r="CJ66">
        <f t="shared" si="156"/>
        <v>61</v>
      </c>
      <c r="CK66" s="14">
        <f t="shared" si="157"/>
        <v>2.1479999999999999E-2</v>
      </c>
      <c r="CL66" s="5">
        <f t="shared" si="90"/>
        <v>0.27351305694992123</v>
      </c>
      <c r="CM66" s="5">
        <f t="shared" si="158"/>
        <v>1</v>
      </c>
      <c r="CN66" s="5">
        <f t="shared" si="159"/>
        <v>0.28937979700900374</v>
      </c>
      <c r="CO66" s="5">
        <f t="shared" si="91"/>
        <v>0.71062020299099626</v>
      </c>
      <c r="CP66" s="5">
        <f t="shared" si="92"/>
        <v>6.3624582613081793E-2</v>
      </c>
      <c r="CQ66" s="5">
        <f t="shared" si="160"/>
        <v>1</v>
      </c>
      <c r="CR66" s="5">
        <f t="shared" si="161"/>
        <v>0.3724470976</v>
      </c>
      <c r="CS66" s="5">
        <f t="shared" si="93"/>
        <v>0.62755290239999995</v>
      </c>
      <c r="CT66" s="5">
        <f t="shared" si="94"/>
        <v>1.1311294158984285E-2</v>
      </c>
      <c r="CU66" s="5">
        <f t="shared" si="162"/>
        <v>1</v>
      </c>
      <c r="CV66" s="5">
        <f t="shared" si="163"/>
        <v>0</v>
      </c>
      <c r="CW66" s="5">
        <f t="shared" si="95"/>
        <v>7.1967636967916525E-4</v>
      </c>
      <c r="CX66" s="5">
        <f t="shared" si="164"/>
        <v>0</v>
      </c>
      <c r="CY66" s="18">
        <f t="shared" si="96"/>
        <v>0</v>
      </c>
      <c r="CZ66" s="72">
        <f t="shared" si="97"/>
        <v>0</v>
      </c>
      <c r="DA66" s="72">
        <f t="shared" si="98"/>
        <v>0.98868870584101576</v>
      </c>
      <c r="DB66" s="72">
        <f t="shared" si="99"/>
        <v>0</v>
      </c>
      <c r="DC66" s="72">
        <f t="shared" si="170"/>
        <v>1.2134460197651928E-2</v>
      </c>
      <c r="DD66" s="72">
        <f t="shared" si="171"/>
        <v>1.2134460197651928E-2</v>
      </c>
      <c r="DE66" s="72">
        <f t="shared" si="102"/>
        <v>0</v>
      </c>
      <c r="DF66" s="72">
        <f t="shared" si="103"/>
        <v>0</v>
      </c>
    </row>
    <row r="67" spans="1:110" x14ac:dyDescent="0.2">
      <c r="A67">
        <f t="shared" si="104"/>
        <v>63</v>
      </c>
      <c r="B67">
        <f t="shared" si="106"/>
        <v>2088</v>
      </c>
      <c r="C67">
        <f t="shared" si="107"/>
        <v>103</v>
      </c>
      <c r="D67">
        <f t="shared" si="108"/>
        <v>105</v>
      </c>
      <c r="E67">
        <f t="shared" si="109"/>
        <v>100</v>
      </c>
      <c r="F67" s="5">
        <f t="shared" si="110"/>
        <v>1</v>
      </c>
      <c r="G67" s="5">
        <f t="shared" si="111"/>
        <v>0</v>
      </c>
      <c r="H67" s="5">
        <f t="shared" si="112"/>
        <v>0</v>
      </c>
      <c r="I67" s="5">
        <f t="shared" si="113"/>
        <v>11.651160716763691</v>
      </c>
      <c r="K67">
        <f t="shared" si="55"/>
        <v>63</v>
      </c>
      <c r="L67" s="14">
        <f t="shared" si="114"/>
        <v>2.155E-2</v>
      </c>
      <c r="M67" s="5">
        <f t="shared" si="56"/>
        <v>0.26100175505534351</v>
      </c>
      <c r="N67" s="5">
        <f t="shared" si="7"/>
        <v>1</v>
      </c>
      <c r="O67" s="5">
        <f t="shared" si="115"/>
        <v>0.37016255910000001</v>
      </c>
      <c r="P67" s="5">
        <f t="shared" si="116"/>
        <v>0.62983744090000005</v>
      </c>
      <c r="Q67" s="5">
        <f t="shared" si="57"/>
        <v>1.1663762870635594E-2</v>
      </c>
      <c r="R67" s="5">
        <f t="shared" si="117"/>
        <v>1</v>
      </c>
      <c r="S67" s="13">
        <f t="shared" si="118"/>
        <v>0.26210622018669516</v>
      </c>
      <c r="T67" s="5">
        <f t="shared" si="60"/>
        <v>0.73789377981330484</v>
      </c>
      <c r="U67" s="5">
        <f t="shared" si="119"/>
        <v>9.7807052594358262E-2</v>
      </c>
      <c r="V67" s="5">
        <f t="shared" si="61"/>
        <v>0</v>
      </c>
      <c r="W67" s="52">
        <f t="shared" si="62"/>
        <v>1.1407982685363786E-3</v>
      </c>
      <c r="X67" s="5">
        <f t="shared" si="120"/>
        <v>0</v>
      </c>
      <c r="Y67" s="18">
        <f t="shared" si="63"/>
        <v>0</v>
      </c>
      <c r="Z67" s="72">
        <f t="shared" si="121"/>
        <v>0.10133614776918615</v>
      </c>
      <c r="AA67" s="72">
        <f t="shared" si="122"/>
        <v>9.8384334754215416E-2</v>
      </c>
      <c r="AB67" s="72">
        <f t="shared" si="123"/>
        <v>6.9465167559049133E-4</v>
      </c>
      <c r="AC67" s="72">
        <f t="shared" si="124"/>
        <v>0.13333129705891777</v>
      </c>
      <c r="AD67" s="72">
        <f t="shared" si="125"/>
        <v>0</v>
      </c>
      <c r="AE67" s="72">
        <f t="shared" si="65"/>
        <v>0</v>
      </c>
      <c r="AF67" s="72">
        <f t="shared" si="66"/>
        <v>0.90219294740564171</v>
      </c>
      <c r="AG67" s="72">
        <f t="shared" si="67"/>
        <v>0</v>
      </c>
      <c r="AH67" s="72">
        <f t="shared" si="165"/>
        <v>0.10133614776918615</v>
      </c>
      <c r="AI67" s="72">
        <f t="shared" si="126"/>
        <v>0</v>
      </c>
      <c r="AJ67" s="72">
        <f t="shared" si="127"/>
        <v>0</v>
      </c>
      <c r="AL67">
        <f t="shared" si="128"/>
        <v>62</v>
      </c>
      <c r="AM67" s="14">
        <f t="shared" si="129"/>
        <v>2.1520000000000001E-2</v>
      </c>
      <c r="AN67" s="5">
        <f t="shared" si="69"/>
        <v>0.26711225550767675</v>
      </c>
      <c r="AO67" s="5">
        <f t="shared" si="130"/>
        <v>1</v>
      </c>
      <c r="AP67" s="5">
        <f t="shared" si="131"/>
        <v>0.34914419540000002</v>
      </c>
      <c r="AQ67" s="5">
        <f t="shared" si="132"/>
        <v>0.65085580459999992</v>
      </c>
      <c r="AR67" s="5">
        <f t="shared" si="70"/>
        <v>1.8518687701335721E-2</v>
      </c>
      <c r="AS67" s="5">
        <f t="shared" si="133"/>
        <v>0.98415900000000001</v>
      </c>
      <c r="AT67" s="5">
        <f t="shared" si="134"/>
        <v>0.23924102142060777</v>
      </c>
      <c r="AU67" s="5">
        <f t="shared" si="71"/>
        <v>0.76454879559971611</v>
      </c>
      <c r="AV67" s="5">
        <f t="shared" si="72"/>
        <v>0.13254895930834992</v>
      </c>
      <c r="AW67" s="5">
        <f t="shared" si="135"/>
        <v>0</v>
      </c>
      <c r="AX67" s="5">
        <f t="shared" si="73"/>
        <v>2.4546327825683886E-3</v>
      </c>
      <c r="AY67" s="5">
        <f t="shared" si="136"/>
        <v>0</v>
      </c>
      <c r="AZ67" s="18">
        <f t="shared" si="74"/>
        <v>0</v>
      </c>
      <c r="BA67" s="72">
        <f t="shared" si="137"/>
        <v>0</v>
      </c>
      <c r="BB67" s="72">
        <f t="shared" si="75"/>
        <v>0.86745104069165002</v>
      </c>
      <c r="BC67" s="72">
        <f t="shared" si="76"/>
        <v>0</v>
      </c>
      <c r="BD67" s="72">
        <f t="shared" si="166"/>
        <v>0.1369019438014675</v>
      </c>
      <c r="BE67" s="72">
        <f t="shared" si="167"/>
        <v>0.1369019438014675</v>
      </c>
      <c r="BF67" s="72">
        <f t="shared" si="79"/>
        <v>0</v>
      </c>
      <c r="BG67" s="72">
        <f t="shared" si="80"/>
        <v>0</v>
      </c>
      <c r="BI67">
        <f t="shared" si="138"/>
        <v>63</v>
      </c>
      <c r="BJ67" s="14">
        <f t="shared" si="139"/>
        <v>2.155E-2</v>
      </c>
      <c r="BK67" s="5">
        <f t="shared" si="140"/>
        <v>0.26100175505534351</v>
      </c>
      <c r="BL67" s="5">
        <f t="shared" si="141"/>
        <v>1</v>
      </c>
      <c r="BM67" s="5">
        <f t="shared" si="142"/>
        <v>0.33435609468186755</v>
      </c>
      <c r="BN67" s="5">
        <f t="shared" si="81"/>
        <v>0.66564390531813245</v>
      </c>
      <c r="BO67" s="5">
        <f t="shared" si="143"/>
        <v>2.9132562930997748E-2</v>
      </c>
      <c r="BP67" s="5">
        <f t="shared" si="144"/>
        <v>1</v>
      </c>
      <c r="BQ67" s="5">
        <f t="shared" si="145"/>
        <v>0.41175813059999999</v>
      </c>
      <c r="BR67" s="5">
        <f t="shared" si="83"/>
        <v>0.58824186940000001</v>
      </c>
      <c r="BS67" s="5">
        <f t="shared" si="146"/>
        <v>4.0416020987013909E-3</v>
      </c>
      <c r="BT67" s="5">
        <f t="shared" si="84"/>
        <v>0</v>
      </c>
      <c r="BU67" s="13">
        <f t="shared" si="85"/>
        <v>1.1774222748247085E-4</v>
      </c>
      <c r="BV67" s="5">
        <f t="shared" si="147"/>
        <v>0</v>
      </c>
      <c r="BW67" s="18">
        <f t="shared" si="148"/>
        <v>0</v>
      </c>
      <c r="BX67" s="72">
        <f t="shared" si="168"/>
        <v>4.3699217523149089E-3</v>
      </c>
      <c r="BY67" s="72">
        <f t="shared" si="149"/>
        <v>4.1297370273422713E-3</v>
      </c>
      <c r="BZ67" s="72">
        <f t="shared" si="150"/>
        <v>6.3946920934934392E-5</v>
      </c>
      <c r="CA67" s="72">
        <f t="shared" si="151"/>
        <v>7.0204744717586257E-3</v>
      </c>
      <c r="CB67" s="72">
        <f t="shared" si="152"/>
        <v>0</v>
      </c>
      <c r="CC67" s="72">
        <f t="shared" si="153"/>
        <v>0</v>
      </c>
      <c r="CD67" s="72">
        <f t="shared" si="87"/>
        <v>0.99595839790129859</v>
      </c>
      <c r="CE67" s="72">
        <f t="shared" si="88"/>
        <v>0</v>
      </c>
      <c r="CF67" s="72">
        <f t="shared" si="169"/>
        <v>4.3699217523149089E-3</v>
      </c>
      <c r="CG67" s="72">
        <f t="shared" si="154"/>
        <v>0</v>
      </c>
      <c r="CH67" s="72">
        <f t="shared" si="155"/>
        <v>0</v>
      </c>
      <c r="CJ67">
        <f t="shared" si="156"/>
        <v>62</v>
      </c>
      <c r="CK67" s="14">
        <f t="shared" si="157"/>
        <v>2.1520000000000001E-2</v>
      </c>
      <c r="CL67" s="5">
        <f t="shared" si="90"/>
        <v>0.26711225550767675</v>
      </c>
      <c r="CM67" s="5">
        <f t="shared" si="158"/>
        <v>1</v>
      </c>
      <c r="CN67" s="5">
        <f t="shared" si="159"/>
        <v>0.31212141848610386</v>
      </c>
      <c r="CO67" s="5">
        <f t="shared" si="91"/>
        <v>0.68787858151389614</v>
      </c>
      <c r="CP67" s="5">
        <f t="shared" si="92"/>
        <v>4.3765987637300406E-2</v>
      </c>
      <c r="CQ67" s="5">
        <f t="shared" si="160"/>
        <v>1</v>
      </c>
      <c r="CR67" s="5">
        <f t="shared" si="161"/>
        <v>0.39258526290000001</v>
      </c>
      <c r="CS67" s="5">
        <f t="shared" si="93"/>
        <v>0.60741473710000005</v>
      </c>
      <c r="CT67" s="5">
        <f t="shared" si="94"/>
        <v>6.8706467678402057E-3</v>
      </c>
      <c r="CU67" s="5">
        <f t="shared" si="162"/>
        <v>1</v>
      </c>
      <c r="CV67" s="5">
        <f t="shared" si="163"/>
        <v>0</v>
      </c>
      <c r="CW67" s="5">
        <f t="shared" si="95"/>
        <v>3.0070064150155244E-4</v>
      </c>
      <c r="CX67" s="5">
        <f t="shared" si="164"/>
        <v>0</v>
      </c>
      <c r="CY67" s="18">
        <f t="shared" si="96"/>
        <v>0</v>
      </c>
      <c r="CZ67" s="72">
        <f t="shared" si="97"/>
        <v>0</v>
      </c>
      <c r="DA67" s="72">
        <f t="shared" si="98"/>
        <v>0.99312935323215978</v>
      </c>
      <c r="DB67" s="72">
        <f t="shared" si="99"/>
        <v>0</v>
      </c>
      <c r="DC67" s="72">
        <f t="shared" si="170"/>
        <v>7.3706499508071604E-3</v>
      </c>
      <c r="DD67" s="72">
        <f t="shared" si="171"/>
        <v>7.3706499508071604E-3</v>
      </c>
      <c r="DE67" s="72">
        <f t="shared" si="102"/>
        <v>0</v>
      </c>
      <c r="DF67" s="72">
        <f t="shared" si="103"/>
        <v>0</v>
      </c>
    </row>
    <row r="68" spans="1:110" x14ac:dyDescent="0.2">
      <c r="A68">
        <f t="shared" si="104"/>
        <v>64</v>
      </c>
      <c r="B68">
        <f t="shared" si="106"/>
        <v>2089</v>
      </c>
      <c r="C68">
        <f t="shared" si="107"/>
        <v>104</v>
      </c>
      <c r="D68">
        <f t="shared" si="108"/>
        <v>106</v>
      </c>
      <c r="E68">
        <f t="shared" si="109"/>
        <v>101</v>
      </c>
      <c r="F68" s="5">
        <f t="shared" si="110"/>
        <v>1</v>
      </c>
      <c r="G68" s="5">
        <f t="shared" si="111"/>
        <v>0</v>
      </c>
      <c r="H68" s="5">
        <f t="shared" si="112"/>
        <v>0</v>
      </c>
      <c r="I68" s="5">
        <f t="shared" si="113"/>
        <v>11.651160716763691</v>
      </c>
      <c r="K68">
        <f t="shared" si="55"/>
        <v>64</v>
      </c>
      <c r="L68" s="14">
        <f t="shared" si="114"/>
        <v>2.1569999999999999E-2</v>
      </c>
      <c r="M68" s="5">
        <f t="shared" si="56"/>
        <v>0.25517588801741969</v>
      </c>
      <c r="N68" s="5">
        <f t="shared" si="7"/>
        <v>1</v>
      </c>
      <c r="O68" s="5">
        <f t="shared" si="115"/>
        <v>0.39037266450000002</v>
      </c>
      <c r="P68" s="5">
        <f t="shared" si="116"/>
        <v>0.60962733549999992</v>
      </c>
      <c r="Q68" s="5">
        <f t="shared" si="57"/>
        <v>7.1105486807294073E-3</v>
      </c>
      <c r="R68" s="5">
        <f t="shared" si="117"/>
        <v>1</v>
      </c>
      <c r="S68" s="13">
        <f t="shared" si="118"/>
        <v>0.28505246272173435</v>
      </c>
      <c r="T68" s="5">
        <f t="shared" si="60"/>
        <v>0.71494753727826565</v>
      </c>
      <c r="U68" s="5">
        <f t="shared" si="119"/>
        <v>6.9926911380782247E-2</v>
      </c>
      <c r="V68" s="5">
        <f t="shared" si="61"/>
        <v>0</v>
      </c>
      <c r="W68" s="52">
        <f t="shared" si="62"/>
        <v>4.972187074661034E-4</v>
      </c>
      <c r="X68" s="5">
        <f t="shared" si="120"/>
        <v>0</v>
      </c>
      <c r="Y68" s="18">
        <f t="shared" si="63"/>
        <v>0</v>
      </c>
      <c r="Z68" s="72">
        <f t="shared" si="121"/>
        <v>7.2450029284846049E-2</v>
      </c>
      <c r="AA68" s="72">
        <f t="shared" si="122"/>
        <v>7.083627734401643E-2</v>
      </c>
      <c r="AB68" s="72">
        <f t="shared" si="123"/>
        <v>3.2988050139887983E-4</v>
      </c>
      <c r="AC68" s="72">
        <f t="shared" si="124"/>
        <v>9.9078986429805907E-2</v>
      </c>
      <c r="AD68" s="72">
        <f t="shared" si="125"/>
        <v>0</v>
      </c>
      <c r="AE68" s="72">
        <f t="shared" si="65"/>
        <v>0</v>
      </c>
      <c r="AF68" s="72">
        <f t="shared" si="66"/>
        <v>0.93007308861921778</v>
      </c>
      <c r="AG68" s="72">
        <f t="shared" si="67"/>
        <v>0</v>
      </c>
      <c r="AH68" s="72">
        <f t="shared" si="165"/>
        <v>7.2450029284846049E-2</v>
      </c>
      <c r="AI68" s="72">
        <f t="shared" si="126"/>
        <v>0</v>
      </c>
      <c r="AJ68" s="72">
        <f t="shared" si="127"/>
        <v>0</v>
      </c>
      <c r="AL68">
        <f t="shared" si="128"/>
        <v>63</v>
      </c>
      <c r="AM68" s="14">
        <f t="shared" si="129"/>
        <v>2.155E-2</v>
      </c>
      <c r="AN68" s="5">
        <f t="shared" si="69"/>
        <v>0.26100175505534351</v>
      </c>
      <c r="AO68" s="5">
        <f t="shared" si="130"/>
        <v>1</v>
      </c>
      <c r="AP68" s="5">
        <f t="shared" si="131"/>
        <v>0.37016255910000001</v>
      </c>
      <c r="AQ68" s="5">
        <f t="shared" si="132"/>
        <v>0.62983744090000005</v>
      </c>
      <c r="AR68" s="5">
        <f t="shared" si="70"/>
        <v>1.1663762870635594E-2</v>
      </c>
      <c r="AS68" s="5">
        <f t="shared" si="133"/>
        <v>1</v>
      </c>
      <c r="AT68" s="5">
        <f t="shared" si="134"/>
        <v>0.26210622018669516</v>
      </c>
      <c r="AU68" s="5">
        <f t="shared" si="71"/>
        <v>0.73789377981330484</v>
      </c>
      <c r="AV68" s="5">
        <f t="shared" si="72"/>
        <v>9.7807052594358262E-2</v>
      </c>
      <c r="AW68" s="5">
        <f t="shared" si="135"/>
        <v>0</v>
      </c>
      <c r="AX68" s="5">
        <f t="shared" si="73"/>
        <v>1.1407982685363786E-3</v>
      </c>
      <c r="AY68" s="5">
        <f t="shared" si="136"/>
        <v>0</v>
      </c>
      <c r="AZ68" s="18">
        <f t="shared" si="74"/>
        <v>0</v>
      </c>
      <c r="BA68" s="72">
        <f t="shared" si="137"/>
        <v>0</v>
      </c>
      <c r="BB68" s="72">
        <f t="shared" si="75"/>
        <v>0.90219294740564171</v>
      </c>
      <c r="BC68" s="72">
        <f t="shared" si="76"/>
        <v>0</v>
      </c>
      <c r="BD68" s="72">
        <f t="shared" si="166"/>
        <v>0.1010190927754535</v>
      </c>
      <c r="BE68" s="72">
        <f t="shared" si="167"/>
        <v>0.1010190927754535</v>
      </c>
      <c r="BF68" s="72">
        <f t="shared" si="79"/>
        <v>0</v>
      </c>
      <c r="BG68" s="72">
        <f t="shared" si="80"/>
        <v>0</v>
      </c>
      <c r="BI68">
        <f t="shared" si="138"/>
        <v>64</v>
      </c>
      <c r="BJ68" s="14">
        <f t="shared" si="139"/>
        <v>2.1569999999999999E-2</v>
      </c>
      <c r="BK68" s="5">
        <f t="shared" si="140"/>
        <v>0.25517588801741969</v>
      </c>
      <c r="BL68" s="5">
        <f t="shared" si="141"/>
        <v>1</v>
      </c>
      <c r="BM68" s="5">
        <f t="shared" si="142"/>
        <v>0.3558504253811281</v>
      </c>
      <c r="BN68" s="5">
        <f t="shared" si="81"/>
        <v>0.6441495746188719</v>
      </c>
      <c r="BO68" s="5">
        <f t="shared" si="143"/>
        <v>1.8765728019559717E-2</v>
      </c>
      <c r="BP68" s="5">
        <f t="shared" si="144"/>
        <v>1</v>
      </c>
      <c r="BQ68" s="5">
        <f t="shared" si="145"/>
        <v>0.42985315839999999</v>
      </c>
      <c r="BR68" s="5">
        <f t="shared" si="83"/>
        <v>0.57014684159999995</v>
      </c>
      <c r="BS68" s="5">
        <f t="shared" si="146"/>
        <v>2.3043066715785292E-3</v>
      </c>
      <c r="BT68" s="5">
        <f t="shared" si="84"/>
        <v>0</v>
      </c>
      <c r="BU68" s="13">
        <f t="shared" si="85"/>
        <v>4.3241992272499595E-5</v>
      </c>
      <c r="BV68" s="5">
        <f t="shared" si="147"/>
        <v>0</v>
      </c>
      <c r="BW68" s="18">
        <f t="shared" si="148"/>
        <v>0</v>
      </c>
      <c r="BX68" s="72">
        <f t="shared" si="168"/>
        <v>2.4914970851214824E-3</v>
      </c>
      <c r="BY68" s="72">
        <f t="shared" si="149"/>
        <v>2.3910156577788668E-3</v>
      </c>
      <c r="BZ68" s="72">
        <f t="shared" si="150"/>
        <v>2.5828938963783479E-5</v>
      </c>
      <c r="CA68" s="72">
        <f t="shared" si="151"/>
        <v>4.193683948277206E-3</v>
      </c>
      <c r="CB68" s="72">
        <f t="shared" si="152"/>
        <v>0</v>
      </c>
      <c r="CC68" s="72">
        <f t="shared" si="153"/>
        <v>0</v>
      </c>
      <c r="CD68" s="72">
        <f t="shared" si="87"/>
        <v>0.99769569332842145</v>
      </c>
      <c r="CE68" s="72">
        <f t="shared" si="88"/>
        <v>0</v>
      </c>
      <c r="CF68" s="72">
        <f t="shared" si="169"/>
        <v>2.4914970851214824E-3</v>
      </c>
      <c r="CG68" s="72">
        <f t="shared" si="154"/>
        <v>0</v>
      </c>
      <c r="CH68" s="72">
        <f t="shared" si="155"/>
        <v>0</v>
      </c>
      <c r="CJ68">
        <f t="shared" si="156"/>
        <v>63</v>
      </c>
      <c r="CK68" s="14">
        <f t="shared" si="157"/>
        <v>2.155E-2</v>
      </c>
      <c r="CL68" s="5">
        <f t="shared" si="90"/>
        <v>0.26100175505534351</v>
      </c>
      <c r="CM68" s="5">
        <f t="shared" si="158"/>
        <v>1</v>
      </c>
      <c r="CN68" s="5">
        <f t="shared" si="159"/>
        <v>0.33435609468186755</v>
      </c>
      <c r="CO68" s="5">
        <f t="shared" si="91"/>
        <v>0.66564390531813245</v>
      </c>
      <c r="CP68" s="5">
        <f t="shared" si="92"/>
        <v>2.9132562930997748E-2</v>
      </c>
      <c r="CQ68" s="5">
        <f t="shared" si="160"/>
        <v>1</v>
      </c>
      <c r="CR68" s="5">
        <f t="shared" si="161"/>
        <v>0.41175813059999999</v>
      </c>
      <c r="CS68" s="5">
        <f t="shared" si="93"/>
        <v>0.58824186940000001</v>
      </c>
      <c r="CT68" s="5">
        <f t="shared" si="94"/>
        <v>4.0416020987013909E-3</v>
      </c>
      <c r="CU68" s="5">
        <f t="shared" si="162"/>
        <v>1</v>
      </c>
      <c r="CV68" s="5">
        <f t="shared" si="163"/>
        <v>0</v>
      </c>
      <c r="CW68" s="5">
        <f t="shared" si="95"/>
        <v>1.1774222748247085E-4</v>
      </c>
      <c r="CX68" s="5">
        <f t="shared" si="164"/>
        <v>0</v>
      </c>
      <c r="CY68" s="18">
        <f t="shared" si="96"/>
        <v>0</v>
      </c>
      <c r="CZ68" s="72">
        <f t="shared" si="97"/>
        <v>0</v>
      </c>
      <c r="DA68" s="72">
        <f t="shared" si="98"/>
        <v>0.99595839790129859</v>
      </c>
      <c r="DB68" s="72">
        <f t="shared" si="99"/>
        <v>0</v>
      </c>
      <c r="DC68" s="72">
        <f t="shared" si="170"/>
        <v>4.3357249057558219E-3</v>
      </c>
      <c r="DD68" s="72">
        <f t="shared" si="171"/>
        <v>4.3357249057558219E-3</v>
      </c>
      <c r="DE68" s="72">
        <f t="shared" si="102"/>
        <v>0</v>
      </c>
      <c r="DF68" s="72">
        <f t="shared" si="103"/>
        <v>0</v>
      </c>
    </row>
    <row r="69" spans="1:110" x14ac:dyDescent="0.2">
      <c r="A69">
        <f t="shared" si="104"/>
        <v>65</v>
      </c>
      <c r="B69">
        <f t="shared" ref="B69:B79" si="172">IF(A69=1,Berekeningsjaar,B68+1)</f>
        <v>2090</v>
      </c>
      <c r="C69">
        <f t="shared" ref="C69:C79" si="173">IF(A69=1,LeeftijdJaarBerDatum,C68+1)</f>
        <v>105</v>
      </c>
      <c r="D69">
        <f t="shared" ref="D69:D79" si="174">C69+Leeftijdsverschil_vm</f>
        <v>107</v>
      </c>
      <c r="E69">
        <f t="shared" ref="E69:E79" si="175">C69-Leeftijdsverschil_mv</f>
        <v>102</v>
      </c>
      <c r="F69" s="5">
        <f t="shared" ref="F69:F79" si="176">MIN(1,A69/Spreidingsduur)</f>
        <v>1</v>
      </c>
      <c r="G69" s="5">
        <f t="shared" ref="G69:G104" si="177">IF(OR(AND(Coverage="BijzPP_voor",C69&gt;GrensLeeftijdDekking-1),AND(Coverage="BijzPP_na",C69&lt;GrensLeeftijdDekking)),0,IF(IsLevenslang,1,IF(D69&lt;EindLeeftijdJaarUitkering,1,0)))</f>
        <v>0</v>
      </c>
      <c r="H69" s="5">
        <f t="shared" ref="H69:H104" si="178">IF(OR(AND(Coverage="BijzPP_voor",C69&gt;GrensLeeftijdDekking-1),AND(Coverage="BijzPP_na",C69&lt;GrensLeeftijdDekking)),0,IF(IsLevenslang,1,IF(E69&lt;EindLeeftijdJaarUitkering,1,0)))</f>
        <v>0</v>
      </c>
      <c r="I69" s="5">
        <f t="shared" ref="I69:I79" si="179">(IF(StijgendeFunctieMeenemen=SchalingsfactorMeenemen,1,0)+IF(OR(StijgendeFunctieMeenemen,SchalingsfactorMeenemen),IF(StijgendeFunctieMeenemen,F69,0)*IF(SchalingsfactorMeenemen,SchalingsfactorPercentage,1),0))*(1+StijgingDalingUitkering)^(B69-1)</f>
        <v>11.651160716763691</v>
      </c>
      <c r="K69">
        <f t="shared" si="55"/>
        <v>65</v>
      </c>
      <c r="L69" s="14">
        <f t="shared" ref="L69:L79" si="180">VLOOKUP(K69,RTS,2,0)</f>
        <v>2.1600000000000001E-2</v>
      </c>
      <c r="M69" s="5">
        <f t="shared" si="56"/>
        <v>0.24931162153997785</v>
      </c>
      <c r="N69" s="5">
        <f t="shared" ref="N69:N104" si="181">IF($C69&gt;Eindleeftijd,1,VLOOKUP($C69,Ervaringssterfte,2,0))</f>
        <v>1</v>
      </c>
      <c r="O69" s="5">
        <f t="shared" ref="O69:O104" si="182">IF($C69&gt;Eindleeftijd,1,VLOOKUP($C69,qx,$B69-StartjaarTafels+2,0))</f>
        <v>0.40962541009999998</v>
      </c>
      <c r="P69" s="5">
        <f t="shared" ref="P69:P79" si="183">1-N69*O69</f>
        <v>0.59037458990000002</v>
      </c>
      <c r="Q69" s="5">
        <f t="shared" si="57"/>
        <v>4.1978872613496103E-3</v>
      </c>
      <c r="R69" s="5">
        <f t="shared" ref="R69:R104" si="184">IF($E69&gt;Eindleeftijd,1,VLOOKUP($E69,Ervaringssterfte,5,0))</f>
        <v>1</v>
      </c>
      <c r="S69" s="13">
        <f t="shared" ref="S69:S104" si="185">IF($E69&gt;Eindleeftijd,1,VLOOKUP($E69,qy,$B69-StartjaarTafels+2,0))</f>
        <v>0.30779112444724233</v>
      </c>
      <c r="T69" s="5">
        <f t="shared" si="60"/>
        <v>0.69220887555275767</v>
      </c>
      <c r="U69" s="5">
        <f t="shared" ref="U69:U100" si="186">IF($K69=1,T69,U68*T69)</f>
        <v>4.8404028697768615E-2</v>
      </c>
      <c r="V69" s="5">
        <f t="shared" si="61"/>
        <v>0</v>
      </c>
      <c r="W69" s="52">
        <f t="shared" si="62"/>
        <v>2.0319465546836385E-4</v>
      </c>
      <c r="X69" s="5">
        <f t="shared" ref="X69:X100" si="187">M69*W69*I69*H69</f>
        <v>0</v>
      </c>
      <c r="Y69" s="18">
        <f t="shared" si="63"/>
        <v>0</v>
      </c>
      <c r="Z69" s="72">
        <f t="shared" ref="Z69:Z104" si="188">IF(C69=StartLeeftijdJaarUitkering,1,IF(C69 &gt; StartLeeftijdJaarUitkering, Z68*T69, VLOOKUP(C69,Gehuwdheid,2,0)))</f>
        <v>5.0150553305027649E-2</v>
      </c>
      <c r="AA69" s="72">
        <f t="shared" ref="AA69:AA104" si="189">IF(K69=1,0,AC69*(T69))</f>
        <v>4.9261846099584998E-2</v>
      </c>
      <c r="AB69" s="72">
        <f t="shared" ref="AB69:AB104" si="190">(1-P69)*Z69*IF(K69=1,1,Q68)</f>
        <v>1.4607158177210402E-4</v>
      </c>
      <c r="AC69" s="72">
        <f t="shared" ref="AC69:AC104" si="191">IF(K69=1,0,AB68+AA68)</f>
        <v>7.1166157845415315E-2</v>
      </c>
      <c r="AD69" s="72">
        <f t="shared" ref="AD69:AD100" si="192">IF(K69=1,0,AC69*M68*I68*H68)</f>
        <v>0</v>
      </c>
      <c r="AE69" s="72">
        <f t="shared" si="65"/>
        <v>0</v>
      </c>
      <c r="AF69" s="72">
        <f t="shared" si="66"/>
        <v>0.95159597130223139</v>
      </c>
      <c r="AG69" s="72">
        <f t="shared" si="67"/>
        <v>0</v>
      </c>
      <c r="AH69" s="72">
        <f t="shared" si="165"/>
        <v>5.0150553305027649E-2</v>
      </c>
      <c r="AI69" s="72">
        <f t="shared" ref="AI69:AI104" si="193">AE69*(1-Z69)</f>
        <v>0</v>
      </c>
      <c r="AJ69" s="72">
        <f t="shared" ref="AJ69:AJ104" si="194">AE69*(1-AH69)</f>
        <v>0</v>
      </c>
      <c r="AL69">
        <f t="shared" ref="AL69:AL104" si="195">K69-1</f>
        <v>64</v>
      </c>
      <c r="AM69" s="14">
        <f t="shared" ref="AM69:AM79" si="196">IF(AL69=0,0,VLOOKUP(AL69,RTS,2,0))</f>
        <v>2.1569999999999999E-2</v>
      </c>
      <c r="AN69" s="5">
        <f t="shared" si="69"/>
        <v>0.25517588801741969</v>
      </c>
      <c r="AO69" s="5">
        <f t="shared" ref="AO69:AO79" si="197">IF(AL69=0,0,IF($C69&gt;Eindleeftijd,1,VLOOKUP($C69-1,Ervaringssterfte,2,0)))</f>
        <v>1</v>
      </c>
      <c r="AP69" s="5">
        <f t="shared" ref="AP69:AP79" si="198">IF(AL69=0,0,IF($C69&gt;Eindleeftijd,1,VLOOKUP($C69-1,qx,$B69-1-StartjaarTafels+2,0)))</f>
        <v>0.39037266450000002</v>
      </c>
      <c r="AQ69" s="5">
        <f t="shared" ref="AQ69:AQ79" si="199">1-AO69*AP69</f>
        <v>0.60962733549999992</v>
      </c>
      <c r="AR69" s="5">
        <f t="shared" si="70"/>
        <v>7.1105486807294073E-3</v>
      </c>
      <c r="AS69" s="5">
        <f t="shared" ref="AS69:AS79" si="200">IF(AL69=0,0,IF($E69&gt;Eindleeftijd,1,VLOOKUP($E69-1,Ervaringssterfte,5,0)))</f>
        <v>1</v>
      </c>
      <c r="AT69" s="5">
        <f t="shared" ref="AT69:AT79" si="201">IF(AL69=0,0,IF($E69&gt;Eindleeftijd,1,VLOOKUP($E69-1,qy,$B69-1-StartjaarTafels+2,0)))</f>
        <v>0.28505246272173435</v>
      </c>
      <c r="AU69" s="5">
        <f t="shared" si="71"/>
        <v>0.71494753727826565</v>
      </c>
      <c r="AV69" s="5">
        <f t="shared" si="72"/>
        <v>6.9926911380782247E-2</v>
      </c>
      <c r="AW69" s="5">
        <f t="shared" ref="AW69:AW100" si="202">$AN69*AV69*I69*H69</f>
        <v>0</v>
      </c>
      <c r="AX69" s="5">
        <f t="shared" si="73"/>
        <v>4.972187074661034E-4</v>
      </c>
      <c r="AY69" s="5">
        <f t="shared" ref="AY69:AY100" si="203">AN69*AX69*I69*H69</f>
        <v>0</v>
      </c>
      <c r="AZ69" s="18">
        <f t="shared" si="74"/>
        <v>0</v>
      </c>
      <c r="BA69" s="72">
        <f t="shared" ref="BA69:BA104" si="204">$AN69*AR69*I69*H69</f>
        <v>0</v>
      </c>
      <c r="BB69" s="72">
        <f t="shared" si="75"/>
        <v>0.93007308861921778</v>
      </c>
      <c r="BC69" s="72">
        <f t="shared" si="76"/>
        <v>0</v>
      </c>
      <c r="BD69" s="72">
        <f t="shared" si="166"/>
        <v>7.2223351597895113E-2</v>
      </c>
      <c r="BE69" s="72">
        <f t="shared" si="167"/>
        <v>7.2223351597895113E-2</v>
      </c>
      <c r="BF69" s="72">
        <f t="shared" si="79"/>
        <v>0</v>
      </c>
      <c r="BG69" s="72">
        <f t="shared" si="80"/>
        <v>0</v>
      </c>
      <c r="BI69">
        <f t="shared" ref="BI69:BI104" si="205">A69</f>
        <v>65</v>
      </c>
      <c r="BJ69" s="14">
        <f t="shared" ref="BJ69:BJ79" si="206">VLOOKUP(BI69,RTS,2,0)</f>
        <v>2.1600000000000001E-2</v>
      </c>
      <c r="BK69" s="5">
        <f t="shared" ref="BK69:BK100" si="207">(1/(1+BJ69))^BI69</f>
        <v>0.24931162153997785</v>
      </c>
      <c r="BL69" s="5">
        <f t="shared" ref="BL69:BL104" si="208">IF($C69&gt;Eindleeftijd,1,VLOOKUP($C69,Ervaringssterfte,3,0))</f>
        <v>1</v>
      </c>
      <c r="BM69" s="5">
        <f t="shared" ref="BM69:BM104" si="209">IF($C69&gt;Eindleeftijd,1,VLOOKUP($C69,qy,$B69-StartjaarTafels+2,0))</f>
        <v>0.37641277234749371</v>
      </c>
      <c r="BN69" s="5">
        <f t="shared" si="81"/>
        <v>0.62358722765250629</v>
      </c>
      <c r="BO69" s="5">
        <f t="shared" ref="BO69:BO79" si="210">IF($A69=1,BN69,BO68*BN69)</f>
        <v>1.1702068310598201E-2</v>
      </c>
      <c r="BP69" s="5">
        <f t="shared" ref="BP69:BP104" si="211">IF($D69&gt;Eindleeftijd,1,VLOOKUP($D69,Ervaringssterfte,4,0))</f>
        <v>1</v>
      </c>
      <c r="BQ69" s="5">
        <f t="shared" ref="BQ69:BQ104" si="212">IF($D69&gt;Eindleeftijd,1,VLOOKUP($D69,qx,$B69-StartjaarTafels+2,0))</f>
        <v>0.44679240819999999</v>
      </c>
      <c r="BR69" s="5">
        <f t="shared" si="83"/>
        <v>0.55320759180000001</v>
      </c>
      <c r="BS69" s="5">
        <f t="shared" ref="BS69:BS100" si="213">IF($BI69=1,BR69,BS68*BR69)</f>
        <v>1.2747599445526317E-3</v>
      </c>
      <c r="BT69" s="5">
        <f t="shared" si="84"/>
        <v>0</v>
      </c>
      <c r="BU69" s="13">
        <f t="shared" si="85"/>
        <v>1.4917327950769271E-5</v>
      </c>
      <c r="BV69" s="5">
        <f t="shared" ref="BV69:BV100" si="214">BK69*BU69*I69*G69</f>
        <v>0</v>
      </c>
      <c r="BW69" s="18">
        <f t="shared" ref="BW69:BW100" si="215">BT69-BV69</f>
        <v>0</v>
      </c>
      <c r="BX69" s="72">
        <f t="shared" si="168"/>
        <v>1.378315102436775E-3</v>
      </c>
      <c r="BY69" s="72">
        <f t="shared" ref="BY69:BY104" si="216">IF(BI69=1,0,CA69*(BR69))</f>
        <v>1.3370167791188436E-3</v>
      </c>
      <c r="BZ69" s="72">
        <f t="shared" ref="BZ69:BZ104" si="217">(1-BN69)*BX69*IF(BI69=1,1,BO68)</f>
        <v>9.7359488553358123E-6</v>
      </c>
      <c r="CA69" s="72">
        <f t="shared" ref="CA69:CA104" si="218">IF(BI69=1,0,BZ68+BY68)</f>
        <v>2.4168445967426501E-3</v>
      </c>
      <c r="CB69" s="72">
        <f t="shared" ref="CB69:CB100" si="219">IF(BI69=1,0,CA69*BK68*I68*G68)</f>
        <v>0</v>
      </c>
      <c r="CC69" s="72">
        <f t="shared" ref="CC69:CC104" si="220">$BK69*BO69*I69*G69</f>
        <v>0</v>
      </c>
      <c r="CD69" s="72">
        <f t="shared" si="87"/>
        <v>0.99872524005544738</v>
      </c>
      <c r="CE69" s="72">
        <f t="shared" si="88"/>
        <v>0</v>
      </c>
      <c r="CF69" s="72">
        <f t="shared" si="169"/>
        <v>1.378315102436775E-3</v>
      </c>
      <c r="CG69" s="72">
        <f t="shared" ref="CG69:CG104" si="221">CC69*(1-BX69)</f>
        <v>0</v>
      </c>
      <c r="CH69" s="72">
        <f t="shared" ref="CH69:CH104" si="222">CC69*(1-CF69)</f>
        <v>0</v>
      </c>
      <c r="CJ69">
        <f t="shared" ref="CJ69:CJ104" si="223">BI69-1</f>
        <v>64</v>
      </c>
      <c r="CK69" s="14">
        <f t="shared" ref="CK69:CK79" si="224">IF(CJ69=0,0,VLOOKUP(CJ69,RTS,2,0))</f>
        <v>2.1569999999999999E-2</v>
      </c>
      <c r="CL69" s="5">
        <f t="shared" si="90"/>
        <v>0.25517588801741969</v>
      </c>
      <c r="CM69" s="5">
        <f t="shared" ref="CM69:CM79" si="225">IF(CJ69=0,0,IF($C69&gt;Eindleeftijd,1,VLOOKUP($C69-1,Ervaringssterfte,3,0)))</f>
        <v>1</v>
      </c>
      <c r="CN69" s="5">
        <f t="shared" ref="CN69:CN79" si="226">IF(CJ69=0,0,IF($C69&gt;Eindleeftijd,1,VLOOKUP($C69-1,qy,$B69-1-StartjaarTafels+2,0)))</f>
        <v>0.3558504253811281</v>
      </c>
      <c r="CO69" s="5">
        <f t="shared" si="91"/>
        <v>0.6441495746188719</v>
      </c>
      <c r="CP69" s="5">
        <f t="shared" si="92"/>
        <v>1.8765728019559717E-2</v>
      </c>
      <c r="CQ69" s="5">
        <f t="shared" ref="CQ69:CQ79" si="227">IF(CJ69=0,0,IF($D69&gt;Eindleeftijd,1,VLOOKUP($D69-1,Ervaringssterfte,4,0)))</f>
        <v>1</v>
      </c>
      <c r="CR69" s="5">
        <f t="shared" ref="CR69:CR79" si="228">IF(CJ69=0,0,IF($D69&gt;Eindleeftijd,1,VLOOKUP($D69-1,qx,$B69-1-StartjaarTafels+2,0)))</f>
        <v>0.42985315839999999</v>
      </c>
      <c r="CS69" s="5">
        <f t="shared" si="93"/>
        <v>0.57014684159999995</v>
      </c>
      <c r="CT69" s="5">
        <f t="shared" si="94"/>
        <v>2.3043066715785292E-3</v>
      </c>
      <c r="CU69" s="5">
        <f t="shared" ref="CU69:CU104" si="229">IF(OR(Methode_partnerpensioen="Bepaald",C69&gt;=Eindleeftijd),1,VLOOKUP(C69-1,Gehuwdheid,3,0))</f>
        <v>1</v>
      </c>
      <c r="CV69" s="5">
        <f t="shared" ref="CV69:CV100" si="230">$CL69*CT69*I69*G69*CU69</f>
        <v>0</v>
      </c>
      <c r="CW69" s="5">
        <f t="shared" si="95"/>
        <v>4.3241992272499595E-5</v>
      </c>
      <c r="CX69" s="5">
        <f t="shared" ref="CX69:CX100" si="231">CL69*CW69*I69*G69</f>
        <v>0</v>
      </c>
      <c r="CY69" s="18">
        <f t="shared" si="96"/>
        <v>0</v>
      </c>
      <c r="CZ69" s="72">
        <f t="shared" si="97"/>
        <v>0</v>
      </c>
      <c r="DA69" s="72">
        <f t="shared" si="98"/>
        <v>0.99769569332842145</v>
      </c>
      <c r="DB69" s="72">
        <f t="shared" si="99"/>
        <v>0</v>
      </c>
      <c r="DC69" s="72">
        <f t="shared" si="170"/>
        <v>2.4719998610631395E-3</v>
      </c>
      <c r="DD69" s="72">
        <f t="shared" si="171"/>
        <v>2.4719998610631395E-3</v>
      </c>
      <c r="DE69" s="72">
        <f t="shared" si="102"/>
        <v>0</v>
      </c>
      <c r="DF69" s="72">
        <f t="shared" si="103"/>
        <v>0</v>
      </c>
    </row>
    <row r="70" spans="1:110" x14ac:dyDescent="0.2">
      <c r="A70">
        <f t="shared" si="104"/>
        <v>66</v>
      </c>
      <c r="B70">
        <f t="shared" si="172"/>
        <v>2091</v>
      </c>
      <c r="C70">
        <f t="shared" si="173"/>
        <v>106</v>
      </c>
      <c r="D70">
        <f t="shared" si="174"/>
        <v>108</v>
      </c>
      <c r="E70">
        <f t="shared" si="175"/>
        <v>103</v>
      </c>
      <c r="F70" s="5">
        <f t="shared" si="176"/>
        <v>1</v>
      </c>
      <c r="G70" s="5">
        <f t="shared" si="177"/>
        <v>0</v>
      </c>
      <c r="H70" s="5">
        <f t="shared" si="178"/>
        <v>0</v>
      </c>
      <c r="I70" s="5">
        <f t="shared" si="179"/>
        <v>11.651160716763691</v>
      </c>
      <c r="K70">
        <f t="shared" ref="K70:K79" si="232">A70</f>
        <v>66</v>
      </c>
      <c r="L70" s="14">
        <f t="shared" si="180"/>
        <v>2.163E-2</v>
      </c>
      <c r="M70" s="5">
        <f t="shared" ref="M70:M79" si="233">(1/(1+L70))^K70</f>
        <v>0.24356783151834552</v>
      </c>
      <c r="N70" s="5">
        <f t="shared" si="181"/>
        <v>1</v>
      </c>
      <c r="O70" s="5">
        <f t="shared" si="182"/>
        <v>0.42780627539999999</v>
      </c>
      <c r="P70" s="5">
        <f t="shared" si="183"/>
        <v>0.57219372459999995</v>
      </c>
      <c r="Q70" s="5">
        <f t="shared" ref="Q70:Q79" si="234">IF($K70=1,P70,Q69*P70)</f>
        <v>2.4020047475225271E-3</v>
      </c>
      <c r="R70" s="5">
        <f t="shared" si="184"/>
        <v>1</v>
      </c>
      <c r="S70" s="13">
        <f t="shared" si="185"/>
        <v>0.33005362657732773</v>
      </c>
      <c r="T70" s="5">
        <f t="shared" ref="T70:T79" si="235">1-R70*S70</f>
        <v>0.66994637342267227</v>
      </c>
      <c r="U70" s="5">
        <f t="shared" si="186"/>
        <v>3.2428103485117037E-2</v>
      </c>
      <c r="V70" s="5">
        <f t="shared" ref="V70:V104" si="236">$M70*U70*I70*H70</f>
        <v>0</v>
      </c>
      <c r="W70" s="52">
        <f t="shared" ref="W70:W104" si="237">Q70*U70</f>
        <v>7.7892458524402928E-5</v>
      </c>
      <c r="X70" s="5">
        <f t="shared" si="187"/>
        <v>0</v>
      </c>
      <c r="Y70" s="18">
        <f t="shared" ref="Y70:Y79" si="238">V70-X70</f>
        <v>0</v>
      </c>
      <c r="Z70" s="72">
        <f t="shared" si="188"/>
        <v>3.3598181311843688E-2</v>
      </c>
      <c r="AA70" s="72">
        <f t="shared" si="189"/>
        <v>3.3100655268991121E-2</v>
      </c>
      <c r="AB70" s="72">
        <f t="shared" si="190"/>
        <v>6.0338386314331975E-5</v>
      </c>
      <c r="AC70" s="72">
        <f t="shared" si="191"/>
        <v>4.9407917681357105E-2</v>
      </c>
      <c r="AD70" s="72">
        <f t="shared" si="192"/>
        <v>0</v>
      </c>
      <c r="AE70" s="72">
        <f t="shared" ref="AE70:AE104" si="239">$M70*Q70*I70*H70</f>
        <v>0</v>
      </c>
      <c r="AF70" s="72">
        <f t="shared" ref="AF70:AF104" si="240">1-U70</f>
        <v>0.96757189651488296</v>
      </c>
      <c r="AG70" s="72">
        <f t="shared" ref="AG70:AG104" si="241">AE70*AF70</f>
        <v>0</v>
      </c>
      <c r="AH70" s="72">
        <f t="shared" ref="AH70:AH104" si="242">IF(C70=StartLeeftijdJaarUitkering,1,IF(C70 &gt; StartLeeftijdJaarUitkering, AH69*T70, VLOOKUP(C70,Gehuwdheid_ongehuwd,2,0)))</f>
        <v>3.3598181311843688E-2</v>
      </c>
      <c r="AI70" s="72">
        <f t="shared" si="193"/>
        <v>0</v>
      </c>
      <c r="AJ70" s="72">
        <f t="shared" si="194"/>
        <v>0</v>
      </c>
      <c r="AL70">
        <f t="shared" si="195"/>
        <v>65</v>
      </c>
      <c r="AM70" s="14">
        <f t="shared" si="196"/>
        <v>2.1600000000000001E-2</v>
      </c>
      <c r="AN70" s="5">
        <f t="shared" ref="AN70:AN79" si="243">(1/(1+AM70))^AL70</f>
        <v>0.24931162153997785</v>
      </c>
      <c r="AO70" s="5">
        <f t="shared" si="197"/>
        <v>1</v>
      </c>
      <c r="AP70" s="5">
        <f t="shared" si="198"/>
        <v>0.40962541009999998</v>
      </c>
      <c r="AQ70" s="5">
        <f t="shared" si="199"/>
        <v>0.59037458990000002</v>
      </c>
      <c r="AR70" s="5">
        <f t="shared" ref="AR70:AR79" si="244">IF($AL70=0,AQ70,AR69*AQ70)</f>
        <v>4.1978872613496103E-3</v>
      </c>
      <c r="AS70" s="5">
        <f t="shared" si="200"/>
        <v>1</v>
      </c>
      <c r="AT70" s="5">
        <f t="shared" si="201"/>
        <v>0.30779112444724233</v>
      </c>
      <c r="AU70" s="5">
        <f t="shared" ref="AU70:AU79" si="245">1-AS70*AT70</f>
        <v>0.69220887555275767</v>
      </c>
      <c r="AV70" s="5">
        <f t="shared" ref="AV70:AV79" si="246">IF($AL70=0,AU70,AV69*AU70)</f>
        <v>4.8404028697768615E-2</v>
      </c>
      <c r="AW70" s="5">
        <f t="shared" si="202"/>
        <v>0</v>
      </c>
      <c r="AX70" s="5">
        <f t="shared" ref="AX70:AX104" si="247">AR70*AV70</f>
        <v>2.0319465546836385E-4</v>
      </c>
      <c r="AY70" s="5">
        <f t="shared" si="203"/>
        <v>0</v>
      </c>
      <c r="AZ70" s="18">
        <f t="shared" ref="AZ70:AZ79" si="248">AW70-AY70</f>
        <v>0</v>
      </c>
      <c r="BA70" s="72">
        <f t="shared" si="204"/>
        <v>0</v>
      </c>
      <c r="BB70" s="72">
        <f t="shared" ref="BB70:BB104" si="249">1-AV70</f>
        <v>0.95159597130223139</v>
      </c>
      <c r="BC70" s="72">
        <f t="shared" ref="BC70:BC104" si="250">BA70*BB70</f>
        <v>0</v>
      </c>
      <c r="BD70" s="72">
        <f t="shared" ref="BD70:BD104" si="251">IF(C70=StartLeeftijdJaarUitkering,1,IF($C70 &gt; StartLeeftijdJaarUitkering, BD69*AU70, VLOOKUP($C70,Gehuwdheid,2,0)))</f>
        <v>4.999364499823044E-2</v>
      </c>
      <c r="BE70" s="72">
        <f t="shared" ref="BE70:BE104" si="252">IF(C70=StartLeeftijdJaarUitkering,1,IF($C70 &gt; StartLeeftijdJaarUitkering, BE69*AU70, VLOOKUP($C70,Gehuwdheid_ongehuwd,2,0)))</f>
        <v>4.999364499823044E-2</v>
      </c>
      <c r="BF70" s="72">
        <f t="shared" ref="BF70:BF104" si="253">BA70*(1-BD70)</f>
        <v>0</v>
      </c>
      <c r="BG70" s="72">
        <f t="shared" ref="BG70:BG104" si="254">BA70*(1-BE70)</f>
        <v>0</v>
      </c>
      <c r="BI70">
        <f t="shared" si="205"/>
        <v>66</v>
      </c>
      <c r="BJ70" s="14">
        <f t="shared" si="206"/>
        <v>2.163E-2</v>
      </c>
      <c r="BK70" s="5">
        <f t="shared" si="207"/>
        <v>0.24356783151834552</v>
      </c>
      <c r="BL70" s="5">
        <f t="shared" si="208"/>
        <v>1</v>
      </c>
      <c r="BM70" s="5">
        <f t="shared" si="209"/>
        <v>0.39589755242938685</v>
      </c>
      <c r="BN70" s="5">
        <f t="shared" ref="BN70:BN79" si="255">1-BL70*BM70</f>
        <v>0.60410244757061315</v>
      </c>
      <c r="BO70" s="5">
        <f t="shared" si="210"/>
        <v>7.0692481080708832E-3</v>
      </c>
      <c r="BP70" s="5">
        <f t="shared" si="211"/>
        <v>1</v>
      </c>
      <c r="BQ70" s="5">
        <f t="shared" si="212"/>
        <v>0.46253066700000001</v>
      </c>
      <c r="BR70" s="5">
        <f t="shared" ref="BR70:BR79" si="256">1-BP70*BQ70</f>
        <v>0.53746933299999999</v>
      </c>
      <c r="BS70" s="5">
        <f t="shared" si="213"/>
        <v>6.8514437713381999E-4</v>
      </c>
      <c r="BT70" s="5">
        <f t="shared" ref="BT70:BT104" si="257">$BK70*BS70*I70*G70</f>
        <v>0</v>
      </c>
      <c r="BU70" s="13">
        <f t="shared" ref="BU70:BU104" si="258">BO70*BS70</f>
        <v>4.8434555918086605E-6</v>
      </c>
      <c r="BV70" s="5">
        <f t="shared" si="214"/>
        <v>0</v>
      </c>
      <c r="BW70" s="18">
        <f t="shared" si="215"/>
        <v>0</v>
      </c>
      <c r="BX70" s="72">
        <f t="shared" ref="BX70:BX104" si="259">IF(C70=StartLeeftijdJaarUitkering,1,IF(C70 &gt; StartLeeftijdJaarUitkering, BX69*BR70, VLOOKUP(C70,Gehuwdheid,3,0)))</f>
        <v>7.4080209877052012E-4</v>
      </c>
      <c r="BY70" s="72">
        <f t="shared" si="216"/>
        <v>7.238382904202126E-4</v>
      </c>
      <c r="BZ70" s="72">
        <f t="shared" si="217"/>
        <v>3.4320029292587028E-6</v>
      </c>
      <c r="CA70" s="72">
        <f t="shared" si="218"/>
        <v>1.3467527279741793E-3</v>
      </c>
      <c r="CB70" s="72">
        <f t="shared" si="219"/>
        <v>0</v>
      </c>
      <c r="CC70" s="72">
        <f t="shared" si="220"/>
        <v>0</v>
      </c>
      <c r="CD70" s="72">
        <f t="shared" ref="CD70:CD104" si="260">1-BS70</f>
        <v>0.99931485562286615</v>
      </c>
      <c r="CE70" s="72">
        <f t="shared" ref="CE70:CE104" si="261">CC70*CD70</f>
        <v>0</v>
      </c>
      <c r="CF70" s="72">
        <f t="shared" ref="CF70:CF104" si="262">IF(C70=StartLeeftijdJaarUitkering,1,IF($C70 &gt; StartLeeftijdJaarUitkering, CF69*BR70, VLOOKUP($C70,Gehuwdheid_ongehuwd,3,0)))</f>
        <v>7.4080209877052012E-4</v>
      </c>
      <c r="CG70" s="72">
        <f t="shared" si="221"/>
        <v>0</v>
      </c>
      <c r="CH70" s="72">
        <f t="shared" si="222"/>
        <v>0</v>
      </c>
      <c r="CJ70">
        <f t="shared" si="223"/>
        <v>65</v>
      </c>
      <c r="CK70" s="14">
        <f t="shared" si="224"/>
        <v>2.1600000000000001E-2</v>
      </c>
      <c r="CL70" s="5">
        <f t="shared" ref="CL70:CL79" si="263">(1/(1+CK70))^CJ70</f>
        <v>0.24931162153997785</v>
      </c>
      <c r="CM70" s="5">
        <f t="shared" si="225"/>
        <v>1</v>
      </c>
      <c r="CN70" s="5">
        <f t="shared" si="226"/>
        <v>0.37641277234749371</v>
      </c>
      <c r="CO70" s="5">
        <f t="shared" ref="CO70:CO79" si="264">1-CM70*CN70</f>
        <v>0.62358722765250629</v>
      </c>
      <c r="CP70" s="5">
        <f t="shared" ref="CP70:CP79" si="265">IF($CJ70=0,CO70,CP69*CO70)</f>
        <v>1.1702068310598201E-2</v>
      </c>
      <c r="CQ70" s="5">
        <f t="shared" si="227"/>
        <v>1</v>
      </c>
      <c r="CR70" s="5">
        <f t="shared" si="228"/>
        <v>0.44679240819999999</v>
      </c>
      <c r="CS70" s="5">
        <f t="shared" ref="CS70:CS79" si="266">1-CQ70*CR70</f>
        <v>0.55320759180000001</v>
      </c>
      <c r="CT70" s="5">
        <f t="shared" ref="CT70:CT79" si="267">IF($CJ70=0,CS70,CT69*CS70)</f>
        <v>1.2747599445526317E-3</v>
      </c>
      <c r="CU70" s="5">
        <f t="shared" si="229"/>
        <v>1</v>
      </c>
      <c r="CV70" s="5">
        <f t="shared" si="230"/>
        <v>0</v>
      </c>
      <c r="CW70" s="5">
        <f t="shared" ref="CW70:CW79" si="268">CP70*CT70*CU70</f>
        <v>1.4917327950769271E-5</v>
      </c>
      <c r="CX70" s="5">
        <f t="shared" si="231"/>
        <v>0</v>
      </c>
      <c r="CY70" s="18">
        <f t="shared" ref="CY70:CY79" si="269">CV70-CX70</f>
        <v>0</v>
      </c>
      <c r="CZ70" s="72">
        <f t="shared" ref="CZ70:CZ104" si="270">$CL70*CP70*I70*G70</f>
        <v>0</v>
      </c>
      <c r="DA70" s="72">
        <f t="shared" ref="DA70:DA104" si="271">1-CT70</f>
        <v>0.99872524005544738</v>
      </c>
      <c r="DB70" s="72">
        <f t="shared" ref="DB70:DB104" si="272">CZ70*DA70</f>
        <v>0</v>
      </c>
      <c r="DC70" s="72">
        <f t="shared" ref="DC70:DC104" si="273">IF(C70=StartLeeftijdJaarUitkering,1,IF($C70 &gt; StartLeeftijdJaarUitkering, DC69*CS70, VLOOKUP($C70,Gehuwdheid,3,0)))</f>
        <v>1.367529090068674E-3</v>
      </c>
      <c r="DD70" s="72">
        <f t="shared" ref="DD70:DD104" si="274">IF(C70=StartLeeftijdJaarUitkering,1,IF($C70 &gt; StartLeeftijdJaarUitkering, DD69*CS70, VLOOKUP($C70,Gehuwdheid_ongehuwd,3,0)))</f>
        <v>1.367529090068674E-3</v>
      </c>
      <c r="DE70" s="72">
        <f t="shared" ref="DE70:DE104" si="275">CZ70*(1-DC70)</f>
        <v>0</v>
      </c>
      <c r="DF70" s="72">
        <f t="shared" ref="DF70:DF104" si="276">CZ70*(1-DD70)</f>
        <v>0</v>
      </c>
    </row>
    <row r="71" spans="1:110" x14ac:dyDescent="0.2">
      <c r="A71">
        <f t="shared" ref="A71:A104" si="277">A70+1</f>
        <v>67</v>
      </c>
      <c r="B71">
        <f t="shared" si="172"/>
        <v>2092</v>
      </c>
      <c r="C71">
        <f t="shared" si="173"/>
        <v>107</v>
      </c>
      <c r="D71">
        <f t="shared" si="174"/>
        <v>109</v>
      </c>
      <c r="E71">
        <f t="shared" si="175"/>
        <v>104</v>
      </c>
      <c r="F71" s="5">
        <f t="shared" si="176"/>
        <v>1</v>
      </c>
      <c r="G71" s="5">
        <f t="shared" si="177"/>
        <v>0</v>
      </c>
      <c r="H71" s="5">
        <f t="shared" si="178"/>
        <v>0</v>
      </c>
      <c r="I71" s="5">
        <f t="shared" si="179"/>
        <v>11.651160716763691</v>
      </c>
      <c r="K71">
        <f t="shared" si="232"/>
        <v>67</v>
      </c>
      <c r="L71" s="14">
        <f t="shared" si="180"/>
        <v>2.1649999999999999E-2</v>
      </c>
      <c r="M71" s="5">
        <f t="shared" si="233"/>
        <v>0.23809850270767274</v>
      </c>
      <c r="N71" s="5">
        <f t="shared" si="181"/>
        <v>1</v>
      </c>
      <c r="O71" s="5">
        <f t="shared" si="182"/>
        <v>0.44483545359999999</v>
      </c>
      <c r="P71" s="5">
        <f t="shared" si="183"/>
        <v>0.55516454640000001</v>
      </c>
      <c r="Q71" s="5">
        <f t="shared" si="234"/>
        <v>1.3335078761089903E-3</v>
      </c>
      <c r="R71" s="5">
        <f t="shared" si="184"/>
        <v>1</v>
      </c>
      <c r="S71" s="13">
        <f t="shared" si="185"/>
        <v>0.35160378917912904</v>
      </c>
      <c r="T71" s="5">
        <f t="shared" si="235"/>
        <v>0.64839621082087096</v>
      </c>
      <c r="U71" s="5">
        <f t="shared" si="186"/>
        <v>2.1026259423856965E-2</v>
      </c>
      <c r="V71" s="5">
        <f t="shared" si="236"/>
        <v>0</v>
      </c>
      <c r="W71" s="52">
        <f t="shared" si="237"/>
        <v>2.8038682546824146E-5</v>
      </c>
      <c r="X71" s="5">
        <f t="shared" si="187"/>
        <v>0</v>
      </c>
      <c r="Y71" s="18">
        <f t="shared" si="238"/>
        <v>0</v>
      </c>
      <c r="Z71" s="72">
        <f t="shared" si="188"/>
        <v>2.1784933453072048E-2</v>
      </c>
      <c r="AA71" s="72">
        <f t="shared" si="189"/>
        <v>2.1501462633155E-2</v>
      </c>
      <c r="AB71" s="72">
        <f t="shared" si="190"/>
        <v>2.327713323855958E-5</v>
      </c>
      <c r="AC71" s="72">
        <f t="shared" si="191"/>
        <v>3.3160993655305455E-2</v>
      </c>
      <c r="AD71" s="72">
        <f t="shared" si="192"/>
        <v>0</v>
      </c>
      <c r="AE71" s="72">
        <f t="shared" si="239"/>
        <v>0</v>
      </c>
      <c r="AF71" s="72">
        <f t="shared" si="240"/>
        <v>0.97897374057614306</v>
      </c>
      <c r="AG71" s="72">
        <f t="shared" si="241"/>
        <v>0</v>
      </c>
      <c r="AH71" s="72">
        <f t="shared" si="242"/>
        <v>2.1784933453072048E-2</v>
      </c>
      <c r="AI71" s="72">
        <f t="shared" si="193"/>
        <v>0</v>
      </c>
      <c r="AJ71" s="72">
        <f t="shared" si="194"/>
        <v>0</v>
      </c>
      <c r="AL71">
        <f t="shared" si="195"/>
        <v>66</v>
      </c>
      <c r="AM71" s="14">
        <f t="shared" si="196"/>
        <v>2.163E-2</v>
      </c>
      <c r="AN71" s="5">
        <f t="shared" si="243"/>
        <v>0.24356783151834552</v>
      </c>
      <c r="AO71" s="5">
        <f t="shared" si="197"/>
        <v>1</v>
      </c>
      <c r="AP71" s="5">
        <f t="shared" si="198"/>
        <v>0.42780627539999999</v>
      </c>
      <c r="AQ71" s="5">
        <f t="shared" si="199"/>
        <v>0.57219372459999995</v>
      </c>
      <c r="AR71" s="5">
        <f t="shared" si="244"/>
        <v>2.4020047475225271E-3</v>
      </c>
      <c r="AS71" s="5">
        <f t="shared" si="200"/>
        <v>1</v>
      </c>
      <c r="AT71" s="5">
        <f t="shared" si="201"/>
        <v>0.33005362657732773</v>
      </c>
      <c r="AU71" s="5">
        <f t="shared" si="245"/>
        <v>0.66994637342267227</v>
      </c>
      <c r="AV71" s="5">
        <f t="shared" si="246"/>
        <v>3.2428103485117037E-2</v>
      </c>
      <c r="AW71" s="5">
        <f t="shared" si="202"/>
        <v>0</v>
      </c>
      <c r="AX71" s="5">
        <f t="shared" si="247"/>
        <v>7.7892458524402928E-5</v>
      </c>
      <c r="AY71" s="5">
        <f t="shared" si="203"/>
        <v>0</v>
      </c>
      <c r="AZ71" s="18">
        <f t="shared" si="248"/>
        <v>0</v>
      </c>
      <c r="BA71" s="72">
        <f t="shared" si="204"/>
        <v>0</v>
      </c>
      <c r="BB71" s="72">
        <f t="shared" si="249"/>
        <v>0.96757189651488296</v>
      </c>
      <c r="BC71" s="72">
        <f t="shared" si="250"/>
        <v>0</v>
      </c>
      <c r="BD71" s="72">
        <f t="shared" si="251"/>
        <v>3.3493061160745005E-2</v>
      </c>
      <c r="BE71" s="72">
        <f t="shared" si="252"/>
        <v>3.3493061160745005E-2</v>
      </c>
      <c r="BF71" s="72">
        <f t="shared" si="253"/>
        <v>0</v>
      </c>
      <c r="BG71" s="72">
        <f t="shared" si="254"/>
        <v>0</v>
      </c>
      <c r="BI71">
        <f t="shared" si="205"/>
        <v>67</v>
      </c>
      <c r="BJ71" s="14">
        <f t="shared" si="206"/>
        <v>2.1649999999999999E-2</v>
      </c>
      <c r="BK71" s="5">
        <f t="shared" si="207"/>
        <v>0.23809850270767274</v>
      </c>
      <c r="BL71" s="5">
        <f t="shared" si="208"/>
        <v>1</v>
      </c>
      <c r="BM71" s="5">
        <f t="shared" si="209"/>
        <v>0.41420561162483971</v>
      </c>
      <c r="BN71" s="5">
        <f t="shared" si="255"/>
        <v>0.58579438837516029</v>
      </c>
      <c r="BO71" s="5">
        <f t="shared" si="210"/>
        <v>4.1411258717396421E-3</v>
      </c>
      <c r="BP71" s="5">
        <f t="shared" si="211"/>
        <v>1</v>
      </c>
      <c r="BQ71" s="5">
        <f t="shared" si="212"/>
        <v>0.47705212879999997</v>
      </c>
      <c r="BR71" s="5">
        <f t="shared" si="256"/>
        <v>0.52294787119999997</v>
      </c>
      <c r="BS71" s="5">
        <f t="shared" si="213"/>
        <v>3.582947934867811E-4</v>
      </c>
      <c r="BT71" s="5">
        <f t="shared" si="257"/>
        <v>0</v>
      </c>
      <c r="BU71" s="13">
        <f t="shared" si="258"/>
        <v>1.4837438390177214E-6</v>
      </c>
      <c r="BV71" s="5">
        <f t="shared" si="214"/>
        <v>0</v>
      </c>
      <c r="BW71" s="18">
        <f t="shared" si="215"/>
        <v>0</v>
      </c>
      <c r="BX71" s="72">
        <f t="shared" si="259"/>
        <v>3.874008805325356E-4</v>
      </c>
      <c r="BY71" s="72">
        <f t="shared" si="216"/>
        <v>3.8032445169410549E-4</v>
      </c>
      <c r="BZ71" s="72">
        <f t="shared" si="217"/>
        <v>1.1343571326616202E-6</v>
      </c>
      <c r="CA71" s="72">
        <f t="shared" si="218"/>
        <v>7.2727029334947125E-4</v>
      </c>
      <c r="CB71" s="72">
        <f t="shared" si="219"/>
        <v>0</v>
      </c>
      <c r="CC71" s="72">
        <f t="shared" si="220"/>
        <v>0</v>
      </c>
      <c r="CD71" s="72">
        <f t="shared" si="260"/>
        <v>0.99964170520651319</v>
      </c>
      <c r="CE71" s="72">
        <f t="shared" si="261"/>
        <v>0</v>
      </c>
      <c r="CF71" s="72">
        <f t="shared" si="262"/>
        <v>3.874008805325356E-4</v>
      </c>
      <c r="CG71" s="72">
        <f t="shared" si="221"/>
        <v>0</v>
      </c>
      <c r="CH71" s="72">
        <f t="shared" si="222"/>
        <v>0</v>
      </c>
      <c r="CJ71">
        <f t="shared" si="223"/>
        <v>66</v>
      </c>
      <c r="CK71" s="14">
        <f t="shared" si="224"/>
        <v>2.163E-2</v>
      </c>
      <c r="CL71" s="5">
        <f t="shared" si="263"/>
        <v>0.24356783151834552</v>
      </c>
      <c r="CM71" s="5">
        <f t="shared" si="225"/>
        <v>1</v>
      </c>
      <c r="CN71" s="5">
        <f t="shared" si="226"/>
        <v>0.39589755242938685</v>
      </c>
      <c r="CO71" s="5">
        <f t="shared" si="264"/>
        <v>0.60410244757061315</v>
      </c>
      <c r="CP71" s="5">
        <f t="shared" si="265"/>
        <v>7.0692481080708832E-3</v>
      </c>
      <c r="CQ71" s="5">
        <f t="shared" si="227"/>
        <v>1</v>
      </c>
      <c r="CR71" s="5">
        <f t="shared" si="228"/>
        <v>0.46253066700000001</v>
      </c>
      <c r="CS71" s="5">
        <f t="shared" si="266"/>
        <v>0.53746933299999999</v>
      </c>
      <c r="CT71" s="5">
        <f t="shared" si="267"/>
        <v>6.8514437713381999E-4</v>
      </c>
      <c r="CU71" s="5">
        <f t="shared" si="229"/>
        <v>1</v>
      </c>
      <c r="CV71" s="5">
        <f t="shared" si="230"/>
        <v>0</v>
      </c>
      <c r="CW71" s="5">
        <f t="shared" si="268"/>
        <v>4.8434555918086605E-6</v>
      </c>
      <c r="CX71" s="5">
        <f t="shared" si="231"/>
        <v>0</v>
      </c>
      <c r="CY71" s="18">
        <f t="shared" si="269"/>
        <v>0</v>
      </c>
      <c r="CZ71" s="72">
        <f t="shared" si="270"/>
        <v>0</v>
      </c>
      <c r="DA71" s="72">
        <f t="shared" si="271"/>
        <v>0.99931485562286615</v>
      </c>
      <c r="DB71" s="72">
        <f t="shared" si="272"/>
        <v>0</v>
      </c>
      <c r="DC71" s="72">
        <f t="shared" si="273"/>
        <v>7.3500494789730713E-4</v>
      </c>
      <c r="DD71" s="72">
        <f t="shared" si="274"/>
        <v>7.3500494789730713E-4</v>
      </c>
      <c r="DE71" s="72">
        <f t="shared" si="275"/>
        <v>0</v>
      </c>
      <c r="DF71" s="72">
        <f t="shared" si="276"/>
        <v>0</v>
      </c>
    </row>
    <row r="72" spans="1:110" x14ac:dyDescent="0.2">
      <c r="A72">
        <f t="shared" si="277"/>
        <v>68</v>
      </c>
      <c r="B72">
        <f t="shared" si="172"/>
        <v>2093</v>
      </c>
      <c r="C72">
        <f t="shared" si="173"/>
        <v>108</v>
      </c>
      <c r="D72">
        <f t="shared" si="174"/>
        <v>110</v>
      </c>
      <c r="E72">
        <f t="shared" si="175"/>
        <v>105</v>
      </c>
      <c r="F72" s="5">
        <f t="shared" si="176"/>
        <v>1</v>
      </c>
      <c r="G72" s="5">
        <f t="shared" si="177"/>
        <v>0</v>
      </c>
      <c r="H72" s="5">
        <f t="shared" si="178"/>
        <v>0</v>
      </c>
      <c r="I72" s="5">
        <f t="shared" si="179"/>
        <v>11.651160716763691</v>
      </c>
      <c r="K72">
        <f t="shared" si="232"/>
        <v>68</v>
      </c>
      <c r="L72" s="14">
        <f t="shared" si="180"/>
        <v>2.1680000000000001E-2</v>
      </c>
      <c r="M72" s="5">
        <f t="shared" si="233"/>
        <v>0.23258802533882755</v>
      </c>
      <c r="N72" s="5">
        <f t="shared" si="181"/>
        <v>1</v>
      </c>
      <c r="O72" s="5">
        <f t="shared" si="182"/>
        <v>0.46066603509999998</v>
      </c>
      <c r="P72" s="5">
        <f t="shared" si="183"/>
        <v>0.53933396489999996</v>
      </c>
      <c r="Q72" s="5">
        <f t="shared" si="234"/>
        <v>7.1920609004723964E-4</v>
      </c>
      <c r="R72" s="5">
        <f t="shared" si="184"/>
        <v>1</v>
      </c>
      <c r="S72" s="13">
        <f t="shared" si="185"/>
        <v>0.37224652537621017</v>
      </c>
      <c r="T72" s="5">
        <f t="shared" si="235"/>
        <v>0.62775347462378983</v>
      </c>
      <c r="U72" s="5">
        <f t="shared" si="186"/>
        <v>1.3199307411667416E-2</v>
      </c>
      <c r="V72" s="5">
        <f t="shared" si="236"/>
        <v>0</v>
      </c>
      <c r="W72" s="52">
        <f t="shared" si="237"/>
        <v>9.4930222748768728E-6</v>
      </c>
      <c r="X72" s="5">
        <f t="shared" si="187"/>
        <v>0</v>
      </c>
      <c r="Y72" s="18">
        <f t="shared" si="238"/>
        <v>0</v>
      </c>
      <c r="Z72" s="72">
        <f t="shared" si="188"/>
        <v>1.3675567669614015E-2</v>
      </c>
      <c r="AA72" s="72">
        <f t="shared" si="189"/>
        <v>1.3512230178726419E-2</v>
      </c>
      <c r="AB72" s="72">
        <f t="shared" si="190"/>
        <v>8.4009256448522216E-6</v>
      </c>
      <c r="AC72" s="72">
        <f t="shared" si="191"/>
        <v>2.1524739766393561E-2</v>
      </c>
      <c r="AD72" s="72">
        <f t="shared" si="192"/>
        <v>0</v>
      </c>
      <c r="AE72" s="72">
        <f t="shared" si="239"/>
        <v>0</v>
      </c>
      <c r="AF72" s="72">
        <f t="shared" si="240"/>
        <v>0.98680069258833258</v>
      </c>
      <c r="AG72" s="72">
        <f t="shared" si="241"/>
        <v>0</v>
      </c>
      <c r="AH72" s="72">
        <f t="shared" si="242"/>
        <v>1.3675567669614015E-2</v>
      </c>
      <c r="AI72" s="72">
        <f t="shared" si="193"/>
        <v>0</v>
      </c>
      <c r="AJ72" s="72">
        <f t="shared" si="194"/>
        <v>0</v>
      </c>
      <c r="AL72">
        <f t="shared" si="195"/>
        <v>67</v>
      </c>
      <c r="AM72" s="14">
        <f t="shared" si="196"/>
        <v>2.1649999999999999E-2</v>
      </c>
      <c r="AN72" s="5">
        <f t="shared" si="243"/>
        <v>0.23809850270767274</v>
      </c>
      <c r="AO72" s="5">
        <f t="shared" si="197"/>
        <v>1</v>
      </c>
      <c r="AP72" s="5">
        <f t="shared" si="198"/>
        <v>0.44483545359999999</v>
      </c>
      <c r="AQ72" s="5">
        <f t="shared" si="199"/>
        <v>0.55516454640000001</v>
      </c>
      <c r="AR72" s="5">
        <f t="shared" si="244"/>
        <v>1.3335078761089903E-3</v>
      </c>
      <c r="AS72" s="5">
        <f t="shared" si="200"/>
        <v>1</v>
      </c>
      <c r="AT72" s="5">
        <f t="shared" si="201"/>
        <v>0.35160378917912904</v>
      </c>
      <c r="AU72" s="5">
        <f t="shared" si="245"/>
        <v>0.64839621082087096</v>
      </c>
      <c r="AV72" s="5">
        <f t="shared" si="246"/>
        <v>2.1026259423856965E-2</v>
      </c>
      <c r="AW72" s="5">
        <f t="shared" si="202"/>
        <v>0</v>
      </c>
      <c r="AX72" s="5">
        <f t="shared" si="247"/>
        <v>2.8038682546824146E-5</v>
      </c>
      <c r="AY72" s="5">
        <f t="shared" si="203"/>
        <v>0</v>
      </c>
      <c r="AZ72" s="18">
        <f t="shared" si="248"/>
        <v>0</v>
      </c>
      <c r="BA72" s="72">
        <f t="shared" si="204"/>
        <v>0</v>
      </c>
      <c r="BB72" s="72">
        <f t="shared" si="249"/>
        <v>0.97897374057614306</v>
      </c>
      <c r="BC72" s="72">
        <f t="shared" si="250"/>
        <v>0</v>
      </c>
      <c r="BD72" s="72">
        <f t="shared" si="251"/>
        <v>2.1716773945418742E-2</v>
      </c>
      <c r="BE72" s="72">
        <f t="shared" si="252"/>
        <v>2.1716773945418742E-2</v>
      </c>
      <c r="BF72" s="72">
        <f t="shared" si="253"/>
        <v>0</v>
      </c>
      <c r="BG72" s="72">
        <f t="shared" si="254"/>
        <v>0</v>
      </c>
      <c r="BI72">
        <f t="shared" si="205"/>
        <v>68</v>
      </c>
      <c r="BJ72" s="14">
        <f t="shared" si="206"/>
        <v>2.1680000000000001E-2</v>
      </c>
      <c r="BK72" s="5">
        <f t="shared" si="207"/>
        <v>0.23258802533882755</v>
      </c>
      <c r="BL72" s="5">
        <f t="shared" si="208"/>
        <v>1</v>
      </c>
      <c r="BM72" s="5">
        <f t="shared" si="209"/>
        <v>0.43128135563032366</v>
      </c>
      <c r="BN72" s="5">
        <f t="shared" si="255"/>
        <v>0.56871864436967634</v>
      </c>
      <c r="BO72" s="5">
        <f t="shared" si="210"/>
        <v>2.3551354919399635E-3</v>
      </c>
      <c r="BP72" s="5">
        <f t="shared" si="211"/>
        <v>1</v>
      </c>
      <c r="BQ72" s="5">
        <f t="shared" si="212"/>
        <v>0.49036616900000002</v>
      </c>
      <c r="BR72" s="5">
        <f t="shared" si="256"/>
        <v>0.50963383099999993</v>
      </c>
      <c r="BS72" s="5">
        <f t="shared" si="213"/>
        <v>1.8259914823202207E-4</v>
      </c>
      <c r="BT72" s="5">
        <f t="shared" si="257"/>
        <v>0</v>
      </c>
      <c r="BU72" s="13">
        <f t="shared" si="258"/>
        <v>4.300457347992416E-7</v>
      </c>
      <c r="BV72" s="5">
        <f t="shared" si="214"/>
        <v>0</v>
      </c>
      <c r="BW72" s="18">
        <f t="shared" si="215"/>
        <v>0</v>
      </c>
      <c r="BX72" s="72">
        <f t="shared" si="259"/>
        <v>1.9743259487856941E-4</v>
      </c>
      <c r="BY72" s="72">
        <f t="shared" si="216"/>
        <v>1.9440431411108192E-4</v>
      </c>
      <c r="BZ72" s="72">
        <f t="shared" si="217"/>
        <v>3.5261271511201231E-7</v>
      </c>
      <c r="CA72" s="72">
        <f t="shared" si="218"/>
        <v>3.8145880882676711E-4</v>
      </c>
      <c r="CB72" s="72">
        <f t="shared" si="219"/>
        <v>0</v>
      </c>
      <c r="CC72" s="72">
        <f t="shared" si="220"/>
        <v>0</v>
      </c>
      <c r="CD72" s="72">
        <f t="shared" si="260"/>
        <v>0.99981740085176796</v>
      </c>
      <c r="CE72" s="72">
        <f t="shared" si="261"/>
        <v>0</v>
      </c>
      <c r="CF72" s="72">
        <f t="shared" si="262"/>
        <v>1.9743259487856941E-4</v>
      </c>
      <c r="CG72" s="72">
        <f t="shared" si="221"/>
        <v>0</v>
      </c>
      <c r="CH72" s="72">
        <f t="shared" si="222"/>
        <v>0</v>
      </c>
      <c r="CJ72">
        <f t="shared" si="223"/>
        <v>67</v>
      </c>
      <c r="CK72" s="14">
        <f t="shared" si="224"/>
        <v>2.1649999999999999E-2</v>
      </c>
      <c r="CL72" s="5">
        <f t="shared" si="263"/>
        <v>0.23809850270767274</v>
      </c>
      <c r="CM72" s="5">
        <f t="shared" si="225"/>
        <v>1</v>
      </c>
      <c r="CN72" s="5">
        <f t="shared" si="226"/>
        <v>0.41420561162483971</v>
      </c>
      <c r="CO72" s="5">
        <f t="shared" si="264"/>
        <v>0.58579438837516029</v>
      </c>
      <c r="CP72" s="5">
        <f t="shared" si="265"/>
        <v>4.1411258717396421E-3</v>
      </c>
      <c r="CQ72" s="5">
        <f t="shared" si="227"/>
        <v>1</v>
      </c>
      <c r="CR72" s="5">
        <f t="shared" si="228"/>
        <v>0.47705212879999997</v>
      </c>
      <c r="CS72" s="5">
        <f t="shared" si="266"/>
        <v>0.52294787119999997</v>
      </c>
      <c r="CT72" s="5">
        <f t="shared" si="267"/>
        <v>3.582947934867811E-4</v>
      </c>
      <c r="CU72" s="5">
        <f t="shared" si="229"/>
        <v>1</v>
      </c>
      <c r="CV72" s="5">
        <f t="shared" si="230"/>
        <v>0</v>
      </c>
      <c r="CW72" s="5">
        <f t="shared" si="268"/>
        <v>1.4837438390177214E-6</v>
      </c>
      <c r="CX72" s="5">
        <f t="shared" si="231"/>
        <v>0</v>
      </c>
      <c r="CY72" s="18">
        <f t="shared" si="269"/>
        <v>0</v>
      </c>
      <c r="CZ72" s="72">
        <f t="shared" si="270"/>
        <v>0</v>
      </c>
      <c r="DA72" s="72">
        <f t="shared" si="271"/>
        <v>0.99964170520651319</v>
      </c>
      <c r="DB72" s="72">
        <f t="shared" si="272"/>
        <v>0</v>
      </c>
      <c r="DC72" s="72">
        <f t="shared" si="273"/>
        <v>3.8436927282436365E-4</v>
      </c>
      <c r="DD72" s="72">
        <f t="shared" si="274"/>
        <v>3.8436927282436365E-4</v>
      </c>
      <c r="DE72" s="72">
        <f t="shared" si="275"/>
        <v>0</v>
      </c>
      <c r="DF72" s="72">
        <f t="shared" si="276"/>
        <v>0</v>
      </c>
    </row>
    <row r="73" spans="1:110" x14ac:dyDescent="0.2">
      <c r="A73">
        <f t="shared" si="277"/>
        <v>69</v>
      </c>
      <c r="B73">
        <f t="shared" si="172"/>
        <v>2094</v>
      </c>
      <c r="C73">
        <f t="shared" si="173"/>
        <v>109</v>
      </c>
      <c r="D73">
        <f t="shared" si="174"/>
        <v>111</v>
      </c>
      <c r="E73">
        <f t="shared" si="175"/>
        <v>106</v>
      </c>
      <c r="F73" s="5">
        <f t="shared" si="176"/>
        <v>1</v>
      </c>
      <c r="G73" s="5">
        <f t="shared" si="177"/>
        <v>0</v>
      </c>
      <c r="H73" s="5">
        <f t="shared" si="178"/>
        <v>0</v>
      </c>
      <c r="I73" s="5">
        <f t="shared" si="179"/>
        <v>11.651160716763691</v>
      </c>
      <c r="K73">
        <f t="shared" si="232"/>
        <v>69</v>
      </c>
      <c r="L73" s="14">
        <f t="shared" si="180"/>
        <v>2.1700000000000001E-2</v>
      </c>
      <c r="M73" s="5">
        <f t="shared" si="233"/>
        <v>0.22734523530762304</v>
      </c>
      <c r="N73" s="5">
        <f t="shared" si="181"/>
        <v>1</v>
      </c>
      <c r="O73" s="5">
        <f t="shared" si="182"/>
        <v>0.47528072919999997</v>
      </c>
      <c r="P73" s="5">
        <f t="shared" si="183"/>
        <v>0.52471927080000003</v>
      </c>
      <c r="Q73" s="5">
        <f t="shared" si="234"/>
        <v>3.7738129512450674E-4</v>
      </c>
      <c r="R73" s="5">
        <f t="shared" si="184"/>
        <v>1</v>
      </c>
      <c r="S73" s="13">
        <f t="shared" si="185"/>
        <v>0.39183242419147679</v>
      </c>
      <c r="T73" s="5">
        <f t="shared" si="235"/>
        <v>0.60816757580852321</v>
      </c>
      <c r="U73" s="5">
        <f t="shared" si="186"/>
        <v>8.0273907909052446E-3</v>
      </c>
      <c r="V73" s="5">
        <f t="shared" si="236"/>
        <v>0</v>
      </c>
      <c r="W73" s="52">
        <f t="shared" si="237"/>
        <v>3.0293871331423595E-6</v>
      </c>
      <c r="X73" s="5">
        <f t="shared" si="187"/>
        <v>0</v>
      </c>
      <c r="Y73" s="18">
        <f t="shared" si="238"/>
        <v>0</v>
      </c>
      <c r="Z73" s="72">
        <f t="shared" si="188"/>
        <v>8.3170368374345712E-3</v>
      </c>
      <c r="AA73" s="72">
        <f t="shared" si="189"/>
        <v>8.2228094421467925E-3</v>
      </c>
      <c r="AB73" s="72">
        <f t="shared" si="190"/>
        <v>2.8429694113208872E-6</v>
      </c>
      <c r="AC73" s="72">
        <f t="shared" si="191"/>
        <v>1.3520631104371272E-2</v>
      </c>
      <c r="AD73" s="72">
        <f t="shared" si="192"/>
        <v>0</v>
      </c>
      <c r="AE73" s="72">
        <f t="shared" si="239"/>
        <v>0</v>
      </c>
      <c r="AF73" s="72">
        <f t="shared" si="240"/>
        <v>0.9919726092090948</v>
      </c>
      <c r="AG73" s="72">
        <f t="shared" si="241"/>
        <v>0</v>
      </c>
      <c r="AH73" s="72">
        <f t="shared" si="242"/>
        <v>8.3170368374345712E-3</v>
      </c>
      <c r="AI73" s="72">
        <f t="shared" si="193"/>
        <v>0</v>
      </c>
      <c r="AJ73" s="72">
        <f t="shared" si="194"/>
        <v>0</v>
      </c>
      <c r="AL73">
        <f t="shared" si="195"/>
        <v>68</v>
      </c>
      <c r="AM73" s="14">
        <f t="shared" si="196"/>
        <v>2.1680000000000001E-2</v>
      </c>
      <c r="AN73" s="5">
        <f t="shared" si="243"/>
        <v>0.23258802533882755</v>
      </c>
      <c r="AO73" s="5">
        <f t="shared" si="197"/>
        <v>1</v>
      </c>
      <c r="AP73" s="5">
        <f t="shared" si="198"/>
        <v>0.46066603509999998</v>
      </c>
      <c r="AQ73" s="5">
        <f t="shared" si="199"/>
        <v>0.53933396489999996</v>
      </c>
      <c r="AR73" s="5">
        <f t="shared" si="244"/>
        <v>7.1920609004723964E-4</v>
      </c>
      <c r="AS73" s="5">
        <f t="shared" si="200"/>
        <v>1</v>
      </c>
      <c r="AT73" s="5">
        <f t="shared" si="201"/>
        <v>0.37224652537621017</v>
      </c>
      <c r="AU73" s="5">
        <f t="shared" si="245"/>
        <v>0.62775347462378983</v>
      </c>
      <c r="AV73" s="5">
        <f t="shared" si="246"/>
        <v>1.3199307411667416E-2</v>
      </c>
      <c r="AW73" s="5">
        <f t="shared" si="202"/>
        <v>0</v>
      </c>
      <c r="AX73" s="5">
        <f t="shared" si="247"/>
        <v>9.4930222748768728E-6</v>
      </c>
      <c r="AY73" s="5">
        <f t="shared" si="203"/>
        <v>0</v>
      </c>
      <c r="AZ73" s="18">
        <f t="shared" si="248"/>
        <v>0</v>
      </c>
      <c r="BA73" s="72">
        <f t="shared" si="204"/>
        <v>0</v>
      </c>
      <c r="BB73" s="72">
        <f t="shared" si="249"/>
        <v>0.98680069258833258</v>
      </c>
      <c r="BC73" s="72">
        <f t="shared" si="250"/>
        <v>0</v>
      </c>
      <c r="BD73" s="72">
        <f t="shared" si="251"/>
        <v>1.3632780301856004E-2</v>
      </c>
      <c r="BE73" s="72">
        <f t="shared" si="252"/>
        <v>1.3632780301856004E-2</v>
      </c>
      <c r="BF73" s="72">
        <f t="shared" si="253"/>
        <v>0</v>
      </c>
      <c r="BG73" s="72">
        <f t="shared" si="254"/>
        <v>0</v>
      </c>
      <c r="BI73">
        <f t="shared" si="205"/>
        <v>69</v>
      </c>
      <c r="BJ73" s="14">
        <f t="shared" si="206"/>
        <v>2.1700000000000001E-2</v>
      </c>
      <c r="BK73" s="5">
        <f t="shared" si="207"/>
        <v>0.22734523530762304</v>
      </c>
      <c r="BL73" s="5">
        <f t="shared" si="208"/>
        <v>1</v>
      </c>
      <c r="BM73" s="5">
        <f t="shared" si="209"/>
        <v>0.44710757040281712</v>
      </c>
      <c r="BN73" s="5">
        <f t="shared" si="255"/>
        <v>0.55289242959718288</v>
      </c>
      <c r="BO73" s="5">
        <f t="shared" si="210"/>
        <v>1.3021365841692429E-3</v>
      </c>
      <c r="BP73" s="5">
        <f t="shared" si="211"/>
        <v>1</v>
      </c>
      <c r="BQ73" s="5">
        <f t="shared" si="212"/>
        <v>0.50250269930000002</v>
      </c>
      <c r="BR73" s="5">
        <f t="shared" si="256"/>
        <v>0.49749730069999998</v>
      </c>
      <c r="BS73" s="5">
        <f t="shared" si="213"/>
        <v>9.0842583355550154E-5</v>
      </c>
      <c r="BT73" s="5">
        <f t="shared" si="257"/>
        <v>0</v>
      </c>
      <c r="BU73" s="13">
        <f t="shared" si="258"/>
        <v>1.182894511877058E-7</v>
      </c>
      <c r="BV73" s="5">
        <f t="shared" si="214"/>
        <v>0</v>
      </c>
      <c r="BW73" s="18">
        <f t="shared" si="215"/>
        <v>0</v>
      </c>
      <c r="BX73" s="72">
        <f t="shared" si="259"/>
        <v>9.8222183022284918E-5</v>
      </c>
      <c r="BY73" s="72">
        <f t="shared" si="216"/>
        <v>9.6891045388658887E-5</v>
      </c>
      <c r="BZ73" s="72">
        <f t="shared" si="217"/>
        <v>1.0342785144132184E-7</v>
      </c>
      <c r="CA73" s="72">
        <f t="shared" si="218"/>
        <v>1.9475692682619392E-4</v>
      </c>
      <c r="CB73" s="72">
        <f t="shared" si="219"/>
        <v>0</v>
      </c>
      <c r="CC73" s="72">
        <f t="shared" si="220"/>
        <v>0</v>
      </c>
      <c r="CD73" s="72">
        <f t="shared" si="260"/>
        <v>0.99990915741664443</v>
      </c>
      <c r="CE73" s="72">
        <f t="shared" si="261"/>
        <v>0</v>
      </c>
      <c r="CF73" s="72">
        <f t="shared" si="262"/>
        <v>9.8222183022284918E-5</v>
      </c>
      <c r="CG73" s="72">
        <f t="shared" si="221"/>
        <v>0</v>
      </c>
      <c r="CH73" s="72">
        <f t="shared" si="222"/>
        <v>0</v>
      </c>
      <c r="CJ73">
        <f t="shared" si="223"/>
        <v>68</v>
      </c>
      <c r="CK73" s="14">
        <f t="shared" si="224"/>
        <v>2.1680000000000001E-2</v>
      </c>
      <c r="CL73" s="5">
        <f t="shared" si="263"/>
        <v>0.23258802533882755</v>
      </c>
      <c r="CM73" s="5">
        <f t="shared" si="225"/>
        <v>1</v>
      </c>
      <c r="CN73" s="5">
        <f t="shared" si="226"/>
        <v>0.43128135563032366</v>
      </c>
      <c r="CO73" s="5">
        <f t="shared" si="264"/>
        <v>0.56871864436967634</v>
      </c>
      <c r="CP73" s="5">
        <f t="shared" si="265"/>
        <v>2.3551354919399635E-3</v>
      </c>
      <c r="CQ73" s="5">
        <f t="shared" si="227"/>
        <v>1</v>
      </c>
      <c r="CR73" s="5">
        <f t="shared" si="228"/>
        <v>0.49036616900000002</v>
      </c>
      <c r="CS73" s="5">
        <f t="shared" si="266"/>
        <v>0.50963383099999993</v>
      </c>
      <c r="CT73" s="5">
        <f t="shared" si="267"/>
        <v>1.8259914823202207E-4</v>
      </c>
      <c r="CU73" s="5">
        <f t="shared" si="229"/>
        <v>1</v>
      </c>
      <c r="CV73" s="5">
        <f t="shared" si="230"/>
        <v>0</v>
      </c>
      <c r="CW73" s="5">
        <f t="shared" si="268"/>
        <v>4.300457347992416E-7</v>
      </c>
      <c r="CX73" s="5">
        <f t="shared" si="231"/>
        <v>0</v>
      </c>
      <c r="CY73" s="18">
        <f t="shared" si="269"/>
        <v>0</v>
      </c>
      <c r="CZ73" s="72">
        <f t="shared" si="270"/>
        <v>0</v>
      </c>
      <c r="DA73" s="72">
        <f t="shared" si="271"/>
        <v>0.99981740085176796</v>
      </c>
      <c r="DB73" s="72">
        <f t="shared" si="272"/>
        <v>0</v>
      </c>
      <c r="DC73" s="72">
        <f t="shared" si="273"/>
        <v>1.9588758502816461E-4</v>
      </c>
      <c r="DD73" s="72">
        <f t="shared" si="274"/>
        <v>1.9588758502816461E-4</v>
      </c>
      <c r="DE73" s="72">
        <f t="shared" si="275"/>
        <v>0</v>
      </c>
      <c r="DF73" s="72">
        <f t="shared" si="276"/>
        <v>0</v>
      </c>
    </row>
    <row r="74" spans="1:110" x14ac:dyDescent="0.2">
      <c r="A74">
        <f t="shared" si="277"/>
        <v>70</v>
      </c>
      <c r="B74">
        <f t="shared" si="172"/>
        <v>2095</v>
      </c>
      <c r="C74">
        <f t="shared" si="173"/>
        <v>110</v>
      </c>
      <c r="D74">
        <f t="shared" si="174"/>
        <v>112</v>
      </c>
      <c r="E74">
        <f t="shared" si="175"/>
        <v>107</v>
      </c>
      <c r="F74" s="5">
        <f t="shared" si="176"/>
        <v>1</v>
      </c>
      <c r="G74" s="5">
        <f t="shared" si="177"/>
        <v>0</v>
      </c>
      <c r="H74" s="5">
        <f t="shared" si="178"/>
        <v>0</v>
      </c>
      <c r="I74" s="5">
        <f t="shared" si="179"/>
        <v>11.651160716763691</v>
      </c>
      <c r="K74">
        <f t="shared" si="232"/>
        <v>70</v>
      </c>
      <c r="L74" s="14">
        <f t="shared" si="180"/>
        <v>2.1729999999999999E-2</v>
      </c>
      <c r="M74" s="5">
        <f t="shared" si="233"/>
        <v>0.22205974076695284</v>
      </c>
      <c r="N74" s="5">
        <f t="shared" si="181"/>
        <v>1</v>
      </c>
      <c r="O74" s="5">
        <f t="shared" si="182"/>
        <v>0.48868765520000002</v>
      </c>
      <c r="P74" s="5">
        <f t="shared" si="183"/>
        <v>0.51131234479999998</v>
      </c>
      <c r="Q74" s="5">
        <f t="shared" si="234"/>
        <v>1.9295971489377233E-4</v>
      </c>
      <c r="R74" s="5">
        <f t="shared" si="184"/>
        <v>1</v>
      </c>
      <c r="S74" s="13">
        <f t="shared" si="185"/>
        <v>0.41025839329191416</v>
      </c>
      <c r="T74" s="5">
        <f t="shared" si="235"/>
        <v>0.58974160670808584</v>
      </c>
      <c r="U74" s="5">
        <f t="shared" si="186"/>
        <v>4.7340863427021507E-3</v>
      </c>
      <c r="V74" s="5">
        <f t="shared" si="236"/>
        <v>0</v>
      </c>
      <c r="W74" s="52">
        <f t="shared" si="237"/>
        <v>9.1348795097030836E-7</v>
      </c>
      <c r="X74" s="5">
        <f t="shared" si="187"/>
        <v>0</v>
      </c>
      <c r="Y74" s="18">
        <f t="shared" si="238"/>
        <v>0</v>
      </c>
      <c r="Z74" s="72">
        <f t="shared" si="188"/>
        <v>4.9049026675590012E-3</v>
      </c>
      <c r="AA74" s="72">
        <f t="shared" si="189"/>
        <v>4.8510094694145228E-3</v>
      </c>
      <c r="AB74" s="72">
        <f t="shared" si="190"/>
        <v>9.0456990082917544E-7</v>
      </c>
      <c r="AC74" s="72">
        <f t="shared" si="191"/>
        <v>8.2256524115581139E-3</v>
      </c>
      <c r="AD74" s="72">
        <f t="shared" si="192"/>
        <v>0</v>
      </c>
      <c r="AE74" s="72">
        <f t="shared" si="239"/>
        <v>0</v>
      </c>
      <c r="AF74" s="72">
        <f t="shared" si="240"/>
        <v>0.99526591365729788</v>
      </c>
      <c r="AG74" s="72">
        <f t="shared" si="241"/>
        <v>0</v>
      </c>
      <c r="AH74" s="72">
        <f t="shared" si="242"/>
        <v>4.9049026675590012E-3</v>
      </c>
      <c r="AI74" s="72">
        <f t="shared" si="193"/>
        <v>0</v>
      </c>
      <c r="AJ74" s="72">
        <f t="shared" si="194"/>
        <v>0</v>
      </c>
      <c r="AL74">
        <f t="shared" si="195"/>
        <v>69</v>
      </c>
      <c r="AM74" s="14">
        <f t="shared" si="196"/>
        <v>2.1700000000000001E-2</v>
      </c>
      <c r="AN74" s="5">
        <f t="shared" si="243"/>
        <v>0.22734523530762304</v>
      </c>
      <c r="AO74" s="5">
        <f t="shared" si="197"/>
        <v>1</v>
      </c>
      <c r="AP74" s="5">
        <f t="shared" si="198"/>
        <v>0.47528072919999997</v>
      </c>
      <c r="AQ74" s="5">
        <f t="shared" si="199"/>
        <v>0.52471927080000003</v>
      </c>
      <c r="AR74" s="5">
        <f t="shared" si="244"/>
        <v>3.7738129512450674E-4</v>
      </c>
      <c r="AS74" s="5">
        <f t="shared" si="200"/>
        <v>1</v>
      </c>
      <c r="AT74" s="5">
        <f t="shared" si="201"/>
        <v>0.39183242419147679</v>
      </c>
      <c r="AU74" s="5">
        <f t="shared" si="245"/>
        <v>0.60816757580852321</v>
      </c>
      <c r="AV74" s="5">
        <f t="shared" si="246"/>
        <v>8.0273907909052446E-3</v>
      </c>
      <c r="AW74" s="5">
        <f t="shared" si="202"/>
        <v>0</v>
      </c>
      <c r="AX74" s="5">
        <f t="shared" si="247"/>
        <v>3.0293871331423595E-6</v>
      </c>
      <c r="AY74" s="5">
        <f t="shared" si="203"/>
        <v>0</v>
      </c>
      <c r="AZ74" s="18">
        <f t="shared" si="248"/>
        <v>0</v>
      </c>
      <c r="BA74" s="72">
        <f t="shared" si="204"/>
        <v>0</v>
      </c>
      <c r="BB74" s="72">
        <f t="shared" si="249"/>
        <v>0.9919726092090948</v>
      </c>
      <c r="BC74" s="72">
        <f t="shared" si="250"/>
        <v>0</v>
      </c>
      <c r="BD74" s="72">
        <f t="shared" si="251"/>
        <v>8.2910149477099532E-3</v>
      </c>
      <c r="BE74" s="72">
        <f t="shared" si="252"/>
        <v>8.2910149477099532E-3</v>
      </c>
      <c r="BF74" s="72">
        <f t="shared" si="253"/>
        <v>0</v>
      </c>
      <c r="BG74" s="72">
        <f t="shared" si="254"/>
        <v>0</v>
      </c>
      <c r="BI74">
        <f t="shared" si="205"/>
        <v>70</v>
      </c>
      <c r="BJ74" s="14">
        <f t="shared" si="206"/>
        <v>2.1729999999999999E-2</v>
      </c>
      <c r="BK74" s="5">
        <f t="shared" si="207"/>
        <v>0.22205974076695284</v>
      </c>
      <c r="BL74" s="5">
        <f t="shared" si="208"/>
        <v>1</v>
      </c>
      <c r="BM74" s="5">
        <f t="shared" si="209"/>
        <v>0.46169891681121389</v>
      </c>
      <c r="BN74" s="5">
        <f t="shared" si="255"/>
        <v>0.53830108318878611</v>
      </c>
      <c r="BO74" s="5">
        <f t="shared" si="210"/>
        <v>7.0094153371804942E-4</v>
      </c>
      <c r="BP74" s="5">
        <f t="shared" si="211"/>
        <v>1</v>
      </c>
      <c r="BQ74" s="5">
        <f t="shared" si="212"/>
        <v>0.51350751500000003</v>
      </c>
      <c r="BR74" s="5">
        <f t="shared" si="256"/>
        <v>0.48649248499999997</v>
      </c>
      <c r="BS74" s="5">
        <f t="shared" si="213"/>
        <v>4.4194234120461228E-5</v>
      </c>
      <c r="BT74" s="5">
        <f t="shared" si="257"/>
        <v>0</v>
      </c>
      <c r="BU74" s="13">
        <f t="shared" si="258"/>
        <v>3.0977574245890645E-8</v>
      </c>
      <c r="BV74" s="5">
        <f t="shared" si="214"/>
        <v>0</v>
      </c>
      <c r="BW74" s="18">
        <f t="shared" si="215"/>
        <v>0</v>
      </c>
      <c r="BX74" s="72">
        <f t="shared" si="259"/>
        <v>4.7784353900636195E-5</v>
      </c>
      <c r="BY74" s="72">
        <f t="shared" si="216"/>
        <v>4.7187082317842349E-5</v>
      </c>
      <c r="BZ74" s="72">
        <f t="shared" si="217"/>
        <v>2.8727717054070659E-8</v>
      </c>
      <c r="CA74" s="72">
        <f t="shared" si="218"/>
        <v>9.6994473240100211E-5</v>
      </c>
      <c r="CB74" s="72">
        <f t="shared" si="219"/>
        <v>0</v>
      </c>
      <c r="CC74" s="72">
        <f t="shared" si="220"/>
        <v>0</v>
      </c>
      <c r="CD74" s="72">
        <f t="shared" si="260"/>
        <v>0.9999558057658795</v>
      </c>
      <c r="CE74" s="72">
        <f t="shared" si="261"/>
        <v>0</v>
      </c>
      <c r="CF74" s="72">
        <f t="shared" si="262"/>
        <v>4.7784353900636195E-5</v>
      </c>
      <c r="CG74" s="72">
        <f t="shared" si="221"/>
        <v>0</v>
      </c>
      <c r="CH74" s="72">
        <f t="shared" si="222"/>
        <v>0</v>
      </c>
      <c r="CJ74">
        <f t="shared" si="223"/>
        <v>69</v>
      </c>
      <c r="CK74" s="14">
        <f t="shared" si="224"/>
        <v>2.1700000000000001E-2</v>
      </c>
      <c r="CL74" s="5">
        <f t="shared" si="263"/>
        <v>0.22734523530762304</v>
      </c>
      <c r="CM74" s="5">
        <f t="shared" si="225"/>
        <v>1</v>
      </c>
      <c r="CN74" s="5">
        <f t="shared" si="226"/>
        <v>0.44710757040281712</v>
      </c>
      <c r="CO74" s="5">
        <f t="shared" si="264"/>
        <v>0.55289242959718288</v>
      </c>
      <c r="CP74" s="5">
        <f t="shared" si="265"/>
        <v>1.3021365841692429E-3</v>
      </c>
      <c r="CQ74" s="5">
        <f t="shared" si="227"/>
        <v>1</v>
      </c>
      <c r="CR74" s="5">
        <f t="shared" si="228"/>
        <v>0.50250269930000002</v>
      </c>
      <c r="CS74" s="5">
        <f t="shared" si="266"/>
        <v>0.49749730069999998</v>
      </c>
      <c r="CT74" s="5">
        <f t="shared" si="267"/>
        <v>9.0842583355550154E-5</v>
      </c>
      <c r="CU74" s="5">
        <f t="shared" si="229"/>
        <v>1</v>
      </c>
      <c r="CV74" s="5">
        <f t="shared" si="230"/>
        <v>0</v>
      </c>
      <c r="CW74" s="5">
        <f t="shared" si="268"/>
        <v>1.182894511877058E-7</v>
      </c>
      <c r="CX74" s="5">
        <f t="shared" si="231"/>
        <v>0</v>
      </c>
      <c r="CY74" s="18">
        <f t="shared" si="269"/>
        <v>0</v>
      </c>
      <c r="CZ74" s="72">
        <f t="shared" si="270"/>
        <v>0</v>
      </c>
      <c r="DA74" s="72">
        <f t="shared" si="271"/>
        <v>0.99990915741664443</v>
      </c>
      <c r="DB74" s="72">
        <f t="shared" si="272"/>
        <v>0</v>
      </c>
      <c r="DC74" s="72">
        <f t="shared" si="273"/>
        <v>9.7453544792153627E-5</v>
      </c>
      <c r="DD74" s="72">
        <f t="shared" si="274"/>
        <v>9.7453544792153627E-5</v>
      </c>
      <c r="DE74" s="72">
        <f t="shared" si="275"/>
        <v>0</v>
      </c>
      <c r="DF74" s="72">
        <f t="shared" si="276"/>
        <v>0</v>
      </c>
    </row>
    <row r="75" spans="1:110" x14ac:dyDescent="0.2">
      <c r="A75">
        <f t="shared" si="277"/>
        <v>71</v>
      </c>
      <c r="B75">
        <f t="shared" si="172"/>
        <v>2096</v>
      </c>
      <c r="C75">
        <f t="shared" si="173"/>
        <v>111</v>
      </c>
      <c r="D75">
        <f t="shared" si="174"/>
        <v>113</v>
      </c>
      <c r="E75">
        <f t="shared" si="175"/>
        <v>108</v>
      </c>
      <c r="F75" s="5">
        <f t="shared" si="176"/>
        <v>1</v>
      </c>
      <c r="G75" s="5">
        <f t="shared" si="177"/>
        <v>0</v>
      </c>
      <c r="H75" s="5">
        <f t="shared" si="178"/>
        <v>0</v>
      </c>
      <c r="I75" s="5">
        <f t="shared" si="179"/>
        <v>11.651160716763691</v>
      </c>
      <c r="K75">
        <f t="shared" si="232"/>
        <v>71</v>
      </c>
      <c r="L75" s="14">
        <f t="shared" si="180"/>
        <v>2.1749999999999999E-2</v>
      </c>
      <c r="M75" s="5">
        <f t="shared" si="233"/>
        <v>0.21703516544698503</v>
      </c>
      <c r="N75" s="5">
        <f t="shared" si="181"/>
        <v>1</v>
      </c>
      <c r="O75" s="5">
        <f t="shared" si="182"/>
        <v>0.50091569940000003</v>
      </c>
      <c r="P75" s="5">
        <f t="shared" si="183"/>
        <v>0.49908430059999997</v>
      </c>
      <c r="Q75" s="5">
        <f t="shared" si="234"/>
        <v>9.6303164351733763E-5</v>
      </c>
      <c r="R75" s="5">
        <f t="shared" si="184"/>
        <v>1</v>
      </c>
      <c r="S75" s="13">
        <f t="shared" si="185"/>
        <v>0.42746501249476521</v>
      </c>
      <c r="T75" s="5">
        <f t="shared" si="235"/>
        <v>0.57253498750523479</v>
      </c>
      <c r="U75" s="5">
        <f t="shared" si="186"/>
        <v>2.7104300650676785E-3</v>
      </c>
      <c r="V75" s="5">
        <f t="shared" si="236"/>
        <v>0</v>
      </c>
      <c r="W75" s="52">
        <f t="shared" si="237"/>
        <v>2.610229920200931E-7</v>
      </c>
      <c r="X75" s="5">
        <f t="shared" si="187"/>
        <v>0</v>
      </c>
      <c r="Y75" s="18">
        <f t="shared" si="238"/>
        <v>0</v>
      </c>
      <c r="Z75" s="72">
        <f t="shared" si="188"/>
        <v>2.8082283874852855E-3</v>
      </c>
      <c r="AA75" s="72">
        <f t="shared" si="189"/>
        <v>2.7778905438758882E-3</v>
      </c>
      <c r="AB75" s="72">
        <f t="shared" si="190"/>
        <v>2.7143366906855896E-7</v>
      </c>
      <c r="AC75" s="72">
        <f t="shared" si="191"/>
        <v>4.8519140393153519E-3</v>
      </c>
      <c r="AD75" s="72">
        <f t="shared" si="192"/>
        <v>0</v>
      </c>
      <c r="AE75" s="72">
        <f t="shared" si="239"/>
        <v>0</v>
      </c>
      <c r="AF75" s="72">
        <f t="shared" si="240"/>
        <v>0.99728956993493234</v>
      </c>
      <c r="AG75" s="72">
        <f t="shared" si="241"/>
        <v>0</v>
      </c>
      <c r="AH75" s="72">
        <f t="shared" si="242"/>
        <v>2.8082283874852855E-3</v>
      </c>
      <c r="AI75" s="72">
        <f t="shared" si="193"/>
        <v>0</v>
      </c>
      <c r="AJ75" s="72">
        <f t="shared" si="194"/>
        <v>0</v>
      </c>
      <c r="AL75">
        <f t="shared" si="195"/>
        <v>70</v>
      </c>
      <c r="AM75" s="14">
        <f t="shared" si="196"/>
        <v>2.1729999999999999E-2</v>
      </c>
      <c r="AN75" s="5">
        <f t="shared" si="243"/>
        <v>0.22205974076695284</v>
      </c>
      <c r="AO75" s="5">
        <f t="shared" si="197"/>
        <v>1</v>
      </c>
      <c r="AP75" s="5">
        <f t="shared" si="198"/>
        <v>0.48868765520000002</v>
      </c>
      <c r="AQ75" s="5">
        <f t="shared" si="199"/>
        <v>0.51131234479999998</v>
      </c>
      <c r="AR75" s="5">
        <f t="shared" si="244"/>
        <v>1.9295971489377233E-4</v>
      </c>
      <c r="AS75" s="5">
        <f t="shared" si="200"/>
        <v>1</v>
      </c>
      <c r="AT75" s="5">
        <f t="shared" si="201"/>
        <v>0.41025839329191416</v>
      </c>
      <c r="AU75" s="5">
        <f t="shared" si="245"/>
        <v>0.58974160670808584</v>
      </c>
      <c r="AV75" s="5">
        <f t="shared" si="246"/>
        <v>4.7340863427021507E-3</v>
      </c>
      <c r="AW75" s="5">
        <f t="shared" si="202"/>
        <v>0</v>
      </c>
      <c r="AX75" s="5">
        <f t="shared" si="247"/>
        <v>9.1348795097030836E-7</v>
      </c>
      <c r="AY75" s="5">
        <f t="shared" si="203"/>
        <v>0</v>
      </c>
      <c r="AZ75" s="18">
        <f t="shared" si="248"/>
        <v>0</v>
      </c>
      <c r="BA75" s="72">
        <f t="shared" si="204"/>
        <v>0</v>
      </c>
      <c r="BB75" s="72">
        <f t="shared" si="249"/>
        <v>0.99526591365729788</v>
      </c>
      <c r="BC75" s="72">
        <f t="shared" si="250"/>
        <v>0</v>
      </c>
      <c r="BD75" s="72">
        <f t="shared" si="251"/>
        <v>4.8895564765032238E-3</v>
      </c>
      <c r="BE75" s="72">
        <f t="shared" si="252"/>
        <v>4.8895564765032238E-3</v>
      </c>
      <c r="BF75" s="72">
        <f t="shared" si="253"/>
        <v>0</v>
      </c>
      <c r="BG75" s="72">
        <f t="shared" si="254"/>
        <v>0</v>
      </c>
      <c r="BI75">
        <f t="shared" si="205"/>
        <v>71</v>
      </c>
      <c r="BJ75" s="14">
        <f t="shared" si="206"/>
        <v>2.1749999999999999E-2</v>
      </c>
      <c r="BK75" s="5">
        <f t="shared" si="207"/>
        <v>0.21703516544698503</v>
      </c>
      <c r="BL75" s="5">
        <f t="shared" si="208"/>
        <v>1</v>
      </c>
      <c r="BM75" s="5">
        <f t="shared" si="209"/>
        <v>0.4750949758523989</v>
      </c>
      <c r="BN75" s="5">
        <f t="shared" si="255"/>
        <v>0.5249050241476011</v>
      </c>
      <c r="BO75" s="5">
        <f t="shared" si="210"/>
        <v>3.6792773268232929E-4</v>
      </c>
      <c r="BP75" s="5">
        <f t="shared" si="211"/>
        <v>1</v>
      </c>
      <c r="BQ75" s="5">
        <f t="shared" si="212"/>
        <v>0.52343793260000004</v>
      </c>
      <c r="BR75" s="5">
        <f t="shared" si="256"/>
        <v>0.47656206739999996</v>
      </c>
      <c r="BS75" s="5">
        <f t="shared" si="213"/>
        <v>2.1061295579606622E-5</v>
      </c>
      <c r="BT75" s="5">
        <f t="shared" si="257"/>
        <v>0</v>
      </c>
      <c r="BU75" s="13">
        <f t="shared" si="258"/>
        <v>7.7490347299570291E-9</v>
      </c>
      <c r="BV75" s="5">
        <f t="shared" si="214"/>
        <v>0</v>
      </c>
      <c r="BW75" s="18">
        <f t="shared" si="215"/>
        <v>0</v>
      </c>
      <c r="BX75" s="72">
        <f t="shared" si="259"/>
        <v>2.2772210484260438E-5</v>
      </c>
      <c r="BY75" s="72">
        <f t="shared" si="216"/>
        <v>2.2501264044195901E-5</v>
      </c>
      <c r="BZ75" s="72">
        <f t="shared" si="217"/>
        <v>7.5834603713490447E-9</v>
      </c>
      <c r="CA75" s="72">
        <f t="shared" si="218"/>
        <v>4.7215810034896419E-5</v>
      </c>
      <c r="CB75" s="72">
        <f t="shared" si="219"/>
        <v>0</v>
      </c>
      <c r="CC75" s="72">
        <f t="shared" si="220"/>
        <v>0</v>
      </c>
      <c r="CD75" s="72">
        <f t="shared" si="260"/>
        <v>0.99997893870442034</v>
      </c>
      <c r="CE75" s="72">
        <f t="shared" si="261"/>
        <v>0</v>
      </c>
      <c r="CF75" s="72">
        <f t="shared" si="262"/>
        <v>2.2772210484260438E-5</v>
      </c>
      <c r="CG75" s="72">
        <f t="shared" si="221"/>
        <v>0</v>
      </c>
      <c r="CH75" s="72">
        <f t="shared" si="222"/>
        <v>0</v>
      </c>
      <c r="CJ75">
        <f t="shared" si="223"/>
        <v>70</v>
      </c>
      <c r="CK75" s="14">
        <f t="shared" si="224"/>
        <v>2.1729999999999999E-2</v>
      </c>
      <c r="CL75" s="5">
        <f t="shared" si="263"/>
        <v>0.22205974076695284</v>
      </c>
      <c r="CM75" s="5">
        <f t="shared" si="225"/>
        <v>1</v>
      </c>
      <c r="CN75" s="5">
        <f t="shared" si="226"/>
        <v>0.46169891681121389</v>
      </c>
      <c r="CO75" s="5">
        <f t="shared" si="264"/>
        <v>0.53830108318878611</v>
      </c>
      <c r="CP75" s="5">
        <f t="shared" si="265"/>
        <v>7.0094153371804942E-4</v>
      </c>
      <c r="CQ75" s="5">
        <f t="shared" si="227"/>
        <v>1</v>
      </c>
      <c r="CR75" s="5">
        <f t="shared" si="228"/>
        <v>0.51350751500000003</v>
      </c>
      <c r="CS75" s="5">
        <f t="shared" si="266"/>
        <v>0.48649248499999997</v>
      </c>
      <c r="CT75" s="5">
        <f t="shared" si="267"/>
        <v>4.4194234120461228E-5</v>
      </c>
      <c r="CU75" s="5">
        <f t="shared" si="229"/>
        <v>1</v>
      </c>
      <c r="CV75" s="5">
        <f t="shared" si="230"/>
        <v>0</v>
      </c>
      <c r="CW75" s="5">
        <f t="shared" si="268"/>
        <v>3.0977574245890645E-8</v>
      </c>
      <c r="CX75" s="5">
        <f t="shared" si="231"/>
        <v>0</v>
      </c>
      <c r="CY75" s="18">
        <f t="shared" si="269"/>
        <v>0</v>
      </c>
      <c r="CZ75" s="72">
        <f t="shared" si="270"/>
        <v>0</v>
      </c>
      <c r="DA75" s="72">
        <f t="shared" si="271"/>
        <v>0.9999558057658795</v>
      </c>
      <c r="DB75" s="72">
        <f t="shared" si="272"/>
        <v>0</v>
      </c>
      <c r="DC75" s="72">
        <f t="shared" si="273"/>
        <v>4.7410417177993622E-5</v>
      </c>
      <c r="DD75" s="72">
        <f t="shared" si="274"/>
        <v>4.7410417177993622E-5</v>
      </c>
      <c r="DE75" s="72">
        <f t="shared" si="275"/>
        <v>0</v>
      </c>
      <c r="DF75" s="72">
        <f t="shared" si="276"/>
        <v>0</v>
      </c>
    </row>
    <row r="76" spans="1:110" x14ac:dyDescent="0.2">
      <c r="A76">
        <f t="shared" si="277"/>
        <v>72</v>
      </c>
      <c r="B76">
        <f t="shared" si="172"/>
        <v>2097</v>
      </c>
      <c r="C76">
        <f t="shared" si="173"/>
        <v>112</v>
      </c>
      <c r="D76">
        <f t="shared" si="174"/>
        <v>114</v>
      </c>
      <c r="E76">
        <f t="shared" si="175"/>
        <v>109</v>
      </c>
      <c r="F76" s="5">
        <f t="shared" si="176"/>
        <v>1</v>
      </c>
      <c r="G76" s="5">
        <f t="shared" si="177"/>
        <v>0</v>
      </c>
      <c r="H76" s="5">
        <f t="shared" si="178"/>
        <v>0</v>
      </c>
      <c r="I76" s="5">
        <f t="shared" si="179"/>
        <v>11.651160716763691</v>
      </c>
      <c r="K76">
        <f t="shared" si="232"/>
        <v>72</v>
      </c>
      <c r="L76" s="14">
        <f t="shared" si="180"/>
        <v>2.1770000000000001E-2</v>
      </c>
      <c r="M76" s="5">
        <f t="shared" si="233"/>
        <v>0.21211598344304122</v>
      </c>
      <c r="N76" s="5">
        <f t="shared" si="181"/>
        <v>1</v>
      </c>
      <c r="O76" s="5">
        <f t="shared" si="182"/>
        <v>0.51200984829999996</v>
      </c>
      <c r="P76" s="5">
        <f t="shared" si="183"/>
        <v>0.48799015170000004</v>
      </c>
      <c r="Q76" s="5">
        <f t="shared" si="234"/>
        <v>4.6994995781192595E-5</v>
      </c>
      <c r="R76" s="5">
        <f t="shared" si="184"/>
        <v>1</v>
      </c>
      <c r="S76" s="13">
        <f t="shared" si="185"/>
        <v>0.44343151918684376</v>
      </c>
      <c r="T76" s="5">
        <f t="shared" si="235"/>
        <v>0.55656848081315624</v>
      </c>
      <c r="U76" s="5">
        <f t="shared" si="186"/>
        <v>1.5085399436650219E-3</v>
      </c>
      <c r="V76" s="5">
        <f t="shared" si="236"/>
        <v>0</v>
      </c>
      <c r="W76" s="52">
        <f t="shared" si="237"/>
        <v>7.0893828288298223E-8</v>
      </c>
      <c r="X76" s="5">
        <f t="shared" si="187"/>
        <v>0</v>
      </c>
      <c r="Y76" s="18">
        <f t="shared" si="238"/>
        <v>0</v>
      </c>
      <c r="Z76" s="72">
        <f t="shared" si="188"/>
        <v>1.5629714073990648E-3</v>
      </c>
      <c r="AA76" s="72">
        <f t="shared" si="189"/>
        <v>1.5462373912950706E-3</v>
      </c>
      <c r="AB76" s="72">
        <f t="shared" si="190"/>
        <v>7.7067257626969066E-8</v>
      </c>
      <c r="AC76" s="72">
        <f t="shared" si="191"/>
        <v>2.7781619775449568E-3</v>
      </c>
      <c r="AD76" s="72">
        <f t="shared" si="192"/>
        <v>0</v>
      </c>
      <c r="AE76" s="72">
        <f t="shared" si="239"/>
        <v>0</v>
      </c>
      <c r="AF76" s="72">
        <f t="shared" si="240"/>
        <v>0.99849146005633493</v>
      </c>
      <c r="AG76" s="72">
        <f t="shared" si="241"/>
        <v>0</v>
      </c>
      <c r="AH76" s="72">
        <f t="shared" si="242"/>
        <v>1.5629714073990648E-3</v>
      </c>
      <c r="AI76" s="72">
        <f t="shared" si="193"/>
        <v>0</v>
      </c>
      <c r="AJ76" s="72">
        <f t="shared" si="194"/>
        <v>0</v>
      </c>
      <c r="AL76">
        <f t="shared" si="195"/>
        <v>71</v>
      </c>
      <c r="AM76" s="14">
        <f t="shared" si="196"/>
        <v>2.1749999999999999E-2</v>
      </c>
      <c r="AN76" s="5">
        <f t="shared" si="243"/>
        <v>0.21703516544698503</v>
      </c>
      <c r="AO76" s="5">
        <f t="shared" si="197"/>
        <v>1</v>
      </c>
      <c r="AP76" s="5">
        <f t="shared" si="198"/>
        <v>0.50091569940000003</v>
      </c>
      <c r="AQ76" s="5">
        <f t="shared" si="199"/>
        <v>0.49908430059999997</v>
      </c>
      <c r="AR76" s="5">
        <f t="shared" si="244"/>
        <v>9.6303164351733763E-5</v>
      </c>
      <c r="AS76" s="5">
        <f t="shared" si="200"/>
        <v>1</v>
      </c>
      <c r="AT76" s="5">
        <f t="shared" si="201"/>
        <v>0.42746501249476521</v>
      </c>
      <c r="AU76" s="5">
        <f t="shared" si="245"/>
        <v>0.57253498750523479</v>
      </c>
      <c r="AV76" s="5">
        <f t="shared" si="246"/>
        <v>2.7104300650676785E-3</v>
      </c>
      <c r="AW76" s="5">
        <f t="shared" si="202"/>
        <v>0</v>
      </c>
      <c r="AX76" s="5">
        <f t="shared" si="247"/>
        <v>2.610229920200931E-7</v>
      </c>
      <c r="AY76" s="5">
        <f t="shared" si="203"/>
        <v>0</v>
      </c>
      <c r="AZ76" s="18">
        <f t="shared" si="248"/>
        <v>0</v>
      </c>
      <c r="BA76" s="72">
        <f t="shared" si="204"/>
        <v>0</v>
      </c>
      <c r="BB76" s="72">
        <f t="shared" si="249"/>
        <v>0.99728956993493234</v>
      </c>
      <c r="BC76" s="72">
        <f t="shared" si="250"/>
        <v>0</v>
      </c>
      <c r="BD76" s="72">
        <f t="shared" si="251"/>
        <v>2.7994421561809129E-3</v>
      </c>
      <c r="BE76" s="72">
        <f t="shared" si="252"/>
        <v>2.7994421561809129E-3</v>
      </c>
      <c r="BF76" s="72">
        <f t="shared" si="253"/>
        <v>0</v>
      </c>
      <c r="BG76" s="72">
        <f t="shared" si="254"/>
        <v>0</v>
      </c>
      <c r="BI76">
        <f t="shared" si="205"/>
        <v>72</v>
      </c>
      <c r="BJ76" s="14">
        <f t="shared" si="206"/>
        <v>2.1770000000000001E-2</v>
      </c>
      <c r="BK76" s="5">
        <f t="shared" si="207"/>
        <v>0.21211598344304122</v>
      </c>
      <c r="BL76" s="5">
        <f t="shared" si="208"/>
        <v>1</v>
      </c>
      <c r="BM76" s="5">
        <f t="shared" si="209"/>
        <v>0.48735352284891031</v>
      </c>
      <c r="BN76" s="5">
        <f t="shared" si="255"/>
        <v>0.51264647715108969</v>
      </c>
      <c r="BO76" s="5">
        <f t="shared" si="210"/>
        <v>1.8861685600578395E-4</v>
      </c>
      <c r="BP76" s="5">
        <f t="shared" si="211"/>
        <v>1</v>
      </c>
      <c r="BQ76" s="5">
        <f t="shared" si="212"/>
        <v>0.53235891530000001</v>
      </c>
      <c r="BR76" s="5">
        <f t="shared" si="256"/>
        <v>0.46764108469999999</v>
      </c>
      <c r="BS76" s="5">
        <f t="shared" si="213"/>
        <v>9.8491271100345561E-6</v>
      </c>
      <c r="BT76" s="5">
        <f t="shared" si="257"/>
        <v>0</v>
      </c>
      <c r="BU76" s="13">
        <f t="shared" si="258"/>
        <v>1.8577113898960509E-9</v>
      </c>
      <c r="BV76" s="5">
        <f t="shared" si="214"/>
        <v>0</v>
      </c>
      <c r="BW76" s="18">
        <f t="shared" si="215"/>
        <v>0</v>
      </c>
      <c r="BX76" s="72">
        <f t="shared" si="259"/>
        <v>1.0649221211876263E-5</v>
      </c>
      <c r="BY76" s="72">
        <f t="shared" si="216"/>
        <v>1.0526061862382716E-5</v>
      </c>
      <c r="BZ76" s="72">
        <f t="shared" si="217"/>
        <v>1.9095211914239955E-9</v>
      </c>
      <c r="CA76" s="72">
        <f t="shared" si="218"/>
        <v>2.2508847504567249E-5</v>
      </c>
      <c r="CB76" s="72">
        <f t="shared" si="219"/>
        <v>0</v>
      </c>
      <c r="CC76" s="72">
        <f t="shared" si="220"/>
        <v>0</v>
      </c>
      <c r="CD76" s="72">
        <f t="shared" si="260"/>
        <v>0.99999015087289</v>
      </c>
      <c r="CE76" s="72">
        <f t="shared" si="261"/>
        <v>0</v>
      </c>
      <c r="CF76" s="72">
        <f t="shared" si="262"/>
        <v>1.0649221211876263E-5</v>
      </c>
      <c r="CG76" s="72">
        <f t="shared" si="221"/>
        <v>0</v>
      </c>
      <c r="CH76" s="72">
        <f t="shared" si="222"/>
        <v>0</v>
      </c>
      <c r="CJ76">
        <f t="shared" si="223"/>
        <v>71</v>
      </c>
      <c r="CK76" s="14">
        <f t="shared" si="224"/>
        <v>2.1749999999999999E-2</v>
      </c>
      <c r="CL76" s="5">
        <f t="shared" si="263"/>
        <v>0.21703516544698503</v>
      </c>
      <c r="CM76" s="5">
        <f t="shared" si="225"/>
        <v>1</v>
      </c>
      <c r="CN76" s="5">
        <f t="shared" si="226"/>
        <v>0.4750949758523989</v>
      </c>
      <c r="CO76" s="5">
        <f t="shared" si="264"/>
        <v>0.5249050241476011</v>
      </c>
      <c r="CP76" s="5">
        <f t="shared" si="265"/>
        <v>3.6792773268232929E-4</v>
      </c>
      <c r="CQ76" s="5">
        <f t="shared" si="227"/>
        <v>1</v>
      </c>
      <c r="CR76" s="5">
        <f t="shared" si="228"/>
        <v>0.52343793260000004</v>
      </c>
      <c r="CS76" s="5">
        <f t="shared" si="266"/>
        <v>0.47656206739999996</v>
      </c>
      <c r="CT76" s="5">
        <f t="shared" si="267"/>
        <v>2.1061295579606622E-5</v>
      </c>
      <c r="CU76" s="5">
        <f t="shared" si="229"/>
        <v>1</v>
      </c>
      <c r="CV76" s="5">
        <f t="shared" si="230"/>
        <v>0</v>
      </c>
      <c r="CW76" s="5">
        <f t="shared" si="268"/>
        <v>7.7490347299570291E-9</v>
      </c>
      <c r="CX76" s="5">
        <f t="shared" si="231"/>
        <v>0</v>
      </c>
      <c r="CY76" s="18">
        <f t="shared" si="269"/>
        <v>0</v>
      </c>
      <c r="CZ76" s="72">
        <f t="shared" si="270"/>
        <v>0</v>
      </c>
      <c r="DA76" s="72">
        <f t="shared" si="271"/>
        <v>0.99997893870442034</v>
      </c>
      <c r="DB76" s="72">
        <f t="shared" si="272"/>
        <v>0</v>
      </c>
      <c r="DC76" s="72">
        <f t="shared" si="273"/>
        <v>2.2594006426641111E-5</v>
      </c>
      <c r="DD76" s="72">
        <f t="shared" si="274"/>
        <v>2.2594006426641111E-5</v>
      </c>
      <c r="DE76" s="72">
        <f t="shared" si="275"/>
        <v>0</v>
      </c>
      <c r="DF76" s="72">
        <f t="shared" si="276"/>
        <v>0</v>
      </c>
    </row>
    <row r="77" spans="1:110" x14ac:dyDescent="0.2">
      <c r="A77">
        <f t="shared" si="277"/>
        <v>73</v>
      </c>
      <c r="B77">
        <f t="shared" si="172"/>
        <v>2098</v>
      </c>
      <c r="C77">
        <f t="shared" si="173"/>
        <v>113</v>
      </c>
      <c r="D77">
        <f t="shared" si="174"/>
        <v>115</v>
      </c>
      <c r="E77">
        <f t="shared" si="175"/>
        <v>110</v>
      </c>
      <c r="F77" s="5">
        <f t="shared" si="176"/>
        <v>1</v>
      </c>
      <c r="G77" s="5">
        <f t="shared" si="177"/>
        <v>0</v>
      </c>
      <c r="H77" s="5">
        <f t="shared" si="178"/>
        <v>0</v>
      </c>
      <c r="I77" s="5">
        <f t="shared" si="179"/>
        <v>11.651160716763691</v>
      </c>
      <c r="K77">
        <f t="shared" si="232"/>
        <v>73</v>
      </c>
      <c r="L77" s="14">
        <f t="shared" si="180"/>
        <v>2.179E-2</v>
      </c>
      <c r="M77" s="5">
        <f t="shared" si="233"/>
        <v>0.20730018673530456</v>
      </c>
      <c r="N77" s="5">
        <f t="shared" si="181"/>
        <v>1</v>
      </c>
      <c r="O77" s="5">
        <f t="shared" si="182"/>
        <v>0.5220268066</v>
      </c>
      <c r="P77" s="5">
        <f t="shared" si="183"/>
        <v>0.4779731934</v>
      </c>
      <c r="Q77" s="5">
        <f t="shared" si="234"/>
        <v>2.246234820735615E-5</v>
      </c>
      <c r="R77" s="5">
        <f t="shared" si="184"/>
        <v>1</v>
      </c>
      <c r="S77" s="13">
        <f t="shared" si="185"/>
        <v>0.4581694083666692</v>
      </c>
      <c r="T77" s="5">
        <f t="shared" si="235"/>
        <v>0.5418305916333308</v>
      </c>
      <c r="U77" s="5">
        <f t="shared" si="186"/>
        <v>8.1737309017853037E-4</v>
      </c>
      <c r="V77" s="5">
        <f t="shared" si="236"/>
        <v>0</v>
      </c>
      <c r="W77" s="52">
        <f t="shared" si="237"/>
        <v>1.836011896691287E-8</v>
      </c>
      <c r="X77" s="5">
        <f t="shared" si="187"/>
        <v>0</v>
      </c>
      <c r="Y77" s="18">
        <f t="shared" si="238"/>
        <v>0</v>
      </c>
      <c r="Z77" s="72">
        <f t="shared" si="188"/>
        <v>8.4686572237701501E-4</v>
      </c>
      <c r="AA77" s="72">
        <f t="shared" si="189"/>
        <v>8.3784047792878169E-4</v>
      </c>
      <c r="AB77" s="72">
        <f t="shared" si="190"/>
        <v>2.0775858309437724E-8</v>
      </c>
      <c r="AC77" s="72">
        <f t="shared" si="191"/>
        <v>1.5463144585526976E-3</v>
      </c>
      <c r="AD77" s="72">
        <f t="shared" si="192"/>
        <v>0</v>
      </c>
      <c r="AE77" s="72">
        <f t="shared" si="239"/>
        <v>0</v>
      </c>
      <c r="AF77" s="72">
        <f t="shared" si="240"/>
        <v>0.99918262690982151</v>
      </c>
      <c r="AG77" s="72">
        <f t="shared" si="241"/>
        <v>0</v>
      </c>
      <c r="AH77" s="72">
        <f t="shared" si="242"/>
        <v>8.4686572237701501E-4</v>
      </c>
      <c r="AI77" s="72">
        <f t="shared" si="193"/>
        <v>0</v>
      </c>
      <c r="AJ77" s="72">
        <f t="shared" si="194"/>
        <v>0</v>
      </c>
      <c r="AL77">
        <f t="shared" si="195"/>
        <v>72</v>
      </c>
      <c r="AM77" s="14">
        <f t="shared" si="196"/>
        <v>2.1770000000000001E-2</v>
      </c>
      <c r="AN77" s="5">
        <f t="shared" si="243"/>
        <v>0.21211598344304122</v>
      </c>
      <c r="AO77" s="5">
        <f t="shared" si="197"/>
        <v>1</v>
      </c>
      <c r="AP77" s="5">
        <f t="shared" si="198"/>
        <v>0.51200984829999996</v>
      </c>
      <c r="AQ77" s="5">
        <f t="shared" si="199"/>
        <v>0.48799015170000004</v>
      </c>
      <c r="AR77" s="5">
        <f t="shared" si="244"/>
        <v>4.6994995781192595E-5</v>
      </c>
      <c r="AS77" s="5">
        <f t="shared" si="200"/>
        <v>1</v>
      </c>
      <c r="AT77" s="5">
        <f t="shared" si="201"/>
        <v>0.44343151918684376</v>
      </c>
      <c r="AU77" s="5">
        <f t="shared" si="245"/>
        <v>0.55656848081315624</v>
      </c>
      <c r="AV77" s="5">
        <f t="shared" si="246"/>
        <v>1.5085399436650219E-3</v>
      </c>
      <c r="AW77" s="5">
        <f t="shared" si="202"/>
        <v>0</v>
      </c>
      <c r="AX77" s="5">
        <f t="shared" si="247"/>
        <v>7.0893828288298223E-8</v>
      </c>
      <c r="AY77" s="5">
        <f t="shared" si="203"/>
        <v>0</v>
      </c>
      <c r="AZ77" s="18">
        <f t="shared" si="248"/>
        <v>0</v>
      </c>
      <c r="BA77" s="72">
        <f t="shared" si="204"/>
        <v>0</v>
      </c>
      <c r="BB77" s="72">
        <f t="shared" si="249"/>
        <v>0.99849146005633493</v>
      </c>
      <c r="BC77" s="72">
        <f t="shared" si="250"/>
        <v>0</v>
      </c>
      <c r="BD77" s="72">
        <f t="shared" si="251"/>
        <v>1.5580812679899172E-3</v>
      </c>
      <c r="BE77" s="72">
        <f t="shared" si="252"/>
        <v>1.5580812679899172E-3</v>
      </c>
      <c r="BF77" s="72">
        <f t="shared" si="253"/>
        <v>0</v>
      </c>
      <c r="BG77" s="72">
        <f t="shared" si="254"/>
        <v>0</v>
      </c>
      <c r="BI77">
        <f t="shared" si="205"/>
        <v>73</v>
      </c>
      <c r="BJ77" s="14">
        <f t="shared" si="206"/>
        <v>2.179E-2</v>
      </c>
      <c r="BK77" s="5">
        <f t="shared" si="207"/>
        <v>0.20730018673530456</v>
      </c>
      <c r="BL77" s="5">
        <f t="shared" si="208"/>
        <v>1</v>
      </c>
      <c r="BM77" s="5">
        <f t="shared" si="209"/>
        <v>0.49854448354842706</v>
      </c>
      <c r="BN77" s="5">
        <f t="shared" si="255"/>
        <v>0.50145551645157294</v>
      </c>
      <c r="BO77" s="5">
        <f t="shared" si="210"/>
        <v>9.4582962939852364E-5</v>
      </c>
      <c r="BP77" s="5">
        <f t="shared" si="211"/>
        <v>1</v>
      </c>
      <c r="BQ77" s="5">
        <f t="shared" si="212"/>
        <v>0.5403397834</v>
      </c>
      <c r="BR77" s="5">
        <f t="shared" si="256"/>
        <v>0.4596602166</v>
      </c>
      <c r="BS77" s="5">
        <f t="shared" si="213"/>
        <v>4.5272519007194158E-6</v>
      </c>
      <c r="BT77" s="5">
        <f t="shared" si="257"/>
        <v>0</v>
      </c>
      <c r="BU77" s="13">
        <f t="shared" si="258"/>
        <v>4.282008987451207E-10</v>
      </c>
      <c r="BV77" s="5">
        <f t="shared" si="214"/>
        <v>0</v>
      </c>
      <c r="BW77" s="18">
        <f t="shared" si="215"/>
        <v>0</v>
      </c>
      <c r="BX77" s="72">
        <f t="shared" si="259"/>
        <v>4.8950233288723572E-6</v>
      </c>
      <c r="BY77" s="72">
        <f t="shared" si="216"/>
        <v>4.8392896065322909E-6</v>
      </c>
      <c r="BZ77" s="72">
        <f t="shared" si="217"/>
        <v>4.6029810026242374E-10</v>
      </c>
      <c r="CA77" s="72">
        <f t="shared" si="218"/>
        <v>1.0527971383574141E-5</v>
      </c>
      <c r="CB77" s="72">
        <f t="shared" si="219"/>
        <v>0</v>
      </c>
      <c r="CC77" s="72">
        <f t="shared" si="220"/>
        <v>0</v>
      </c>
      <c r="CD77" s="72">
        <f t="shared" si="260"/>
        <v>0.9999954727480993</v>
      </c>
      <c r="CE77" s="72">
        <f t="shared" si="261"/>
        <v>0</v>
      </c>
      <c r="CF77" s="72">
        <f t="shared" si="262"/>
        <v>4.8950233288723572E-6</v>
      </c>
      <c r="CG77" s="72">
        <f t="shared" si="221"/>
        <v>0</v>
      </c>
      <c r="CH77" s="72">
        <f t="shared" si="222"/>
        <v>0</v>
      </c>
      <c r="CJ77">
        <f t="shared" si="223"/>
        <v>72</v>
      </c>
      <c r="CK77" s="14">
        <f t="shared" si="224"/>
        <v>2.1770000000000001E-2</v>
      </c>
      <c r="CL77" s="5">
        <f t="shared" si="263"/>
        <v>0.21211598344304122</v>
      </c>
      <c r="CM77" s="5">
        <f t="shared" si="225"/>
        <v>1</v>
      </c>
      <c r="CN77" s="5">
        <f t="shared" si="226"/>
        <v>0.48735352284891031</v>
      </c>
      <c r="CO77" s="5">
        <f t="shared" si="264"/>
        <v>0.51264647715108969</v>
      </c>
      <c r="CP77" s="5">
        <f t="shared" si="265"/>
        <v>1.8861685600578395E-4</v>
      </c>
      <c r="CQ77" s="5">
        <f t="shared" si="227"/>
        <v>1</v>
      </c>
      <c r="CR77" s="5">
        <f t="shared" si="228"/>
        <v>0.53235891530000001</v>
      </c>
      <c r="CS77" s="5">
        <f t="shared" si="266"/>
        <v>0.46764108469999999</v>
      </c>
      <c r="CT77" s="5">
        <f t="shared" si="267"/>
        <v>9.8491271100345561E-6</v>
      </c>
      <c r="CU77" s="5">
        <f t="shared" si="229"/>
        <v>1</v>
      </c>
      <c r="CV77" s="5">
        <f t="shared" si="230"/>
        <v>0</v>
      </c>
      <c r="CW77" s="5">
        <f t="shared" si="268"/>
        <v>1.8577113898960509E-9</v>
      </c>
      <c r="CX77" s="5">
        <f t="shared" si="231"/>
        <v>0</v>
      </c>
      <c r="CY77" s="18">
        <f t="shared" si="269"/>
        <v>0</v>
      </c>
      <c r="CZ77" s="72">
        <f t="shared" si="270"/>
        <v>0</v>
      </c>
      <c r="DA77" s="72">
        <f t="shared" si="271"/>
        <v>0.99999015087289</v>
      </c>
      <c r="DB77" s="72">
        <f t="shared" si="272"/>
        <v>0</v>
      </c>
      <c r="DC77" s="72">
        <f t="shared" si="273"/>
        <v>1.0565885673073219E-5</v>
      </c>
      <c r="DD77" s="72">
        <f t="shared" si="274"/>
        <v>1.0565885673073219E-5</v>
      </c>
      <c r="DE77" s="72">
        <f t="shared" si="275"/>
        <v>0</v>
      </c>
      <c r="DF77" s="72">
        <f t="shared" si="276"/>
        <v>0</v>
      </c>
    </row>
    <row r="78" spans="1:110" x14ac:dyDescent="0.2">
      <c r="A78">
        <f t="shared" si="277"/>
        <v>74</v>
      </c>
      <c r="B78">
        <f t="shared" si="172"/>
        <v>2099</v>
      </c>
      <c r="C78">
        <f t="shared" si="173"/>
        <v>114</v>
      </c>
      <c r="D78">
        <f t="shared" si="174"/>
        <v>116</v>
      </c>
      <c r="E78">
        <f t="shared" si="175"/>
        <v>111</v>
      </c>
      <c r="F78" s="5">
        <f t="shared" si="176"/>
        <v>1</v>
      </c>
      <c r="G78" s="5">
        <f t="shared" si="177"/>
        <v>0</v>
      </c>
      <c r="H78" s="5">
        <f t="shared" si="178"/>
        <v>0</v>
      </c>
      <c r="I78" s="5">
        <f t="shared" si="179"/>
        <v>11.651160716763691</v>
      </c>
      <c r="K78">
        <f t="shared" si="232"/>
        <v>74</v>
      </c>
      <c r="L78" s="14">
        <f t="shared" si="180"/>
        <v>2.181E-2</v>
      </c>
      <c r="M78" s="50">
        <f t="shared" si="233"/>
        <v>0.20258580084287992</v>
      </c>
      <c r="N78" s="5">
        <f t="shared" si="181"/>
        <v>1</v>
      </c>
      <c r="O78" s="5">
        <f t="shared" si="182"/>
        <v>0.53103109650000002</v>
      </c>
      <c r="P78" s="5">
        <f t="shared" si="183"/>
        <v>0.46896890349999998</v>
      </c>
      <c r="Q78" s="5">
        <f t="shared" si="234"/>
        <v>1.0534142808839005E-5</v>
      </c>
      <c r="R78" s="5">
        <f t="shared" si="184"/>
        <v>1</v>
      </c>
      <c r="S78" s="13">
        <f t="shared" si="185"/>
        <v>0.47171553033002966</v>
      </c>
      <c r="T78" s="5">
        <f t="shared" si="235"/>
        <v>0.52828446966997034</v>
      </c>
      <c r="U78" s="5">
        <f t="shared" si="186"/>
        <v>4.3180550946746973E-4</v>
      </c>
      <c r="V78" s="5">
        <f t="shared" si="236"/>
        <v>0</v>
      </c>
      <c r="W78" s="52">
        <f t="shared" si="237"/>
        <v>4.5487009023738087E-9</v>
      </c>
      <c r="X78" s="5">
        <f t="shared" si="187"/>
        <v>0</v>
      </c>
      <c r="Y78" s="18">
        <f t="shared" si="238"/>
        <v>0</v>
      </c>
      <c r="Z78" s="72">
        <f t="shared" si="188"/>
        <v>4.4738600902761771E-4</v>
      </c>
      <c r="AA78" s="72">
        <f t="shared" si="189"/>
        <v>4.4262908811392988E-4</v>
      </c>
      <c r="AB78" s="72">
        <f t="shared" si="190"/>
        <v>5.3365122081042707E-9</v>
      </c>
      <c r="AC78" s="72">
        <f t="shared" si="191"/>
        <v>8.3786125378709113E-4</v>
      </c>
      <c r="AD78" s="72">
        <f t="shared" si="192"/>
        <v>0</v>
      </c>
      <c r="AE78" s="72">
        <f t="shared" si="239"/>
        <v>0</v>
      </c>
      <c r="AF78" s="72">
        <f t="shared" si="240"/>
        <v>0.99956819449053258</v>
      </c>
      <c r="AG78" s="72">
        <f t="shared" si="241"/>
        <v>0</v>
      </c>
      <c r="AH78" s="72">
        <f t="shared" si="242"/>
        <v>4.4738600902761771E-4</v>
      </c>
      <c r="AI78" s="72">
        <f t="shared" si="193"/>
        <v>0</v>
      </c>
      <c r="AJ78" s="72">
        <f t="shared" si="194"/>
        <v>0</v>
      </c>
      <c r="AL78">
        <f t="shared" si="195"/>
        <v>73</v>
      </c>
      <c r="AM78" s="14">
        <f t="shared" si="196"/>
        <v>2.179E-2</v>
      </c>
      <c r="AN78" s="5">
        <f t="shared" si="243"/>
        <v>0.20730018673530456</v>
      </c>
      <c r="AO78" s="5">
        <f t="shared" si="197"/>
        <v>1</v>
      </c>
      <c r="AP78" s="5">
        <f t="shared" si="198"/>
        <v>0.5220268066</v>
      </c>
      <c r="AQ78" s="5">
        <f t="shared" si="199"/>
        <v>0.4779731934</v>
      </c>
      <c r="AR78" s="5">
        <f t="shared" si="244"/>
        <v>2.246234820735615E-5</v>
      </c>
      <c r="AS78" s="5">
        <f t="shared" si="200"/>
        <v>1</v>
      </c>
      <c r="AT78" s="5">
        <f t="shared" si="201"/>
        <v>0.4581694083666692</v>
      </c>
      <c r="AU78" s="5">
        <f t="shared" si="245"/>
        <v>0.5418305916333308</v>
      </c>
      <c r="AV78" s="5">
        <f t="shared" si="246"/>
        <v>8.1737309017853037E-4</v>
      </c>
      <c r="AW78" s="5">
        <f t="shared" si="202"/>
        <v>0</v>
      </c>
      <c r="AX78" s="5">
        <f t="shared" si="247"/>
        <v>1.836011896691287E-8</v>
      </c>
      <c r="AY78" s="5">
        <f t="shared" si="203"/>
        <v>0</v>
      </c>
      <c r="AZ78" s="18">
        <f t="shared" si="248"/>
        <v>0</v>
      </c>
      <c r="BA78" s="72">
        <f t="shared" si="204"/>
        <v>0</v>
      </c>
      <c r="BB78" s="72">
        <f t="shared" si="249"/>
        <v>0.99918262690982151</v>
      </c>
      <c r="BC78" s="72">
        <f t="shared" si="250"/>
        <v>0</v>
      </c>
      <c r="BD78" s="72">
        <f t="shared" si="251"/>
        <v>8.4421609524778704E-4</v>
      </c>
      <c r="BE78" s="72">
        <f t="shared" si="252"/>
        <v>8.4421609524778704E-4</v>
      </c>
      <c r="BF78" s="72">
        <f t="shared" si="253"/>
        <v>0</v>
      </c>
      <c r="BG78" s="72">
        <f t="shared" si="254"/>
        <v>0</v>
      </c>
      <c r="BI78">
        <f t="shared" si="205"/>
        <v>74</v>
      </c>
      <c r="BJ78" s="14">
        <f t="shared" si="206"/>
        <v>2.181E-2</v>
      </c>
      <c r="BK78" s="5">
        <f t="shared" si="207"/>
        <v>0.20258580084287992</v>
      </c>
      <c r="BL78" s="5">
        <f t="shared" si="208"/>
        <v>1</v>
      </c>
      <c r="BM78" s="5">
        <f t="shared" si="209"/>
        <v>0.50874481747395894</v>
      </c>
      <c r="BN78" s="5">
        <f t="shared" si="255"/>
        <v>0.49125518252604106</v>
      </c>
      <c r="BO78" s="5">
        <f t="shared" si="210"/>
        <v>4.6464370722870948E-5</v>
      </c>
      <c r="BP78" s="5">
        <f t="shared" si="211"/>
        <v>1</v>
      </c>
      <c r="BQ78" s="5">
        <f t="shared" si="212"/>
        <v>0.54745153889999998</v>
      </c>
      <c r="BR78" s="5">
        <f t="shared" si="256"/>
        <v>0.45254846110000002</v>
      </c>
      <c r="BS78" s="5">
        <f t="shared" si="213"/>
        <v>2.0488008806826217E-6</v>
      </c>
      <c r="BT78" s="5">
        <f t="shared" si="257"/>
        <v>0</v>
      </c>
      <c r="BU78" s="13">
        <f t="shared" si="258"/>
        <v>9.5196243657381824E-11</v>
      </c>
      <c r="BV78" s="5">
        <f t="shared" si="214"/>
        <v>0</v>
      </c>
      <c r="BW78" s="18">
        <f t="shared" si="215"/>
        <v>0</v>
      </c>
      <c r="BX78" s="72">
        <f t="shared" si="259"/>
        <v>2.2152352745297846E-6</v>
      </c>
      <c r="BY78" s="72">
        <f t="shared" si="216"/>
        <v>2.1902213714503339E-6</v>
      </c>
      <c r="BZ78" s="72">
        <f t="shared" si="217"/>
        <v>1.0659400283977158E-10</v>
      </c>
      <c r="CA78" s="72">
        <f t="shared" si="218"/>
        <v>4.8397499046325534E-6</v>
      </c>
      <c r="CB78" s="72">
        <f t="shared" si="219"/>
        <v>0</v>
      </c>
      <c r="CC78" s="72">
        <f t="shared" si="220"/>
        <v>0</v>
      </c>
      <c r="CD78" s="72">
        <f t="shared" si="260"/>
        <v>0.99999795119911927</v>
      </c>
      <c r="CE78" s="72">
        <f t="shared" si="261"/>
        <v>0</v>
      </c>
      <c r="CF78" s="72">
        <f t="shared" si="262"/>
        <v>2.2152352745297846E-6</v>
      </c>
      <c r="CG78" s="72">
        <f t="shared" si="221"/>
        <v>0</v>
      </c>
      <c r="CH78" s="72">
        <f t="shared" si="222"/>
        <v>0</v>
      </c>
      <c r="CJ78">
        <f t="shared" si="223"/>
        <v>73</v>
      </c>
      <c r="CK78" s="14">
        <f t="shared" si="224"/>
        <v>2.179E-2</v>
      </c>
      <c r="CL78" s="5">
        <f t="shared" si="263"/>
        <v>0.20730018673530456</v>
      </c>
      <c r="CM78" s="5">
        <f t="shared" si="225"/>
        <v>1</v>
      </c>
      <c r="CN78" s="5">
        <f t="shared" si="226"/>
        <v>0.49854448354842706</v>
      </c>
      <c r="CO78" s="5">
        <f t="shared" si="264"/>
        <v>0.50145551645157294</v>
      </c>
      <c r="CP78" s="5">
        <f t="shared" si="265"/>
        <v>9.4582962939852364E-5</v>
      </c>
      <c r="CQ78" s="5">
        <f t="shared" si="227"/>
        <v>1</v>
      </c>
      <c r="CR78" s="5">
        <f t="shared" si="228"/>
        <v>0.5403397834</v>
      </c>
      <c r="CS78" s="5">
        <f t="shared" si="266"/>
        <v>0.4596602166</v>
      </c>
      <c r="CT78" s="5">
        <f t="shared" si="267"/>
        <v>4.5272519007194158E-6</v>
      </c>
      <c r="CU78" s="5">
        <f t="shared" si="229"/>
        <v>1</v>
      </c>
      <c r="CV78" s="5">
        <f t="shared" si="230"/>
        <v>0</v>
      </c>
      <c r="CW78" s="5">
        <f t="shared" si="268"/>
        <v>4.282008987451207E-10</v>
      </c>
      <c r="CX78" s="5">
        <f t="shared" si="231"/>
        <v>0</v>
      </c>
      <c r="CY78" s="18">
        <f t="shared" si="269"/>
        <v>0</v>
      </c>
      <c r="CZ78" s="72">
        <f t="shared" si="270"/>
        <v>0</v>
      </c>
      <c r="DA78" s="72">
        <f t="shared" si="271"/>
        <v>0.9999954727480993</v>
      </c>
      <c r="DB78" s="72">
        <f t="shared" si="272"/>
        <v>0</v>
      </c>
      <c r="DC78" s="72">
        <f t="shared" si="273"/>
        <v>4.8567172970556729E-6</v>
      </c>
      <c r="DD78" s="72">
        <f t="shared" si="274"/>
        <v>4.8567172970556729E-6</v>
      </c>
      <c r="DE78" s="72">
        <f t="shared" si="275"/>
        <v>0</v>
      </c>
      <c r="DF78" s="72">
        <f t="shared" si="276"/>
        <v>0</v>
      </c>
    </row>
    <row r="79" spans="1:110" x14ac:dyDescent="0.2">
      <c r="A79">
        <f t="shared" si="277"/>
        <v>75</v>
      </c>
      <c r="B79">
        <f t="shared" si="172"/>
        <v>2100</v>
      </c>
      <c r="C79">
        <f t="shared" si="173"/>
        <v>115</v>
      </c>
      <c r="D79">
        <f t="shared" si="174"/>
        <v>117</v>
      </c>
      <c r="E79">
        <f t="shared" si="175"/>
        <v>112</v>
      </c>
      <c r="F79" s="5">
        <f t="shared" si="176"/>
        <v>1</v>
      </c>
      <c r="G79" s="5">
        <f t="shared" si="177"/>
        <v>0</v>
      </c>
      <c r="H79" s="5">
        <f t="shared" si="178"/>
        <v>0</v>
      </c>
      <c r="I79" s="5">
        <f t="shared" si="179"/>
        <v>11.651160716763691</v>
      </c>
      <c r="K79">
        <f t="shared" si="232"/>
        <v>75</v>
      </c>
      <c r="L79" s="14">
        <f t="shared" si="180"/>
        <v>2.1829999999999999E-2</v>
      </c>
      <c r="M79" s="50">
        <f t="shared" si="233"/>
        <v>0.19797088436850621</v>
      </c>
      <c r="N79" s="5">
        <f t="shared" si="181"/>
        <v>1</v>
      </c>
      <c r="O79" s="5">
        <f t="shared" si="182"/>
        <v>0.53909174179999997</v>
      </c>
      <c r="P79" s="5">
        <f t="shared" si="183"/>
        <v>0.46090825820000003</v>
      </c>
      <c r="Q79" s="5">
        <f t="shared" si="234"/>
        <v>4.8552734136520417E-6</v>
      </c>
      <c r="R79" s="5">
        <f t="shared" si="184"/>
        <v>1</v>
      </c>
      <c r="S79" s="13">
        <f t="shared" si="185"/>
        <v>0.48412537528885824</v>
      </c>
      <c r="T79" s="5">
        <f t="shared" si="235"/>
        <v>0.51587462471114176</v>
      </c>
      <c r="U79" s="5">
        <f t="shared" si="186"/>
        <v>2.2275750514473433E-4</v>
      </c>
      <c r="V79" s="5">
        <f t="shared" si="236"/>
        <v>0</v>
      </c>
      <c r="W79" s="52">
        <f t="shared" si="237"/>
        <v>1.0815485924206866E-9</v>
      </c>
      <c r="X79" s="5">
        <f t="shared" si="187"/>
        <v>0</v>
      </c>
      <c r="Y79" s="18">
        <f t="shared" si="238"/>
        <v>0</v>
      </c>
      <c r="Z79" s="72">
        <f t="shared" si="188"/>
        <v>2.3079508950813777E-4</v>
      </c>
      <c r="AA79" s="72">
        <f t="shared" si="189"/>
        <v>2.283438676882411E-4</v>
      </c>
      <c r="AB79" s="72">
        <f t="shared" si="190"/>
        <v>1.3106551703671994E-9</v>
      </c>
      <c r="AC79" s="72">
        <f t="shared" si="191"/>
        <v>4.4263442462613798E-4</v>
      </c>
      <c r="AD79" s="72">
        <f t="shared" si="192"/>
        <v>0</v>
      </c>
      <c r="AE79" s="72">
        <f t="shared" si="239"/>
        <v>0</v>
      </c>
      <c r="AF79" s="72">
        <f t="shared" si="240"/>
        <v>0.99977724249485522</v>
      </c>
      <c r="AG79" s="72">
        <f t="shared" si="241"/>
        <v>0</v>
      </c>
      <c r="AH79" s="72">
        <f t="shared" si="242"/>
        <v>2.3079508950813777E-4</v>
      </c>
      <c r="AI79" s="72">
        <f t="shared" si="193"/>
        <v>0</v>
      </c>
      <c r="AJ79" s="72">
        <f t="shared" si="194"/>
        <v>0</v>
      </c>
      <c r="AL79">
        <f t="shared" si="195"/>
        <v>74</v>
      </c>
      <c r="AM79" s="14">
        <f t="shared" si="196"/>
        <v>2.181E-2</v>
      </c>
      <c r="AN79" s="5">
        <f t="shared" si="243"/>
        <v>0.20258580084287992</v>
      </c>
      <c r="AO79" s="5">
        <f t="shared" si="197"/>
        <v>1</v>
      </c>
      <c r="AP79" s="5">
        <f t="shared" si="198"/>
        <v>0.53103109650000002</v>
      </c>
      <c r="AQ79" s="5">
        <f t="shared" si="199"/>
        <v>0.46896890349999998</v>
      </c>
      <c r="AR79" s="5">
        <f t="shared" si="244"/>
        <v>1.0534142808839005E-5</v>
      </c>
      <c r="AS79" s="5">
        <f t="shared" si="200"/>
        <v>1</v>
      </c>
      <c r="AT79" s="5">
        <f t="shared" si="201"/>
        <v>0.47171553033002966</v>
      </c>
      <c r="AU79" s="5">
        <f t="shared" si="245"/>
        <v>0.52828446966997034</v>
      </c>
      <c r="AV79" s="5">
        <f t="shared" si="246"/>
        <v>4.3180550946746973E-4</v>
      </c>
      <c r="AW79" s="5">
        <f t="shared" si="202"/>
        <v>0</v>
      </c>
      <c r="AX79" s="5">
        <f t="shared" si="247"/>
        <v>4.5487009023738087E-9</v>
      </c>
      <c r="AY79" s="5">
        <f t="shared" si="203"/>
        <v>0</v>
      </c>
      <c r="AZ79" s="18">
        <f t="shared" si="248"/>
        <v>0</v>
      </c>
      <c r="BA79" s="72">
        <f t="shared" si="204"/>
        <v>0</v>
      </c>
      <c r="BB79" s="72">
        <f t="shared" si="249"/>
        <v>0.99956819449053258</v>
      </c>
      <c r="BC79" s="72">
        <f t="shared" si="250"/>
        <v>0</v>
      </c>
      <c r="BD79" s="72">
        <f t="shared" si="251"/>
        <v>4.4598625216483035E-4</v>
      </c>
      <c r="BE79" s="72">
        <f t="shared" si="252"/>
        <v>4.4598625216483035E-4</v>
      </c>
      <c r="BF79" s="72">
        <f t="shared" si="253"/>
        <v>0</v>
      </c>
      <c r="BG79" s="72">
        <f t="shared" si="254"/>
        <v>0</v>
      </c>
      <c r="BI79">
        <f t="shared" si="205"/>
        <v>75</v>
      </c>
      <c r="BJ79" s="14">
        <f t="shared" si="206"/>
        <v>2.1829999999999999E-2</v>
      </c>
      <c r="BK79" s="5">
        <f t="shared" si="207"/>
        <v>0.19797088436850621</v>
      </c>
      <c r="BL79" s="5">
        <f t="shared" si="208"/>
        <v>1</v>
      </c>
      <c r="BM79" s="5">
        <f t="shared" si="209"/>
        <v>0.51803440886615837</v>
      </c>
      <c r="BN79" s="5">
        <f t="shared" si="255"/>
        <v>0.48196559113384163</v>
      </c>
      <c r="BO79" s="5">
        <f t="shared" si="210"/>
        <v>2.2394227902110462E-5</v>
      </c>
      <c r="BP79" s="5">
        <f t="shared" si="211"/>
        <v>1</v>
      </c>
      <c r="BQ79" s="5">
        <f t="shared" si="212"/>
        <v>0.55376477660000001</v>
      </c>
      <c r="BR79" s="5">
        <f t="shared" si="256"/>
        <v>0.44623522339999999</v>
      </c>
      <c r="BS79" s="5">
        <f t="shared" si="213"/>
        <v>9.1424711869352644E-7</v>
      </c>
      <c r="BT79" s="5">
        <f t="shared" si="257"/>
        <v>0</v>
      </c>
      <c r="BU79" s="13">
        <f t="shared" si="258"/>
        <v>2.0473858334870664E-11</v>
      </c>
      <c r="BV79" s="5">
        <f t="shared" si="214"/>
        <v>0</v>
      </c>
      <c r="BW79" s="18">
        <f t="shared" si="215"/>
        <v>0</v>
      </c>
      <c r="BX79" s="72">
        <f t="shared" si="259"/>
        <v>9.8851600761335867E-7</v>
      </c>
      <c r="BY79" s="72">
        <f t="shared" si="216"/>
        <v>9.7740148898326449E-7</v>
      </c>
      <c r="BZ79" s="72">
        <f t="shared" si="217"/>
        <v>2.3793721483861505E-11</v>
      </c>
      <c r="CA79" s="72">
        <f t="shared" si="218"/>
        <v>2.1903279654531738E-6</v>
      </c>
      <c r="CB79" s="72">
        <f t="shared" si="219"/>
        <v>0</v>
      </c>
      <c r="CC79" s="72">
        <f t="shared" si="220"/>
        <v>0</v>
      </c>
      <c r="CD79" s="72">
        <f t="shared" si="260"/>
        <v>0.99999908575288132</v>
      </c>
      <c r="CE79" s="72">
        <f t="shared" si="261"/>
        <v>0</v>
      </c>
      <c r="CF79" s="72">
        <f t="shared" si="262"/>
        <v>9.8851600761335867E-7</v>
      </c>
      <c r="CG79" s="72">
        <f t="shared" si="221"/>
        <v>0</v>
      </c>
      <c r="CH79" s="72">
        <f t="shared" si="222"/>
        <v>0</v>
      </c>
      <c r="CJ79">
        <f t="shared" si="223"/>
        <v>74</v>
      </c>
      <c r="CK79" s="14">
        <f t="shared" si="224"/>
        <v>2.181E-2</v>
      </c>
      <c r="CL79" s="5">
        <f t="shared" si="263"/>
        <v>0.20258580084287992</v>
      </c>
      <c r="CM79" s="5">
        <f t="shared" si="225"/>
        <v>1</v>
      </c>
      <c r="CN79" s="5">
        <f t="shared" si="226"/>
        <v>0.50874481747395894</v>
      </c>
      <c r="CO79" s="5">
        <f t="shared" si="264"/>
        <v>0.49125518252604106</v>
      </c>
      <c r="CP79" s="5">
        <f t="shared" si="265"/>
        <v>4.6464370722870948E-5</v>
      </c>
      <c r="CQ79" s="5">
        <f t="shared" si="227"/>
        <v>1</v>
      </c>
      <c r="CR79" s="5">
        <f t="shared" si="228"/>
        <v>0.54745153889999998</v>
      </c>
      <c r="CS79" s="5">
        <f t="shared" si="266"/>
        <v>0.45254846110000002</v>
      </c>
      <c r="CT79" s="5">
        <f t="shared" si="267"/>
        <v>2.0488008806826217E-6</v>
      </c>
      <c r="CU79" s="5">
        <f t="shared" si="229"/>
        <v>1</v>
      </c>
      <c r="CV79" s="5">
        <f t="shared" si="230"/>
        <v>0</v>
      </c>
      <c r="CW79" s="5">
        <f t="shared" si="268"/>
        <v>9.5196243657381824E-11</v>
      </c>
      <c r="CX79" s="5">
        <f t="shared" si="231"/>
        <v>0</v>
      </c>
      <c r="CY79" s="18">
        <f t="shared" si="269"/>
        <v>0</v>
      </c>
      <c r="CZ79" s="72">
        <f t="shared" si="270"/>
        <v>0</v>
      </c>
      <c r="DA79" s="72">
        <f t="shared" si="271"/>
        <v>0.99999795119911927</v>
      </c>
      <c r="DB79" s="72">
        <f t="shared" si="272"/>
        <v>0</v>
      </c>
      <c r="DC79" s="72">
        <f t="shared" si="273"/>
        <v>2.1978999387802966E-6</v>
      </c>
      <c r="DD79" s="72">
        <f t="shared" si="274"/>
        <v>2.1978999387802966E-6</v>
      </c>
      <c r="DE79" s="72">
        <f t="shared" si="275"/>
        <v>0</v>
      </c>
      <c r="DF79" s="72">
        <f t="shared" si="276"/>
        <v>0</v>
      </c>
    </row>
    <row r="80" spans="1:110" x14ac:dyDescent="0.2">
      <c r="A80">
        <f t="shared" si="277"/>
        <v>76</v>
      </c>
      <c r="B80">
        <f t="shared" ref="B80:B104" si="278">IF(A80=1,Berekeningsjaar,B79+1)</f>
        <v>2101</v>
      </c>
      <c r="C80">
        <f t="shared" ref="C80:C104" si="279">IF(A80=1,LeeftijdJaarBerDatum,C79+1)</f>
        <v>116</v>
      </c>
      <c r="D80">
        <f t="shared" ref="D80:D104" si="280">C80+Leeftijdsverschil_vm</f>
        <v>118</v>
      </c>
      <c r="E80">
        <f t="shared" ref="E80:E104" si="281">C80-Leeftijdsverschil_mv</f>
        <v>113</v>
      </c>
      <c r="F80" s="5">
        <f t="shared" ref="F80:F104" si="282">MIN(1,A80/Spreidingsduur)</f>
        <v>1</v>
      </c>
      <c r="G80" s="5">
        <f t="shared" si="177"/>
        <v>0</v>
      </c>
      <c r="H80" s="5">
        <f t="shared" si="178"/>
        <v>0</v>
      </c>
      <c r="I80" s="5">
        <f t="shared" ref="I80:I104" si="283">(IF(StijgendeFunctieMeenemen=SchalingsfactorMeenemen,1,0)+IF(OR(StijgendeFunctieMeenemen,SchalingsfactorMeenemen),IF(StijgendeFunctieMeenemen,F80,0)*IF(SchalingsfactorMeenemen,SchalingsfactorPercentage,1),0))*(1+StijgingDalingUitkering)^(B80-1)</f>
        <v>11.651160716763691</v>
      </c>
      <c r="K80">
        <f t="shared" ref="K80:K104" si="284">A80</f>
        <v>76</v>
      </c>
      <c r="L80" s="14">
        <f t="shared" ref="L80:L104" si="285">VLOOKUP(K80,RTS,2,0)</f>
        <v>2.1862692307692298E-2</v>
      </c>
      <c r="M80" s="50">
        <f t="shared" ref="M80:M104" si="286">(1/(1+L80))^K80</f>
        <v>0.19327099780227242</v>
      </c>
      <c r="N80" s="5">
        <f t="shared" si="181"/>
        <v>1</v>
      </c>
      <c r="O80" s="5">
        <f t="shared" si="182"/>
        <v>0.54627956649999998</v>
      </c>
      <c r="P80" s="5">
        <f t="shared" ref="P80:P104" si="287">1-N80*O80</f>
        <v>0.45372043350000002</v>
      </c>
      <c r="Q80" s="5">
        <f t="shared" ref="Q80:Q104" si="288">IF($K80=1,P80,Q79*P80)</f>
        <v>2.2029367580032292E-6</v>
      </c>
      <c r="R80" s="5">
        <f t="shared" si="184"/>
        <v>1</v>
      </c>
      <c r="S80" s="13">
        <f t="shared" si="185"/>
        <v>0.49546700994920667</v>
      </c>
      <c r="T80" s="5">
        <f t="shared" ref="T80:T104" si="289">1-R80*S80</f>
        <v>0.50453299005079333</v>
      </c>
      <c r="U80" s="5">
        <f t="shared" si="186"/>
        <v>1.123885101269278E-4</v>
      </c>
      <c r="V80" s="5">
        <f t="shared" si="236"/>
        <v>0</v>
      </c>
      <c r="W80" s="52">
        <f t="shared" si="237"/>
        <v>2.4758478013582743E-10</v>
      </c>
      <c r="X80" s="5">
        <f t="shared" si="187"/>
        <v>0</v>
      </c>
      <c r="Y80" s="18">
        <f t="shared" ref="Y80:Y104" si="290">V80-X80</f>
        <v>0</v>
      </c>
      <c r="Z80" s="72">
        <f t="shared" si="188"/>
        <v>1.1644373659858123E-4</v>
      </c>
      <c r="AA80" s="72">
        <f t="shared" si="189"/>
        <v>1.1520767559328304E-4</v>
      </c>
      <c r="AB80" s="72">
        <f t="shared" si="190"/>
        <v>3.0884799090113212E-10</v>
      </c>
      <c r="AC80" s="72">
        <f t="shared" si="191"/>
        <v>2.2834517834341146E-4</v>
      </c>
      <c r="AD80" s="72">
        <f t="shared" si="192"/>
        <v>0</v>
      </c>
      <c r="AE80" s="72">
        <f t="shared" si="239"/>
        <v>0</v>
      </c>
      <c r="AF80" s="72">
        <f t="shared" si="240"/>
        <v>0.99988761148987304</v>
      </c>
      <c r="AG80" s="72">
        <f t="shared" si="241"/>
        <v>0</v>
      </c>
      <c r="AH80" s="72">
        <f t="shared" si="242"/>
        <v>1.1644373659858123E-4</v>
      </c>
      <c r="AI80" s="72">
        <f t="shared" si="193"/>
        <v>0</v>
      </c>
      <c r="AJ80" s="72">
        <f t="shared" si="194"/>
        <v>0</v>
      </c>
      <c r="AL80">
        <f t="shared" si="195"/>
        <v>75</v>
      </c>
      <c r="AM80" s="14">
        <f t="shared" ref="AM80:AM104" si="291">IF(AL80=0,0,VLOOKUP(AL80,RTS,2,0))</f>
        <v>2.1829999999999999E-2</v>
      </c>
      <c r="AN80" s="5">
        <f t="shared" ref="AN80:AN104" si="292">(1/(1+AM80))^AL80</f>
        <v>0.19797088436850621</v>
      </c>
      <c r="AO80" s="5">
        <f t="shared" ref="AO80:AO104" si="293">IF(AL80=0,0,IF($C80&gt;Eindleeftijd,1,VLOOKUP($C80-1,Ervaringssterfte,2,0)))</f>
        <v>1</v>
      </c>
      <c r="AP80" s="5">
        <f t="shared" ref="AP80:AP104" si="294">IF(AL80=0,0,IF($C80&gt;Eindleeftijd,1,VLOOKUP($C80-1,qx,$B80-1-StartjaarTafels+2,0)))</f>
        <v>0.53909174179999997</v>
      </c>
      <c r="AQ80" s="5">
        <f t="shared" ref="AQ80:AQ104" si="295">1-AO80*AP80</f>
        <v>0.46090825820000003</v>
      </c>
      <c r="AR80" s="5">
        <f t="shared" ref="AR80:AR104" si="296">IF($AL80=0,AQ80,AR79*AQ80)</f>
        <v>4.8552734136520417E-6</v>
      </c>
      <c r="AS80" s="5">
        <f t="shared" ref="AS80:AS104" si="297">IF(AL80=0,0,IF($E80&gt;Eindleeftijd,1,VLOOKUP($E80-1,Ervaringssterfte,5,0)))</f>
        <v>1</v>
      </c>
      <c r="AT80" s="5">
        <f t="shared" ref="AT80:AT104" si="298">IF(AL80=0,0,IF($E80&gt;Eindleeftijd,1,VLOOKUP($E80-1,qy,$B80-1-StartjaarTafels+2,0)))</f>
        <v>0.48412537528885824</v>
      </c>
      <c r="AU80" s="5">
        <f t="shared" ref="AU80:AU104" si="299">1-AS80*AT80</f>
        <v>0.51587462471114176</v>
      </c>
      <c r="AV80" s="5">
        <f t="shared" ref="AV80:AV104" si="300">IF($AL80=0,AU80,AV79*AU80)</f>
        <v>2.2275750514473433E-4</v>
      </c>
      <c r="AW80" s="5">
        <f t="shared" si="202"/>
        <v>0</v>
      </c>
      <c r="AX80" s="5">
        <f t="shared" si="247"/>
        <v>1.0815485924206866E-9</v>
      </c>
      <c r="AY80" s="5">
        <f t="shared" si="203"/>
        <v>0</v>
      </c>
      <c r="AZ80" s="18">
        <f t="shared" ref="AZ80:AZ104" si="301">AW80-AY80</f>
        <v>0</v>
      </c>
      <c r="BA80" s="72">
        <f t="shared" si="204"/>
        <v>0</v>
      </c>
      <c r="BB80" s="72">
        <f t="shared" si="249"/>
        <v>0.99977724249485522</v>
      </c>
      <c r="BC80" s="72">
        <f t="shared" si="250"/>
        <v>0</v>
      </c>
      <c r="BD80" s="72">
        <f t="shared" si="251"/>
        <v>2.3007299046186048E-4</v>
      </c>
      <c r="BE80" s="72">
        <f t="shared" si="252"/>
        <v>2.3007299046186048E-4</v>
      </c>
      <c r="BF80" s="72">
        <f t="shared" si="253"/>
        <v>0</v>
      </c>
      <c r="BG80" s="72">
        <f t="shared" si="254"/>
        <v>0</v>
      </c>
      <c r="BI80">
        <f t="shared" si="205"/>
        <v>76</v>
      </c>
      <c r="BJ80" s="14">
        <f t="shared" ref="BJ80:BJ104" si="302">VLOOKUP(BI80,RTS,2,0)</f>
        <v>2.1862692307692298E-2</v>
      </c>
      <c r="BK80" s="5">
        <f t="shared" si="207"/>
        <v>0.19327099780227242</v>
      </c>
      <c r="BL80" s="5">
        <f t="shared" si="208"/>
        <v>1</v>
      </c>
      <c r="BM80" s="5">
        <f t="shared" si="209"/>
        <v>0.52649293044898116</v>
      </c>
      <c r="BN80" s="5">
        <f t="shared" ref="BN80:BN104" si="303">1-BL80*BM80</f>
        <v>0.47350706955101884</v>
      </c>
      <c r="BO80" s="5">
        <f t="shared" ref="BO80:BO104" si="304">IF($A80=1,BN80,BO79*BN80)</f>
        <v>1.0603825228785986E-5</v>
      </c>
      <c r="BP80" s="5">
        <f t="shared" si="211"/>
        <v>1</v>
      </c>
      <c r="BQ80" s="5">
        <f t="shared" si="212"/>
        <v>0.55934812489999997</v>
      </c>
      <c r="BR80" s="5">
        <f t="shared" ref="BR80:BR104" si="305">1-BP80*BQ80</f>
        <v>0.44065187510000003</v>
      </c>
      <c r="BS80" s="5">
        <f t="shared" si="213"/>
        <v>4.0286470715707471E-7</v>
      </c>
      <c r="BT80" s="5">
        <f t="shared" si="257"/>
        <v>0</v>
      </c>
      <c r="BU80" s="13">
        <f t="shared" si="258"/>
        <v>4.2719069455396668E-12</v>
      </c>
      <c r="BV80" s="5">
        <f t="shared" si="214"/>
        <v>0</v>
      </c>
      <c r="BW80" s="18">
        <f t="shared" si="215"/>
        <v>0</v>
      </c>
      <c r="BX80" s="72">
        <f t="shared" si="259"/>
        <v>4.3559143232119241E-7</v>
      </c>
      <c r="BY80" s="72">
        <f t="shared" si="216"/>
        <v>4.3070428359399497E-7</v>
      </c>
      <c r="BZ80" s="72">
        <f t="shared" si="217"/>
        <v>5.1357983881170253E-12</v>
      </c>
      <c r="CA80" s="72">
        <f t="shared" si="218"/>
        <v>9.7742528270474832E-7</v>
      </c>
      <c r="CB80" s="72">
        <f t="shared" si="219"/>
        <v>0</v>
      </c>
      <c r="CC80" s="72">
        <f t="shared" si="220"/>
        <v>0</v>
      </c>
      <c r="CD80" s="72">
        <f t="shared" si="260"/>
        <v>0.99999959713529285</v>
      </c>
      <c r="CE80" s="72">
        <f t="shared" si="261"/>
        <v>0</v>
      </c>
      <c r="CF80" s="72">
        <f t="shared" si="262"/>
        <v>4.3559143232119241E-7</v>
      </c>
      <c r="CG80" s="72">
        <f t="shared" si="221"/>
        <v>0</v>
      </c>
      <c r="CH80" s="72">
        <f t="shared" si="222"/>
        <v>0</v>
      </c>
      <c r="CJ80">
        <f t="shared" si="223"/>
        <v>75</v>
      </c>
      <c r="CK80" s="14">
        <f t="shared" ref="CK80:CK104" si="306">IF(CJ80=0,0,VLOOKUP(CJ80,RTS,2,0))</f>
        <v>2.1829999999999999E-2</v>
      </c>
      <c r="CL80" s="5">
        <f t="shared" ref="CL80:CL104" si="307">(1/(1+CK80))^CJ80</f>
        <v>0.19797088436850621</v>
      </c>
      <c r="CM80" s="5">
        <f t="shared" ref="CM80:CM104" si="308">IF(CJ80=0,0,IF($C80&gt;Eindleeftijd,1,VLOOKUP($C80-1,Ervaringssterfte,3,0)))</f>
        <v>1</v>
      </c>
      <c r="CN80" s="5">
        <f t="shared" ref="CN80:CN104" si="309">IF(CJ80=0,0,IF($C80&gt;Eindleeftijd,1,VLOOKUP($C80-1,qy,$B80-1-StartjaarTafels+2,0)))</f>
        <v>0.51803440886615837</v>
      </c>
      <c r="CO80" s="5">
        <f t="shared" ref="CO80:CO104" si="310">1-CM80*CN80</f>
        <v>0.48196559113384163</v>
      </c>
      <c r="CP80" s="5">
        <f t="shared" ref="CP80:CP104" si="311">IF($CJ80=0,CO80,CP79*CO80)</f>
        <v>2.2394227902110462E-5</v>
      </c>
      <c r="CQ80" s="5">
        <f t="shared" ref="CQ80:CQ104" si="312">IF(CJ80=0,0,IF($D80&gt;Eindleeftijd,1,VLOOKUP($D80-1,Ervaringssterfte,4,0)))</f>
        <v>1</v>
      </c>
      <c r="CR80" s="5">
        <f t="shared" ref="CR80:CR104" si="313">IF(CJ80=0,0,IF($D80&gt;Eindleeftijd,1,VLOOKUP($D80-1,qx,$B80-1-StartjaarTafels+2,0)))</f>
        <v>0.55376477660000001</v>
      </c>
      <c r="CS80" s="5">
        <f t="shared" ref="CS80:CS104" si="314">1-CQ80*CR80</f>
        <v>0.44623522339999999</v>
      </c>
      <c r="CT80" s="5">
        <f t="shared" ref="CT80:CT104" si="315">IF($CJ80=0,CS80,CT79*CS80)</f>
        <v>9.1424711869352644E-7</v>
      </c>
      <c r="CU80" s="5">
        <f t="shared" si="229"/>
        <v>1</v>
      </c>
      <c r="CV80" s="5">
        <f t="shared" si="230"/>
        <v>0</v>
      </c>
      <c r="CW80" s="5">
        <f t="shared" ref="CW80:CW104" si="316">CP80*CT80*CU80</f>
        <v>2.0473858334870664E-11</v>
      </c>
      <c r="CX80" s="5">
        <f t="shared" si="231"/>
        <v>0</v>
      </c>
      <c r="CY80" s="18">
        <f t="shared" ref="CY80:CY104" si="317">CV80-CX80</f>
        <v>0</v>
      </c>
      <c r="CZ80" s="72">
        <f t="shared" si="270"/>
        <v>0</v>
      </c>
      <c r="DA80" s="72">
        <f t="shared" si="271"/>
        <v>0.99999908575288132</v>
      </c>
      <c r="DB80" s="72">
        <f t="shared" si="272"/>
        <v>0</v>
      </c>
      <c r="DC80" s="72">
        <f t="shared" si="273"/>
        <v>9.8078037019247208E-7</v>
      </c>
      <c r="DD80" s="72">
        <f t="shared" si="274"/>
        <v>9.8078037019247208E-7</v>
      </c>
      <c r="DE80" s="72">
        <f t="shared" si="275"/>
        <v>0</v>
      </c>
      <c r="DF80" s="72">
        <f t="shared" si="276"/>
        <v>0</v>
      </c>
    </row>
    <row r="81" spans="1:110" x14ac:dyDescent="0.2">
      <c r="A81">
        <f t="shared" si="277"/>
        <v>77</v>
      </c>
      <c r="B81">
        <f t="shared" si="278"/>
        <v>2102</v>
      </c>
      <c r="C81">
        <f t="shared" si="279"/>
        <v>117</v>
      </c>
      <c r="D81">
        <f t="shared" si="280"/>
        <v>119</v>
      </c>
      <c r="E81">
        <f t="shared" si="281"/>
        <v>114</v>
      </c>
      <c r="F81" s="5">
        <f t="shared" si="282"/>
        <v>1</v>
      </c>
      <c r="G81" s="5">
        <f t="shared" si="177"/>
        <v>0</v>
      </c>
      <c r="H81" s="5">
        <f t="shared" si="178"/>
        <v>0</v>
      </c>
      <c r="I81" s="5">
        <f t="shared" si="283"/>
        <v>11.651160716763691</v>
      </c>
      <c r="K81">
        <f t="shared" si="284"/>
        <v>77</v>
      </c>
      <c r="L81" s="14">
        <f t="shared" si="285"/>
        <v>2.1886373626373599E-2</v>
      </c>
      <c r="M81" s="50">
        <f t="shared" si="286"/>
        <v>0.18879877756074243</v>
      </c>
      <c r="N81" s="5">
        <f t="shared" si="181"/>
        <v>1</v>
      </c>
      <c r="O81" s="5">
        <f t="shared" si="182"/>
        <v>0.55266508169999995</v>
      </c>
      <c r="P81" s="5">
        <f t="shared" si="287"/>
        <v>0.44733491830000005</v>
      </c>
      <c r="Q81" s="5">
        <f t="shared" si="288"/>
        <v>9.8545053466144152E-7</v>
      </c>
      <c r="R81" s="5">
        <f t="shared" si="184"/>
        <v>1</v>
      </c>
      <c r="S81" s="13">
        <f t="shared" si="185"/>
        <v>0.50581592259446606</v>
      </c>
      <c r="T81" s="5">
        <f t="shared" si="289"/>
        <v>0.49418407740553394</v>
      </c>
      <c r="U81" s="5">
        <f t="shared" si="186"/>
        <v>5.5540612188058324E-5</v>
      </c>
      <c r="V81" s="5">
        <f t="shared" si="236"/>
        <v>0</v>
      </c>
      <c r="W81" s="52">
        <f t="shared" si="237"/>
        <v>5.4732525976145848E-11</v>
      </c>
      <c r="X81" s="5">
        <f t="shared" si="187"/>
        <v>0</v>
      </c>
      <c r="Y81" s="18">
        <f t="shared" si="290"/>
        <v>0</v>
      </c>
      <c r="Z81" s="72">
        <f t="shared" si="188"/>
        <v>5.7544640540622872E-5</v>
      </c>
      <c r="AA81" s="72">
        <f t="shared" si="189"/>
        <v>5.6933951500862067E-5</v>
      </c>
      <c r="AB81" s="72">
        <f t="shared" si="190"/>
        <v>7.0059807085363656E-11</v>
      </c>
      <c r="AC81" s="72">
        <f t="shared" si="191"/>
        <v>1.1520798444127394E-4</v>
      </c>
      <c r="AD81" s="72">
        <f t="shared" si="192"/>
        <v>0</v>
      </c>
      <c r="AE81" s="72">
        <f t="shared" si="239"/>
        <v>0</v>
      </c>
      <c r="AF81" s="72">
        <f t="shared" si="240"/>
        <v>0.99994445938781196</v>
      </c>
      <c r="AG81" s="72">
        <f t="shared" si="241"/>
        <v>0</v>
      </c>
      <c r="AH81" s="72">
        <f t="shared" si="242"/>
        <v>5.7544640540622872E-5</v>
      </c>
      <c r="AI81" s="72">
        <f t="shared" si="193"/>
        <v>0</v>
      </c>
      <c r="AJ81" s="72">
        <f t="shared" si="194"/>
        <v>0</v>
      </c>
      <c r="AL81">
        <f t="shared" si="195"/>
        <v>76</v>
      </c>
      <c r="AM81" s="14">
        <f t="shared" si="291"/>
        <v>2.1862692307692298E-2</v>
      </c>
      <c r="AN81" s="5">
        <f t="shared" si="292"/>
        <v>0.19327099780227242</v>
      </c>
      <c r="AO81" s="5">
        <f t="shared" si="293"/>
        <v>1</v>
      </c>
      <c r="AP81" s="5">
        <f t="shared" si="294"/>
        <v>0.54627956649999998</v>
      </c>
      <c r="AQ81" s="5">
        <f t="shared" si="295"/>
        <v>0.45372043350000002</v>
      </c>
      <c r="AR81" s="5">
        <f t="shared" si="296"/>
        <v>2.2029367580032292E-6</v>
      </c>
      <c r="AS81" s="5">
        <f t="shared" si="297"/>
        <v>1</v>
      </c>
      <c r="AT81" s="5">
        <f t="shared" si="298"/>
        <v>0.49546700994920667</v>
      </c>
      <c r="AU81" s="5">
        <f t="shared" si="299"/>
        <v>0.50453299005079333</v>
      </c>
      <c r="AV81" s="5">
        <f t="shared" si="300"/>
        <v>1.123885101269278E-4</v>
      </c>
      <c r="AW81" s="5">
        <f t="shared" si="202"/>
        <v>0</v>
      </c>
      <c r="AX81" s="5">
        <f t="shared" si="247"/>
        <v>2.4758478013582743E-10</v>
      </c>
      <c r="AY81" s="5">
        <f t="shared" si="203"/>
        <v>0</v>
      </c>
      <c r="AZ81" s="18">
        <f t="shared" si="301"/>
        <v>0</v>
      </c>
      <c r="BA81" s="72">
        <f t="shared" si="204"/>
        <v>0</v>
      </c>
      <c r="BB81" s="72">
        <f t="shared" si="249"/>
        <v>0.99988761148987304</v>
      </c>
      <c r="BC81" s="72">
        <f t="shared" si="250"/>
        <v>0</v>
      </c>
      <c r="BD81" s="72">
        <f t="shared" si="251"/>
        <v>1.1607941380765012E-4</v>
      </c>
      <c r="BE81" s="72">
        <f t="shared" si="252"/>
        <v>1.1607941380765012E-4</v>
      </c>
      <c r="BF81" s="72">
        <f t="shared" si="253"/>
        <v>0</v>
      </c>
      <c r="BG81" s="72">
        <f t="shared" si="254"/>
        <v>0</v>
      </c>
      <c r="BI81">
        <f t="shared" si="205"/>
        <v>77</v>
      </c>
      <c r="BJ81" s="14">
        <f t="shared" si="302"/>
        <v>2.1886373626373599E-2</v>
      </c>
      <c r="BK81" s="5">
        <f t="shared" si="207"/>
        <v>0.18879877756074243</v>
      </c>
      <c r="BL81" s="5">
        <f t="shared" si="208"/>
        <v>1</v>
      </c>
      <c r="BM81" s="5">
        <f t="shared" si="209"/>
        <v>0.53419757606042528</v>
      </c>
      <c r="BN81" s="5">
        <f t="shared" si="303"/>
        <v>0.46580242393957472</v>
      </c>
      <c r="BO81" s="5">
        <f t="shared" si="304"/>
        <v>4.939287494600128E-6</v>
      </c>
      <c r="BP81" s="5">
        <f t="shared" si="211"/>
        <v>1</v>
      </c>
      <c r="BQ81" s="5">
        <f t="shared" si="212"/>
        <v>0.56426714200000005</v>
      </c>
      <c r="BR81" s="5">
        <f t="shared" si="305"/>
        <v>0.43573285799999995</v>
      </c>
      <c r="BS81" s="5">
        <f t="shared" si="213"/>
        <v>1.7554139023688519E-7</v>
      </c>
      <c r="BT81" s="5">
        <f t="shared" si="257"/>
        <v>0</v>
      </c>
      <c r="BU81" s="13">
        <f t="shared" si="258"/>
        <v>8.6704939358176798E-13</v>
      </c>
      <c r="BV81" s="5">
        <f t="shared" si="214"/>
        <v>0</v>
      </c>
      <c r="BW81" s="18">
        <f t="shared" si="215"/>
        <v>0</v>
      </c>
      <c r="BX81" s="72">
        <f t="shared" si="259"/>
        <v>1.8980149972562671E-7</v>
      </c>
      <c r="BY81" s="72">
        <f t="shared" si="216"/>
        <v>1.8767424627936368E-7</v>
      </c>
      <c r="BZ81" s="72">
        <f t="shared" si="217"/>
        <v>1.0751377572008794E-12</v>
      </c>
      <c r="CA81" s="72">
        <f t="shared" si="218"/>
        <v>4.3070941939238307E-7</v>
      </c>
      <c r="CB81" s="72">
        <f t="shared" si="219"/>
        <v>0</v>
      </c>
      <c r="CC81" s="72">
        <f t="shared" si="220"/>
        <v>0</v>
      </c>
      <c r="CD81" s="72">
        <f t="shared" si="260"/>
        <v>0.9999998244586098</v>
      </c>
      <c r="CE81" s="72">
        <f t="shared" si="261"/>
        <v>0</v>
      </c>
      <c r="CF81" s="72">
        <f t="shared" si="262"/>
        <v>1.8980149972562671E-7</v>
      </c>
      <c r="CG81" s="72">
        <f t="shared" si="221"/>
        <v>0</v>
      </c>
      <c r="CH81" s="72">
        <f t="shared" si="222"/>
        <v>0</v>
      </c>
      <c r="CJ81">
        <f t="shared" si="223"/>
        <v>76</v>
      </c>
      <c r="CK81" s="14">
        <f t="shared" si="306"/>
        <v>2.1862692307692298E-2</v>
      </c>
      <c r="CL81" s="5">
        <f t="shared" si="307"/>
        <v>0.19327099780227242</v>
      </c>
      <c r="CM81" s="5">
        <f t="shared" si="308"/>
        <v>1</v>
      </c>
      <c r="CN81" s="5">
        <f t="shared" si="309"/>
        <v>0.52649293044898116</v>
      </c>
      <c r="CO81" s="5">
        <f t="shared" si="310"/>
        <v>0.47350706955101884</v>
      </c>
      <c r="CP81" s="5">
        <f t="shared" si="311"/>
        <v>1.0603825228785986E-5</v>
      </c>
      <c r="CQ81" s="5">
        <f t="shared" si="312"/>
        <v>1</v>
      </c>
      <c r="CR81" s="5">
        <f t="shared" si="313"/>
        <v>0.55934812489999997</v>
      </c>
      <c r="CS81" s="5">
        <f t="shared" si="314"/>
        <v>0.44065187510000003</v>
      </c>
      <c r="CT81" s="5">
        <f t="shared" si="315"/>
        <v>4.0286470715707471E-7</v>
      </c>
      <c r="CU81" s="5">
        <f t="shared" si="229"/>
        <v>1</v>
      </c>
      <c r="CV81" s="5">
        <f t="shared" si="230"/>
        <v>0</v>
      </c>
      <c r="CW81" s="5">
        <f t="shared" si="316"/>
        <v>4.2719069455396668E-12</v>
      </c>
      <c r="CX81" s="5">
        <f t="shared" si="231"/>
        <v>0</v>
      </c>
      <c r="CY81" s="18">
        <f t="shared" si="317"/>
        <v>0</v>
      </c>
      <c r="CZ81" s="72">
        <f t="shared" si="270"/>
        <v>0</v>
      </c>
      <c r="DA81" s="72">
        <f t="shared" si="271"/>
        <v>0.99999959713529285</v>
      </c>
      <c r="DB81" s="72">
        <f t="shared" si="272"/>
        <v>0</v>
      </c>
      <c r="DC81" s="72">
        <f t="shared" si="273"/>
        <v>4.3218270918658503E-7</v>
      </c>
      <c r="DD81" s="72">
        <f t="shared" si="274"/>
        <v>4.3218270918658503E-7</v>
      </c>
      <c r="DE81" s="72">
        <f t="shared" si="275"/>
        <v>0</v>
      </c>
      <c r="DF81" s="72">
        <f t="shared" si="276"/>
        <v>0</v>
      </c>
    </row>
    <row r="82" spans="1:110" x14ac:dyDescent="0.2">
      <c r="A82">
        <f t="shared" si="277"/>
        <v>78</v>
      </c>
      <c r="B82">
        <f t="shared" si="278"/>
        <v>2103</v>
      </c>
      <c r="C82">
        <f t="shared" si="279"/>
        <v>118</v>
      </c>
      <c r="D82">
        <f t="shared" si="280"/>
        <v>120</v>
      </c>
      <c r="E82">
        <f t="shared" si="281"/>
        <v>115</v>
      </c>
      <c r="F82" s="5">
        <f t="shared" si="282"/>
        <v>1</v>
      </c>
      <c r="G82" s="5">
        <f t="shared" si="177"/>
        <v>0</v>
      </c>
      <c r="H82" s="5">
        <f t="shared" si="178"/>
        <v>0</v>
      </c>
      <c r="I82" s="5">
        <f t="shared" si="283"/>
        <v>11.651160716763691</v>
      </c>
      <c r="K82">
        <f t="shared" si="284"/>
        <v>78</v>
      </c>
      <c r="L82" s="14">
        <f t="shared" si="285"/>
        <v>2.1910054945054901E-2</v>
      </c>
      <c r="M82" s="50">
        <f t="shared" si="286"/>
        <v>0.18442150267680849</v>
      </c>
      <c r="N82" s="5">
        <f t="shared" si="181"/>
        <v>1</v>
      </c>
      <c r="O82" s="5">
        <f t="shared" si="182"/>
        <v>0.55831690629999997</v>
      </c>
      <c r="P82" s="5">
        <f t="shared" si="287"/>
        <v>0.44168309370000003</v>
      </c>
      <c r="Q82" s="5">
        <f t="shared" si="288"/>
        <v>4.3525684083758458E-7</v>
      </c>
      <c r="R82" s="5">
        <f t="shared" si="184"/>
        <v>1</v>
      </c>
      <c r="S82" s="13">
        <f t="shared" si="185"/>
        <v>0.51525086615912863</v>
      </c>
      <c r="T82" s="5">
        <f t="shared" si="289"/>
        <v>0.48474913384087137</v>
      </c>
      <c r="U82" s="5">
        <f t="shared" si="186"/>
        <v>2.6923263651153016E-5</v>
      </c>
      <c r="V82" s="5">
        <f t="shared" si="236"/>
        <v>0</v>
      </c>
      <c r="W82" s="52">
        <f t="shared" si="237"/>
        <v>1.1718534681838235E-11</v>
      </c>
      <c r="X82" s="5">
        <f t="shared" si="187"/>
        <v>0</v>
      </c>
      <c r="Y82" s="18">
        <f t="shared" si="290"/>
        <v>0</v>
      </c>
      <c r="Z82" s="72">
        <f t="shared" si="188"/>
        <v>2.7894714659251229E-5</v>
      </c>
      <c r="AA82" s="72">
        <f t="shared" si="189"/>
        <v>2.7598717637611868E-5</v>
      </c>
      <c r="AB82" s="72">
        <f t="shared" si="190"/>
        <v>1.5347496096535922E-11</v>
      </c>
      <c r="AC82" s="72">
        <f t="shared" si="191"/>
        <v>5.6934021560669151E-5</v>
      </c>
      <c r="AD82" s="72">
        <f t="shared" si="192"/>
        <v>0</v>
      </c>
      <c r="AE82" s="72">
        <f t="shared" si="239"/>
        <v>0</v>
      </c>
      <c r="AF82" s="72">
        <f t="shared" si="240"/>
        <v>0.99997307673634883</v>
      </c>
      <c r="AG82" s="72">
        <f t="shared" si="241"/>
        <v>0</v>
      </c>
      <c r="AH82" s="72">
        <f t="shared" si="242"/>
        <v>2.7894714659251229E-5</v>
      </c>
      <c r="AI82" s="72">
        <f t="shared" si="193"/>
        <v>0</v>
      </c>
      <c r="AJ82" s="72">
        <f t="shared" si="194"/>
        <v>0</v>
      </c>
      <c r="AL82">
        <f t="shared" si="195"/>
        <v>77</v>
      </c>
      <c r="AM82" s="14">
        <f t="shared" si="291"/>
        <v>2.1886373626373599E-2</v>
      </c>
      <c r="AN82" s="5">
        <f t="shared" si="292"/>
        <v>0.18879877756074243</v>
      </c>
      <c r="AO82" s="5">
        <f t="shared" si="293"/>
        <v>1</v>
      </c>
      <c r="AP82" s="5">
        <f t="shared" si="294"/>
        <v>0.55266508169999995</v>
      </c>
      <c r="AQ82" s="5">
        <f t="shared" si="295"/>
        <v>0.44733491830000005</v>
      </c>
      <c r="AR82" s="5">
        <f t="shared" si="296"/>
        <v>9.8545053466144152E-7</v>
      </c>
      <c r="AS82" s="5">
        <f t="shared" si="297"/>
        <v>1</v>
      </c>
      <c r="AT82" s="5">
        <f t="shared" si="298"/>
        <v>0.50581592259446606</v>
      </c>
      <c r="AU82" s="5">
        <f t="shared" si="299"/>
        <v>0.49418407740553394</v>
      </c>
      <c r="AV82" s="5">
        <f t="shared" si="300"/>
        <v>5.5540612188058324E-5</v>
      </c>
      <c r="AW82" s="5">
        <f t="shared" si="202"/>
        <v>0</v>
      </c>
      <c r="AX82" s="5">
        <f t="shared" si="247"/>
        <v>5.4732525976145848E-11</v>
      </c>
      <c r="AY82" s="5">
        <f t="shared" si="203"/>
        <v>0</v>
      </c>
      <c r="AZ82" s="18">
        <f t="shared" si="301"/>
        <v>0</v>
      </c>
      <c r="BA82" s="72">
        <f t="shared" si="204"/>
        <v>0</v>
      </c>
      <c r="BB82" s="72">
        <f t="shared" si="249"/>
        <v>0.99994445938781196</v>
      </c>
      <c r="BC82" s="72">
        <f t="shared" si="250"/>
        <v>0</v>
      </c>
      <c r="BD82" s="72">
        <f t="shared" si="251"/>
        <v>5.736459801830877E-5</v>
      </c>
      <c r="BE82" s="72">
        <f t="shared" si="252"/>
        <v>5.736459801830877E-5</v>
      </c>
      <c r="BF82" s="72">
        <f t="shared" si="253"/>
        <v>0</v>
      </c>
      <c r="BG82" s="72">
        <f t="shared" si="254"/>
        <v>0</v>
      </c>
      <c r="BI82">
        <f t="shared" si="205"/>
        <v>78</v>
      </c>
      <c r="BJ82" s="14">
        <f t="shared" si="302"/>
        <v>2.1910054945054901E-2</v>
      </c>
      <c r="BK82" s="5">
        <f t="shared" si="207"/>
        <v>0.18442150267680849</v>
      </c>
      <c r="BL82" s="5">
        <f t="shared" si="208"/>
        <v>1</v>
      </c>
      <c r="BM82" s="5">
        <f t="shared" si="209"/>
        <v>0.54122152540884771</v>
      </c>
      <c r="BN82" s="5">
        <f t="shared" si="303"/>
        <v>0.45877847459115229</v>
      </c>
      <c r="BO82" s="5">
        <f t="shared" si="304"/>
        <v>2.2660387823398011E-6</v>
      </c>
      <c r="BP82" s="5">
        <f t="shared" si="211"/>
        <v>1</v>
      </c>
      <c r="BQ82" s="5">
        <f t="shared" si="212"/>
        <v>0.56858358850000001</v>
      </c>
      <c r="BR82" s="5">
        <f t="shared" si="305"/>
        <v>0.43141641149999999</v>
      </c>
      <c r="BS82" s="5">
        <f t="shared" si="213"/>
        <v>7.5731436645718135E-8</v>
      </c>
      <c r="BT82" s="5">
        <f t="shared" si="257"/>
        <v>0</v>
      </c>
      <c r="BU82" s="13">
        <f t="shared" si="258"/>
        <v>1.7161037248150691E-13</v>
      </c>
      <c r="BV82" s="5">
        <f t="shared" si="214"/>
        <v>0</v>
      </c>
      <c r="BW82" s="18">
        <f t="shared" si="215"/>
        <v>0</v>
      </c>
      <c r="BX82" s="72">
        <f t="shared" si="259"/>
        <v>8.1883481908948108E-8</v>
      </c>
      <c r="BY82" s="72">
        <f t="shared" si="216"/>
        <v>8.0966213692883384E-8</v>
      </c>
      <c r="BZ82" s="72">
        <f t="shared" si="217"/>
        <v>2.1889491256848729E-13</v>
      </c>
      <c r="CA82" s="72">
        <f t="shared" si="218"/>
        <v>1.8767532141712089E-7</v>
      </c>
      <c r="CB82" s="72">
        <f t="shared" si="219"/>
        <v>0</v>
      </c>
      <c r="CC82" s="72">
        <f t="shared" si="220"/>
        <v>0</v>
      </c>
      <c r="CD82" s="72">
        <f t="shared" si="260"/>
        <v>0.99999992426856332</v>
      </c>
      <c r="CE82" s="72">
        <f t="shared" si="261"/>
        <v>0</v>
      </c>
      <c r="CF82" s="72">
        <f t="shared" si="262"/>
        <v>8.1883481908948108E-8</v>
      </c>
      <c r="CG82" s="72">
        <f t="shared" si="221"/>
        <v>0</v>
      </c>
      <c r="CH82" s="72">
        <f t="shared" si="222"/>
        <v>0</v>
      </c>
      <c r="CJ82">
        <f t="shared" si="223"/>
        <v>77</v>
      </c>
      <c r="CK82" s="14">
        <f t="shared" si="306"/>
        <v>2.1886373626373599E-2</v>
      </c>
      <c r="CL82" s="5">
        <f t="shared" si="307"/>
        <v>0.18879877756074243</v>
      </c>
      <c r="CM82" s="5">
        <f t="shared" si="308"/>
        <v>1</v>
      </c>
      <c r="CN82" s="5">
        <f t="shared" si="309"/>
        <v>0.53419757606042528</v>
      </c>
      <c r="CO82" s="5">
        <f t="shared" si="310"/>
        <v>0.46580242393957472</v>
      </c>
      <c r="CP82" s="5">
        <f t="shared" si="311"/>
        <v>4.939287494600128E-6</v>
      </c>
      <c r="CQ82" s="5">
        <f t="shared" si="312"/>
        <v>1</v>
      </c>
      <c r="CR82" s="5">
        <f t="shared" si="313"/>
        <v>0.56426714200000005</v>
      </c>
      <c r="CS82" s="5">
        <f t="shared" si="314"/>
        <v>0.43573285799999995</v>
      </c>
      <c r="CT82" s="5">
        <f t="shared" si="315"/>
        <v>1.7554139023688519E-7</v>
      </c>
      <c r="CU82" s="5">
        <f t="shared" si="229"/>
        <v>1</v>
      </c>
      <c r="CV82" s="5">
        <f t="shared" si="230"/>
        <v>0</v>
      </c>
      <c r="CW82" s="5">
        <f t="shared" si="316"/>
        <v>8.6704939358176798E-13</v>
      </c>
      <c r="CX82" s="5">
        <f t="shared" si="231"/>
        <v>0</v>
      </c>
      <c r="CY82" s="18">
        <f t="shared" si="317"/>
        <v>0</v>
      </c>
      <c r="CZ82" s="72">
        <f t="shared" si="270"/>
        <v>0</v>
      </c>
      <c r="DA82" s="72">
        <f t="shared" si="271"/>
        <v>0.9999998244586098</v>
      </c>
      <c r="DB82" s="72">
        <f t="shared" si="272"/>
        <v>0</v>
      </c>
      <c r="DC82" s="72">
        <f t="shared" si="273"/>
        <v>1.8831620705205352E-7</v>
      </c>
      <c r="DD82" s="72">
        <f t="shared" si="274"/>
        <v>1.8831620705205352E-7</v>
      </c>
      <c r="DE82" s="72">
        <f t="shared" si="275"/>
        <v>0</v>
      </c>
      <c r="DF82" s="72">
        <f t="shared" si="276"/>
        <v>0</v>
      </c>
    </row>
    <row r="83" spans="1:110" x14ac:dyDescent="0.2">
      <c r="A83">
        <f t="shared" si="277"/>
        <v>79</v>
      </c>
      <c r="B83">
        <f t="shared" si="278"/>
        <v>2104</v>
      </c>
      <c r="C83">
        <f t="shared" si="279"/>
        <v>119</v>
      </c>
      <c r="D83">
        <f t="shared" si="280"/>
        <v>121</v>
      </c>
      <c r="E83">
        <f t="shared" si="281"/>
        <v>116</v>
      </c>
      <c r="F83" s="5">
        <f t="shared" si="282"/>
        <v>1</v>
      </c>
      <c r="G83" s="5">
        <f t="shared" si="177"/>
        <v>0</v>
      </c>
      <c r="H83" s="5">
        <f t="shared" si="178"/>
        <v>0</v>
      </c>
      <c r="I83" s="5">
        <f t="shared" si="283"/>
        <v>11.651160716763691</v>
      </c>
      <c r="K83">
        <f t="shared" si="284"/>
        <v>79</v>
      </c>
      <c r="L83" s="14">
        <f t="shared" si="285"/>
        <v>2.1933736263736299E-2</v>
      </c>
      <c r="M83" s="50">
        <f t="shared" si="286"/>
        <v>0.18013737283184658</v>
      </c>
      <c r="N83" s="5">
        <f t="shared" si="181"/>
        <v>1</v>
      </c>
      <c r="O83" s="5">
        <f t="shared" si="182"/>
        <v>0.56330064449999995</v>
      </c>
      <c r="P83" s="5">
        <f t="shared" si="287"/>
        <v>0.43669935550000005</v>
      </c>
      <c r="Q83" s="5">
        <f t="shared" si="288"/>
        <v>1.900763818707393E-7</v>
      </c>
      <c r="R83" s="5">
        <f t="shared" si="184"/>
        <v>1</v>
      </c>
      <c r="S83" s="13">
        <f t="shared" si="185"/>
        <v>0.52385067126122498</v>
      </c>
      <c r="T83" s="5">
        <f t="shared" si="289"/>
        <v>0.47614932873877502</v>
      </c>
      <c r="U83" s="5">
        <f t="shared" si="186"/>
        <v>1.2819493914953571E-5</v>
      </c>
      <c r="V83" s="5">
        <f t="shared" si="236"/>
        <v>0</v>
      </c>
      <c r="W83" s="52">
        <f t="shared" si="237"/>
        <v>2.4366830207683336E-12</v>
      </c>
      <c r="X83" s="5">
        <f t="shared" si="187"/>
        <v>0</v>
      </c>
      <c r="Y83" s="18">
        <f t="shared" si="290"/>
        <v>0</v>
      </c>
      <c r="Z83" s="72">
        <f t="shared" si="188"/>
        <v>1.3282049660362141E-5</v>
      </c>
      <c r="AA83" s="72">
        <f t="shared" si="189"/>
        <v>1.3141118184899846E-5</v>
      </c>
      <c r="AB83" s="72">
        <f t="shared" si="190"/>
        <v>3.2564990317480214E-12</v>
      </c>
      <c r="AC83" s="72">
        <f t="shared" si="191"/>
        <v>2.7598732985107966E-5</v>
      </c>
      <c r="AD83" s="72">
        <f t="shared" si="192"/>
        <v>0</v>
      </c>
      <c r="AE83" s="72">
        <f t="shared" si="239"/>
        <v>0</v>
      </c>
      <c r="AF83" s="72">
        <f t="shared" si="240"/>
        <v>0.99998718050608504</v>
      </c>
      <c r="AG83" s="72">
        <f t="shared" si="241"/>
        <v>0</v>
      </c>
      <c r="AH83" s="72">
        <f t="shared" si="242"/>
        <v>1.3282049660362141E-5</v>
      </c>
      <c r="AI83" s="72">
        <f t="shared" si="193"/>
        <v>0</v>
      </c>
      <c r="AJ83" s="72">
        <f t="shared" si="194"/>
        <v>0</v>
      </c>
      <c r="AL83">
        <f t="shared" si="195"/>
        <v>78</v>
      </c>
      <c r="AM83" s="14">
        <f t="shared" si="291"/>
        <v>2.1910054945054901E-2</v>
      </c>
      <c r="AN83" s="5">
        <f t="shared" si="292"/>
        <v>0.18442150267680849</v>
      </c>
      <c r="AO83" s="5">
        <f t="shared" si="293"/>
        <v>1</v>
      </c>
      <c r="AP83" s="5">
        <f t="shared" si="294"/>
        <v>0.55831690629999997</v>
      </c>
      <c r="AQ83" s="5">
        <f t="shared" si="295"/>
        <v>0.44168309370000003</v>
      </c>
      <c r="AR83" s="5">
        <f t="shared" si="296"/>
        <v>4.3525684083758458E-7</v>
      </c>
      <c r="AS83" s="5">
        <f t="shared" si="297"/>
        <v>1</v>
      </c>
      <c r="AT83" s="5">
        <f t="shared" si="298"/>
        <v>0.51525086615912863</v>
      </c>
      <c r="AU83" s="5">
        <f t="shared" si="299"/>
        <v>0.48474913384087137</v>
      </c>
      <c r="AV83" s="5">
        <f t="shared" si="300"/>
        <v>2.6923263651153016E-5</v>
      </c>
      <c r="AW83" s="5">
        <f t="shared" si="202"/>
        <v>0</v>
      </c>
      <c r="AX83" s="5">
        <f t="shared" si="247"/>
        <v>1.1718534681838235E-11</v>
      </c>
      <c r="AY83" s="5">
        <f t="shared" si="203"/>
        <v>0</v>
      </c>
      <c r="AZ83" s="18">
        <f t="shared" si="301"/>
        <v>0</v>
      </c>
      <c r="BA83" s="72">
        <f t="shared" si="204"/>
        <v>0</v>
      </c>
      <c r="BB83" s="72">
        <f t="shared" si="249"/>
        <v>0.99997307673634883</v>
      </c>
      <c r="BC83" s="72">
        <f t="shared" si="250"/>
        <v>0</v>
      </c>
      <c r="BD83" s="72">
        <f t="shared" si="251"/>
        <v>2.7807439202504941E-5</v>
      </c>
      <c r="BE83" s="72">
        <f t="shared" si="252"/>
        <v>2.7807439202504941E-5</v>
      </c>
      <c r="BF83" s="72">
        <f t="shared" si="253"/>
        <v>0</v>
      </c>
      <c r="BG83" s="72">
        <f t="shared" si="254"/>
        <v>0</v>
      </c>
      <c r="BI83">
        <f t="shared" si="205"/>
        <v>79</v>
      </c>
      <c r="BJ83" s="14">
        <f t="shared" si="302"/>
        <v>2.1933736263736299E-2</v>
      </c>
      <c r="BK83" s="5">
        <f t="shared" si="207"/>
        <v>0.18013737283184658</v>
      </c>
      <c r="BL83" s="5">
        <f t="shared" si="208"/>
        <v>1</v>
      </c>
      <c r="BM83" s="5">
        <f t="shared" si="209"/>
        <v>0.54763299701540058</v>
      </c>
      <c r="BN83" s="5">
        <f t="shared" si="303"/>
        <v>0.45236700298459942</v>
      </c>
      <c r="BO83" s="5">
        <f t="shared" si="304"/>
        <v>1.0250811726139268E-6</v>
      </c>
      <c r="BP83" s="5">
        <f t="shared" si="211"/>
        <v>1</v>
      </c>
      <c r="BQ83" s="5">
        <f t="shared" si="212"/>
        <v>1</v>
      </c>
      <c r="BR83" s="5">
        <f t="shared" si="305"/>
        <v>0</v>
      </c>
      <c r="BS83" s="5">
        <f t="shared" si="213"/>
        <v>0</v>
      </c>
      <c r="BT83" s="5">
        <f t="shared" si="257"/>
        <v>0</v>
      </c>
      <c r="BU83" s="13">
        <f t="shared" si="258"/>
        <v>0</v>
      </c>
      <c r="BV83" s="5">
        <f t="shared" si="214"/>
        <v>0</v>
      </c>
      <c r="BW83" s="18">
        <f t="shared" si="215"/>
        <v>0</v>
      </c>
      <c r="BX83" s="72">
        <f t="shared" si="259"/>
        <v>0</v>
      </c>
      <c r="BY83" s="72">
        <f t="shared" si="216"/>
        <v>0</v>
      </c>
      <c r="BZ83" s="72">
        <f t="shared" si="217"/>
        <v>0</v>
      </c>
      <c r="CA83" s="72">
        <f t="shared" si="218"/>
        <v>8.096643258779595E-8</v>
      </c>
      <c r="CB83" s="72">
        <f t="shared" si="219"/>
        <v>0</v>
      </c>
      <c r="CC83" s="72">
        <f t="shared" si="220"/>
        <v>0</v>
      </c>
      <c r="CD83" s="72">
        <f t="shared" si="260"/>
        <v>1</v>
      </c>
      <c r="CE83" s="72">
        <f t="shared" si="261"/>
        <v>0</v>
      </c>
      <c r="CF83" s="72">
        <f t="shared" si="262"/>
        <v>0</v>
      </c>
      <c r="CG83" s="72">
        <f t="shared" si="221"/>
        <v>0</v>
      </c>
      <c r="CH83" s="72">
        <f t="shared" si="222"/>
        <v>0</v>
      </c>
      <c r="CJ83">
        <f t="shared" si="223"/>
        <v>78</v>
      </c>
      <c r="CK83" s="14">
        <f t="shared" si="306"/>
        <v>2.1910054945054901E-2</v>
      </c>
      <c r="CL83" s="5">
        <f t="shared" si="307"/>
        <v>0.18442150267680849</v>
      </c>
      <c r="CM83" s="5">
        <f t="shared" si="308"/>
        <v>1</v>
      </c>
      <c r="CN83" s="5">
        <f t="shared" si="309"/>
        <v>0.54122152540884771</v>
      </c>
      <c r="CO83" s="5">
        <f t="shared" si="310"/>
        <v>0.45877847459115229</v>
      </c>
      <c r="CP83" s="5">
        <f t="shared" si="311"/>
        <v>2.2660387823398011E-6</v>
      </c>
      <c r="CQ83" s="5">
        <f t="shared" si="312"/>
        <v>1</v>
      </c>
      <c r="CR83" s="5">
        <f t="shared" si="313"/>
        <v>1</v>
      </c>
      <c r="CS83" s="5">
        <f t="shared" si="314"/>
        <v>0</v>
      </c>
      <c r="CT83" s="5">
        <f t="shared" si="315"/>
        <v>0</v>
      </c>
      <c r="CU83" s="5">
        <f t="shared" si="229"/>
        <v>1</v>
      </c>
      <c r="CV83" s="5">
        <f t="shared" si="230"/>
        <v>0</v>
      </c>
      <c r="CW83" s="5">
        <f t="shared" si="316"/>
        <v>0</v>
      </c>
      <c r="CX83" s="5">
        <f t="shared" si="231"/>
        <v>0</v>
      </c>
      <c r="CY83" s="18">
        <f t="shared" si="317"/>
        <v>0</v>
      </c>
      <c r="CZ83" s="72">
        <f t="shared" si="270"/>
        <v>0</v>
      </c>
      <c r="DA83" s="72">
        <f t="shared" si="271"/>
        <v>1</v>
      </c>
      <c r="DB83" s="72">
        <f t="shared" si="272"/>
        <v>0</v>
      </c>
      <c r="DC83" s="72">
        <f t="shared" si="273"/>
        <v>0</v>
      </c>
      <c r="DD83" s="72">
        <f t="shared" si="274"/>
        <v>0</v>
      </c>
      <c r="DE83" s="72">
        <f t="shared" si="275"/>
        <v>0</v>
      </c>
      <c r="DF83" s="72">
        <f t="shared" si="276"/>
        <v>0</v>
      </c>
    </row>
    <row r="84" spans="1:110" x14ac:dyDescent="0.2">
      <c r="A84">
        <f t="shared" si="277"/>
        <v>80</v>
      </c>
      <c r="B84">
        <f t="shared" si="278"/>
        <v>2105</v>
      </c>
      <c r="C84">
        <f t="shared" si="279"/>
        <v>120</v>
      </c>
      <c r="D84">
        <f t="shared" si="280"/>
        <v>122</v>
      </c>
      <c r="E84">
        <f t="shared" si="281"/>
        <v>117</v>
      </c>
      <c r="F84" s="5">
        <f t="shared" si="282"/>
        <v>1</v>
      </c>
      <c r="G84" s="5">
        <f t="shared" si="177"/>
        <v>0</v>
      </c>
      <c r="H84" s="5">
        <f t="shared" si="178"/>
        <v>0</v>
      </c>
      <c r="I84" s="5">
        <f t="shared" si="283"/>
        <v>11.651160716763691</v>
      </c>
      <c r="K84">
        <f t="shared" si="284"/>
        <v>80</v>
      </c>
      <c r="L84" s="14">
        <f t="shared" si="285"/>
        <v>2.19574175824176E-2</v>
      </c>
      <c r="M84" s="50">
        <f t="shared" si="286"/>
        <v>0.17594461667871433</v>
      </c>
      <c r="N84" s="5">
        <f t="shared" si="181"/>
        <v>1</v>
      </c>
      <c r="O84" s="5">
        <f t="shared" si="182"/>
        <v>0.56767814419999996</v>
      </c>
      <c r="P84" s="5">
        <f t="shared" si="287"/>
        <v>0.43232185580000004</v>
      </c>
      <c r="Q84" s="5">
        <f t="shared" si="288"/>
        <v>8.2174174154107495E-8</v>
      </c>
      <c r="R84" s="5">
        <f t="shared" si="184"/>
        <v>1</v>
      </c>
      <c r="S84" s="13">
        <f t="shared" si="185"/>
        <v>0.53169192971979617</v>
      </c>
      <c r="T84" s="5">
        <f t="shared" si="289"/>
        <v>0.46830807028020383</v>
      </c>
      <c r="U84" s="5">
        <f t="shared" si="186"/>
        <v>6.0034724572807217E-6</v>
      </c>
      <c r="V84" s="5">
        <f t="shared" si="236"/>
        <v>0</v>
      </c>
      <c r="W84" s="52">
        <f t="shared" si="237"/>
        <v>4.9333039123397366E-13</v>
      </c>
      <c r="X84" s="5">
        <f t="shared" si="187"/>
        <v>0</v>
      </c>
      <c r="Y84" s="18">
        <f t="shared" si="290"/>
        <v>0</v>
      </c>
      <c r="Z84" s="72">
        <f t="shared" si="188"/>
        <v>6.2200910458100307E-6</v>
      </c>
      <c r="AA84" s="72">
        <f t="shared" si="189"/>
        <v>6.1540932235393192E-6</v>
      </c>
      <c r="AB84" s="72">
        <f t="shared" si="190"/>
        <v>6.7116155604135553E-13</v>
      </c>
      <c r="AC84" s="72">
        <f t="shared" si="191"/>
        <v>1.3141121441398878E-5</v>
      </c>
      <c r="AD84" s="72">
        <f t="shared" si="192"/>
        <v>0</v>
      </c>
      <c r="AE84" s="72">
        <f t="shared" si="239"/>
        <v>0</v>
      </c>
      <c r="AF84" s="72">
        <f t="shared" si="240"/>
        <v>0.99999399652754273</v>
      </c>
      <c r="AG84" s="72">
        <f t="shared" si="241"/>
        <v>0</v>
      </c>
      <c r="AH84" s="72">
        <f t="shared" si="242"/>
        <v>6.2200910458100307E-6</v>
      </c>
      <c r="AI84" s="72">
        <f t="shared" si="193"/>
        <v>0</v>
      </c>
      <c r="AJ84" s="72">
        <f t="shared" si="194"/>
        <v>0</v>
      </c>
      <c r="AL84">
        <f t="shared" si="195"/>
        <v>79</v>
      </c>
      <c r="AM84" s="14">
        <f t="shared" si="291"/>
        <v>2.1933736263736299E-2</v>
      </c>
      <c r="AN84" s="5">
        <f t="shared" si="292"/>
        <v>0.18013737283184658</v>
      </c>
      <c r="AO84" s="5">
        <f t="shared" si="293"/>
        <v>1</v>
      </c>
      <c r="AP84" s="5">
        <f t="shared" si="294"/>
        <v>0.56330064449999995</v>
      </c>
      <c r="AQ84" s="5">
        <f t="shared" si="295"/>
        <v>0.43669935550000005</v>
      </c>
      <c r="AR84" s="5">
        <f t="shared" si="296"/>
        <v>1.900763818707393E-7</v>
      </c>
      <c r="AS84" s="5">
        <f t="shared" si="297"/>
        <v>1</v>
      </c>
      <c r="AT84" s="5">
        <f t="shared" si="298"/>
        <v>0.52385067126122498</v>
      </c>
      <c r="AU84" s="5">
        <f t="shared" si="299"/>
        <v>0.47614932873877502</v>
      </c>
      <c r="AV84" s="5">
        <f t="shared" si="300"/>
        <v>1.2819493914953571E-5</v>
      </c>
      <c r="AW84" s="5">
        <f t="shared" si="202"/>
        <v>0</v>
      </c>
      <c r="AX84" s="5">
        <f t="shared" si="247"/>
        <v>2.4366830207683336E-12</v>
      </c>
      <c r="AY84" s="5">
        <f t="shared" si="203"/>
        <v>0</v>
      </c>
      <c r="AZ84" s="18">
        <f t="shared" si="301"/>
        <v>0</v>
      </c>
      <c r="BA84" s="72">
        <f t="shared" si="204"/>
        <v>0</v>
      </c>
      <c r="BB84" s="72">
        <f t="shared" si="249"/>
        <v>0.99998718050608504</v>
      </c>
      <c r="BC84" s="72">
        <f t="shared" si="250"/>
        <v>0</v>
      </c>
      <c r="BD84" s="72">
        <f t="shared" si="251"/>
        <v>1.3240493510217025E-5</v>
      </c>
      <c r="BE84" s="72">
        <f t="shared" si="252"/>
        <v>1.3240493510217025E-5</v>
      </c>
      <c r="BF84" s="72">
        <f t="shared" si="253"/>
        <v>0</v>
      </c>
      <c r="BG84" s="72">
        <f t="shared" si="254"/>
        <v>0</v>
      </c>
      <c r="BI84">
        <f t="shared" si="205"/>
        <v>80</v>
      </c>
      <c r="BJ84" s="14">
        <f t="shared" si="302"/>
        <v>2.19574175824176E-2</v>
      </c>
      <c r="BK84" s="5">
        <f t="shared" si="207"/>
        <v>0.17594461667871433</v>
      </c>
      <c r="BL84" s="5">
        <f t="shared" si="208"/>
        <v>1</v>
      </c>
      <c r="BM84" s="5">
        <f t="shared" si="209"/>
        <v>0.55349475409203852</v>
      </c>
      <c r="BN84" s="5">
        <f t="shared" si="303"/>
        <v>0.44650524590796148</v>
      </c>
      <c r="BO84" s="5">
        <f t="shared" si="304"/>
        <v>4.5770412105360289E-7</v>
      </c>
      <c r="BP84" s="5">
        <f t="shared" si="211"/>
        <v>1</v>
      </c>
      <c r="BQ84" s="5">
        <f t="shared" si="212"/>
        <v>1</v>
      </c>
      <c r="BR84" s="5">
        <f t="shared" si="305"/>
        <v>0</v>
      </c>
      <c r="BS84" s="5">
        <f t="shared" si="213"/>
        <v>0</v>
      </c>
      <c r="BT84" s="5">
        <f t="shared" si="257"/>
        <v>0</v>
      </c>
      <c r="BU84" s="13">
        <f t="shared" si="258"/>
        <v>0</v>
      </c>
      <c r="BV84" s="5">
        <f t="shared" si="214"/>
        <v>0</v>
      </c>
      <c r="BW84" s="18">
        <f t="shared" si="215"/>
        <v>0</v>
      </c>
      <c r="BX84" s="72">
        <f t="shared" si="259"/>
        <v>0</v>
      </c>
      <c r="BY84" s="72">
        <f t="shared" si="216"/>
        <v>0</v>
      </c>
      <c r="BZ84" s="72">
        <f t="shared" si="217"/>
        <v>0</v>
      </c>
      <c r="CA84" s="72">
        <f t="shared" si="218"/>
        <v>0</v>
      </c>
      <c r="CB84" s="72">
        <f t="shared" si="219"/>
        <v>0</v>
      </c>
      <c r="CC84" s="72">
        <f t="shared" si="220"/>
        <v>0</v>
      </c>
      <c r="CD84" s="72">
        <f t="shared" si="260"/>
        <v>1</v>
      </c>
      <c r="CE84" s="72">
        <f t="shared" si="261"/>
        <v>0</v>
      </c>
      <c r="CF84" s="72">
        <f t="shared" si="262"/>
        <v>0</v>
      </c>
      <c r="CG84" s="72">
        <f t="shared" si="221"/>
        <v>0</v>
      </c>
      <c r="CH84" s="72">
        <f t="shared" si="222"/>
        <v>0</v>
      </c>
      <c r="CJ84">
        <f t="shared" si="223"/>
        <v>79</v>
      </c>
      <c r="CK84" s="14">
        <f t="shared" si="306"/>
        <v>2.1933736263736299E-2</v>
      </c>
      <c r="CL84" s="5">
        <f t="shared" si="307"/>
        <v>0.18013737283184658</v>
      </c>
      <c r="CM84" s="5">
        <f t="shared" si="308"/>
        <v>1</v>
      </c>
      <c r="CN84" s="5">
        <f t="shared" si="309"/>
        <v>0.54763299701540058</v>
      </c>
      <c r="CO84" s="5">
        <f t="shared" si="310"/>
        <v>0.45236700298459942</v>
      </c>
      <c r="CP84" s="5">
        <f t="shared" si="311"/>
        <v>1.0250811726139268E-6</v>
      </c>
      <c r="CQ84" s="5">
        <f t="shared" si="312"/>
        <v>1</v>
      </c>
      <c r="CR84" s="5">
        <f t="shared" si="313"/>
        <v>1</v>
      </c>
      <c r="CS84" s="5">
        <f t="shared" si="314"/>
        <v>0</v>
      </c>
      <c r="CT84" s="5">
        <f t="shared" si="315"/>
        <v>0</v>
      </c>
      <c r="CU84" s="5">
        <f t="shared" si="229"/>
        <v>1</v>
      </c>
      <c r="CV84" s="5">
        <f t="shared" si="230"/>
        <v>0</v>
      </c>
      <c r="CW84" s="5">
        <f t="shared" si="316"/>
        <v>0</v>
      </c>
      <c r="CX84" s="5">
        <f t="shared" si="231"/>
        <v>0</v>
      </c>
      <c r="CY84" s="18">
        <f t="shared" si="317"/>
        <v>0</v>
      </c>
      <c r="CZ84" s="72">
        <f t="shared" si="270"/>
        <v>0</v>
      </c>
      <c r="DA84" s="72">
        <f t="shared" si="271"/>
        <v>1</v>
      </c>
      <c r="DB84" s="72">
        <f t="shared" si="272"/>
        <v>0</v>
      </c>
      <c r="DC84" s="72">
        <f t="shared" si="273"/>
        <v>0</v>
      </c>
      <c r="DD84" s="72">
        <f t="shared" si="274"/>
        <v>0</v>
      </c>
      <c r="DE84" s="72">
        <f t="shared" si="275"/>
        <v>0</v>
      </c>
      <c r="DF84" s="72">
        <f t="shared" si="276"/>
        <v>0</v>
      </c>
    </row>
    <row r="85" spans="1:110" x14ac:dyDescent="0.2">
      <c r="A85">
        <f t="shared" si="277"/>
        <v>81</v>
      </c>
      <c r="B85">
        <f t="shared" si="278"/>
        <v>2106</v>
      </c>
      <c r="C85">
        <f t="shared" si="279"/>
        <v>121</v>
      </c>
      <c r="D85">
        <f t="shared" si="280"/>
        <v>123</v>
      </c>
      <c r="E85">
        <f t="shared" si="281"/>
        <v>118</v>
      </c>
      <c r="F85" s="5">
        <f t="shared" si="282"/>
        <v>1</v>
      </c>
      <c r="G85" s="5">
        <f t="shared" si="177"/>
        <v>0</v>
      </c>
      <c r="H85" s="5">
        <f t="shared" si="178"/>
        <v>0</v>
      </c>
      <c r="I85" s="5">
        <f t="shared" si="283"/>
        <v>11.651160716763691</v>
      </c>
      <c r="K85">
        <f t="shared" si="284"/>
        <v>81</v>
      </c>
      <c r="L85" s="14">
        <f t="shared" si="285"/>
        <v>2.1981098901098901E-2</v>
      </c>
      <c r="M85" s="50">
        <f t="shared" si="286"/>
        <v>0.17184149149383782</v>
      </c>
      <c r="N85" s="5">
        <f t="shared" si="181"/>
        <v>1</v>
      </c>
      <c r="O85" s="5">
        <f t="shared" si="182"/>
        <v>1</v>
      </c>
      <c r="P85" s="5">
        <f t="shared" si="287"/>
        <v>0</v>
      </c>
      <c r="Q85" s="5">
        <f t="shared" si="288"/>
        <v>0</v>
      </c>
      <c r="R85" s="5">
        <f t="shared" si="184"/>
        <v>1</v>
      </c>
      <c r="S85" s="13">
        <f t="shared" si="185"/>
        <v>0.53884741445757367</v>
      </c>
      <c r="T85" s="5">
        <f t="shared" si="289"/>
        <v>0.46115258554242633</v>
      </c>
      <c r="U85" s="5">
        <f t="shared" si="186"/>
        <v>2.7685168459077485E-6</v>
      </c>
      <c r="V85" s="5">
        <f t="shared" si="236"/>
        <v>0</v>
      </c>
      <c r="W85" s="52">
        <f t="shared" si="237"/>
        <v>0</v>
      </c>
      <c r="X85" s="5">
        <f t="shared" si="187"/>
        <v>0</v>
      </c>
      <c r="Y85" s="18">
        <f t="shared" si="290"/>
        <v>0</v>
      </c>
      <c r="Z85" s="72">
        <f t="shared" si="188"/>
        <v>2.8684110680845901E-6</v>
      </c>
      <c r="AA85" s="72">
        <f t="shared" si="189"/>
        <v>2.837976311212169E-6</v>
      </c>
      <c r="AB85" s="72">
        <f t="shared" si="190"/>
        <v>2.3570931065435257E-13</v>
      </c>
      <c r="AC85" s="72">
        <f t="shared" si="191"/>
        <v>6.154093894700875E-6</v>
      </c>
      <c r="AD85" s="72">
        <f t="shared" si="192"/>
        <v>0</v>
      </c>
      <c r="AE85" s="72">
        <f t="shared" si="239"/>
        <v>0</v>
      </c>
      <c r="AF85" s="72">
        <f t="shared" si="240"/>
        <v>0.99999723148315411</v>
      </c>
      <c r="AG85" s="72">
        <f t="shared" si="241"/>
        <v>0</v>
      </c>
      <c r="AH85" s="72">
        <f t="shared" si="242"/>
        <v>2.8684110680845901E-6</v>
      </c>
      <c r="AI85" s="72">
        <f t="shared" si="193"/>
        <v>0</v>
      </c>
      <c r="AJ85" s="72">
        <f t="shared" si="194"/>
        <v>0</v>
      </c>
      <c r="AL85">
        <f t="shared" si="195"/>
        <v>80</v>
      </c>
      <c r="AM85" s="14">
        <f t="shared" si="291"/>
        <v>2.19574175824176E-2</v>
      </c>
      <c r="AN85" s="5">
        <f t="shared" si="292"/>
        <v>0.17594461667871433</v>
      </c>
      <c r="AO85" s="5">
        <f t="shared" si="293"/>
        <v>1</v>
      </c>
      <c r="AP85" s="5">
        <f t="shared" si="294"/>
        <v>1</v>
      </c>
      <c r="AQ85" s="5">
        <f t="shared" si="295"/>
        <v>0</v>
      </c>
      <c r="AR85" s="5">
        <f t="shared" si="296"/>
        <v>0</v>
      </c>
      <c r="AS85" s="5">
        <f t="shared" si="297"/>
        <v>1</v>
      </c>
      <c r="AT85" s="5">
        <f t="shared" si="298"/>
        <v>0.53169192971979617</v>
      </c>
      <c r="AU85" s="5">
        <f t="shared" si="299"/>
        <v>0.46830807028020383</v>
      </c>
      <c r="AV85" s="5">
        <f t="shared" si="300"/>
        <v>6.0034724572807217E-6</v>
      </c>
      <c r="AW85" s="5">
        <f t="shared" si="202"/>
        <v>0</v>
      </c>
      <c r="AX85" s="5">
        <f t="shared" si="247"/>
        <v>0</v>
      </c>
      <c r="AY85" s="5">
        <f t="shared" si="203"/>
        <v>0</v>
      </c>
      <c r="AZ85" s="18">
        <f t="shared" si="301"/>
        <v>0</v>
      </c>
      <c r="BA85" s="72">
        <f t="shared" si="204"/>
        <v>0</v>
      </c>
      <c r="BB85" s="72">
        <f t="shared" si="249"/>
        <v>0.99999399652754273</v>
      </c>
      <c r="BC85" s="72">
        <f t="shared" si="250"/>
        <v>0</v>
      </c>
      <c r="BD85" s="72">
        <f t="shared" si="251"/>
        <v>6.2006299653272975E-6</v>
      </c>
      <c r="BE85" s="72">
        <f t="shared" si="252"/>
        <v>6.2006299653272975E-6</v>
      </c>
      <c r="BF85" s="72">
        <f t="shared" si="253"/>
        <v>0</v>
      </c>
      <c r="BG85" s="72">
        <f t="shared" si="254"/>
        <v>0</v>
      </c>
      <c r="BI85">
        <f t="shared" si="205"/>
        <v>81</v>
      </c>
      <c r="BJ85" s="14">
        <f t="shared" si="302"/>
        <v>2.1981098901098901E-2</v>
      </c>
      <c r="BK85" s="5">
        <f t="shared" si="207"/>
        <v>0.17184149149383782</v>
      </c>
      <c r="BL85" s="5">
        <f t="shared" si="208"/>
        <v>1</v>
      </c>
      <c r="BM85" s="5">
        <f t="shared" si="209"/>
        <v>1</v>
      </c>
      <c r="BN85" s="5">
        <f t="shared" si="303"/>
        <v>0</v>
      </c>
      <c r="BO85" s="5">
        <f t="shared" si="304"/>
        <v>0</v>
      </c>
      <c r="BP85" s="5">
        <f t="shared" si="211"/>
        <v>1</v>
      </c>
      <c r="BQ85" s="5">
        <f t="shared" si="212"/>
        <v>1</v>
      </c>
      <c r="BR85" s="5">
        <f t="shared" si="305"/>
        <v>0</v>
      </c>
      <c r="BS85" s="5">
        <f t="shared" si="213"/>
        <v>0</v>
      </c>
      <c r="BT85" s="5">
        <f t="shared" si="257"/>
        <v>0</v>
      </c>
      <c r="BU85" s="13">
        <f t="shared" si="258"/>
        <v>0</v>
      </c>
      <c r="BV85" s="5">
        <f t="shared" si="214"/>
        <v>0</v>
      </c>
      <c r="BW85" s="18">
        <f t="shared" si="215"/>
        <v>0</v>
      </c>
      <c r="BX85" s="72">
        <f t="shared" si="259"/>
        <v>0</v>
      </c>
      <c r="BY85" s="72">
        <f t="shared" si="216"/>
        <v>0</v>
      </c>
      <c r="BZ85" s="72">
        <f t="shared" si="217"/>
        <v>0</v>
      </c>
      <c r="CA85" s="72">
        <f t="shared" si="218"/>
        <v>0</v>
      </c>
      <c r="CB85" s="72">
        <f t="shared" si="219"/>
        <v>0</v>
      </c>
      <c r="CC85" s="72">
        <f t="shared" si="220"/>
        <v>0</v>
      </c>
      <c r="CD85" s="72">
        <f t="shared" si="260"/>
        <v>1</v>
      </c>
      <c r="CE85" s="72">
        <f t="shared" si="261"/>
        <v>0</v>
      </c>
      <c r="CF85" s="72">
        <f t="shared" si="262"/>
        <v>0</v>
      </c>
      <c r="CG85" s="72">
        <f t="shared" si="221"/>
        <v>0</v>
      </c>
      <c r="CH85" s="72">
        <f t="shared" si="222"/>
        <v>0</v>
      </c>
      <c r="CJ85">
        <f t="shared" si="223"/>
        <v>80</v>
      </c>
      <c r="CK85" s="14">
        <f t="shared" si="306"/>
        <v>2.19574175824176E-2</v>
      </c>
      <c r="CL85" s="5">
        <f t="shared" si="307"/>
        <v>0.17594461667871433</v>
      </c>
      <c r="CM85" s="5">
        <f t="shared" si="308"/>
        <v>1</v>
      </c>
      <c r="CN85" s="5">
        <f t="shared" si="309"/>
        <v>1</v>
      </c>
      <c r="CO85" s="5">
        <f t="shared" si="310"/>
        <v>0</v>
      </c>
      <c r="CP85" s="5">
        <f t="shared" si="311"/>
        <v>0</v>
      </c>
      <c r="CQ85" s="5">
        <f t="shared" si="312"/>
        <v>1</v>
      </c>
      <c r="CR85" s="5">
        <f t="shared" si="313"/>
        <v>1</v>
      </c>
      <c r="CS85" s="5">
        <f t="shared" si="314"/>
        <v>0</v>
      </c>
      <c r="CT85" s="5">
        <f t="shared" si="315"/>
        <v>0</v>
      </c>
      <c r="CU85" s="5">
        <f t="shared" si="229"/>
        <v>1</v>
      </c>
      <c r="CV85" s="5">
        <f t="shared" si="230"/>
        <v>0</v>
      </c>
      <c r="CW85" s="5">
        <f t="shared" si="316"/>
        <v>0</v>
      </c>
      <c r="CX85" s="5">
        <f t="shared" si="231"/>
        <v>0</v>
      </c>
      <c r="CY85" s="18">
        <f t="shared" si="317"/>
        <v>0</v>
      </c>
      <c r="CZ85" s="72">
        <f t="shared" si="270"/>
        <v>0</v>
      </c>
      <c r="DA85" s="72">
        <f t="shared" si="271"/>
        <v>1</v>
      </c>
      <c r="DB85" s="72">
        <f t="shared" si="272"/>
        <v>0</v>
      </c>
      <c r="DC85" s="72">
        <f t="shared" si="273"/>
        <v>0</v>
      </c>
      <c r="DD85" s="72">
        <f t="shared" si="274"/>
        <v>0</v>
      </c>
      <c r="DE85" s="72">
        <f t="shared" si="275"/>
        <v>0</v>
      </c>
      <c r="DF85" s="72">
        <f t="shared" si="276"/>
        <v>0</v>
      </c>
    </row>
    <row r="86" spans="1:110" x14ac:dyDescent="0.2">
      <c r="A86">
        <f t="shared" si="277"/>
        <v>82</v>
      </c>
      <c r="B86">
        <f t="shared" si="278"/>
        <v>2107</v>
      </c>
      <c r="C86">
        <f t="shared" si="279"/>
        <v>122</v>
      </c>
      <c r="D86">
        <f t="shared" si="280"/>
        <v>124</v>
      </c>
      <c r="E86">
        <f t="shared" si="281"/>
        <v>119</v>
      </c>
      <c r="F86" s="5">
        <f t="shared" si="282"/>
        <v>1</v>
      </c>
      <c r="G86" s="5">
        <f t="shared" si="177"/>
        <v>0</v>
      </c>
      <c r="H86" s="5">
        <f t="shared" si="178"/>
        <v>0</v>
      </c>
      <c r="I86" s="5">
        <f t="shared" si="283"/>
        <v>11.651160716763691</v>
      </c>
      <c r="K86">
        <f t="shared" si="284"/>
        <v>82</v>
      </c>
      <c r="L86" s="14">
        <f t="shared" si="285"/>
        <v>2.2004780219780199E-2</v>
      </c>
      <c r="M86" s="50">
        <f t="shared" si="286"/>
        <v>0.16782628283089449</v>
      </c>
      <c r="N86" s="5">
        <f t="shared" si="181"/>
        <v>1</v>
      </c>
      <c r="O86" s="5">
        <f t="shared" si="182"/>
        <v>1</v>
      </c>
      <c r="P86" s="5">
        <f t="shared" si="287"/>
        <v>0</v>
      </c>
      <c r="Q86" s="5">
        <f t="shared" si="288"/>
        <v>0</v>
      </c>
      <c r="R86" s="5">
        <f t="shared" si="184"/>
        <v>1</v>
      </c>
      <c r="S86" s="13">
        <f t="shared" si="185"/>
        <v>0.54538509312124073</v>
      </c>
      <c r="T86" s="5">
        <f t="shared" si="289"/>
        <v>0.45461490687875927</v>
      </c>
      <c r="U86" s="5">
        <f t="shared" si="186"/>
        <v>1.2586090280946274E-6</v>
      </c>
      <c r="V86" s="5">
        <f t="shared" si="236"/>
        <v>0</v>
      </c>
      <c r="W86" s="52">
        <f t="shared" si="237"/>
        <v>0</v>
      </c>
      <c r="X86" s="5">
        <f t="shared" si="187"/>
        <v>0</v>
      </c>
      <c r="Y86" s="18">
        <f t="shared" si="290"/>
        <v>0</v>
      </c>
      <c r="Z86" s="72">
        <f t="shared" si="188"/>
        <v>1.3040224306072783E-6</v>
      </c>
      <c r="AA86" s="72">
        <f t="shared" si="189"/>
        <v>1.2901864436028111E-6</v>
      </c>
      <c r="AB86" s="72">
        <f t="shared" si="190"/>
        <v>0</v>
      </c>
      <c r="AC86" s="72">
        <f t="shared" si="191"/>
        <v>2.8379765469214795E-6</v>
      </c>
      <c r="AD86" s="72">
        <f t="shared" si="192"/>
        <v>0</v>
      </c>
      <c r="AE86" s="72">
        <f t="shared" si="239"/>
        <v>0</v>
      </c>
      <c r="AF86" s="72">
        <f t="shared" si="240"/>
        <v>0.99999874139097189</v>
      </c>
      <c r="AG86" s="72">
        <f t="shared" si="241"/>
        <v>0</v>
      </c>
      <c r="AH86" s="72">
        <f t="shared" si="242"/>
        <v>1.3040224306072783E-6</v>
      </c>
      <c r="AI86" s="72">
        <f t="shared" si="193"/>
        <v>0</v>
      </c>
      <c r="AJ86" s="72">
        <f t="shared" si="194"/>
        <v>0</v>
      </c>
      <c r="AL86">
        <f t="shared" si="195"/>
        <v>81</v>
      </c>
      <c r="AM86" s="14">
        <f t="shared" si="291"/>
        <v>2.1981098901098901E-2</v>
      </c>
      <c r="AN86" s="5">
        <f t="shared" si="292"/>
        <v>0.17184149149383782</v>
      </c>
      <c r="AO86" s="5">
        <f t="shared" si="293"/>
        <v>1</v>
      </c>
      <c r="AP86" s="5">
        <f t="shared" si="294"/>
        <v>1</v>
      </c>
      <c r="AQ86" s="5">
        <f t="shared" si="295"/>
        <v>0</v>
      </c>
      <c r="AR86" s="5">
        <f t="shared" si="296"/>
        <v>0</v>
      </c>
      <c r="AS86" s="5">
        <f t="shared" si="297"/>
        <v>1</v>
      </c>
      <c r="AT86" s="5">
        <f t="shared" si="298"/>
        <v>0.53884741445757367</v>
      </c>
      <c r="AU86" s="5">
        <f t="shared" si="299"/>
        <v>0.46115258554242633</v>
      </c>
      <c r="AV86" s="5">
        <f t="shared" si="300"/>
        <v>2.7685168459077485E-6</v>
      </c>
      <c r="AW86" s="5">
        <f t="shared" si="202"/>
        <v>0</v>
      </c>
      <c r="AX86" s="5">
        <f t="shared" si="247"/>
        <v>0</v>
      </c>
      <c r="AY86" s="5">
        <f t="shared" si="203"/>
        <v>0</v>
      </c>
      <c r="AZ86" s="18">
        <f t="shared" si="301"/>
        <v>0</v>
      </c>
      <c r="BA86" s="72">
        <f t="shared" si="204"/>
        <v>0</v>
      </c>
      <c r="BB86" s="72">
        <f t="shared" si="249"/>
        <v>0.99999723148315411</v>
      </c>
      <c r="BC86" s="72">
        <f t="shared" si="250"/>
        <v>0</v>
      </c>
      <c r="BD86" s="72">
        <f t="shared" si="251"/>
        <v>2.8594365405025286E-6</v>
      </c>
      <c r="BE86" s="72">
        <f t="shared" si="252"/>
        <v>2.8594365405025286E-6</v>
      </c>
      <c r="BF86" s="72">
        <f t="shared" si="253"/>
        <v>0</v>
      </c>
      <c r="BG86" s="72">
        <f t="shared" si="254"/>
        <v>0</v>
      </c>
      <c r="BI86">
        <f t="shared" si="205"/>
        <v>82</v>
      </c>
      <c r="BJ86" s="14">
        <f t="shared" si="302"/>
        <v>2.2004780219780199E-2</v>
      </c>
      <c r="BK86" s="5">
        <f t="shared" si="207"/>
        <v>0.16782628283089449</v>
      </c>
      <c r="BL86" s="5">
        <f t="shared" si="208"/>
        <v>1</v>
      </c>
      <c r="BM86" s="5">
        <f t="shared" si="209"/>
        <v>1</v>
      </c>
      <c r="BN86" s="5">
        <f t="shared" si="303"/>
        <v>0</v>
      </c>
      <c r="BO86" s="5">
        <f t="shared" si="304"/>
        <v>0</v>
      </c>
      <c r="BP86" s="5">
        <f t="shared" si="211"/>
        <v>1</v>
      </c>
      <c r="BQ86" s="5">
        <f t="shared" si="212"/>
        <v>1</v>
      </c>
      <c r="BR86" s="5">
        <f t="shared" si="305"/>
        <v>0</v>
      </c>
      <c r="BS86" s="5">
        <f t="shared" si="213"/>
        <v>0</v>
      </c>
      <c r="BT86" s="5">
        <f t="shared" si="257"/>
        <v>0</v>
      </c>
      <c r="BU86" s="13">
        <f t="shared" si="258"/>
        <v>0</v>
      </c>
      <c r="BV86" s="5">
        <f t="shared" si="214"/>
        <v>0</v>
      </c>
      <c r="BW86" s="18">
        <f t="shared" si="215"/>
        <v>0</v>
      </c>
      <c r="BX86" s="72">
        <f t="shared" si="259"/>
        <v>0</v>
      </c>
      <c r="BY86" s="72">
        <f t="shared" si="216"/>
        <v>0</v>
      </c>
      <c r="BZ86" s="72">
        <f t="shared" si="217"/>
        <v>0</v>
      </c>
      <c r="CA86" s="72">
        <f t="shared" si="218"/>
        <v>0</v>
      </c>
      <c r="CB86" s="72">
        <f t="shared" si="219"/>
        <v>0</v>
      </c>
      <c r="CC86" s="72">
        <f t="shared" si="220"/>
        <v>0</v>
      </c>
      <c r="CD86" s="72">
        <f t="shared" si="260"/>
        <v>1</v>
      </c>
      <c r="CE86" s="72">
        <f t="shared" si="261"/>
        <v>0</v>
      </c>
      <c r="CF86" s="72">
        <f t="shared" si="262"/>
        <v>0</v>
      </c>
      <c r="CG86" s="72">
        <f t="shared" si="221"/>
        <v>0</v>
      </c>
      <c r="CH86" s="72">
        <f t="shared" si="222"/>
        <v>0</v>
      </c>
      <c r="CJ86">
        <f t="shared" si="223"/>
        <v>81</v>
      </c>
      <c r="CK86" s="14">
        <f t="shared" si="306"/>
        <v>2.1981098901098901E-2</v>
      </c>
      <c r="CL86" s="5">
        <f t="shared" si="307"/>
        <v>0.17184149149383782</v>
      </c>
      <c r="CM86" s="5">
        <f t="shared" si="308"/>
        <v>1</v>
      </c>
      <c r="CN86" s="5">
        <f t="shared" si="309"/>
        <v>1</v>
      </c>
      <c r="CO86" s="5">
        <f t="shared" si="310"/>
        <v>0</v>
      </c>
      <c r="CP86" s="5">
        <f t="shared" si="311"/>
        <v>0</v>
      </c>
      <c r="CQ86" s="5">
        <f t="shared" si="312"/>
        <v>1</v>
      </c>
      <c r="CR86" s="5">
        <f t="shared" si="313"/>
        <v>1</v>
      </c>
      <c r="CS86" s="5">
        <f t="shared" si="314"/>
        <v>0</v>
      </c>
      <c r="CT86" s="5">
        <f t="shared" si="315"/>
        <v>0</v>
      </c>
      <c r="CU86" s="5">
        <f t="shared" si="229"/>
        <v>1</v>
      </c>
      <c r="CV86" s="5">
        <f t="shared" si="230"/>
        <v>0</v>
      </c>
      <c r="CW86" s="5">
        <f t="shared" si="316"/>
        <v>0</v>
      </c>
      <c r="CX86" s="5">
        <f t="shared" si="231"/>
        <v>0</v>
      </c>
      <c r="CY86" s="18">
        <f t="shared" si="317"/>
        <v>0</v>
      </c>
      <c r="CZ86" s="72">
        <f t="shared" si="270"/>
        <v>0</v>
      </c>
      <c r="DA86" s="72">
        <f t="shared" si="271"/>
        <v>1</v>
      </c>
      <c r="DB86" s="72">
        <f t="shared" si="272"/>
        <v>0</v>
      </c>
      <c r="DC86" s="72">
        <f t="shared" si="273"/>
        <v>0</v>
      </c>
      <c r="DD86" s="72">
        <f t="shared" si="274"/>
        <v>0</v>
      </c>
      <c r="DE86" s="72">
        <f t="shared" si="275"/>
        <v>0</v>
      </c>
      <c r="DF86" s="72">
        <f t="shared" si="276"/>
        <v>0</v>
      </c>
    </row>
    <row r="87" spans="1:110" x14ac:dyDescent="0.2">
      <c r="A87">
        <f t="shared" si="277"/>
        <v>83</v>
      </c>
      <c r="B87">
        <f t="shared" si="278"/>
        <v>2108</v>
      </c>
      <c r="C87">
        <f t="shared" si="279"/>
        <v>123</v>
      </c>
      <c r="D87">
        <f t="shared" si="280"/>
        <v>125</v>
      </c>
      <c r="E87">
        <f t="shared" si="281"/>
        <v>120</v>
      </c>
      <c r="F87" s="5">
        <f t="shared" si="282"/>
        <v>1</v>
      </c>
      <c r="G87" s="5">
        <f t="shared" si="177"/>
        <v>0</v>
      </c>
      <c r="H87" s="5">
        <f t="shared" si="178"/>
        <v>0</v>
      </c>
      <c r="I87" s="5">
        <f t="shared" si="283"/>
        <v>11.651160716763691</v>
      </c>
      <c r="K87">
        <f t="shared" si="284"/>
        <v>83</v>
      </c>
      <c r="L87" s="14">
        <f t="shared" si="285"/>
        <v>2.20284615384615E-2</v>
      </c>
      <c r="M87" s="50">
        <f t="shared" si="286"/>
        <v>0.16389730417600459</v>
      </c>
      <c r="N87" s="5">
        <f t="shared" si="181"/>
        <v>1</v>
      </c>
      <c r="O87" s="5">
        <f t="shared" si="182"/>
        <v>1</v>
      </c>
      <c r="P87" s="5">
        <f t="shared" si="287"/>
        <v>0</v>
      </c>
      <c r="Q87" s="5">
        <f t="shared" si="288"/>
        <v>0</v>
      </c>
      <c r="R87" s="5">
        <f t="shared" si="184"/>
        <v>1</v>
      </c>
      <c r="S87" s="13">
        <f t="shared" si="185"/>
        <v>0.55136760051290867</v>
      </c>
      <c r="T87" s="5">
        <f t="shared" si="289"/>
        <v>0.44863239948709133</v>
      </c>
      <c r="U87" s="5">
        <f t="shared" si="186"/>
        <v>5.6465278829020865E-7</v>
      </c>
      <c r="V87" s="5">
        <f t="shared" si="236"/>
        <v>0</v>
      </c>
      <c r="W87" s="52">
        <f t="shared" si="237"/>
        <v>0</v>
      </c>
      <c r="X87" s="5">
        <f t="shared" si="187"/>
        <v>0</v>
      </c>
      <c r="Y87" s="18">
        <f t="shared" si="290"/>
        <v>0</v>
      </c>
      <c r="Z87" s="72">
        <f t="shared" si="188"/>
        <v>5.8502671202833233E-7</v>
      </c>
      <c r="AA87" s="72">
        <f t="shared" si="189"/>
        <v>5.7881943997924597E-7</v>
      </c>
      <c r="AB87" s="72">
        <f t="shared" si="190"/>
        <v>0</v>
      </c>
      <c r="AC87" s="72">
        <f t="shared" si="191"/>
        <v>1.2901864436028111E-6</v>
      </c>
      <c r="AD87" s="72">
        <f t="shared" si="192"/>
        <v>0</v>
      </c>
      <c r="AE87" s="72">
        <f t="shared" si="239"/>
        <v>0</v>
      </c>
      <c r="AF87" s="72">
        <f t="shared" si="240"/>
        <v>0.9999994353472117</v>
      </c>
      <c r="AG87" s="72">
        <f t="shared" si="241"/>
        <v>0</v>
      </c>
      <c r="AH87" s="72">
        <f t="shared" si="242"/>
        <v>5.8502671202833233E-7</v>
      </c>
      <c r="AI87" s="72">
        <f t="shared" si="193"/>
        <v>0</v>
      </c>
      <c r="AJ87" s="72">
        <f t="shared" si="194"/>
        <v>0</v>
      </c>
      <c r="AL87">
        <f t="shared" si="195"/>
        <v>82</v>
      </c>
      <c r="AM87" s="14">
        <f t="shared" si="291"/>
        <v>2.2004780219780199E-2</v>
      </c>
      <c r="AN87" s="5">
        <f t="shared" si="292"/>
        <v>0.16782628283089449</v>
      </c>
      <c r="AO87" s="5">
        <f t="shared" si="293"/>
        <v>1</v>
      </c>
      <c r="AP87" s="5">
        <f t="shared" si="294"/>
        <v>1</v>
      </c>
      <c r="AQ87" s="5">
        <f t="shared" si="295"/>
        <v>0</v>
      </c>
      <c r="AR87" s="5">
        <f t="shared" si="296"/>
        <v>0</v>
      </c>
      <c r="AS87" s="5">
        <f t="shared" si="297"/>
        <v>1</v>
      </c>
      <c r="AT87" s="5">
        <f t="shared" si="298"/>
        <v>0.54538509312124073</v>
      </c>
      <c r="AU87" s="5">
        <f t="shared" si="299"/>
        <v>0.45461490687875927</v>
      </c>
      <c r="AV87" s="5">
        <f t="shared" si="300"/>
        <v>1.2586090280946274E-6</v>
      </c>
      <c r="AW87" s="5">
        <f t="shared" si="202"/>
        <v>0</v>
      </c>
      <c r="AX87" s="5">
        <f t="shared" si="247"/>
        <v>0</v>
      </c>
      <c r="AY87" s="5">
        <f t="shared" si="203"/>
        <v>0</v>
      </c>
      <c r="AZ87" s="18">
        <f t="shared" si="301"/>
        <v>0</v>
      </c>
      <c r="BA87" s="72">
        <f t="shared" si="204"/>
        <v>0</v>
      </c>
      <c r="BB87" s="72">
        <f t="shared" si="249"/>
        <v>0.99999874139097189</v>
      </c>
      <c r="BC87" s="72">
        <f t="shared" si="250"/>
        <v>0</v>
      </c>
      <c r="BD87" s="72">
        <f t="shared" si="251"/>
        <v>1.2999424765862787E-6</v>
      </c>
      <c r="BE87" s="72">
        <f t="shared" si="252"/>
        <v>1.2999424765862787E-6</v>
      </c>
      <c r="BF87" s="72">
        <f t="shared" si="253"/>
        <v>0</v>
      </c>
      <c r="BG87" s="72">
        <f t="shared" si="254"/>
        <v>0</v>
      </c>
      <c r="BI87">
        <f t="shared" si="205"/>
        <v>83</v>
      </c>
      <c r="BJ87" s="14">
        <f t="shared" si="302"/>
        <v>2.20284615384615E-2</v>
      </c>
      <c r="BK87" s="5">
        <f t="shared" si="207"/>
        <v>0.16389730417600459</v>
      </c>
      <c r="BL87" s="5">
        <f t="shared" si="208"/>
        <v>1</v>
      </c>
      <c r="BM87" s="5">
        <f t="shared" si="209"/>
        <v>1</v>
      </c>
      <c r="BN87" s="5">
        <f t="shared" si="303"/>
        <v>0</v>
      </c>
      <c r="BO87" s="5">
        <f t="shared" si="304"/>
        <v>0</v>
      </c>
      <c r="BP87" s="5">
        <f t="shared" si="211"/>
        <v>1</v>
      </c>
      <c r="BQ87" s="5">
        <f t="shared" si="212"/>
        <v>1</v>
      </c>
      <c r="BR87" s="5">
        <f t="shared" si="305"/>
        <v>0</v>
      </c>
      <c r="BS87" s="5">
        <f t="shared" si="213"/>
        <v>0</v>
      </c>
      <c r="BT87" s="5">
        <f t="shared" si="257"/>
        <v>0</v>
      </c>
      <c r="BU87" s="13">
        <f t="shared" si="258"/>
        <v>0</v>
      </c>
      <c r="BV87" s="5">
        <f t="shared" si="214"/>
        <v>0</v>
      </c>
      <c r="BW87" s="18">
        <f t="shared" si="215"/>
        <v>0</v>
      </c>
      <c r="BX87" s="72">
        <f t="shared" si="259"/>
        <v>0</v>
      </c>
      <c r="BY87" s="72">
        <f t="shared" si="216"/>
        <v>0</v>
      </c>
      <c r="BZ87" s="72">
        <f t="shared" si="217"/>
        <v>0</v>
      </c>
      <c r="CA87" s="72">
        <f t="shared" si="218"/>
        <v>0</v>
      </c>
      <c r="CB87" s="72">
        <f t="shared" si="219"/>
        <v>0</v>
      </c>
      <c r="CC87" s="72">
        <f t="shared" si="220"/>
        <v>0</v>
      </c>
      <c r="CD87" s="72">
        <f t="shared" si="260"/>
        <v>1</v>
      </c>
      <c r="CE87" s="72">
        <f t="shared" si="261"/>
        <v>0</v>
      </c>
      <c r="CF87" s="72">
        <f t="shared" si="262"/>
        <v>0</v>
      </c>
      <c r="CG87" s="72">
        <f t="shared" si="221"/>
        <v>0</v>
      </c>
      <c r="CH87" s="72">
        <f t="shared" si="222"/>
        <v>0</v>
      </c>
      <c r="CJ87">
        <f t="shared" si="223"/>
        <v>82</v>
      </c>
      <c r="CK87" s="14">
        <f t="shared" si="306"/>
        <v>2.2004780219780199E-2</v>
      </c>
      <c r="CL87" s="5">
        <f t="shared" si="307"/>
        <v>0.16782628283089449</v>
      </c>
      <c r="CM87" s="5">
        <f t="shared" si="308"/>
        <v>1</v>
      </c>
      <c r="CN87" s="5">
        <f t="shared" si="309"/>
        <v>1</v>
      </c>
      <c r="CO87" s="5">
        <f t="shared" si="310"/>
        <v>0</v>
      </c>
      <c r="CP87" s="5">
        <f t="shared" si="311"/>
        <v>0</v>
      </c>
      <c r="CQ87" s="5">
        <f t="shared" si="312"/>
        <v>1</v>
      </c>
      <c r="CR87" s="5">
        <f t="shared" si="313"/>
        <v>1</v>
      </c>
      <c r="CS87" s="5">
        <f t="shared" si="314"/>
        <v>0</v>
      </c>
      <c r="CT87" s="5">
        <f t="shared" si="315"/>
        <v>0</v>
      </c>
      <c r="CU87" s="5">
        <f t="shared" si="229"/>
        <v>1</v>
      </c>
      <c r="CV87" s="5">
        <f t="shared" si="230"/>
        <v>0</v>
      </c>
      <c r="CW87" s="5">
        <f t="shared" si="316"/>
        <v>0</v>
      </c>
      <c r="CX87" s="5">
        <f t="shared" si="231"/>
        <v>0</v>
      </c>
      <c r="CY87" s="18">
        <f t="shared" si="317"/>
        <v>0</v>
      </c>
      <c r="CZ87" s="72">
        <f t="shared" si="270"/>
        <v>0</v>
      </c>
      <c r="DA87" s="72">
        <f t="shared" si="271"/>
        <v>1</v>
      </c>
      <c r="DB87" s="72">
        <f t="shared" si="272"/>
        <v>0</v>
      </c>
      <c r="DC87" s="72">
        <f t="shared" si="273"/>
        <v>0</v>
      </c>
      <c r="DD87" s="72">
        <f t="shared" si="274"/>
        <v>0</v>
      </c>
      <c r="DE87" s="72">
        <f t="shared" si="275"/>
        <v>0</v>
      </c>
      <c r="DF87" s="72">
        <f t="shared" si="276"/>
        <v>0</v>
      </c>
    </row>
    <row r="88" spans="1:110" x14ac:dyDescent="0.2">
      <c r="A88">
        <f t="shared" si="277"/>
        <v>84</v>
      </c>
      <c r="B88">
        <f t="shared" si="278"/>
        <v>2109</v>
      </c>
      <c r="C88">
        <f t="shared" si="279"/>
        <v>124</v>
      </c>
      <c r="D88">
        <f t="shared" si="280"/>
        <v>126</v>
      </c>
      <c r="E88">
        <f t="shared" si="281"/>
        <v>121</v>
      </c>
      <c r="F88" s="5">
        <f t="shared" si="282"/>
        <v>1</v>
      </c>
      <c r="G88" s="5">
        <f t="shared" si="177"/>
        <v>0</v>
      </c>
      <c r="H88" s="5">
        <f t="shared" si="178"/>
        <v>0</v>
      </c>
      <c r="I88" s="5">
        <f t="shared" si="283"/>
        <v>11.651160716763691</v>
      </c>
      <c r="K88">
        <f t="shared" si="284"/>
        <v>84</v>
      </c>
      <c r="L88" s="14">
        <f t="shared" si="285"/>
        <v>2.2052142857142899E-2</v>
      </c>
      <c r="M88" s="50">
        <f t="shared" si="286"/>
        <v>0.16005289660458161</v>
      </c>
      <c r="N88" s="5">
        <f t="shared" si="181"/>
        <v>1</v>
      </c>
      <c r="O88" s="5">
        <f t="shared" si="182"/>
        <v>1</v>
      </c>
      <c r="P88" s="5">
        <f t="shared" si="287"/>
        <v>0</v>
      </c>
      <c r="Q88" s="5">
        <f t="shared" si="288"/>
        <v>0</v>
      </c>
      <c r="R88" s="5">
        <f t="shared" si="184"/>
        <v>1</v>
      </c>
      <c r="S88" s="13">
        <f t="shared" si="185"/>
        <v>1</v>
      </c>
      <c r="T88" s="5">
        <f t="shared" si="289"/>
        <v>0</v>
      </c>
      <c r="U88" s="5">
        <f t="shared" si="186"/>
        <v>0</v>
      </c>
      <c r="V88" s="5">
        <f t="shared" si="236"/>
        <v>0</v>
      </c>
      <c r="W88" s="52">
        <f t="shared" si="237"/>
        <v>0</v>
      </c>
      <c r="X88" s="5">
        <f t="shared" si="187"/>
        <v>0</v>
      </c>
      <c r="Y88" s="18">
        <f t="shared" si="290"/>
        <v>0</v>
      </c>
      <c r="Z88" s="72">
        <f t="shared" si="188"/>
        <v>0</v>
      </c>
      <c r="AA88" s="72">
        <f t="shared" si="189"/>
        <v>0</v>
      </c>
      <c r="AB88" s="72">
        <f t="shared" si="190"/>
        <v>0</v>
      </c>
      <c r="AC88" s="72">
        <f t="shared" si="191"/>
        <v>5.7881943997924597E-7</v>
      </c>
      <c r="AD88" s="72">
        <f t="shared" si="192"/>
        <v>0</v>
      </c>
      <c r="AE88" s="72">
        <f t="shared" si="239"/>
        <v>0</v>
      </c>
      <c r="AF88" s="72">
        <f t="shared" si="240"/>
        <v>1</v>
      </c>
      <c r="AG88" s="72">
        <f t="shared" si="241"/>
        <v>0</v>
      </c>
      <c r="AH88" s="72">
        <f t="shared" si="242"/>
        <v>0</v>
      </c>
      <c r="AI88" s="72">
        <f t="shared" si="193"/>
        <v>0</v>
      </c>
      <c r="AJ88" s="72">
        <f t="shared" si="194"/>
        <v>0</v>
      </c>
      <c r="AL88">
        <f t="shared" si="195"/>
        <v>83</v>
      </c>
      <c r="AM88" s="14">
        <f t="shared" si="291"/>
        <v>2.20284615384615E-2</v>
      </c>
      <c r="AN88" s="5">
        <f t="shared" si="292"/>
        <v>0.16389730417600459</v>
      </c>
      <c r="AO88" s="5">
        <f t="shared" si="293"/>
        <v>1</v>
      </c>
      <c r="AP88" s="5">
        <f t="shared" si="294"/>
        <v>1</v>
      </c>
      <c r="AQ88" s="5">
        <f t="shared" si="295"/>
        <v>0</v>
      </c>
      <c r="AR88" s="5">
        <f t="shared" si="296"/>
        <v>0</v>
      </c>
      <c r="AS88" s="5">
        <f t="shared" si="297"/>
        <v>1</v>
      </c>
      <c r="AT88" s="5">
        <f t="shared" si="298"/>
        <v>1</v>
      </c>
      <c r="AU88" s="5">
        <f t="shared" si="299"/>
        <v>0</v>
      </c>
      <c r="AV88" s="5">
        <f t="shared" si="300"/>
        <v>0</v>
      </c>
      <c r="AW88" s="5">
        <f t="shared" si="202"/>
        <v>0</v>
      </c>
      <c r="AX88" s="5">
        <f t="shared" si="247"/>
        <v>0</v>
      </c>
      <c r="AY88" s="5">
        <f t="shared" si="203"/>
        <v>0</v>
      </c>
      <c r="AZ88" s="18">
        <f t="shared" si="301"/>
        <v>0</v>
      </c>
      <c r="BA88" s="72">
        <f t="shared" si="204"/>
        <v>0</v>
      </c>
      <c r="BB88" s="72">
        <f t="shared" si="249"/>
        <v>1</v>
      </c>
      <c r="BC88" s="72">
        <f t="shared" si="250"/>
        <v>0</v>
      </c>
      <c r="BD88" s="72">
        <f t="shared" si="251"/>
        <v>0</v>
      </c>
      <c r="BE88" s="72">
        <f t="shared" si="252"/>
        <v>0</v>
      </c>
      <c r="BF88" s="72">
        <f t="shared" si="253"/>
        <v>0</v>
      </c>
      <c r="BG88" s="72">
        <f t="shared" si="254"/>
        <v>0</v>
      </c>
      <c r="BI88">
        <f t="shared" si="205"/>
        <v>84</v>
      </c>
      <c r="BJ88" s="14">
        <f t="shared" si="302"/>
        <v>2.2052142857142899E-2</v>
      </c>
      <c r="BK88" s="5">
        <f t="shared" si="207"/>
        <v>0.16005289660458161</v>
      </c>
      <c r="BL88" s="5">
        <f t="shared" si="208"/>
        <v>1</v>
      </c>
      <c r="BM88" s="5">
        <f t="shared" si="209"/>
        <v>1</v>
      </c>
      <c r="BN88" s="5">
        <f t="shared" si="303"/>
        <v>0</v>
      </c>
      <c r="BO88" s="5">
        <f t="shared" si="304"/>
        <v>0</v>
      </c>
      <c r="BP88" s="5">
        <f t="shared" si="211"/>
        <v>1</v>
      </c>
      <c r="BQ88" s="5">
        <f t="shared" si="212"/>
        <v>1</v>
      </c>
      <c r="BR88" s="5">
        <f t="shared" si="305"/>
        <v>0</v>
      </c>
      <c r="BS88" s="5">
        <f t="shared" si="213"/>
        <v>0</v>
      </c>
      <c r="BT88" s="5">
        <f t="shared" si="257"/>
        <v>0</v>
      </c>
      <c r="BU88" s="13">
        <f t="shared" si="258"/>
        <v>0</v>
      </c>
      <c r="BV88" s="5">
        <f t="shared" si="214"/>
        <v>0</v>
      </c>
      <c r="BW88" s="18">
        <f t="shared" si="215"/>
        <v>0</v>
      </c>
      <c r="BX88" s="72">
        <f t="shared" si="259"/>
        <v>0</v>
      </c>
      <c r="BY88" s="72">
        <f t="shared" si="216"/>
        <v>0</v>
      </c>
      <c r="BZ88" s="72">
        <f t="shared" si="217"/>
        <v>0</v>
      </c>
      <c r="CA88" s="72">
        <f t="shared" si="218"/>
        <v>0</v>
      </c>
      <c r="CB88" s="72">
        <f t="shared" si="219"/>
        <v>0</v>
      </c>
      <c r="CC88" s="72">
        <f t="shared" si="220"/>
        <v>0</v>
      </c>
      <c r="CD88" s="72">
        <f t="shared" si="260"/>
        <v>1</v>
      </c>
      <c r="CE88" s="72">
        <f t="shared" si="261"/>
        <v>0</v>
      </c>
      <c r="CF88" s="72">
        <f t="shared" si="262"/>
        <v>0</v>
      </c>
      <c r="CG88" s="72">
        <f t="shared" si="221"/>
        <v>0</v>
      </c>
      <c r="CH88" s="72">
        <f t="shared" si="222"/>
        <v>0</v>
      </c>
      <c r="CJ88">
        <f t="shared" si="223"/>
        <v>83</v>
      </c>
      <c r="CK88" s="14">
        <f t="shared" si="306"/>
        <v>2.20284615384615E-2</v>
      </c>
      <c r="CL88" s="5">
        <f t="shared" si="307"/>
        <v>0.16389730417600459</v>
      </c>
      <c r="CM88" s="5">
        <f t="shared" si="308"/>
        <v>1</v>
      </c>
      <c r="CN88" s="5">
        <f t="shared" si="309"/>
        <v>1</v>
      </c>
      <c r="CO88" s="5">
        <f t="shared" si="310"/>
        <v>0</v>
      </c>
      <c r="CP88" s="5">
        <f t="shared" si="311"/>
        <v>0</v>
      </c>
      <c r="CQ88" s="5">
        <f t="shared" si="312"/>
        <v>1</v>
      </c>
      <c r="CR88" s="5">
        <f t="shared" si="313"/>
        <v>1</v>
      </c>
      <c r="CS88" s="5">
        <f t="shared" si="314"/>
        <v>0</v>
      </c>
      <c r="CT88" s="5">
        <f t="shared" si="315"/>
        <v>0</v>
      </c>
      <c r="CU88" s="5">
        <f t="shared" si="229"/>
        <v>1</v>
      </c>
      <c r="CV88" s="5">
        <f t="shared" si="230"/>
        <v>0</v>
      </c>
      <c r="CW88" s="5">
        <f t="shared" si="316"/>
        <v>0</v>
      </c>
      <c r="CX88" s="5">
        <f t="shared" si="231"/>
        <v>0</v>
      </c>
      <c r="CY88" s="18">
        <f t="shared" si="317"/>
        <v>0</v>
      </c>
      <c r="CZ88" s="72">
        <f t="shared" si="270"/>
        <v>0</v>
      </c>
      <c r="DA88" s="72">
        <f t="shared" si="271"/>
        <v>1</v>
      </c>
      <c r="DB88" s="72">
        <f t="shared" si="272"/>
        <v>0</v>
      </c>
      <c r="DC88" s="72">
        <f t="shared" si="273"/>
        <v>0</v>
      </c>
      <c r="DD88" s="72">
        <f t="shared" si="274"/>
        <v>0</v>
      </c>
      <c r="DE88" s="72">
        <f t="shared" si="275"/>
        <v>0</v>
      </c>
      <c r="DF88" s="72">
        <f t="shared" si="276"/>
        <v>0</v>
      </c>
    </row>
    <row r="89" spans="1:110" x14ac:dyDescent="0.2">
      <c r="A89">
        <f t="shared" si="277"/>
        <v>85</v>
      </c>
      <c r="B89">
        <f t="shared" si="278"/>
        <v>2110</v>
      </c>
      <c r="C89">
        <f t="shared" si="279"/>
        <v>125</v>
      </c>
      <c r="D89">
        <f t="shared" si="280"/>
        <v>127</v>
      </c>
      <c r="E89">
        <f t="shared" si="281"/>
        <v>122</v>
      </c>
      <c r="F89" s="5">
        <f t="shared" si="282"/>
        <v>1</v>
      </c>
      <c r="G89" s="5">
        <f t="shared" si="177"/>
        <v>0</v>
      </c>
      <c r="H89" s="5">
        <f t="shared" si="178"/>
        <v>0</v>
      </c>
      <c r="I89" s="5">
        <f t="shared" si="283"/>
        <v>11.651160716763691</v>
      </c>
      <c r="K89">
        <f t="shared" si="284"/>
        <v>85</v>
      </c>
      <c r="L89" s="14">
        <f t="shared" si="285"/>
        <v>2.20758241758242E-2</v>
      </c>
      <c r="M89" s="50">
        <f t="shared" si="286"/>
        <v>0.15629142843986918</v>
      </c>
      <c r="N89" s="5">
        <f t="shared" si="181"/>
        <v>1</v>
      </c>
      <c r="O89" s="5">
        <f t="shared" si="182"/>
        <v>1</v>
      </c>
      <c r="P89" s="5">
        <f t="shared" si="287"/>
        <v>0</v>
      </c>
      <c r="Q89" s="5">
        <f t="shared" si="288"/>
        <v>0</v>
      </c>
      <c r="R89" s="5">
        <f t="shared" si="184"/>
        <v>1</v>
      </c>
      <c r="S89" s="13">
        <f t="shared" si="185"/>
        <v>1</v>
      </c>
      <c r="T89" s="5">
        <f t="shared" si="289"/>
        <v>0</v>
      </c>
      <c r="U89" s="5">
        <f t="shared" si="186"/>
        <v>0</v>
      </c>
      <c r="V89" s="5">
        <f t="shared" si="236"/>
        <v>0</v>
      </c>
      <c r="W89" s="52">
        <f t="shared" si="237"/>
        <v>0</v>
      </c>
      <c r="X89" s="5">
        <f t="shared" si="187"/>
        <v>0</v>
      </c>
      <c r="Y89" s="18">
        <f t="shared" si="290"/>
        <v>0</v>
      </c>
      <c r="Z89" s="72">
        <f t="shared" si="188"/>
        <v>0</v>
      </c>
      <c r="AA89" s="72">
        <f t="shared" si="189"/>
        <v>0</v>
      </c>
      <c r="AB89" s="72">
        <f t="shared" si="190"/>
        <v>0</v>
      </c>
      <c r="AC89" s="72">
        <f t="shared" si="191"/>
        <v>0</v>
      </c>
      <c r="AD89" s="72">
        <f t="shared" si="192"/>
        <v>0</v>
      </c>
      <c r="AE89" s="72">
        <f t="shared" si="239"/>
        <v>0</v>
      </c>
      <c r="AF89" s="72">
        <f t="shared" si="240"/>
        <v>1</v>
      </c>
      <c r="AG89" s="72">
        <f t="shared" si="241"/>
        <v>0</v>
      </c>
      <c r="AH89" s="72">
        <f t="shared" si="242"/>
        <v>0</v>
      </c>
      <c r="AI89" s="72">
        <f t="shared" si="193"/>
        <v>0</v>
      </c>
      <c r="AJ89" s="72">
        <f t="shared" si="194"/>
        <v>0</v>
      </c>
      <c r="AL89">
        <f t="shared" si="195"/>
        <v>84</v>
      </c>
      <c r="AM89" s="14">
        <f t="shared" si="291"/>
        <v>2.2052142857142899E-2</v>
      </c>
      <c r="AN89" s="5">
        <f t="shared" si="292"/>
        <v>0.16005289660458161</v>
      </c>
      <c r="AO89" s="5">
        <f t="shared" si="293"/>
        <v>1</v>
      </c>
      <c r="AP89" s="5">
        <f t="shared" si="294"/>
        <v>1</v>
      </c>
      <c r="AQ89" s="5">
        <f t="shared" si="295"/>
        <v>0</v>
      </c>
      <c r="AR89" s="5">
        <f t="shared" si="296"/>
        <v>0</v>
      </c>
      <c r="AS89" s="5">
        <f t="shared" si="297"/>
        <v>1</v>
      </c>
      <c r="AT89" s="5">
        <f t="shared" si="298"/>
        <v>1</v>
      </c>
      <c r="AU89" s="5">
        <f t="shared" si="299"/>
        <v>0</v>
      </c>
      <c r="AV89" s="5">
        <f t="shared" si="300"/>
        <v>0</v>
      </c>
      <c r="AW89" s="5">
        <f t="shared" si="202"/>
        <v>0</v>
      </c>
      <c r="AX89" s="5">
        <f t="shared" si="247"/>
        <v>0</v>
      </c>
      <c r="AY89" s="5">
        <f t="shared" si="203"/>
        <v>0</v>
      </c>
      <c r="AZ89" s="18">
        <f t="shared" si="301"/>
        <v>0</v>
      </c>
      <c r="BA89" s="72">
        <f t="shared" si="204"/>
        <v>0</v>
      </c>
      <c r="BB89" s="72">
        <f t="shared" si="249"/>
        <v>1</v>
      </c>
      <c r="BC89" s="72">
        <f t="shared" si="250"/>
        <v>0</v>
      </c>
      <c r="BD89" s="72">
        <f t="shared" si="251"/>
        <v>0</v>
      </c>
      <c r="BE89" s="72">
        <f t="shared" si="252"/>
        <v>0</v>
      </c>
      <c r="BF89" s="72">
        <f t="shared" si="253"/>
        <v>0</v>
      </c>
      <c r="BG89" s="72">
        <f t="shared" si="254"/>
        <v>0</v>
      </c>
      <c r="BI89">
        <f t="shared" si="205"/>
        <v>85</v>
      </c>
      <c r="BJ89" s="14">
        <f t="shared" si="302"/>
        <v>2.20758241758242E-2</v>
      </c>
      <c r="BK89" s="5">
        <f t="shared" si="207"/>
        <v>0.15629142843986918</v>
      </c>
      <c r="BL89" s="5">
        <f t="shared" si="208"/>
        <v>1</v>
      </c>
      <c r="BM89" s="5">
        <f t="shared" si="209"/>
        <v>1</v>
      </c>
      <c r="BN89" s="5">
        <f t="shared" si="303"/>
        <v>0</v>
      </c>
      <c r="BO89" s="5">
        <f t="shared" si="304"/>
        <v>0</v>
      </c>
      <c r="BP89" s="5">
        <f t="shared" si="211"/>
        <v>1</v>
      </c>
      <c r="BQ89" s="5">
        <f t="shared" si="212"/>
        <v>1</v>
      </c>
      <c r="BR89" s="5">
        <f t="shared" si="305"/>
        <v>0</v>
      </c>
      <c r="BS89" s="5">
        <f t="shared" si="213"/>
        <v>0</v>
      </c>
      <c r="BT89" s="5">
        <f t="shared" si="257"/>
        <v>0</v>
      </c>
      <c r="BU89" s="13">
        <f t="shared" si="258"/>
        <v>0</v>
      </c>
      <c r="BV89" s="5">
        <f t="shared" si="214"/>
        <v>0</v>
      </c>
      <c r="BW89" s="18">
        <f t="shared" si="215"/>
        <v>0</v>
      </c>
      <c r="BX89" s="72">
        <f t="shared" si="259"/>
        <v>0</v>
      </c>
      <c r="BY89" s="72">
        <f t="shared" si="216"/>
        <v>0</v>
      </c>
      <c r="BZ89" s="72">
        <f t="shared" si="217"/>
        <v>0</v>
      </c>
      <c r="CA89" s="72">
        <f t="shared" si="218"/>
        <v>0</v>
      </c>
      <c r="CB89" s="72">
        <f t="shared" si="219"/>
        <v>0</v>
      </c>
      <c r="CC89" s="72">
        <f t="shared" si="220"/>
        <v>0</v>
      </c>
      <c r="CD89" s="72">
        <f t="shared" si="260"/>
        <v>1</v>
      </c>
      <c r="CE89" s="72">
        <f t="shared" si="261"/>
        <v>0</v>
      </c>
      <c r="CF89" s="72">
        <f t="shared" si="262"/>
        <v>0</v>
      </c>
      <c r="CG89" s="72">
        <f t="shared" si="221"/>
        <v>0</v>
      </c>
      <c r="CH89" s="72">
        <f t="shared" si="222"/>
        <v>0</v>
      </c>
      <c r="CJ89">
        <f t="shared" si="223"/>
        <v>84</v>
      </c>
      <c r="CK89" s="14">
        <f t="shared" si="306"/>
        <v>2.2052142857142899E-2</v>
      </c>
      <c r="CL89" s="5">
        <f t="shared" si="307"/>
        <v>0.16005289660458161</v>
      </c>
      <c r="CM89" s="5">
        <f t="shared" si="308"/>
        <v>1</v>
      </c>
      <c r="CN89" s="5">
        <f t="shared" si="309"/>
        <v>1</v>
      </c>
      <c r="CO89" s="5">
        <f t="shared" si="310"/>
        <v>0</v>
      </c>
      <c r="CP89" s="5">
        <f t="shared" si="311"/>
        <v>0</v>
      </c>
      <c r="CQ89" s="5">
        <f t="shared" si="312"/>
        <v>1</v>
      </c>
      <c r="CR89" s="5">
        <f t="shared" si="313"/>
        <v>1</v>
      </c>
      <c r="CS89" s="5">
        <f t="shared" si="314"/>
        <v>0</v>
      </c>
      <c r="CT89" s="5">
        <f t="shared" si="315"/>
        <v>0</v>
      </c>
      <c r="CU89" s="5">
        <f t="shared" si="229"/>
        <v>1</v>
      </c>
      <c r="CV89" s="5">
        <f t="shared" si="230"/>
        <v>0</v>
      </c>
      <c r="CW89" s="5">
        <f t="shared" si="316"/>
        <v>0</v>
      </c>
      <c r="CX89" s="5">
        <f t="shared" si="231"/>
        <v>0</v>
      </c>
      <c r="CY89" s="18">
        <f t="shared" si="317"/>
        <v>0</v>
      </c>
      <c r="CZ89" s="72">
        <f t="shared" si="270"/>
        <v>0</v>
      </c>
      <c r="DA89" s="72">
        <f t="shared" si="271"/>
        <v>1</v>
      </c>
      <c r="DB89" s="72">
        <f t="shared" si="272"/>
        <v>0</v>
      </c>
      <c r="DC89" s="72">
        <f t="shared" si="273"/>
        <v>0</v>
      </c>
      <c r="DD89" s="72">
        <f t="shared" si="274"/>
        <v>0</v>
      </c>
      <c r="DE89" s="72">
        <f t="shared" si="275"/>
        <v>0</v>
      </c>
      <c r="DF89" s="72">
        <f t="shared" si="276"/>
        <v>0</v>
      </c>
    </row>
    <row r="90" spans="1:110" x14ac:dyDescent="0.2">
      <c r="A90">
        <f t="shared" si="277"/>
        <v>86</v>
      </c>
      <c r="B90">
        <f t="shared" si="278"/>
        <v>2111</v>
      </c>
      <c r="C90">
        <f t="shared" si="279"/>
        <v>126</v>
      </c>
      <c r="D90">
        <f t="shared" si="280"/>
        <v>128</v>
      </c>
      <c r="E90">
        <f t="shared" si="281"/>
        <v>123</v>
      </c>
      <c r="F90" s="5">
        <f t="shared" si="282"/>
        <v>1</v>
      </c>
      <c r="G90" s="5">
        <f t="shared" si="177"/>
        <v>0</v>
      </c>
      <c r="H90" s="5">
        <f t="shared" si="178"/>
        <v>0</v>
      </c>
      <c r="I90" s="5">
        <f t="shared" si="283"/>
        <v>11.651160716763691</v>
      </c>
      <c r="K90">
        <f t="shared" si="284"/>
        <v>86</v>
      </c>
      <c r="L90" s="14">
        <f t="shared" si="285"/>
        <v>2.2099505494505501E-2</v>
      </c>
      <c r="M90" s="50">
        <f t="shared" si="286"/>
        <v>0.15261129491320019</v>
      </c>
      <c r="N90" s="5">
        <f t="shared" si="181"/>
        <v>1</v>
      </c>
      <c r="O90" s="5">
        <f t="shared" si="182"/>
        <v>1</v>
      </c>
      <c r="P90" s="5">
        <f t="shared" si="287"/>
        <v>0</v>
      </c>
      <c r="Q90" s="5">
        <f t="shared" si="288"/>
        <v>0</v>
      </c>
      <c r="R90" s="5">
        <f t="shared" si="184"/>
        <v>1</v>
      </c>
      <c r="S90" s="13">
        <f t="shared" si="185"/>
        <v>1</v>
      </c>
      <c r="T90" s="5">
        <f t="shared" si="289"/>
        <v>0</v>
      </c>
      <c r="U90" s="5">
        <f t="shared" si="186"/>
        <v>0</v>
      </c>
      <c r="V90" s="5">
        <f t="shared" si="236"/>
        <v>0</v>
      </c>
      <c r="W90" s="52">
        <f t="shared" si="237"/>
        <v>0</v>
      </c>
      <c r="X90" s="5">
        <f t="shared" si="187"/>
        <v>0</v>
      </c>
      <c r="Y90" s="18">
        <f t="shared" si="290"/>
        <v>0</v>
      </c>
      <c r="Z90" s="72">
        <f t="shared" si="188"/>
        <v>0</v>
      </c>
      <c r="AA90" s="72">
        <f t="shared" si="189"/>
        <v>0</v>
      </c>
      <c r="AB90" s="72">
        <f t="shared" si="190"/>
        <v>0</v>
      </c>
      <c r="AC90" s="72">
        <f t="shared" si="191"/>
        <v>0</v>
      </c>
      <c r="AD90" s="72">
        <f t="shared" si="192"/>
        <v>0</v>
      </c>
      <c r="AE90" s="72">
        <f t="shared" si="239"/>
        <v>0</v>
      </c>
      <c r="AF90" s="72">
        <f t="shared" si="240"/>
        <v>1</v>
      </c>
      <c r="AG90" s="72">
        <f t="shared" si="241"/>
        <v>0</v>
      </c>
      <c r="AH90" s="72">
        <f t="shared" si="242"/>
        <v>0</v>
      </c>
      <c r="AI90" s="72">
        <f t="shared" si="193"/>
        <v>0</v>
      </c>
      <c r="AJ90" s="72">
        <f t="shared" si="194"/>
        <v>0</v>
      </c>
      <c r="AL90">
        <f t="shared" si="195"/>
        <v>85</v>
      </c>
      <c r="AM90" s="14">
        <f t="shared" si="291"/>
        <v>2.20758241758242E-2</v>
      </c>
      <c r="AN90" s="5">
        <f t="shared" si="292"/>
        <v>0.15629142843986918</v>
      </c>
      <c r="AO90" s="5">
        <f t="shared" si="293"/>
        <v>1</v>
      </c>
      <c r="AP90" s="5">
        <f t="shared" si="294"/>
        <v>1</v>
      </c>
      <c r="AQ90" s="5">
        <f t="shared" si="295"/>
        <v>0</v>
      </c>
      <c r="AR90" s="5">
        <f t="shared" si="296"/>
        <v>0</v>
      </c>
      <c r="AS90" s="5">
        <f t="shared" si="297"/>
        <v>1</v>
      </c>
      <c r="AT90" s="5">
        <f t="shared" si="298"/>
        <v>1</v>
      </c>
      <c r="AU90" s="5">
        <f t="shared" si="299"/>
        <v>0</v>
      </c>
      <c r="AV90" s="5">
        <f t="shared" si="300"/>
        <v>0</v>
      </c>
      <c r="AW90" s="5">
        <f t="shared" si="202"/>
        <v>0</v>
      </c>
      <c r="AX90" s="5">
        <f t="shared" si="247"/>
        <v>0</v>
      </c>
      <c r="AY90" s="5">
        <f t="shared" si="203"/>
        <v>0</v>
      </c>
      <c r="AZ90" s="18">
        <f t="shared" si="301"/>
        <v>0</v>
      </c>
      <c r="BA90" s="72">
        <f t="shared" si="204"/>
        <v>0</v>
      </c>
      <c r="BB90" s="72">
        <f t="shared" si="249"/>
        <v>1</v>
      </c>
      <c r="BC90" s="72">
        <f t="shared" si="250"/>
        <v>0</v>
      </c>
      <c r="BD90" s="72">
        <f t="shared" si="251"/>
        <v>0</v>
      </c>
      <c r="BE90" s="72">
        <f t="shared" si="252"/>
        <v>0</v>
      </c>
      <c r="BF90" s="72">
        <f t="shared" si="253"/>
        <v>0</v>
      </c>
      <c r="BG90" s="72">
        <f t="shared" si="254"/>
        <v>0</v>
      </c>
      <c r="BI90">
        <f t="shared" si="205"/>
        <v>86</v>
      </c>
      <c r="BJ90" s="14">
        <f t="shared" si="302"/>
        <v>2.2099505494505501E-2</v>
      </c>
      <c r="BK90" s="5">
        <f t="shared" si="207"/>
        <v>0.15261129491320019</v>
      </c>
      <c r="BL90" s="5">
        <f t="shared" si="208"/>
        <v>1</v>
      </c>
      <c r="BM90" s="5">
        <f t="shared" si="209"/>
        <v>1</v>
      </c>
      <c r="BN90" s="5">
        <f t="shared" si="303"/>
        <v>0</v>
      </c>
      <c r="BO90" s="5">
        <f t="shared" si="304"/>
        <v>0</v>
      </c>
      <c r="BP90" s="5">
        <f t="shared" si="211"/>
        <v>1</v>
      </c>
      <c r="BQ90" s="5">
        <f t="shared" si="212"/>
        <v>1</v>
      </c>
      <c r="BR90" s="5">
        <f t="shared" si="305"/>
        <v>0</v>
      </c>
      <c r="BS90" s="5">
        <f t="shared" si="213"/>
        <v>0</v>
      </c>
      <c r="BT90" s="5">
        <f t="shared" si="257"/>
        <v>0</v>
      </c>
      <c r="BU90" s="13">
        <f t="shared" si="258"/>
        <v>0</v>
      </c>
      <c r="BV90" s="5">
        <f t="shared" si="214"/>
        <v>0</v>
      </c>
      <c r="BW90" s="18">
        <f t="shared" si="215"/>
        <v>0</v>
      </c>
      <c r="BX90" s="72">
        <f t="shared" si="259"/>
        <v>0</v>
      </c>
      <c r="BY90" s="72">
        <f t="shared" si="216"/>
        <v>0</v>
      </c>
      <c r="BZ90" s="72">
        <f t="shared" si="217"/>
        <v>0</v>
      </c>
      <c r="CA90" s="72">
        <f t="shared" si="218"/>
        <v>0</v>
      </c>
      <c r="CB90" s="72">
        <f t="shared" si="219"/>
        <v>0</v>
      </c>
      <c r="CC90" s="72">
        <f t="shared" si="220"/>
        <v>0</v>
      </c>
      <c r="CD90" s="72">
        <f t="shared" si="260"/>
        <v>1</v>
      </c>
      <c r="CE90" s="72">
        <f t="shared" si="261"/>
        <v>0</v>
      </c>
      <c r="CF90" s="72">
        <f t="shared" si="262"/>
        <v>0</v>
      </c>
      <c r="CG90" s="72">
        <f t="shared" si="221"/>
        <v>0</v>
      </c>
      <c r="CH90" s="72">
        <f t="shared" si="222"/>
        <v>0</v>
      </c>
      <c r="CJ90">
        <f t="shared" si="223"/>
        <v>85</v>
      </c>
      <c r="CK90" s="14">
        <f t="shared" si="306"/>
        <v>2.20758241758242E-2</v>
      </c>
      <c r="CL90" s="5">
        <f t="shared" si="307"/>
        <v>0.15629142843986918</v>
      </c>
      <c r="CM90" s="5">
        <f t="shared" si="308"/>
        <v>1</v>
      </c>
      <c r="CN90" s="5">
        <f t="shared" si="309"/>
        <v>1</v>
      </c>
      <c r="CO90" s="5">
        <f t="shared" si="310"/>
        <v>0</v>
      </c>
      <c r="CP90" s="5">
        <f t="shared" si="311"/>
        <v>0</v>
      </c>
      <c r="CQ90" s="5">
        <f t="shared" si="312"/>
        <v>1</v>
      </c>
      <c r="CR90" s="5">
        <f t="shared" si="313"/>
        <v>1</v>
      </c>
      <c r="CS90" s="5">
        <f t="shared" si="314"/>
        <v>0</v>
      </c>
      <c r="CT90" s="5">
        <f t="shared" si="315"/>
        <v>0</v>
      </c>
      <c r="CU90" s="5">
        <f t="shared" si="229"/>
        <v>1</v>
      </c>
      <c r="CV90" s="5">
        <f t="shared" si="230"/>
        <v>0</v>
      </c>
      <c r="CW90" s="5">
        <f t="shared" si="316"/>
        <v>0</v>
      </c>
      <c r="CX90" s="5">
        <f t="shared" si="231"/>
        <v>0</v>
      </c>
      <c r="CY90" s="18">
        <f t="shared" si="317"/>
        <v>0</v>
      </c>
      <c r="CZ90" s="72">
        <f t="shared" si="270"/>
        <v>0</v>
      </c>
      <c r="DA90" s="72">
        <f t="shared" si="271"/>
        <v>1</v>
      </c>
      <c r="DB90" s="72">
        <f t="shared" si="272"/>
        <v>0</v>
      </c>
      <c r="DC90" s="72">
        <f t="shared" si="273"/>
        <v>0</v>
      </c>
      <c r="DD90" s="72">
        <f t="shared" si="274"/>
        <v>0</v>
      </c>
      <c r="DE90" s="72">
        <f t="shared" si="275"/>
        <v>0</v>
      </c>
      <c r="DF90" s="72">
        <f t="shared" si="276"/>
        <v>0</v>
      </c>
    </row>
    <row r="91" spans="1:110" x14ac:dyDescent="0.2">
      <c r="A91">
        <f t="shared" si="277"/>
        <v>87</v>
      </c>
      <c r="B91">
        <f t="shared" si="278"/>
        <v>2112</v>
      </c>
      <c r="C91">
        <f t="shared" si="279"/>
        <v>127</v>
      </c>
      <c r="D91">
        <f t="shared" si="280"/>
        <v>129</v>
      </c>
      <c r="E91">
        <f t="shared" si="281"/>
        <v>124</v>
      </c>
      <c r="F91" s="5">
        <f t="shared" si="282"/>
        <v>1</v>
      </c>
      <c r="G91" s="5">
        <f t="shared" si="177"/>
        <v>0</v>
      </c>
      <c r="H91" s="5">
        <f t="shared" si="178"/>
        <v>0</v>
      </c>
      <c r="I91" s="5">
        <f t="shared" si="283"/>
        <v>11.651160716763691</v>
      </c>
      <c r="K91">
        <f t="shared" si="284"/>
        <v>87</v>
      </c>
      <c r="L91" s="14">
        <f t="shared" si="285"/>
        <v>2.2123186813186799E-2</v>
      </c>
      <c r="M91" s="50">
        <f t="shared" si="286"/>
        <v>0.14901091782609363</v>
      </c>
      <c r="N91" s="5">
        <f t="shared" si="181"/>
        <v>1</v>
      </c>
      <c r="O91" s="5">
        <f t="shared" si="182"/>
        <v>1</v>
      </c>
      <c r="P91" s="5">
        <f t="shared" si="287"/>
        <v>0</v>
      </c>
      <c r="Q91" s="5">
        <f t="shared" si="288"/>
        <v>0</v>
      </c>
      <c r="R91" s="5">
        <f t="shared" si="184"/>
        <v>1</v>
      </c>
      <c r="S91" s="13">
        <f t="shared" si="185"/>
        <v>1</v>
      </c>
      <c r="T91" s="5">
        <f t="shared" si="289"/>
        <v>0</v>
      </c>
      <c r="U91" s="5">
        <f t="shared" si="186"/>
        <v>0</v>
      </c>
      <c r="V91" s="5">
        <f t="shared" si="236"/>
        <v>0</v>
      </c>
      <c r="W91" s="52">
        <f t="shared" si="237"/>
        <v>0</v>
      </c>
      <c r="X91" s="5">
        <f t="shared" si="187"/>
        <v>0</v>
      </c>
      <c r="Y91" s="18">
        <f t="shared" si="290"/>
        <v>0</v>
      </c>
      <c r="Z91" s="72">
        <f t="shared" si="188"/>
        <v>0</v>
      </c>
      <c r="AA91" s="72">
        <f t="shared" si="189"/>
        <v>0</v>
      </c>
      <c r="AB91" s="72">
        <f t="shared" si="190"/>
        <v>0</v>
      </c>
      <c r="AC91" s="72">
        <f t="shared" si="191"/>
        <v>0</v>
      </c>
      <c r="AD91" s="72">
        <f t="shared" si="192"/>
        <v>0</v>
      </c>
      <c r="AE91" s="72">
        <f t="shared" si="239"/>
        <v>0</v>
      </c>
      <c r="AF91" s="72">
        <f t="shared" si="240"/>
        <v>1</v>
      </c>
      <c r="AG91" s="72">
        <f t="shared" si="241"/>
        <v>0</v>
      </c>
      <c r="AH91" s="72">
        <f t="shared" si="242"/>
        <v>0</v>
      </c>
      <c r="AI91" s="72">
        <f t="shared" si="193"/>
        <v>0</v>
      </c>
      <c r="AJ91" s="72">
        <f t="shared" si="194"/>
        <v>0</v>
      </c>
      <c r="AL91">
        <f t="shared" si="195"/>
        <v>86</v>
      </c>
      <c r="AM91" s="14">
        <f t="shared" si="291"/>
        <v>2.2099505494505501E-2</v>
      </c>
      <c r="AN91" s="5">
        <f t="shared" si="292"/>
        <v>0.15261129491320019</v>
      </c>
      <c r="AO91" s="5">
        <f t="shared" si="293"/>
        <v>1</v>
      </c>
      <c r="AP91" s="5">
        <f t="shared" si="294"/>
        <v>1</v>
      </c>
      <c r="AQ91" s="5">
        <f t="shared" si="295"/>
        <v>0</v>
      </c>
      <c r="AR91" s="5">
        <f t="shared" si="296"/>
        <v>0</v>
      </c>
      <c r="AS91" s="5">
        <f t="shared" si="297"/>
        <v>1</v>
      </c>
      <c r="AT91" s="5">
        <f t="shared" si="298"/>
        <v>1</v>
      </c>
      <c r="AU91" s="5">
        <f t="shared" si="299"/>
        <v>0</v>
      </c>
      <c r="AV91" s="5">
        <f t="shared" si="300"/>
        <v>0</v>
      </c>
      <c r="AW91" s="5">
        <f t="shared" si="202"/>
        <v>0</v>
      </c>
      <c r="AX91" s="5">
        <f t="shared" si="247"/>
        <v>0</v>
      </c>
      <c r="AY91" s="5">
        <f t="shared" si="203"/>
        <v>0</v>
      </c>
      <c r="AZ91" s="18">
        <f t="shared" si="301"/>
        <v>0</v>
      </c>
      <c r="BA91" s="72">
        <f t="shared" si="204"/>
        <v>0</v>
      </c>
      <c r="BB91" s="72">
        <f t="shared" si="249"/>
        <v>1</v>
      </c>
      <c r="BC91" s="72">
        <f t="shared" si="250"/>
        <v>0</v>
      </c>
      <c r="BD91" s="72">
        <f t="shared" si="251"/>
        <v>0</v>
      </c>
      <c r="BE91" s="72">
        <f t="shared" si="252"/>
        <v>0</v>
      </c>
      <c r="BF91" s="72">
        <f t="shared" si="253"/>
        <v>0</v>
      </c>
      <c r="BG91" s="72">
        <f t="shared" si="254"/>
        <v>0</v>
      </c>
      <c r="BI91">
        <f t="shared" si="205"/>
        <v>87</v>
      </c>
      <c r="BJ91" s="14">
        <f t="shared" si="302"/>
        <v>2.2123186813186799E-2</v>
      </c>
      <c r="BK91" s="5">
        <f t="shared" si="207"/>
        <v>0.14901091782609363</v>
      </c>
      <c r="BL91" s="5">
        <f t="shared" si="208"/>
        <v>1</v>
      </c>
      <c r="BM91" s="5">
        <f t="shared" si="209"/>
        <v>1</v>
      </c>
      <c r="BN91" s="5">
        <f t="shared" si="303"/>
        <v>0</v>
      </c>
      <c r="BO91" s="5">
        <f t="shared" si="304"/>
        <v>0</v>
      </c>
      <c r="BP91" s="5">
        <f t="shared" si="211"/>
        <v>1</v>
      </c>
      <c r="BQ91" s="5">
        <f t="shared" si="212"/>
        <v>1</v>
      </c>
      <c r="BR91" s="5">
        <f t="shared" si="305"/>
        <v>0</v>
      </c>
      <c r="BS91" s="5">
        <f t="shared" si="213"/>
        <v>0</v>
      </c>
      <c r="BT91" s="5">
        <f t="shared" si="257"/>
        <v>0</v>
      </c>
      <c r="BU91" s="13">
        <f t="shared" si="258"/>
        <v>0</v>
      </c>
      <c r="BV91" s="5">
        <f t="shared" si="214"/>
        <v>0</v>
      </c>
      <c r="BW91" s="18">
        <f t="shared" si="215"/>
        <v>0</v>
      </c>
      <c r="BX91" s="72">
        <f t="shared" si="259"/>
        <v>0</v>
      </c>
      <c r="BY91" s="72">
        <f t="shared" si="216"/>
        <v>0</v>
      </c>
      <c r="BZ91" s="72">
        <f t="shared" si="217"/>
        <v>0</v>
      </c>
      <c r="CA91" s="72">
        <f t="shared" si="218"/>
        <v>0</v>
      </c>
      <c r="CB91" s="72">
        <f t="shared" si="219"/>
        <v>0</v>
      </c>
      <c r="CC91" s="72">
        <f t="shared" si="220"/>
        <v>0</v>
      </c>
      <c r="CD91" s="72">
        <f t="shared" si="260"/>
        <v>1</v>
      </c>
      <c r="CE91" s="72">
        <f t="shared" si="261"/>
        <v>0</v>
      </c>
      <c r="CF91" s="72">
        <f t="shared" si="262"/>
        <v>0</v>
      </c>
      <c r="CG91" s="72">
        <f t="shared" si="221"/>
        <v>0</v>
      </c>
      <c r="CH91" s="72">
        <f t="shared" si="222"/>
        <v>0</v>
      </c>
      <c r="CJ91">
        <f t="shared" si="223"/>
        <v>86</v>
      </c>
      <c r="CK91" s="14">
        <f t="shared" si="306"/>
        <v>2.2099505494505501E-2</v>
      </c>
      <c r="CL91" s="5">
        <f t="shared" si="307"/>
        <v>0.15261129491320019</v>
      </c>
      <c r="CM91" s="5">
        <f t="shared" si="308"/>
        <v>1</v>
      </c>
      <c r="CN91" s="5">
        <f t="shared" si="309"/>
        <v>1</v>
      </c>
      <c r="CO91" s="5">
        <f t="shared" si="310"/>
        <v>0</v>
      </c>
      <c r="CP91" s="5">
        <f t="shared" si="311"/>
        <v>0</v>
      </c>
      <c r="CQ91" s="5">
        <f t="shared" si="312"/>
        <v>1</v>
      </c>
      <c r="CR91" s="5">
        <f t="shared" si="313"/>
        <v>1</v>
      </c>
      <c r="CS91" s="5">
        <f t="shared" si="314"/>
        <v>0</v>
      </c>
      <c r="CT91" s="5">
        <f t="shared" si="315"/>
        <v>0</v>
      </c>
      <c r="CU91" s="5">
        <f t="shared" si="229"/>
        <v>1</v>
      </c>
      <c r="CV91" s="5">
        <f t="shared" si="230"/>
        <v>0</v>
      </c>
      <c r="CW91" s="5">
        <f t="shared" si="316"/>
        <v>0</v>
      </c>
      <c r="CX91" s="5">
        <f t="shared" si="231"/>
        <v>0</v>
      </c>
      <c r="CY91" s="18">
        <f t="shared" si="317"/>
        <v>0</v>
      </c>
      <c r="CZ91" s="72">
        <f t="shared" si="270"/>
        <v>0</v>
      </c>
      <c r="DA91" s="72">
        <f t="shared" si="271"/>
        <v>1</v>
      </c>
      <c r="DB91" s="72">
        <f t="shared" si="272"/>
        <v>0</v>
      </c>
      <c r="DC91" s="72">
        <f t="shared" si="273"/>
        <v>0</v>
      </c>
      <c r="DD91" s="72">
        <f t="shared" si="274"/>
        <v>0</v>
      </c>
      <c r="DE91" s="72">
        <f t="shared" si="275"/>
        <v>0</v>
      </c>
      <c r="DF91" s="72">
        <f t="shared" si="276"/>
        <v>0</v>
      </c>
    </row>
    <row r="92" spans="1:110" x14ac:dyDescent="0.2">
      <c r="A92">
        <f t="shared" si="277"/>
        <v>88</v>
      </c>
      <c r="B92">
        <f t="shared" si="278"/>
        <v>2113</v>
      </c>
      <c r="C92">
        <f t="shared" si="279"/>
        <v>128</v>
      </c>
      <c r="D92">
        <f t="shared" si="280"/>
        <v>130</v>
      </c>
      <c r="E92">
        <f t="shared" si="281"/>
        <v>125</v>
      </c>
      <c r="F92" s="5">
        <f t="shared" si="282"/>
        <v>1</v>
      </c>
      <c r="G92" s="5">
        <f t="shared" si="177"/>
        <v>0</v>
      </c>
      <c r="H92" s="5">
        <f t="shared" si="178"/>
        <v>0</v>
      </c>
      <c r="I92" s="5">
        <f t="shared" si="283"/>
        <v>11.651160716763691</v>
      </c>
      <c r="K92">
        <f t="shared" si="284"/>
        <v>88</v>
      </c>
      <c r="L92" s="14">
        <f t="shared" si="285"/>
        <v>2.21468681318681E-2</v>
      </c>
      <c r="M92" s="50">
        <f t="shared" si="286"/>
        <v>0.14548874521414371</v>
      </c>
      <c r="N92" s="5">
        <f t="shared" si="181"/>
        <v>1</v>
      </c>
      <c r="O92" s="5">
        <f t="shared" si="182"/>
        <v>1</v>
      </c>
      <c r="P92" s="5">
        <f t="shared" si="287"/>
        <v>0</v>
      </c>
      <c r="Q92" s="5">
        <f t="shared" si="288"/>
        <v>0</v>
      </c>
      <c r="R92" s="5">
        <f t="shared" si="184"/>
        <v>1</v>
      </c>
      <c r="S92" s="13">
        <f t="shared" si="185"/>
        <v>1</v>
      </c>
      <c r="T92" s="5">
        <f t="shared" si="289"/>
        <v>0</v>
      </c>
      <c r="U92" s="5">
        <f t="shared" si="186"/>
        <v>0</v>
      </c>
      <c r="V92" s="5">
        <f t="shared" si="236"/>
        <v>0</v>
      </c>
      <c r="W92" s="52">
        <f t="shared" si="237"/>
        <v>0</v>
      </c>
      <c r="X92" s="5">
        <f t="shared" si="187"/>
        <v>0</v>
      </c>
      <c r="Y92" s="18">
        <f t="shared" si="290"/>
        <v>0</v>
      </c>
      <c r="Z92" s="72">
        <f t="shared" si="188"/>
        <v>0</v>
      </c>
      <c r="AA92" s="72">
        <f t="shared" si="189"/>
        <v>0</v>
      </c>
      <c r="AB92" s="72">
        <f t="shared" si="190"/>
        <v>0</v>
      </c>
      <c r="AC92" s="72">
        <f t="shared" si="191"/>
        <v>0</v>
      </c>
      <c r="AD92" s="72">
        <f t="shared" si="192"/>
        <v>0</v>
      </c>
      <c r="AE92" s="72">
        <f t="shared" si="239"/>
        <v>0</v>
      </c>
      <c r="AF92" s="72">
        <f t="shared" si="240"/>
        <v>1</v>
      </c>
      <c r="AG92" s="72">
        <f t="shared" si="241"/>
        <v>0</v>
      </c>
      <c r="AH92" s="72">
        <f t="shared" si="242"/>
        <v>0</v>
      </c>
      <c r="AI92" s="72">
        <f t="shared" si="193"/>
        <v>0</v>
      </c>
      <c r="AJ92" s="72">
        <f t="shared" si="194"/>
        <v>0</v>
      </c>
      <c r="AL92">
        <f t="shared" si="195"/>
        <v>87</v>
      </c>
      <c r="AM92" s="14">
        <f t="shared" si="291"/>
        <v>2.2123186813186799E-2</v>
      </c>
      <c r="AN92" s="5">
        <f t="shared" si="292"/>
        <v>0.14901091782609363</v>
      </c>
      <c r="AO92" s="5">
        <f t="shared" si="293"/>
        <v>1</v>
      </c>
      <c r="AP92" s="5">
        <f t="shared" si="294"/>
        <v>1</v>
      </c>
      <c r="AQ92" s="5">
        <f t="shared" si="295"/>
        <v>0</v>
      </c>
      <c r="AR92" s="5">
        <f t="shared" si="296"/>
        <v>0</v>
      </c>
      <c r="AS92" s="5">
        <f t="shared" si="297"/>
        <v>1</v>
      </c>
      <c r="AT92" s="5">
        <f t="shared" si="298"/>
        <v>1</v>
      </c>
      <c r="AU92" s="5">
        <f t="shared" si="299"/>
        <v>0</v>
      </c>
      <c r="AV92" s="5">
        <f t="shared" si="300"/>
        <v>0</v>
      </c>
      <c r="AW92" s="5">
        <f t="shared" si="202"/>
        <v>0</v>
      </c>
      <c r="AX92" s="5">
        <f t="shared" si="247"/>
        <v>0</v>
      </c>
      <c r="AY92" s="5">
        <f t="shared" si="203"/>
        <v>0</v>
      </c>
      <c r="AZ92" s="18">
        <f t="shared" si="301"/>
        <v>0</v>
      </c>
      <c r="BA92" s="72">
        <f t="shared" si="204"/>
        <v>0</v>
      </c>
      <c r="BB92" s="72">
        <f t="shared" si="249"/>
        <v>1</v>
      </c>
      <c r="BC92" s="72">
        <f t="shared" si="250"/>
        <v>0</v>
      </c>
      <c r="BD92" s="72">
        <f t="shared" si="251"/>
        <v>0</v>
      </c>
      <c r="BE92" s="72">
        <f t="shared" si="252"/>
        <v>0</v>
      </c>
      <c r="BF92" s="72">
        <f t="shared" si="253"/>
        <v>0</v>
      </c>
      <c r="BG92" s="72">
        <f t="shared" si="254"/>
        <v>0</v>
      </c>
      <c r="BI92">
        <f t="shared" si="205"/>
        <v>88</v>
      </c>
      <c r="BJ92" s="14">
        <f t="shared" si="302"/>
        <v>2.21468681318681E-2</v>
      </c>
      <c r="BK92" s="5">
        <f t="shared" si="207"/>
        <v>0.14548874521414371</v>
      </c>
      <c r="BL92" s="5">
        <f t="shared" si="208"/>
        <v>1</v>
      </c>
      <c r="BM92" s="5">
        <f t="shared" si="209"/>
        <v>1</v>
      </c>
      <c r="BN92" s="5">
        <f t="shared" si="303"/>
        <v>0</v>
      </c>
      <c r="BO92" s="5">
        <f t="shared" si="304"/>
        <v>0</v>
      </c>
      <c r="BP92" s="5">
        <f t="shared" si="211"/>
        <v>1</v>
      </c>
      <c r="BQ92" s="5">
        <f t="shared" si="212"/>
        <v>1</v>
      </c>
      <c r="BR92" s="5">
        <f t="shared" si="305"/>
        <v>0</v>
      </c>
      <c r="BS92" s="5">
        <f t="shared" si="213"/>
        <v>0</v>
      </c>
      <c r="BT92" s="5">
        <f t="shared" si="257"/>
        <v>0</v>
      </c>
      <c r="BU92" s="13">
        <f t="shared" si="258"/>
        <v>0</v>
      </c>
      <c r="BV92" s="5">
        <f t="shared" si="214"/>
        <v>0</v>
      </c>
      <c r="BW92" s="18">
        <f t="shared" si="215"/>
        <v>0</v>
      </c>
      <c r="BX92" s="72">
        <f t="shared" si="259"/>
        <v>0</v>
      </c>
      <c r="BY92" s="72">
        <f t="shared" si="216"/>
        <v>0</v>
      </c>
      <c r="BZ92" s="72">
        <f t="shared" si="217"/>
        <v>0</v>
      </c>
      <c r="CA92" s="72">
        <f t="shared" si="218"/>
        <v>0</v>
      </c>
      <c r="CB92" s="72">
        <f t="shared" si="219"/>
        <v>0</v>
      </c>
      <c r="CC92" s="72">
        <f t="shared" si="220"/>
        <v>0</v>
      </c>
      <c r="CD92" s="72">
        <f t="shared" si="260"/>
        <v>1</v>
      </c>
      <c r="CE92" s="72">
        <f t="shared" si="261"/>
        <v>0</v>
      </c>
      <c r="CF92" s="72">
        <f t="shared" si="262"/>
        <v>0</v>
      </c>
      <c r="CG92" s="72">
        <f t="shared" si="221"/>
        <v>0</v>
      </c>
      <c r="CH92" s="72">
        <f t="shared" si="222"/>
        <v>0</v>
      </c>
      <c r="CJ92">
        <f t="shared" si="223"/>
        <v>87</v>
      </c>
      <c r="CK92" s="14">
        <f t="shared" si="306"/>
        <v>2.2123186813186799E-2</v>
      </c>
      <c r="CL92" s="5">
        <f t="shared" si="307"/>
        <v>0.14901091782609363</v>
      </c>
      <c r="CM92" s="5">
        <f t="shared" si="308"/>
        <v>1</v>
      </c>
      <c r="CN92" s="5">
        <f t="shared" si="309"/>
        <v>1</v>
      </c>
      <c r="CO92" s="5">
        <f t="shared" si="310"/>
        <v>0</v>
      </c>
      <c r="CP92" s="5">
        <f t="shared" si="311"/>
        <v>0</v>
      </c>
      <c r="CQ92" s="5">
        <f t="shared" si="312"/>
        <v>1</v>
      </c>
      <c r="CR92" s="5">
        <f t="shared" si="313"/>
        <v>1</v>
      </c>
      <c r="CS92" s="5">
        <f t="shared" si="314"/>
        <v>0</v>
      </c>
      <c r="CT92" s="5">
        <f t="shared" si="315"/>
        <v>0</v>
      </c>
      <c r="CU92" s="5">
        <f t="shared" si="229"/>
        <v>1</v>
      </c>
      <c r="CV92" s="5">
        <f t="shared" si="230"/>
        <v>0</v>
      </c>
      <c r="CW92" s="5">
        <f t="shared" si="316"/>
        <v>0</v>
      </c>
      <c r="CX92" s="5">
        <f t="shared" si="231"/>
        <v>0</v>
      </c>
      <c r="CY92" s="18">
        <f t="shared" si="317"/>
        <v>0</v>
      </c>
      <c r="CZ92" s="72">
        <f t="shared" si="270"/>
        <v>0</v>
      </c>
      <c r="DA92" s="72">
        <f t="shared" si="271"/>
        <v>1</v>
      </c>
      <c r="DB92" s="72">
        <f t="shared" si="272"/>
        <v>0</v>
      </c>
      <c r="DC92" s="72">
        <f t="shared" si="273"/>
        <v>0</v>
      </c>
      <c r="DD92" s="72">
        <f t="shared" si="274"/>
        <v>0</v>
      </c>
      <c r="DE92" s="72">
        <f t="shared" si="275"/>
        <v>0</v>
      </c>
      <c r="DF92" s="72">
        <f t="shared" si="276"/>
        <v>0</v>
      </c>
    </row>
    <row r="93" spans="1:110" x14ac:dyDescent="0.2">
      <c r="A93">
        <f t="shared" si="277"/>
        <v>89</v>
      </c>
      <c r="B93">
        <f t="shared" si="278"/>
        <v>2114</v>
      </c>
      <c r="C93">
        <f t="shared" si="279"/>
        <v>129</v>
      </c>
      <c r="D93">
        <f t="shared" si="280"/>
        <v>131</v>
      </c>
      <c r="E93">
        <f t="shared" si="281"/>
        <v>126</v>
      </c>
      <c r="F93" s="5">
        <f t="shared" si="282"/>
        <v>1</v>
      </c>
      <c r="G93" s="5">
        <f t="shared" si="177"/>
        <v>0</v>
      </c>
      <c r="H93" s="5">
        <f t="shared" si="178"/>
        <v>0</v>
      </c>
      <c r="I93" s="5">
        <f t="shared" si="283"/>
        <v>11.651160716763691</v>
      </c>
      <c r="K93">
        <f t="shared" si="284"/>
        <v>89</v>
      </c>
      <c r="L93" s="14">
        <f t="shared" si="285"/>
        <v>2.2170549450549502E-2</v>
      </c>
      <c r="M93" s="50">
        <f t="shared" si="286"/>
        <v>0.14204325101285473</v>
      </c>
      <c r="N93" s="5">
        <f t="shared" si="181"/>
        <v>1</v>
      </c>
      <c r="O93" s="5">
        <f t="shared" si="182"/>
        <v>1</v>
      </c>
      <c r="P93" s="5">
        <f t="shared" si="287"/>
        <v>0</v>
      </c>
      <c r="Q93" s="5">
        <f t="shared" si="288"/>
        <v>0</v>
      </c>
      <c r="R93" s="5">
        <f t="shared" si="184"/>
        <v>1</v>
      </c>
      <c r="S93" s="13">
        <f t="shared" si="185"/>
        <v>1</v>
      </c>
      <c r="T93" s="5">
        <f t="shared" si="289"/>
        <v>0</v>
      </c>
      <c r="U93" s="5">
        <f t="shared" si="186"/>
        <v>0</v>
      </c>
      <c r="V93" s="5">
        <f t="shared" si="236"/>
        <v>0</v>
      </c>
      <c r="W93" s="52">
        <f t="shared" si="237"/>
        <v>0</v>
      </c>
      <c r="X93" s="5">
        <f t="shared" si="187"/>
        <v>0</v>
      </c>
      <c r="Y93" s="18">
        <f t="shared" si="290"/>
        <v>0</v>
      </c>
      <c r="Z93" s="72">
        <f t="shared" si="188"/>
        <v>0</v>
      </c>
      <c r="AA93" s="72">
        <f t="shared" si="189"/>
        <v>0</v>
      </c>
      <c r="AB93" s="72">
        <f t="shared" si="190"/>
        <v>0</v>
      </c>
      <c r="AC93" s="72">
        <f t="shared" si="191"/>
        <v>0</v>
      </c>
      <c r="AD93" s="72">
        <f t="shared" si="192"/>
        <v>0</v>
      </c>
      <c r="AE93" s="72">
        <f t="shared" si="239"/>
        <v>0</v>
      </c>
      <c r="AF93" s="72">
        <f t="shared" si="240"/>
        <v>1</v>
      </c>
      <c r="AG93" s="72">
        <f t="shared" si="241"/>
        <v>0</v>
      </c>
      <c r="AH93" s="72">
        <f t="shared" si="242"/>
        <v>0</v>
      </c>
      <c r="AI93" s="72">
        <f t="shared" si="193"/>
        <v>0</v>
      </c>
      <c r="AJ93" s="72">
        <f t="shared" si="194"/>
        <v>0</v>
      </c>
      <c r="AL93">
        <f t="shared" si="195"/>
        <v>88</v>
      </c>
      <c r="AM93" s="14">
        <f t="shared" si="291"/>
        <v>2.21468681318681E-2</v>
      </c>
      <c r="AN93" s="5">
        <f t="shared" si="292"/>
        <v>0.14548874521414371</v>
      </c>
      <c r="AO93" s="5">
        <f t="shared" si="293"/>
        <v>1</v>
      </c>
      <c r="AP93" s="5">
        <f t="shared" si="294"/>
        <v>1</v>
      </c>
      <c r="AQ93" s="5">
        <f t="shared" si="295"/>
        <v>0</v>
      </c>
      <c r="AR93" s="5">
        <f t="shared" si="296"/>
        <v>0</v>
      </c>
      <c r="AS93" s="5">
        <f t="shared" si="297"/>
        <v>1</v>
      </c>
      <c r="AT93" s="5">
        <f t="shared" si="298"/>
        <v>1</v>
      </c>
      <c r="AU93" s="5">
        <f t="shared" si="299"/>
        <v>0</v>
      </c>
      <c r="AV93" s="5">
        <f t="shared" si="300"/>
        <v>0</v>
      </c>
      <c r="AW93" s="5">
        <f t="shared" si="202"/>
        <v>0</v>
      </c>
      <c r="AX93" s="5">
        <f t="shared" si="247"/>
        <v>0</v>
      </c>
      <c r="AY93" s="5">
        <f t="shared" si="203"/>
        <v>0</v>
      </c>
      <c r="AZ93" s="18">
        <f t="shared" si="301"/>
        <v>0</v>
      </c>
      <c r="BA93" s="72">
        <f t="shared" si="204"/>
        <v>0</v>
      </c>
      <c r="BB93" s="72">
        <f t="shared" si="249"/>
        <v>1</v>
      </c>
      <c r="BC93" s="72">
        <f t="shared" si="250"/>
        <v>0</v>
      </c>
      <c r="BD93" s="72">
        <f t="shared" si="251"/>
        <v>0</v>
      </c>
      <c r="BE93" s="72">
        <f t="shared" si="252"/>
        <v>0</v>
      </c>
      <c r="BF93" s="72">
        <f t="shared" si="253"/>
        <v>0</v>
      </c>
      <c r="BG93" s="72">
        <f t="shared" si="254"/>
        <v>0</v>
      </c>
      <c r="BI93">
        <f t="shared" si="205"/>
        <v>89</v>
      </c>
      <c r="BJ93" s="14">
        <f t="shared" si="302"/>
        <v>2.2170549450549502E-2</v>
      </c>
      <c r="BK93" s="5">
        <f t="shared" si="207"/>
        <v>0.14204325101285473</v>
      </c>
      <c r="BL93" s="5">
        <f t="shared" si="208"/>
        <v>1</v>
      </c>
      <c r="BM93" s="5">
        <f t="shared" si="209"/>
        <v>1</v>
      </c>
      <c r="BN93" s="5">
        <f t="shared" si="303"/>
        <v>0</v>
      </c>
      <c r="BO93" s="5">
        <f t="shared" si="304"/>
        <v>0</v>
      </c>
      <c r="BP93" s="5">
        <f t="shared" si="211"/>
        <v>1</v>
      </c>
      <c r="BQ93" s="5">
        <f t="shared" si="212"/>
        <v>1</v>
      </c>
      <c r="BR93" s="5">
        <f t="shared" si="305"/>
        <v>0</v>
      </c>
      <c r="BS93" s="5">
        <f t="shared" si="213"/>
        <v>0</v>
      </c>
      <c r="BT93" s="5">
        <f t="shared" si="257"/>
        <v>0</v>
      </c>
      <c r="BU93" s="13">
        <f t="shared" si="258"/>
        <v>0</v>
      </c>
      <c r="BV93" s="5">
        <f t="shared" si="214"/>
        <v>0</v>
      </c>
      <c r="BW93" s="18">
        <f t="shared" si="215"/>
        <v>0</v>
      </c>
      <c r="BX93" s="72">
        <f t="shared" si="259"/>
        <v>0</v>
      </c>
      <c r="BY93" s="72">
        <f t="shared" si="216"/>
        <v>0</v>
      </c>
      <c r="BZ93" s="72">
        <f t="shared" si="217"/>
        <v>0</v>
      </c>
      <c r="CA93" s="72">
        <f t="shared" si="218"/>
        <v>0</v>
      </c>
      <c r="CB93" s="72">
        <f t="shared" si="219"/>
        <v>0</v>
      </c>
      <c r="CC93" s="72">
        <f t="shared" si="220"/>
        <v>0</v>
      </c>
      <c r="CD93" s="72">
        <f t="shared" si="260"/>
        <v>1</v>
      </c>
      <c r="CE93" s="72">
        <f t="shared" si="261"/>
        <v>0</v>
      </c>
      <c r="CF93" s="72">
        <f t="shared" si="262"/>
        <v>0</v>
      </c>
      <c r="CG93" s="72">
        <f t="shared" si="221"/>
        <v>0</v>
      </c>
      <c r="CH93" s="72">
        <f t="shared" si="222"/>
        <v>0</v>
      </c>
      <c r="CJ93">
        <f t="shared" si="223"/>
        <v>88</v>
      </c>
      <c r="CK93" s="14">
        <f t="shared" si="306"/>
        <v>2.21468681318681E-2</v>
      </c>
      <c r="CL93" s="5">
        <f t="shared" si="307"/>
        <v>0.14548874521414371</v>
      </c>
      <c r="CM93" s="5">
        <f t="shared" si="308"/>
        <v>1</v>
      </c>
      <c r="CN93" s="5">
        <f t="shared" si="309"/>
        <v>1</v>
      </c>
      <c r="CO93" s="5">
        <f t="shared" si="310"/>
        <v>0</v>
      </c>
      <c r="CP93" s="5">
        <f t="shared" si="311"/>
        <v>0</v>
      </c>
      <c r="CQ93" s="5">
        <f t="shared" si="312"/>
        <v>1</v>
      </c>
      <c r="CR93" s="5">
        <f t="shared" si="313"/>
        <v>1</v>
      </c>
      <c r="CS93" s="5">
        <f t="shared" si="314"/>
        <v>0</v>
      </c>
      <c r="CT93" s="5">
        <f t="shared" si="315"/>
        <v>0</v>
      </c>
      <c r="CU93" s="5">
        <f t="shared" si="229"/>
        <v>1</v>
      </c>
      <c r="CV93" s="5">
        <f t="shared" si="230"/>
        <v>0</v>
      </c>
      <c r="CW93" s="5">
        <f t="shared" si="316"/>
        <v>0</v>
      </c>
      <c r="CX93" s="5">
        <f t="shared" si="231"/>
        <v>0</v>
      </c>
      <c r="CY93" s="18">
        <f t="shared" si="317"/>
        <v>0</v>
      </c>
      <c r="CZ93" s="72">
        <f t="shared" si="270"/>
        <v>0</v>
      </c>
      <c r="DA93" s="72">
        <f t="shared" si="271"/>
        <v>1</v>
      </c>
      <c r="DB93" s="72">
        <f t="shared" si="272"/>
        <v>0</v>
      </c>
      <c r="DC93" s="72">
        <f t="shared" si="273"/>
        <v>0</v>
      </c>
      <c r="DD93" s="72">
        <f t="shared" si="274"/>
        <v>0</v>
      </c>
      <c r="DE93" s="72">
        <f t="shared" si="275"/>
        <v>0</v>
      </c>
      <c r="DF93" s="72">
        <f t="shared" si="276"/>
        <v>0</v>
      </c>
    </row>
    <row r="94" spans="1:110" x14ac:dyDescent="0.2">
      <c r="A94">
        <f t="shared" si="277"/>
        <v>90</v>
      </c>
      <c r="B94">
        <f t="shared" si="278"/>
        <v>2115</v>
      </c>
      <c r="C94">
        <f t="shared" si="279"/>
        <v>130</v>
      </c>
      <c r="D94">
        <f t="shared" si="280"/>
        <v>132</v>
      </c>
      <c r="E94">
        <f t="shared" si="281"/>
        <v>127</v>
      </c>
      <c r="F94" s="5">
        <f t="shared" si="282"/>
        <v>1</v>
      </c>
      <c r="G94" s="5">
        <f t="shared" si="177"/>
        <v>0</v>
      </c>
      <c r="H94" s="5">
        <f t="shared" si="178"/>
        <v>0</v>
      </c>
      <c r="I94" s="5">
        <f t="shared" si="283"/>
        <v>11.651160716763691</v>
      </c>
      <c r="K94">
        <f t="shared" si="284"/>
        <v>90</v>
      </c>
      <c r="L94" s="14">
        <f t="shared" si="285"/>
        <v>2.2194230769230799E-2</v>
      </c>
      <c r="M94" s="50">
        <f t="shared" si="286"/>
        <v>0.13867293472538267</v>
      </c>
      <c r="N94" s="5">
        <f t="shared" si="181"/>
        <v>1</v>
      </c>
      <c r="O94" s="5">
        <f t="shared" si="182"/>
        <v>1</v>
      </c>
      <c r="P94" s="5">
        <f t="shared" si="287"/>
        <v>0</v>
      </c>
      <c r="Q94" s="5">
        <f t="shared" si="288"/>
        <v>0</v>
      </c>
      <c r="R94" s="5">
        <f t="shared" si="184"/>
        <v>1</v>
      </c>
      <c r="S94" s="13">
        <f t="shared" si="185"/>
        <v>1</v>
      </c>
      <c r="T94" s="5">
        <f t="shared" si="289"/>
        <v>0</v>
      </c>
      <c r="U94" s="5">
        <f t="shared" si="186"/>
        <v>0</v>
      </c>
      <c r="V94" s="5">
        <f t="shared" si="236"/>
        <v>0</v>
      </c>
      <c r="W94" s="52">
        <f t="shared" si="237"/>
        <v>0</v>
      </c>
      <c r="X94" s="5">
        <f t="shared" si="187"/>
        <v>0</v>
      </c>
      <c r="Y94" s="18">
        <f t="shared" si="290"/>
        <v>0</v>
      </c>
      <c r="Z94" s="72">
        <f t="shared" si="188"/>
        <v>0</v>
      </c>
      <c r="AA94" s="72">
        <f t="shared" si="189"/>
        <v>0</v>
      </c>
      <c r="AB94" s="72">
        <f t="shared" si="190"/>
        <v>0</v>
      </c>
      <c r="AC94" s="72">
        <f t="shared" si="191"/>
        <v>0</v>
      </c>
      <c r="AD94" s="72">
        <f t="shared" si="192"/>
        <v>0</v>
      </c>
      <c r="AE94" s="72">
        <f t="shared" si="239"/>
        <v>0</v>
      </c>
      <c r="AF94" s="72">
        <f t="shared" si="240"/>
        <v>1</v>
      </c>
      <c r="AG94" s="72">
        <f t="shared" si="241"/>
        <v>0</v>
      </c>
      <c r="AH94" s="72">
        <f t="shared" si="242"/>
        <v>0</v>
      </c>
      <c r="AI94" s="72">
        <f t="shared" si="193"/>
        <v>0</v>
      </c>
      <c r="AJ94" s="72">
        <f t="shared" si="194"/>
        <v>0</v>
      </c>
      <c r="AL94">
        <f t="shared" si="195"/>
        <v>89</v>
      </c>
      <c r="AM94" s="14">
        <f t="shared" si="291"/>
        <v>2.2170549450549502E-2</v>
      </c>
      <c r="AN94" s="5">
        <f t="shared" si="292"/>
        <v>0.14204325101285473</v>
      </c>
      <c r="AO94" s="5">
        <f t="shared" si="293"/>
        <v>1</v>
      </c>
      <c r="AP94" s="5">
        <f t="shared" si="294"/>
        <v>1</v>
      </c>
      <c r="AQ94" s="5">
        <f t="shared" si="295"/>
        <v>0</v>
      </c>
      <c r="AR94" s="5">
        <f t="shared" si="296"/>
        <v>0</v>
      </c>
      <c r="AS94" s="5">
        <f t="shared" si="297"/>
        <v>1</v>
      </c>
      <c r="AT94" s="5">
        <f t="shared" si="298"/>
        <v>1</v>
      </c>
      <c r="AU94" s="5">
        <f t="shared" si="299"/>
        <v>0</v>
      </c>
      <c r="AV94" s="5">
        <f t="shared" si="300"/>
        <v>0</v>
      </c>
      <c r="AW94" s="5">
        <f t="shared" si="202"/>
        <v>0</v>
      </c>
      <c r="AX94" s="5">
        <f t="shared" si="247"/>
        <v>0</v>
      </c>
      <c r="AY94" s="5">
        <f t="shared" si="203"/>
        <v>0</v>
      </c>
      <c r="AZ94" s="18">
        <f t="shared" si="301"/>
        <v>0</v>
      </c>
      <c r="BA94" s="72">
        <f t="shared" si="204"/>
        <v>0</v>
      </c>
      <c r="BB94" s="72">
        <f t="shared" si="249"/>
        <v>1</v>
      </c>
      <c r="BC94" s="72">
        <f t="shared" si="250"/>
        <v>0</v>
      </c>
      <c r="BD94" s="72">
        <f t="shared" si="251"/>
        <v>0</v>
      </c>
      <c r="BE94" s="72">
        <f t="shared" si="252"/>
        <v>0</v>
      </c>
      <c r="BF94" s="72">
        <f t="shared" si="253"/>
        <v>0</v>
      </c>
      <c r="BG94" s="72">
        <f t="shared" si="254"/>
        <v>0</v>
      </c>
      <c r="BI94">
        <f t="shared" si="205"/>
        <v>90</v>
      </c>
      <c r="BJ94" s="14">
        <f t="shared" si="302"/>
        <v>2.2194230769230799E-2</v>
      </c>
      <c r="BK94" s="5">
        <f t="shared" si="207"/>
        <v>0.13867293472538267</v>
      </c>
      <c r="BL94" s="5">
        <f t="shared" si="208"/>
        <v>1</v>
      </c>
      <c r="BM94" s="5">
        <f t="shared" si="209"/>
        <v>1</v>
      </c>
      <c r="BN94" s="5">
        <f t="shared" si="303"/>
        <v>0</v>
      </c>
      <c r="BO94" s="5">
        <f t="shared" si="304"/>
        <v>0</v>
      </c>
      <c r="BP94" s="5">
        <f t="shared" si="211"/>
        <v>1</v>
      </c>
      <c r="BQ94" s="5">
        <f t="shared" si="212"/>
        <v>1</v>
      </c>
      <c r="BR94" s="5">
        <f t="shared" si="305"/>
        <v>0</v>
      </c>
      <c r="BS94" s="5">
        <f t="shared" si="213"/>
        <v>0</v>
      </c>
      <c r="BT94" s="5">
        <f t="shared" si="257"/>
        <v>0</v>
      </c>
      <c r="BU94" s="13">
        <f t="shared" si="258"/>
        <v>0</v>
      </c>
      <c r="BV94" s="5">
        <f t="shared" si="214"/>
        <v>0</v>
      </c>
      <c r="BW94" s="18">
        <f t="shared" si="215"/>
        <v>0</v>
      </c>
      <c r="BX94" s="72">
        <f t="shared" si="259"/>
        <v>0</v>
      </c>
      <c r="BY94" s="72">
        <f t="shared" si="216"/>
        <v>0</v>
      </c>
      <c r="BZ94" s="72">
        <f t="shared" si="217"/>
        <v>0</v>
      </c>
      <c r="CA94" s="72">
        <f t="shared" si="218"/>
        <v>0</v>
      </c>
      <c r="CB94" s="72">
        <f t="shared" si="219"/>
        <v>0</v>
      </c>
      <c r="CC94" s="72">
        <f t="shared" si="220"/>
        <v>0</v>
      </c>
      <c r="CD94" s="72">
        <f t="shared" si="260"/>
        <v>1</v>
      </c>
      <c r="CE94" s="72">
        <f t="shared" si="261"/>
        <v>0</v>
      </c>
      <c r="CF94" s="72">
        <f t="shared" si="262"/>
        <v>0</v>
      </c>
      <c r="CG94" s="72">
        <f t="shared" si="221"/>
        <v>0</v>
      </c>
      <c r="CH94" s="72">
        <f t="shared" si="222"/>
        <v>0</v>
      </c>
      <c r="CJ94">
        <f t="shared" si="223"/>
        <v>89</v>
      </c>
      <c r="CK94" s="14">
        <f t="shared" si="306"/>
        <v>2.2170549450549502E-2</v>
      </c>
      <c r="CL94" s="5">
        <f t="shared" si="307"/>
        <v>0.14204325101285473</v>
      </c>
      <c r="CM94" s="5">
        <f t="shared" si="308"/>
        <v>1</v>
      </c>
      <c r="CN94" s="5">
        <f t="shared" si="309"/>
        <v>1</v>
      </c>
      <c r="CO94" s="5">
        <f t="shared" si="310"/>
        <v>0</v>
      </c>
      <c r="CP94" s="5">
        <f t="shared" si="311"/>
        <v>0</v>
      </c>
      <c r="CQ94" s="5">
        <f t="shared" si="312"/>
        <v>1</v>
      </c>
      <c r="CR94" s="5">
        <f t="shared" si="313"/>
        <v>1</v>
      </c>
      <c r="CS94" s="5">
        <f t="shared" si="314"/>
        <v>0</v>
      </c>
      <c r="CT94" s="5">
        <f t="shared" si="315"/>
        <v>0</v>
      </c>
      <c r="CU94" s="5">
        <f t="shared" si="229"/>
        <v>1</v>
      </c>
      <c r="CV94" s="5">
        <f t="shared" si="230"/>
        <v>0</v>
      </c>
      <c r="CW94" s="5">
        <f t="shared" si="316"/>
        <v>0</v>
      </c>
      <c r="CX94" s="5">
        <f t="shared" si="231"/>
        <v>0</v>
      </c>
      <c r="CY94" s="18">
        <f t="shared" si="317"/>
        <v>0</v>
      </c>
      <c r="CZ94" s="72">
        <f t="shared" si="270"/>
        <v>0</v>
      </c>
      <c r="DA94" s="72">
        <f t="shared" si="271"/>
        <v>1</v>
      </c>
      <c r="DB94" s="72">
        <f t="shared" si="272"/>
        <v>0</v>
      </c>
      <c r="DC94" s="72">
        <f t="shared" si="273"/>
        <v>0</v>
      </c>
      <c r="DD94" s="72">
        <f t="shared" si="274"/>
        <v>0</v>
      </c>
      <c r="DE94" s="72">
        <f t="shared" si="275"/>
        <v>0</v>
      </c>
      <c r="DF94" s="72">
        <f t="shared" si="276"/>
        <v>0</v>
      </c>
    </row>
    <row r="95" spans="1:110" x14ac:dyDescent="0.2">
      <c r="A95">
        <f t="shared" si="277"/>
        <v>91</v>
      </c>
      <c r="B95">
        <f t="shared" si="278"/>
        <v>2116</v>
      </c>
      <c r="C95">
        <f t="shared" si="279"/>
        <v>131</v>
      </c>
      <c r="D95">
        <f t="shared" si="280"/>
        <v>133</v>
      </c>
      <c r="E95">
        <f t="shared" si="281"/>
        <v>128</v>
      </c>
      <c r="F95" s="5">
        <f t="shared" si="282"/>
        <v>1</v>
      </c>
      <c r="G95" s="5">
        <f t="shared" si="177"/>
        <v>0</v>
      </c>
      <c r="H95" s="5">
        <f t="shared" si="178"/>
        <v>0</v>
      </c>
      <c r="I95" s="5">
        <f t="shared" si="283"/>
        <v>11.651160716763691</v>
      </c>
      <c r="K95">
        <f t="shared" si="284"/>
        <v>91</v>
      </c>
      <c r="L95" s="14">
        <f t="shared" si="285"/>
        <v>2.2217912087912101E-2</v>
      </c>
      <c r="M95" s="50">
        <f t="shared" si="286"/>
        <v>0.13537632109229075</v>
      </c>
      <c r="N95" s="5">
        <f t="shared" si="181"/>
        <v>1</v>
      </c>
      <c r="O95" s="5">
        <f t="shared" si="182"/>
        <v>1</v>
      </c>
      <c r="P95" s="5">
        <f t="shared" si="287"/>
        <v>0</v>
      </c>
      <c r="Q95" s="5">
        <f t="shared" si="288"/>
        <v>0</v>
      </c>
      <c r="R95" s="5">
        <f t="shared" si="184"/>
        <v>1</v>
      </c>
      <c r="S95" s="13">
        <f t="shared" si="185"/>
        <v>1</v>
      </c>
      <c r="T95" s="5">
        <f t="shared" si="289"/>
        <v>0</v>
      </c>
      <c r="U95" s="5">
        <f t="shared" si="186"/>
        <v>0</v>
      </c>
      <c r="V95" s="5">
        <f t="shared" si="236"/>
        <v>0</v>
      </c>
      <c r="W95" s="52">
        <f t="shared" si="237"/>
        <v>0</v>
      </c>
      <c r="X95" s="5">
        <f t="shared" si="187"/>
        <v>0</v>
      </c>
      <c r="Y95" s="18">
        <f t="shared" si="290"/>
        <v>0</v>
      </c>
      <c r="Z95" s="72">
        <f t="shared" si="188"/>
        <v>0</v>
      </c>
      <c r="AA95" s="72">
        <f t="shared" si="189"/>
        <v>0</v>
      </c>
      <c r="AB95" s="72">
        <f t="shared" si="190"/>
        <v>0</v>
      </c>
      <c r="AC95" s="72">
        <f t="shared" si="191"/>
        <v>0</v>
      </c>
      <c r="AD95" s="72">
        <f t="shared" si="192"/>
        <v>0</v>
      </c>
      <c r="AE95" s="72">
        <f t="shared" si="239"/>
        <v>0</v>
      </c>
      <c r="AF95" s="72">
        <f t="shared" si="240"/>
        <v>1</v>
      </c>
      <c r="AG95" s="72">
        <f t="shared" si="241"/>
        <v>0</v>
      </c>
      <c r="AH95" s="72">
        <f t="shared" si="242"/>
        <v>0</v>
      </c>
      <c r="AI95" s="72">
        <f t="shared" si="193"/>
        <v>0</v>
      </c>
      <c r="AJ95" s="72">
        <f t="shared" si="194"/>
        <v>0</v>
      </c>
      <c r="AL95">
        <f t="shared" si="195"/>
        <v>90</v>
      </c>
      <c r="AM95" s="14">
        <f t="shared" si="291"/>
        <v>2.2194230769230799E-2</v>
      </c>
      <c r="AN95" s="5">
        <f t="shared" si="292"/>
        <v>0.13867293472538267</v>
      </c>
      <c r="AO95" s="5">
        <f t="shared" si="293"/>
        <v>1</v>
      </c>
      <c r="AP95" s="5">
        <f t="shared" si="294"/>
        <v>1</v>
      </c>
      <c r="AQ95" s="5">
        <f t="shared" si="295"/>
        <v>0</v>
      </c>
      <c r="AR95" s="5">
        <f t="shared" si="296"/>
        <v>0</v>
      </c>
      <c r="AS95" s="5">
        <f t="shared" si="297"/>
        <v>1</v>
      </c>
      <c r="AT95" s="5">
        <f t="shared" si="298"/>
        <v>1</v>
      </c>
      <c r="AU95" s="5">
        <f t="shared" si="299"/>
        <v>0</v>
      </c>
      <c r="AV95" s="5">
        <f t="shared" si="300"/>
        <v>0</v>
      </c>
      <c r="AW95" s="5">
        <f t="shared" si="202"/>
        <v>0</v>
      </c>
      <c r="AX95" s="5">
        <f t="shared" si="247"/>
        <v>0</v>
      </c>
      <c r="AY95" s="5">
        <f t="shared" si="203"/>
        <v>0</v>
      </c>
      <c r="AZ95" s="18">
        <f t="shared" si="301"/>
        <v>0</v>
      </c>
      <c r="BA95" s="72">
        <f t="shared" si="204"/>
        <v>0</v>
      </c>
      <c r="BB95" s="72">
        <f t="shared" si="249"/>
        <v>1</v>
      </c>
      <c r="BC95" s="72">
        <f t="shared" si="250"/>
        <v>0</v>
      </c>
      <c r="BD95" s="72">
        <f t="shared" si="251"/>
        <v>0</v>
      </c>
      <c r="BE95" s="72">
        <f t="shared" si="252"/>
        <v>0</v>
      </c>
      <c r="BF95" s="72">
        <f t="shared" si="253"/>
        <v>0</v>
      </c>
      <c r="BG95" s="72">
        <f t="shared" si="254"/>
        <v>0</v>
      </c>
      <c r="BI95">
        <f t="shared" si="205"/>
        <v>91</v>
      </c>
      <c r="BJ95" s="14">
        <f t="shared" si="302"/>
        <v>2.2217912087912101E-2</v>
      </c>
      <c r="BK95" s="5">
        <f t="shared" si="207"/>
        <v>0.13537632109229075</v>
      </c>
      <c r="BL95" s="5">
        <f t="shared" si="208"/>
        <v>1</v>
      </c>
      <c r="BM95" s="5">
        <f t="shared" si="209"/>
        <v>1</v>
      </c>
      <c r="BN95" s="5">
        <f t="shared" si="303"/>
        <v>0</v>
      </c>
      <c r="BO95" s="5">
        <f t="shared" si="304"/>
        <v>0</v>
      </c>
      <c r="BP95" s="5">
        <f t="shared" si="211"/>
        <v>1</v>
      </c>
      <c r="BQ95" s="5">
        <f t="shared" si="212"/>
        <v>1</v>
      </c>
      <c r="BR95" s="5">
        <f t="shared" si="305"/>
        <v>0</v>
      </c>
      <c r="BS95" s="5">
        <f t="shared" si="213"/>
        <v>0</v>
      </c>
      <c r="BT95" s="5">
        <f t="shared" si="257"/>
        <v>0</v>
      </c>
      <c r="BU95" s="13">
        <f t="shared" si="258"/>
        <v>0</v>
      </c>
      <c r="BV95" s="5">
        <f t="shared" si="214"/>
        <v>0</v>
      </c>
      <c r="BW95" s="18">
        <f t="shared" si="215"/>
        <v>0</v>
      </c>
      <c r="BX95" s="72">
        <f t="shared" si="259"/>
        <v>0</v>
      </c>
      <c r="BY95" s="72">
        <f t="shared" si="216"/>
        <v>0</v>
      </c>
      <c r="BZ95" s="72">
        <f t="shared" si="217"/>
        <v>0</v>
      </c>
      <c r="CA95" s="72">
        <f t="shared" si="218"/>
        <v>0</v>
      </c>
      <c r="CB95" s="72">
        <f t="shared" si="219"/>
        <v>0</v>
      </c>
      <c r="CC95" s="72">
        <f t="shared" si="220"/>
        <v>0</v>
      </c>
      <c r="CD95" s="72">
        <f t="shared" si="260"/>
        <v>1</v>
      </c>
      <c r="CE95" s="72">
        <f t="shared" si="261"/>
        <v>0</v>
      </c>
      <c r="CF95" s="72">
        <f t="shared" si="262"/>
        <v>0</v>
      </c>
      <c r="CG95" s="72">
        <f t="shared" si="221"/>
        <v>0</v>
      </c>
      <c r="CH95" s="72">
        <f t="shared" si="222"/>
        <v>0</v>
      </c>
      <c r="CJ95">
        <f t="shared" si="223"/>
        <v>90</v>
      </c>
      <c r="CK95" s="14">
        <f t="shared" si="306"/>
        <v>2.2194230769230799E-2</v>
      </c>
      <c r="CL95" s="5">
        <f t="shared" si="307"/>
        <v>0.13867293472538267</v>
      </c>
      <c r="CM95" s="5">
        <f t="shared" si="308"/>
        <v>1</v>
      </c>
      <c r="CN95" s="5">
        <f t="shared" si="309"/>
        <v>1</v>
      </c>
      <c r="CO95" s="5">
        <f t="shared" si="310"/>
        <v>0</v>
      </c>
      <c r="CP95" s="5">
        <f t="shared" si="311"/>
        <v>0</v>
      </c>
      <c r="CQ95" s="5">
        <f t="shared" si="312"/>
        <v>1</v>
      </c>
      <c r="CR95" s="5">
        <f t="shared" si="313"/>
        <v>1</v>
      </c>
      <c r="CS95" s="5">
        <f t="shared" si="314"/>
        <v>0</v>
      </c>
      <c r="CT95" s="5">
        <f t="shared" si="315"/>
        <v>0</v>
      </c>
      <c r="CU95" s="5">
        <f t="shared" si="229"/>
        <v>1</v>
      </c>
      <c r="CV95" s="5">
        <f t="shared" si="230"/>
        <v>0</v>
      </c>
      <c r="CW95" s="5">
        <f t="shared" si="316"/>
        <v>0</v>
      </c>
      <c r="CX95" s="5">
        <f t="shared" si="231"/>
        <v>0</v>
      </c>
      <c r="CY95" s="18">
        <f t="shared" si="317"/>
        <v>0</v>
      </c>
      <c r="CZ95" s="72">
        <f t="shared" si="270"/>
        <v>0</v>
      </c>
      <c r="DA95" s="72">
        <f t="shared" si="271"/>
        <v>1</v>
      </c>
      <c r="DB95" s="72">
        <f t="shared" si="272"/>
        <v>0</v>
      </c>
      <c r="DC95" s="72">
        <f t="shared" si="273"/>
        <v>0</v>
      </c>
      <c r="DD95" s="72">
        <f t="shared" si="274"/>
        <v>0</v>
      </c>
      <c r="DE95" s="72">
        <f t="shared" si="275"/>
        <v>0</v>
      </c>
      <c r="DF95" s="72">
        <f t="shared" si="276"/>
        <v>0</v>
      </c>
    </row>
    <row r="96" spans="1:110" x14ac:dyDescent="0.2">
      <c r="A96">
        <f t="shared" si="277"/>
        <v>92</v>
      </c>
      <c r="B96">
        <f t="shared" si="278"/>
        <v>2117</v>
      </c>
      <c r="C96">
        <f t="shared" si="279"/>
        <v>132</v>
      </c>
      <c r="D96">
        <f t="shared" si="280"/>
        <v>134</v>
      </c>
      <c r="E96">
        <f t="shared" si="281"/>
        <v>129</v>
      </c>
      <c r="F96" s="5">
        <f t="shared" si="282"/>
        <v>1</v>
      </c>
      <c r="G96" s="5">
        <f t="shared" si="177"/>
        <v>0</v>
      </c>
      <c r="H96" s="5">
        <f t="shared" si="178"/>
        <v>0</v>
      </c>
      <c r="I96" s="5">
        <f t="shared" si="283"/>
        <v>11.651160716763691</v>
      </c>
      <c r="K96">
        <f t="shared" si="284"/>
        <v>92</v>
      </c>
      <c r="L96" s="14">
        <f t="shared" si="285"/>
        <v>2.2241593406593398E-2</v>
      </c>
      <c r="M96" s="50">
        <f t="shared" si="286"/>
        <v>0.13215195976331715</v>
      </c>
      <c r="N96" s="5">
        <f t="shared" si="181"/>
        <v>1</v>
      </c>
      <c r="O96" s="5">
        <f t="shared" si="182"/>
        <v>1</v>
      </c>
      <c r="P96" s="5">
        <f t="shared" si="287"/>
        <v>0</v>
      </c>
      <c r="Q96" s="5">
        <f t="shared" si="288"/>
        <v>0</v>
      </c>
      <c r="R96" s="5">
        <f t="shared" si="184"/>
        <v>1</v>
      </c>
      <c r="S96" s="13">
        <f t="shared" si="185"/>
        <v>1</v>
      </c>
      <c r="T96" s="5">
        <f t="shared" si="289"/>
        <v>0</v>
      </c>
      <c r="U96" s="5">
        <f t="shared" si="186"/>
        <v>0</v>
      </c>
      <c r="V96" s="5">
        <f t="shared" si="236"/>
        <v>0</v>
      </c>
      <c r="W96" s="52">
        <f t="shared" si="237"/>
        <v>0</v>
      </c>
      <c r="X96" s="5">
        <f t="shared" si="187"/>
        <v>0</v>
      </c>
      <c r="Y96" s="18">
        <f t="shared" si="290"/>
        <v>0</v>
      </c>
      <c r="Z96" s="72">
        <f t="shared" si="188"/>
        <v>0</v>
      </c>
      <c r="AA96" s="72">
        <f t="shared" si="189"/>
        <v>0</v>
      </c>
      <c r="AB96" s="72">
        <f t="shared" si="190"/>
        <v>0</v>
      </c>
      <c r="AC96" s="72">
        <f t="shared" si="191"/>
        <v>0</v>
      </c>
      <c r="AD96" s="72">
        <f t="shared" si="192"/>
        <v>0</v>
      </c>
      <c r="AE96" s="72">
        <f t="shared" si="239"/>
        <v>0</v>
      </c>
      <c r="AF96" s="72">
        <f t="shared" si="240"/>
        <v>1</v>
      </c>
      <c r="AG96" s="72">
        <f t="shared" si="241"/>
        <v>0</v>
      </c>
      <c r="AH96" s="72">
        <f t="shared" si="242"/>
        <v>0</v>
      </c>
      <c r="AI96" s="72">
        <f t="shared" si="193"/>
        <v>0</v>
      </c>
      <c r="AJ96" s="72">
        <f t="shared" si="194"/>
        <v>0</v>
      </c>
      <c r="AL96">
        <f t="shared" si="195"/>
        <v>91</v>
      </c>
      <c r="AM96" s="14">
        <f t="shared" si="291"/>
        <v>2.2217912087912101E-2</v>
      </c>
      <c r="AN96" s="5">
        <f t="shared" si="292"/>
        <v>0.13537632109229075</v>
      </c>
      <c r="AO96" s="5">
        <f t="shared" si="293"/>
        <v>1</v>
      </c>
      <c r="AP96" s="5">
        <f t="shared" si="294"/>
        <v>1</v>
      </c>
      <c r="AQ96" s="5">
        <f t="shared" si="295"/>
        <v>0</v>
      </c>
      <c r="AR96" s="5">
        <f t="shared" si="296"/>
        <v>0</v>
      </c>
      <c r="AS96" s="5">
        <f t="shared" si="297"/>
        <v>1</v>
      </c>
      <c r="AT96" s="5">
        <f t="shared" si="298"/>
        <v>1</v>
      </c>
      <c r="AU96" s="5">
        <f t="shared" si="299"/>
        <v>0</v>
      </c>
      <c r="AV96" s="5">
        <f t="shared" si="300"/>
        <v>0</v>
      </c>
      <c r="AW96" s="5">
        <f t="shared" si="202"/>
        <v>0</v>
      </c>
      <c r="AX96" s="5">
        <f t="shared" si="247"/>
        <v>0</v>
      </c>
      <c r="AY96" s="5">
        <f t="shared" si="203"/>
        <v>0</v>
      </c>
      <c r="AZ96" s="18">
        <f t="shared" si="301"/>
        <v>0</v>
      </c>
      <c r="BA96" s="72">
        <f t="shared" si="204"/>
        <v>0</v>
      </c>
      <c r="BB96" s="72">
        <f t="shared" si="249"/>
        <v>1</v>
      </c>
      <c r="BC96" s="72">
        <f t="shared" si="250"/>
        <v>0</v>
      </c>
      <c r="BD96" s="72">
        <f t="shared" si="251"/>
        <v>0</v>
      </c>
      <c r="BE96" s="72">
        <f t="shared" si="252"/>
        <v>0</v>
      </c>
      <c r="BF96" s="72">
        <f t="shared" si="253"/>
        <v>0</v>
      </c>
      <c r="BG96" s="72">
        <f t="shared" si="254"/>
        <v>0</v>
      </c>
      <c r="BI96">
        <f t="shared" si="205"/>
        <v>92</v>
      </c>
      <c r="BJ96" s="14">
        <f t="shared" si="302"/>
        <v>2.2241593406593398E-2</v>
      </c>
      <c r="BK96" s="5">
        <f t="shared" si="207"/>
        <v>0.13215195976331715</v>
      </c>
      <c r="BL96" s="5">
        <f t="shared" si="208"/>
        <v>1</v>
      </c>
      <c r="BM96" s="5">
        <f t="shared" si="209"/>
        <v>1</v>
      </c>
      <c r="BN96" s="5">
        <f t="shared" si="303"/>
        <v>0</v>
      </c>
      <c r="BO96" s="5">
        <f t="shared" si="304"/>
        <v>0</v>
      </c>
      <c r="BP96" s="5">
        <f t="shared" si="211"/>
        <v>1</v>
      </c>
      <c r="BQ96" s="5">
        <f t="shared" si="212"/>
        <v>1</v>
      </c>
      <c r="BR96" s="5">
        <f t="shared" si="305"/>
        <v>0</v>
      </c>
      <c r="BS96" s="5">
        <f t="shared" si="213"/>
        <v>0</v>
      </c>
      <c r="BT96" s="5">
        <f t="shared" si="257"/>
        <v>0</v>
      </c>
      <c r="BU96" s="13">
        <f t="shared" si="258"/>
        <v>0</v>
      </c>
      <c r="BV96" s="5">
        <f t="shared" si="214"/>
        <v>0</v>
      </c>
      <c r="BW96" s="18">
        <f t="shared" si="215"/>
        <v>0</v>
      </c>
      <c r="BX96" s="72">
        <f t="shared" si="259"/>
        <v>0</v>
      </c>
      <c r="BY96" s="72">
        <f t="shared" si="216"/>
        <v>0</v>
      </c>
      <c r="BZ96" s="72">
        <f t="shared" si="217"/>
        <v>0</v>
      </c>
      <c r="CA96" s="72">
        <f t="shared" si="218"/>
        <v>0</v>
      </c>
      <c r="CB96" s="72">
        <f t="shared" si="219"/>
        <v>0</v>
      </c>
      <c r="CC96" s="72">
        <f t="shared" si="220"/>
        <v>0</v>
      </c>
      <c r="CD96" s="72">
        <f t="shared" si="260"/>
        <v>1</v>
      </c>
      <c r="CE96" s="72">
        <f t="shared" si="261"/>
        <v>0</v>
      </c>
      <c r="CF96" s="72">
        <f t="shared" si="262"/>
        <v>0</v>
      </c>
      <c r="CG96" s="72">
        <f t="shared" si="221"/>
        <v>0</v>
      </c>
      <c r="CH96" s="72">
        <f t="shared" si="222"/>
        <v>0</v>
      </c>
      <c r="CJ96">
        <f t="shared" si="223"/>
        <v>91</v>
      </c>
      <c r="CK96" s="14">
        <f t="shared" si="306"/>
        <v>2.2217912087912101E-2</v>
      </c>
      <c r="CL96" s="5">
        <f t="shared" si="307"/>
        <v>0.13537632109229075</v>
      </c>
      <c r="CM96" s="5">
        <f t="shared" si="308"/>
        <v>1</v>
      </c>
      <c r="CN96" s="5">
        <f t="shared" si="309"/>
        <v>1</v>
      </c>
      <c r="CO96" s="5">
        <f t="shared" si="310"/>
        <v>0</v>
      </c>
      <c r="CP96" s="5">
        <f t="shared" si="311"/>
        <v>0</v>
      </c>
      <c r="CQ96" s="5">
        <f t="shared" si="312"/>
        <v>1</v>
      </c>
      <c r="CR96" s="5">
        <f t="shared" si="313"/>
        <v>1</v>
      </c>
      <c r="CS96" s="5">
        <f t="shared" si="314"/>
        <v>0</v>
      </c>
      <c r="CT96" s="5">
        <f t="shared" si="315"/>
        <v>0</v>
      </c>
      <c r="CU96" s="5">
        <f t="shared" si="229"/>
        <v>1</v>
      </c>
      <c r="CV96" s="5">
        <f t="shared" si="230"/>
        <v>0</v>
      </c>
      <c r="CW96" s="5">
        <f t="shared" si="316"/>
        <v>0</v>
      </c>
      <c r="CX96" s="5">
        <f t="shared" si="231"/>
        <v>0</v>
      </c>
      <c r="CY96" s="18">
        <f t="shared" si="317"/>
        <v>0</v>
      </c>
      <c r="CZ96" s="72">
        <f t="shared" si="270"/>
        <v>0</v>
      </c>
      <c r="DA96" s="72">
        <f t="shared" si="271"/>
        <v>1</v>
      </c>
      <c r="DB96" s="72">
        <f t="shared" si="272"/>
        <v>0</v>
      </c>
      <c r="DC96" s="72">
        <f t="shared" si="273"/>
        <v>0</v>
      </c>
      <c r="DD96" s="72">
        <f t="shared" si="274"/>
        <v>0</v>
      </c>
      <c r="DE96" s="72">
        <f t="shared" si="275"/>
        <v>0</v>
      </c>
      <c r="DF96" s="72">
        <f t="shared" si="276"/>
        <v>0</v>
      </c>
    </row>
    <row r="97" spans="1:110" x14ac:dyDescent="0.2">
      <c r="A97">
        <f t="shared" si="277"/>
        <v>93</v>
      </c>
      <c r="B97">
        <f t="shared" si="278"/>
        <v>2118</v>
      </c>
      <c r="C97">
        <f t="shared" si="279"/>
        <v>133</v>
      </c>
      <c r="D97">
        <f t="shared" si="280"/>
        <v>135</v>
      </c>
      <c r="E97">
        <f t="shared" si="281"/>
        <v>130</v>
      </c>
      <c r="F97" s="5">
        <f t="shared" si="282"/>
        <v>1</v>
      </c>
      <c r="G97" s="5">
        <f t="shared" si="177"/>
        <v>0</v>
      </c>
      <c r="H97" s="5">
        <f t="shared" si="178"/>
        <v>0</v>
      </c>
      <c r="I97" s="5">
        <f t="shared" si="283"/>
        <v>11.651160716763691</v>
      </c>
      <c r="K97">
        <f t="shared" si="284"/>
        <v>93</v>
      </c>
      <c r="L97" s="14">
        <f t="shared" si="285"/>
        <v>2.22652747252747E-2</v>
      </c>
      <c r="M97" s="50">
        <f t="shared" si="286"/>
        <v>0.12899842497124667</v>
      </c>
      <c r="N97" s="5">
        <f t="shared" si="181"/>
        <v>1</v>
      </c>
      <c r="O97" s="5">
        <f t="shared" si="182"/>
        <v>1</v>
      </c>
      <c r="P97" s="5">
        <f t="shared" si="287"/>
        <v>0</v>
      </c>
      <c r="Q97" s="5">
        <f t="shared" si="288"/>
        <v>0</v>
      </c>
      <c r="R97" s="5">
        <f t="shared" si="184"/>
        <v>1</v>
      </c>
      <c r="S97" s="13">
        <f t="shared" si="185"/>
        <v>1</v>
      </c>
      <c r="T97" s="5">
        <f t="shared" si="289"/>
        <v>0</v>
      </c>
      <c r="U97" s="5">
        <f t="shared" si="186"/>
        <v>0</v>
      </c>
      <c r="V97" s="5">
        <f t="shared" si="236"/>
        <v>0</v>
      </c>
      <c r="W97" s="52">
        <f t="shared" si="237"/>
        <v>0</v>
      </c>
      <c r="X97" s="5">
        <f t="shared" si="187"/>
        <v>0</v>
      </c>
      <c r="Y97" s="18">
        <f t="shared" si="290"/>
        <v>0</v>
      </c>
      <c r="Z97" s="72">
        <f t="shared" si="188"/>
        <v>0</v>
      </c>
      <c r="AA97" s="72">
        <f t="shared" si="189"/>
        <v>0</v>
      </c>
      <c r="AB97" s="72">
        <f t="shared" si="190"/>
        <v>0</v>
      </c>
      <c r="AC97" s="72">
        <f t="shared" si="191"/>
        <v>0</v>
      </c>
      <c r="AD97" s="72">
        <f t="shared" si="192"/>
        <v>0</v>
      </c>
      <c r="AE97" s="72">
        <f t="shared" si="239"/>
        <v>0</v>
      </c>
      <c r="AF97" s="72">
        <f t="shared" si="240"/>
        <v>1</v>
      </c>
      <c r="AG97" s="72">
        <f t="shared" si="241"/>
        <v>0</v>
      </c>
      <c r="AH97" s="72">
        <f t="shared" si="242"/>
        <v>0</v>
      </c>
      <c r="AI97" s="72">
        <f t="shared" si="193"/>
        <v>0</v>
      </c>
      <c r="AJ97" s="72">
        <f t="shared" si="194"/>
        <v>0</v>
      </c>
      <c r="AL97">
        <f t="shared" si="195"/>
        <v>92</v>
      </c>
      <c r="AM97" s="14">
        <f t="shared" si="291"/>
        <v>2.2241593406593398E-2</v>
      </c>
      <c r="AN97" s="5">
        <f t="shared" si="292"/>
        <v>0.13215195976331715</v>
      </c>
      <c r="AO97" s="5">
        <f t="shared" si="293"/>
        <v>1</v>
      </c>
      <c r="AP97" s="5">
        <f t="shared" si="294"/>
        <v>1</v>
      </c>
      <c r="AQ97" s="5">
        <f t="shared" si="295"/>
        <v>0</v>
      </c>
      <c r="AR97" s="5">
        <f t="shared" si="296"/>
        <v>0</v>
      </c>
      <c r="AS97" s="5">
        <f t="shared" si="297"/>
        <v>1</v>
      </c>
      <c r="AT97" s="5">
        <f t="shared" si="298"/>
        <v>1</v>
      </c>
      <c r="AU97" s="5">
        <f t="shared" si="299"/>
        <v>0</v>
      </c>
      <c r="AV97" s="5">
        <f t="shared" si="300"/>
        <v>0</v>
      </c>
      <c r="AW97" s="5">
        <f t="shared" si="202"/>
        <v>0</v>
      </c>
      <c r="AX97" s="5">
        <f t="shared" si="247"/>
        <v>0</v>
      </c>
      <c r="AY97" s="5">
        <f t="shared" si="203"/>
        <v>0</v>
      </c>
      <c r="AZ97" s="18">
        <f t="shared" si="301"/>
        <v>0</v>
      </c>
      <c r="BA97" s="72">
        <f t="shared" si="204"/>
        <v>0</v>
      </c>
      <c r="BB97" s="72">
        <f t="shared" si="249"/>
        <v>1</v>
      </c>
      <c r="BC97" s="72">
        <f t="shared" si="250"/>
        <v>0</v>
      </c>
      <c r="BD97" s="72">
        <f t="shared" si="251"/>
        <v>0</v>
      </c>
      <c r="BE97" s="72">
        <f t="shared" si="252"/>
        <v>0</v>
      </c>
      <c r="BF97" s="72">
        <f t="shared" si="253"/>
        <v>0</v>
      </c>
      <c r="BG97" s="72">
        <f t="shared" si="254"/>
        <v>0</v>
      </c>
      <c r="BI97">
        <f t="shared" si="205"/>
        <v>93</v>
      </c>
      <c r="BJ97" s="14">
        <f t="shared" si="302"/>
        <v>2.22652747252747E-2</v>
      </c>
      <c r="BK97" s="5">
        <f t="shared" si="207"/>
        <v>0.12899842497124667</v>
      </c>
      <c r="BL97" s="5">
        <f t="shared" si="208"/>
        <v>1</v>
      </c>
      <c r="BM97" s="5">
        <f t="shared" si="209"/>
        <v>1</v>
      </c>
      <c r="BN97" s="5">
        <f t="shared" si="303"/>
        <v>0</v>
      </c>
      <c r="BO97" s="5">
        <f t="shared" si="304"/>
        <v>0</v>
      </c>
      <c r="BP97" s="5">
        <f t="shared" si="211"/>
        <v>1</v>
      </c>
      <c r="BQ97" s="5">
        <f t="shared" si="212"/>
        <v>1</v>
      </c>
      <c r="BR97" s="5">
        <f t="shared" si="305"/>
        <v>0</v>
      </c>
      <c r="BS97" s="5">
        <f t="shared" si="213"/>
        <v>0</v>
      </c>
      <c r="BT97" s="5">
        <f t="shared" si="257"/>
        <v>0</v>
      </c>
      <c r="BU97" s="13">
        <f t="shared" si="258"/>
        <v>0</v>
      </c>
      <c r="BV97" s="5">
        <f t="shared" si="214"/>
        <v>0</v>
      </c>
      <c r="BW97" s="18">
        <f t="shared" si="215"/>
        <v>0</v>
      </c>
      <c r="BX97" s="72">
        <f t="shared" si="259"/>
        <v>0</v>
      </c>
      <c r="BY97" s="72">
        <f t="shared" si="216"/>
        <v>0</v>
      </c>
      <c r="BZ97" s="72">
        <f t="shared" si="217"/>
        <v>0</v>
      </c>
      <c r="CA97" s="72">
        <f t="shared" si="218"/>
        <v>0</v>
      </c>
      <c r="CB97" s="72">
        <f t="shared" si="219"/>
        <v>0</v>
      </c>
      <c r="CC97" s="72">
        <f t="shared" si="220"/>
        <v>0</v>
      </c>
      <c r="CD97" s="72">
        <f t="shared" si="260"/>
        <v>1</v>
      </c>
      <c r="CE97" s="72">
        <f t="shared" si="261"/>
        <v>0</v>
      </c>
      <c r="CF97" s="72">
        <f t="shared" si="262"/>
        <v>0</v>
      </c>
      <c r="CG97" s="72">
        <f t="shared" si="221"/>
        <v>0</v>
      </c>
      <c r="CH97" s="72">
        <f t="shared" si="222"/>
        <v>0</v>
      </c>
      <c r="CJ97">
        <f t="shared" si="223"/>
        <v>92</v>
      </c>
      <c r="CK97" s="14">
        <f t="shared" si="306"/>
        <v>2.2241593406593398E-2</v>
      </c>
      <c r="CL97" s="5">
        <f t="shared" si="307"/>
        <v>0.13215195976331715</v>
      </c>
      <c r="CM97" s="5">
        <f t="shared" si="308"/>
        <v>1</v>
      </c>
      <c r="CN97" s="5">
        <f t="shared" si="309"/>
        <v>1</v>
      </c>
      <c r="CO97" s="5">
        <f t="shared" si="310"/>
        <v>0</v>
      </c>
      <c r="CP97" s="5">
        <f t="shared" si="311"/>
        <v>0</v>
      </c>
      <c r="CQ97" s="5">
        <f t="shared" si="312"/>
        <v>1</v>
      </c>
      <c r="CR97" s="5">
        <f t="shared" si="313"/>
        <v>1</v>
      </c>
      <c r="CS97" s="5">
        <f t="shared" si="314"/>
        <v>0</v>
      </c>
      <c r="CT97" s="5">
        <f t="shared" si="315"/>
        <v>0</v>
      </c>
      <c r="CU97" s="5">
        <f t="shared" si="229"/>
        <v>1</v>
      </c>
      <c r="CV97" s="5">
        <f t="shared" si="230"/>
        <v>0</v>
      </c>
      <c r="CW97" s="5">
        <f t="shared" si="316"/>
        <v>0</v>
      </c>
      <c r="CX97" s="5">
        <f t="shared" si="231"/>
        <v>0</v>
      </c>
      <c r="CY97" s="18">
        <f t="shared" si="317"/>
        <v>0</v>
      </c>
      <c r="CZ97" s="72">
        <f t="shared" si="270"/>
        <v>0</v>
      </c>
      <c r="DA97" s="72">
        <f t="shared" si="271"/>
        <v>1</v>
      </c>
      <c r="DB97" s="72">
        <f t="shared" si="272"/>
        <v>0</v>
      </c>
      <c r="DC97" s="72">
        <f t="shared" si="273"/>
        <v>0</v>
      </c>
      <c r="DD97" s="72">
        <f t="shared" si="274"/>
        <v>0</v>
      </c>
      <c r="DE97" s="72">
        <f t="shared" si="275"/>
        <v>0</v>
      </c>
      <c r="DF97" s="72">
        <f t="shared" si="276"/>
        <v>0</v>
      </c>
    </row>
    <row r="98" spans="1:110" x14ac:dyDescent="0.2">
      <c r="A98">
        <f t="shared" si="277"/>
        <v>94</v>
      </c>
      <c r="B98">
        <f t="shared" si="278"/>
        <v>2119</v>
      </c>
      <c r="C98">
        <f t="shared" si="279"/>
        <v>134</v>
      </c>
      <c r="D98">
        <f t="shared" si="280"/>
        <v>136</v>
      </c>
      <c r="E98">
        <f t="shared" si="281"/>
        <v>131</v>
      </c>
      <c r="F98" s="5">
        <f t="shared" si="282"/>
        <v>1</v>
      </c>
      <c r="G98" s="5">
        <f t="shared" si="177"/>
        <v>0</v>
      </c>
      <c r="H98" s="5">
        <f t="shared" si="178"/>
        <v>0</v>
      </c>
      <c r="I98" s="5">
        <f t="shared" si="283"/>
        <v>11.651160716763691</v>
      </c>
      <c r="K98">
        <f t="shared" si="284"/>
        <v>94</v>
      </c>
      <c r="L98" s="14">
        <f t="shared" si="285"/>
        <v>2.2288956043956001E-2</v>
      </c>
      <c r="M98" s="50">
        <f t="shared" si="286"/>
        <v>0.12591431520787172</v>
      </c>
      <c r="N98" s="5">
        <f t="shared" si="181"/>
        <v>1</v>
      </c>
      <c r="O98" s="5">
        <f t="shared" si="182"/>
        <v>1</v>
      </c>
      <c r="P98" s="5">
        <f t="shared" si="287"/>
        <v>0</v>
      </c>
      <c r="Q98" s="5">
        <f t="shared" si="288"/>
        <v>0</v>
      </c>
      <c r="R98" s="5">
        <f t="shared" si="184"/>
        <v>1</v>
      </c>
      <c r="S98" s="13">
        <f t="shared" si="185"/>
        <v>1</v>
      </c>
      <c r="T98" s="5">
        <f t="shared" si="289"/>
        <v>0</v>
      </c>
      <c r="U98" s="5">
        <f t="shared" si="186"/>
        <v>0</v>
      </c>
      <c r="V98" s="5">
        <f t="shared" si="236"/>
        <v>0</v>
      </c>
      <c r="W98" s="52">
        <f t="shared" si="237"/>
        <v>0</v>
      </c>
      <c r="X98" s="5">
        <f t="shared" si="187"/>
        <v>0</v>
      </c>
      <c r="Y98" s="18">
        <f t="shared" si="290"/>
        <v>0</v>
      </c>
      <c r="Z98" s="72">
        <f t="shared" si="188"/>
        <v>0</v>
      </c>
      <c r="AA98" s="72">
        <f t="shared" si="189"/>
        <v>0</v>
      </c>
      <c r="AB98" s="72">
        <f t="shared" si="190"/>
        <v>0</v>
      </c>
      <c r="AC98" s="72">
        <f t="shared" si="191"/>
        <v>0</v>
      </c>
      <c r="AD98" s="72">
        <f t="shared" si="192"/>
        <v>0</v>
      </c>
      <c r="AE98" s="72">
        <f t="shared" si="239"/>
        <v>0</v>
      </c>
      <c r="AF98" s="72">
        <f t="shared" si="240"/>
        <v>1</v>
      </c>
      <c r="AG98" s="72">
        <f t="shared" si="241"/>
        <v>0</v>
      </c>
      <c r="AH98" s="72">
        <f t="shared" si="242"/>
        <v>0</v>
      </c>
      <c r="AI98" s="72">
        <f t="shared" si="193"/>
        <v>0</v>
      </c>
      <c r="AJ98" s="72">
        <f t="shared" si="194"/>
        <v>0</v>
      </c>
      <c r="AL98">
        <f t="shared" si="195"/>
        <v>93</v>
      </c>
      <c r="AM98" s="14">
        <f t="shared" si="291"/>
        <v>2.22652747252747E-2</v>
      </c>
      <c r="AN98" s="5">
        <f t="shared" si="292"/>
        <v>0.12899842497124667</v>
      </c>
      <c r="AO98" s="5">
        <f t="shared" si="293"/>
        <v>1</v>
      </c>
      <c r="AP98" s="5">
        <f t="shared" si="294"/>
        <v>1</v>
      </c>
      <c r="AQ98" s="5">
        <f t="shared" si="295"/>
        <v>0</v>
      </c>
      <c r="AR98" s="5">
        <f t="shared" si="296"/>
        <v>0</v>
      </c>
      <c r="AS98" s="5">
        <f t="shared" si="297"/>
        <v>1</v>
      </c>
      <c r="AT98" s="5">
        <f t="shared" si="298"/>
        <v>1</v>
      </c>
      <c r="AU98" s="5">
        <f t="shared" si="299"/>
        <v>0</v>
      </c>
      <c r="AV98" s="5">
        <f t="shared" si="300"/>
        <v>0</v>
      </c>
      <c r="AW98" s="5">
        <f t="shared" si="202"/>
        <v>0</v>
      </c>
      <c r="AX98" s="5">
        <f t="shared" si="247"/>
        <v>0</v>
      </c>
      <c r="AY98" s="5">
        <f t="shared" si="203"/>
        <v>0</v>
      </c>
      <c r="AZ98" s="18">
        <f t="shared" si="301"/>
        <v>0</v>
      </c>
      <c r="BA98" s="72">
        <f t="shared" si="204"/>
        <v>0</v>
      </c>
      <c r="BB98" s="72">
        <f t="shared" si="249"/>
        <v>1</v>
      </c>
      <c r="BC98" s="72">
        <f t="shared" si="250"/>
        <v>0</v>
      </c>
      <c r="BD98" s="72">
        <f t="shared" si="251"/>
        <v>0</v>
      </c>
      <c r="BE98" s="72">
        <f t="shared" si="252"/>
        <v>0</v>
      </c>
      <c r="BF98" s="72">
        <f t="shared" si="253"/>
        <v>0</v>
      </c>
      <c r="BG98" s="72">
        <f t="shared" si="254"/>
        <v>0</v>
      </c>
      <c r="BI98">
        <f t="shared" si="205"/>
        <v>94</v>
      </c>
      <c r="BJ98" s="14">
        <f t="shared" si="302"/>
        <v>2.2288956043956001E-2</v>
      </c>
      <c r="BK98" s="5">
        <f t="shared" si="207"/>
        <v>0.12591431520787172</v>
      </c>
      <c r="BL98" s="5">
        <f t="shared" si="208"/>
        <v>1</v>
      </c>
      <c r="BM98" s="5">
        <f t="shared" si="209"/>
        <v>1</v>
      </c>
      <c r="BN98" s="5">
        <f t="shared" si="303"/>
        <v>0</v>
      </c>
      <c r="BO98" s="5">
        <f t="shared" si="304"/>
        <v>0</v>
      </c>
      <c r="BP98" s="5">
        <f t="shared" si="211"/>
        <v>1</v>
      </c>
      <c r="BQ98" s="5">
        <f t="shared" si="212"/>
        <v>1</v>
      </c>
      <c r="BR98" s="5">
        <f t="shared" si="305"/>
        <v>0</v>
      </c>
      <c r="BS98" s="5">
        <f t="shared" si="213"/>
        <v>0</v>
      </c>
      <c r="BT98" s="5">
        <f t="shared" si="257"/>
        <v>0</v>
      </c>
      <c r="BU98" s="13">
        <f t="shared" si="258"/>
        <v>0</v>
      </c>
      <c r="BV98" s="5">
        <f t="shared" si="214"/>
        <v>0</v>
      </c>
      <c r="BW98" s="18">
        <f t="shared" si="215"/>
        <v>0</v>
      </c>
      <c r="BX98" s="72">
        <f t="shared" si="259"/>
        <v>0</v>
      </c>
      <c r="BY98" s="72">
        <f t="shared" si="216"/>
        <v>0</v>
      </c>
      <c r="BZ98" s="72">
        <f t="shared" si="217"/>
        <v>0</v>
      </c>
      <c r="CA98" s="72">
        <f t="shared" si="218"/>
        <v>0</v>
      </c>
      <c r="CB98" s="72">
        <f t="shared" si="219"/>
        <v>0</v>
      </c>
      <c r="CC98" s="72">
        <f t="shared" si="220"/>
        <v>0</v>
      </c>
      <c r="CD98" s="72">
        <f t="shared" si="260"/>
        <v>1</v>
      </c>
      <c r="CE98" s="72">
        <f t="shared" si="261"/>
        <v>0</v>
      </c>
      <c r="CF98" s="72">
        <f t="shared" si="262"/>
        <v>0</v>
      </c>
      <c r="CG98" s="72">
        <f t="shared" si="221"/>
        <v>0</v>
      </c>
      <c r="CH98" s="72">
        <f t="shared" si="222"/>
        <v>0</v>
      </c>
      <c r="CJ98">
        <f t="shared" si="223"/>
        <v>93</v>
      </c>
      <c r="CK98" s="14">
        <f t="shared" si="306"/>
        <v>2.22652747252747E-2</v>
      </c>
      <c r="CL98" s="5">
        <f t="shared" si="307"/>
        <v>0.12899842497124667</v>
      </c>
      <c r="CM98" s="5">
        <f t="shared" si="308"/>
        <v>1</v>
      </c>
      <c r="CN98" s="5">
        <f t="shared" si="309"/>
        <v>1</v>
      </c>
      <c r="CO98" s="5">
        <f t="shared" si="310"/>
        <v>0</v>
      </c>
      <c r="CP98" s="5">
        <f t="shared" si="311"/>
        <v>0</v>
      </c>
      <c r="CQ98" s="5">
        <f t="shared" si="312"/>
        <v>1</v>
      </c>
      <c r="CR98" s="5">
        <f t="shared" si="313"/>
        <v>1</v>
      </c>
      <c r="CS98" s="5">
        <f t="shared" si="314"/>
        <v>0</v>
      </c>
      <c r="CT98" s="5">
        <f t="shared" si="315"/>
        <v>0</v>
      </c>
      <c r="CU98" s="5">
        <f t="shared" si="229"/>
        <v>1</v>
      </c>
      <c r="CV98" s="5">
        <f t="shared" si="230"/>
        <v>0</v>
      </c>
      <c r="CW98" s="5">
        <f t="shared" si="316"/>
        <v>0</v>
      </c>
      <c r="CX98" s="5">
        <f t="shared" si="231"/>
        <v>0</v>
      </c>
      <c r="CY98" s="18">
        <f t="shared" si="317"/>
        <v>0</v>
      </c>
      <c r="CZ98" s="72">
        <f t="shared" si="270"/>
        <v>0</v>
      </c>
      <c r="DA98" s="72">
        <f t="shared" si="271"/>
        <v>1</v>
      </c>
      <c r="DB98" s="72">
        <f t="shared" si="272"/>
        <v>0</v>
      </c>
      <c r="DC98" s="72">
        <f t="shared" si="273"/>
        <v>0</v>
      </c>
      <c r="DD98" s="72">
        <f t="shared" si="274"/>
        <v>0</v>
      </c>
      <c r="DE98" s="72">
        <f t="shared" si="275"/>
        <v>0</v>
      </c>
      <c r="DF98" s="72">
        <f t="shared" si="276"/>
        <v>0</v>
      </c>
    </row>
    <row r="99" spans="1:110" x14ac:dyDescent="0.2">
      <c r="A99">
        <f t="shared" si="277"/>
        <v>95</v>
      </c>
      <c r="B99">
        <f t="shared" si="278"/>
        <v>2120</v>
      </c>
      <c r="C99">
        <f t="shared" si="279"/>
        <v>135</v>
      </c>
      <c r="D99">
        <f t="shared" si="280"/>
        <v>137</v>
      </c>
      <c r="E99">
        <f t="shared" si="281"/>
        <v>132</v>
      </c>
      <c r="F99" s="5">
        <f t="shared" si="282"/>
        <v>1</v>
      </c>
      <c r="G99" s="5">
        <f t="shared" si="177"/>
        <v>0</v>
      </c>
      <c r="H99" s="5">
        <f t="shared" si="178"/>
        <v>0</v>
      </c>
      <c r="I99" s="5">
        <f t="shared" si="283"/>
        <v>11.651160716763691</v>
      </c>
      <c r="K99">
        <f t="shared" si="284"/>
        <v>95</v>
      </c>
      <c r="L99" s="14">
        <f t="shared" si="285"/>
        <v>2.2312637362637399E-2</v>
      </c>
      <c r="M99" s="50">
        <f t="shared" si="286"/>
        <v>0.12289825290212199</v>
      </c>
      <c r="N99" s="5">
        <f t="shared" si="181"/>
        <v>1</v>
      </c>
      <c r="O99" s="5">
        <f t="shared" si="182"/>
        <v>1</v>
      </c>
      <c r="P99" s="5">
        <f t="shared" si="287"/>
        <v>0</v>
      </c>
      <c r="Q99" s="5">
        <f t="shared" si="288"/>
        <v>0</v>
      </c>
      <c r="R99" s="5">
        <f t="shared" si="184"/>
        <v>1</v>
      </c>
      <c r="S99" s="13">
        <f t="shared" si="185"/>
        <v>1</v>
      </c>
      <c r="T99" s="5">
        <f t="shared" si="289"/>
        <v>0</v>
      </c>
      <c r="U99" s="5">
        <f t="shared" si="186"/>
        <v>0</v>
      </c>
      <c r="V99" s="5">
        <f t="shared" si="236"/>
        <v>0</v>
      </c>
      <c r="W99" s="52">
        <f t="shared" si="237"/>
        <v>0</v>
      </c>
      <c r="X99" s="5">
        <f t="shared" si="187"/>
        <v>0</v>
      </c>
      <c r="Y99" s="18">
        <f t="shared" si="290"/>
        <v>0</v>
      </c>
      <c r="Z99" s="72">
        <f t="shared" si="188"/>
        <v>0</v>
      </c>
      <c r="AA99" s="72">
        <f t="shared" si="189"/>
        <v>0</v>
      </c>
      <c r="AB99" s="72">
        <f t="shared" si="190"/>
        <v>0</v>
      </c>
      <c r="AC99" s="72">
        <f t="shared" si="191"/>
        <v>0</v>
      </c>
      <c r="AD99" s="72">
        <f t="shared" si="192"/>
        <v>0</v>
      </c>
      <c r="AE99" s="72">
        <f t="shared" si="239"/>
        <v>0</v>
      </c>
      <c r="AF99" s="72">
        <f t="shared" si="240"/>
        <v>1</v>
      </c>
      <c r="AG99" s="72">
        <f t="shared" si="241"/>
        <v>0</v>
      </c>
      <c r="AH99" s="72">
        <f t="shared" si="242"/>
        <v>0</v>
      </c>
      <c r="AI99" s="72">
        <f t="shared" si="193"/>
        <v>0</v>
      </c>
      <c r="AJ99" s="72">
        <f t="shared" si="194"/>
        <v>0</v>
      </c>
      <c r="AL99">
        <f t="shared" si="195"/>
        <v>94</v>
      </c>
      <c r="AM99" s="14">
        <f t="shared" si="291"/>
        <v>2.2288956043956001E-2</v>
      </c>
      <c r="AN99" s="5">
        <f t="shared" si="292"/>
        <v>0.12591431520787172</v>
      </c>
      <c r="AO99" s="5">
        <f t="shared" si="293"/>
        <v>1</v>
      </c>
      <c r="AP99" s="5">
        <f t="shared" si="294"/>
        <v>1</v>
      </c>
      <c r="AQ99" s="5">
        <f t="shared" si="295"/>
        <v>0</v>
      </c>
      <c r="AR99" s="5">
        <f t="shared" si="296"/>
        <v>0</v>
      </c>
      <c r="AS99" s="5">
        <f t="shared" si="297"/>
        <v>1</v>
      </c>
      <c r="AT99" s="5">
        <f t="shared" si="298"/>
        <v>1</v>
      </c>
      <c r="AU99" s="5">
        <f t="shared" si="299"/>
        <v>0</v>
      </c>
      <c r="AV99" s="5">
        <f t="shared" si="300"/>
        <v>0</v>
      </c>
      <c r="AW99" s="5">
        <f t="shared" si="202"/>
        <v>0</v>
      </c>
      <c r="AX99" s="5">
        <f t="shared" si="247"/>
        <v>0</v>
      </c>
      <c r="AY99" s="5">
        <f t="shared" si="203"/>
        <v>0</v>
      </c>
      <c r="AZ99" s="18">
        <f t="shared" si="301"/>
        <v>0</v>
      </c>
      <c r="BA99" s="72">
        <f t="shared" si="204"/>
        <v>0</v>
      </c>
      <c r="BB99" s="72">
        <f t="shared" si="249"/>
        <v>1</v>
      </c>
      <c r="BC99" s="72">
        <f t="shared" si="250"/>
        <v>0</v>
      </c>
      <c r="BD99" s="72">
        <f t="shared" si="251"/>
        <v>0</v>
      </c>
      <c r="BE99" s="72">
        <f t="shared" si="252"/>
        <v>0</v>
      </c>
      <c r="BF99" s="72">
        <f t="shared" si="253"/>
        <v>0</v>
      </c>
      <c r="BG99" s="72">
        <f t="shared" si="254"/>
        <v>0</v>
      </c>
      <c r="BI99">
        <f t="shared" si="205"/>
        <v>95</v>
      </c>
      <c r="BJ99" s="14">
        <f t="shared" si="302"/>
        <v>2.2312637362637399E-2</v>
      </c>
      <c r="BK99" s="5">
        <f t="shared" si="207"/>
        <v>0.12289825290212199</v>
      </c>
      <c r="BL99" s="5">
        <f t="shared" si="208"/>
        <v>1</v>
      </c>
      <c r="BM99" s="5">
        <f t="shared" si="209"/>
        <v>1</v>
      </c>
      <c r="BN99" s="5">
        <f t="shared" si="303"/>
        <v>0</v>
      </c>
      <c r="BO99" s="5">
        <f t="shared" si="304"/>
        <v>0</v>
      </c>
      <c r="BP99" s="5">
        <f t="shared" si="211"/>
        <v>1</v>
      </c>
      <c r="BQ99" s="5">
        <f t="shared" si="212"/>
        <v>1</v>
      </c>
      <c r="BR99" s="5">
        <f t="shared" si="305"/>
        <v>0</v>
      </c>
      <c r="BS99" s="5">
        <f t="shared" si="213"/>
        <v>0</v>
      </c>
      <c r="BT99" s="5">
        <f t="shared" si="257"/>
        <v>0</v>
      </c>
      <c r="BU99" s="13">
        <f t="shared" si="258"/>
        <v>0</v>
      </c>
      <c r="BV99" s="5">
        <f t="shared" si="214"/>
        <v>0</v>
      </c>
      <c r="BW99" s="18">
        <f t="shared" si="215"/>
        <v>0</v>
      </c>
      <c r="BX99" s="72">
        <f t="shared" si="259"/>
        <v>0</v>
      </c>
      <c r="BY99" s="72">
        <f t="shared" si="216"/>
        <v>0</v>
      </c>
      <c r="BZ99" s="72">
        <f t="shared" si="217"/>
        <v>0</v>
      </c>
      <c r="CA99" s="72">
        <f t="shared" si="218"/>
        <v>0</v>
      </c>
      <c r="CB99" s="72">
        <f t="shared" si="219"/>
        <v>0</v>
      </c>
      <c r="CC99" s="72">
        <f t="shared" si="220"/>
        <v>0</v>
      </c>
      <c r="CD99" s="72">
        <f t="shared" si="260"/>
        <v>1</v>
      </c>
      <c r="CE99" s="72">
        <f t="shared" si="261"/>
        <v>0</v>
      </c>
      <c r="CF99" s="72">
        <f t="shared" si="262"/>
        <v>0</v>
      </c>
      <c r="CG99" s="72">
        <f t="shared" si="221"/>
        <v>0</v>
      </c>
      <c r="CH99" s="72">
        <f t="shared" si="222"/>
        <v>0</v>
      </c>
      <c r="CJ99">
        <f t="shared" si="223"/>
        <v>94</v>
      </c>
      <c r="CK99" s="14">
        <f t="shared" si="306"/>
        <v>2.2288956043956001E-2</v>
      </c>
      <c r="CL99" s="5">
        <f t="shared" si="307"/>
        <v>0.12591431520787172</v>
      </c>
      <c r="CM99" s="5">
        <f t="shared" si="308"/>
        <v>1</v>
      </c>
      <c r="CN99" s="5">
        <f t="shared" si="309"/>
        <v>1</v>
      </c>
      <c r="CO99" s="5">
        <f t="shared" si="310"/>
        <v>0</v>
      </c>
      <c r="CP99" s="5">
        <f t="shared" si="311"/>
        <v>0</v>
      </c>
      <c r="CQ99" s="5">
        <f t="shared" si="312"/>
        <v>1</v>
      </c>
      <c r="CR99" s="5">
        <f t="shared" si="313"/>
        <v>1</v>
      </c>
      <c r="CS99" s="5">
        <f t="shared" si="314"/>
        <v>0</v>
      </c>
      <c r="CT99" s="5">
        <f t="shared" si="315"/>
        <v>0</v>
      </c>
      <c r="CU99" s="5">
        <f t="shared" si="229"/>
        <v>1</v>
      </c>
      <c r="CV99" s="5">
        <f t="shared" si="230"/>
        <v>0</v>
      </c>
      <c r="CW99" s="5">
        <f t="shared" si="316"/>
        <v>0</v>
      </c>
      <c r="CX99" s="5">
        <f t="shared" si="231"/>
        <v>0</v>
      </c>
      <c r="CY99" s="18">
        <f t="shared" si="317"/>
        <v>0</v>
      </c>
      <c r="CZ99" s="72">
        <f t="shared" si="270"/>
        <v>0</v>
      </c>
      <c r="DA99" s="72">
        <f t="shared" si="271"/>
        <v>1</v>
      </c>
      <c r="DB99" s="72">
        <f t="shared" si="272"/>
        <v>0</v>
      </c>
      <c r="DC99" s="72">
        <f t="shared" si="273"/>
        <v>0</v>
      </c>
      <c r="DD99" s="72">
        <f t="shared" si="274"/>
        <v>0</v>
      </c>
      <c r="DE99" s="72">
        <f t="shared" si="275"/>
        <v>0</v>
      </c>
      <c r="DF99" s="72">
        <f t="shared" si="276"/>
        <v>0</v>
      </c>
    </row>
    <row r="100" spans="1:110" x14ac:dyDescent="0.2">
      <c r="A100">
        <f t="shared" si="277"/>
        <v>96</v>
      </c>
      <c r="B100">
        <f t="shared" si="278"/>
        <v>2121</v>
      </c>
      <c r="C100">
        <f t="shared" si="279"/>
        <v>136</v>
      </c>
      <c r="D100">
        <f t="shared" si="280"/>
        <v>138</v>
      </c>
      <c r="E100">
        <f t="shared" si="281"/>
        <v>133</v>
      </c>
      <c r="F100" s="5">
        <f t="shared" si="282"/>
        <v>1</v>
      </c>
      <c r="G100" s="5">
        <f t="shared" si="177"/>
        <v>0</v>
      </c>
      <c r="H100" s="5">
        <f t="shared" si="178"/>
        <v>0</v>
      </c>
      <c r="I100" s="5">
        <f t="shared" si="283"/>
        <v>11.651160716763691</v>
      </c>
      <c r="K100">
        <f t="shared" si="284"/>
        <v>96</v>
      </c>
      <c r="L100" s="14">
        <f t="shared" si="285"/>
        <v>2.23363186813187E-2</v>
      </c>
      <c r="M100" s="50">
        <f t="shared" si="286"/>
        <v>0.11994888410039257</v>
      </c>
      <c r="N100" s="5">
        <f t="shared" si="181"/>
        <v>1</v>
      </c>
      <c r="O100" s="5">
        <f t="shared" si="182"/>
        <v>1</v>
      </c>
      <c r="P100" s="5">
        <f t="shared" si="287"/>
        <v>0</v>
      </c>
      <c r="Q100" s="5">
        <f t="shared" si="288"/>
        <v>0</v>
      </c>
      <c r="R100" s="5">
        <f t="shared" si="184"/>
        <v>1</v>
      </c>
      <c r="S100" s="13">
        <f t="shared" si="185"/>
        <v>1</v>
      </c>
      <c r="T100" s="5">
        <f t="shared" si="289"/>
        <v>0</v>
      </c>
      <c r="U100" s="5">
        <f t="shared" si="186"/>
        <v>0</v>
      </c>
      <c r="V100" s="5">
        <f t="shared" si="236"/>
        <v>0</v>
      </c>
      <c r="W100" s="52">
        <f t="shared" si="237"/>
        <v>0</v>
      </c>
      <c r="X100" s="5">
        <f t="shared" si="187"/>
        <v>0</v>
      </c>
      <c r="Y100" s="18">
        <f t="shared" si="290"/>
        <v>0</v>
      </c>
      <c r="Z100" s="72">
        <f t="shared" si="188"/>
        <v>0</v>
      </c>
      <c r="AA100" s="72">
        <f t="shared" si="189"/>
        <v>0</v>
      </c>
      <c r="AB100" s="72">
        <f t="shared" si="190"/>
        <v>0</v>
      </c>
      <c r="AC100" s="72">
        <f t="shared" si="191"/>
        <v>0</v>
      </c>
      <c r="AD100" s="72">
        <f t="shared" si="192"/>
        <v>0</v>
      </c>
      <c r="AE100" s="72">
        <f t="shared" si="239"/>
        <v>0</v>
      </c>
      <c r="AF100" s="72">
        <f t="shared" si="240"/>
        <v>1</v>
      </c>
      <c r="AG100" s="72">
        <f t="shared" si="241"/>
        <v>0</v>
      </c>
      <c r="AH100" s="72">
        <f t="shared" si="242"/>
        <v>0</v>
      </c>
      <c r="AI100" s="72">
        <f t="shared" si="193"/>
        <v>0</v>
      </c>
      <c r="AJ100" s="72">
        <f t="shared" si="194"/>
        <v>0</v>
      </c>
      <c r="AL100">
        <f t="shared" si="195"/>
        <v>95</v>
      </c>
      <c r="AM100" s="14">
        <f t="shared" si="291"/>
        <v>2.2312637362637399E-2</v>
      </c>
      <c r="AN100" s="5">
        <f t="shared" si="292"/>
        <v>0.12289825290212199</v>
      </c>
      <c r="AO100" s="5">
        <f t="shared" si="293"/>
        <v>1</v>
      </c>
      <c r="AP100" s="5">
        <f t="shared" si="294"/>
        <v>1</v>
      </c>
      <c r="AQ100" s="5">
        <f t="shared" si="295"/>
        <v>0</v>
      </c>
      <c r="AR100" s="5">
        <f t="shared" si="296"/>
        <v>0</v>
      </c>
      <c r="AS100" s="5">
        <f t="shared" si="297"/>
        <v>1</v>
      </c>
      <c r="AT100" s="5">
        <f t="shared" si="298"/>
        <v>1</v>
      </c>
      <c r="AU100" s="5">
        <f t="shared" si="299"/>
        <v>0</v>
      </c>
      <c r="AV100" s="5">
        <f t="shared" si="300"/>
        <v>0</v>
      </c>
      <c r="AW100" s="5">
        <f t="shared" si="202"/>
        <v>0</v>
      </c>
      <c r="AX100" s="5">
        <f t="shared" si="247"/>
        <v>0</v>
      </c>
      <c r="AY100" s="5">
        <f t="shared" si="203"/>
        <v>0</v>
      </c>
      <c r="AZ100" s="18">
        <f t="shared" si="301"/>
        <v>0</v>
      </c>
      <c r="BA100" s="72">
        <f t="shared" si="204"/>
        <v>0</v>
      </c>
      <c r="BB100" s="72">
        <f t="shared" si="249"/>
        <v>1</v>
      </c>
      <c r="BC100" s="72">
        <f t="shared" si="250"/>
        <v>0</v>
      </c>
      <c r="BD100" s="72">
        <f t="shared" si="251"/>
        <v>0</v>
      </c>
      <c r="BE100" s="72">
        <f t="shared" si="252"/>
        <v>0</v>
      </c>
      <c r="BF100" s="72">
        <f t="shared" si="253"/>
        <v>0</v>
      </c>
      <c r="BG100" s="72">
        <f t="shared" si="254"/>
        <v>0</v>
      </c>
      <c r="BI100">
        <f t="shared" si="205"/>
        <v>96</v>
      </c>
      <c r="BJ100" s="14">
        <f t="shared" si="302"/>
        <v>2.23363186813187E-2</v>
      </c>
      <c r="BK100" s="5">
        <f t="shared" si="207"/>
        <v>0.11994888410039257</v>
      </c>
      <c r="BL100" s="5">
        <f t="shared" si="208"/>
        <v>1</v>
      </c>
      <c r="BM100" s="5">
        <f t="shared" si="209"/>
        <v>1</v>
      </c>
      <c r="BN100" s="5">
        <f t="shared" si="303"/>
        <v>0</v>
      </c>
      <c r="BO100" s="5">
        <f t="shared" si="304"/>
        <v>0</v>
      </c>
      <c r="BP100" s="5">
        <f t="shared" si="211"/>
        <v>1</v>
      </c>
      <c r="BQ100" s="5">
        <f t="shared" si="212"/>
        <v>1</v>
      </c>
      <c r="BR100" s="5">
        <f t="shared" si="305"/>
        <v>0</v>
      </c>
      <c r="BS100" s="5">
        <f t="shared" si="213"/>
        <v>0</v>
      </c>
      <c r="BT100" s="5">
        <f t="shared" si="257"/>
        <v>0</v>
      </c>
      <c r="BU100" s="13">
        <f t="shared" si="258"/>
        <v>0</v>
      </c>
      <c r="BV100" s="5">
        <f t="shared" si="214"/>
        <v>0</v>
      </c>
      <c r="BW100" s="18">
        <f t="shared" si="215"/>
        <v>0</v>
      </c>
      <c r="BX100" s="72">
        <f t="shared" si="259"/>
        <v>0</v>
      </c>
      <c r="BY100" s="72">
        <f t="shared" si="216"/>
        <v>0</v>
      </c>
      <c r="BZ100" s="72">
        <f t="shared" si="217"/>
        <v>0</v>
      </c>
      <c r="CA100" s="72">
        <f t="shared" si="218"/>
        <v>0</v>
      </c>
      <c r="CB100" s="72">
        <f t="shared" si="219"/>
        <v>0</v>
      </c>
      <c r="CC100" s="72">
        <f t="shared" si="220"/>
        <v>0</v>
      </c>
      <c r="CD100" s="72">
        <f t="shared" si="260"/>
        <v>1</v>
      </c>
      <c r="CE100" s="72">
        <f t="shared" si="261"/>
        <v>0</v>
      </c>
      <c r="CF100" s="72">
        <f t="shared" si="262"/>
        <v>0</v>
      </c>
      <c r="CG100" s="72">
        <f t="shared" si="221"/>
        <v>0</v>
      </c>
      <c r="CH100" s="72">
        <f t="shared" si="222"/>
        <v>0</v>
      </c>
      <c r="CJ100">
        <f t="shared" si="223"/>
        <v>95</v>
      </c>
      <c r="CK100" s="14">
        <f t="shared" si="306"/>
        <v>2.2312637362637399E-2</v>
      </c>
      <c r="CL100" s="5">
        <f t="shared" si="307"/>
        <v>0.12289825290212199</v>
      </c>
      <c r="CM100" s="5">
        <f t="shared" si="308"/>
        <v>1</v>
      </c>
      <c r="CN100" s="5">
        <f t="shared" si="309"/>
        <v>1</v>
      </c>
      <c r="CO100" s="5">
        <f t="shared" si="310"/>
        <v>0</v>
      </c>
      <c r="CP100" s="5">
        <f t="shared" si="311"/>
        <v>0</v>
      </c>
      <c r="CQ100" s="5">
        <f t="shared" si="312"/>
        <v>1</v>
      </c>
      <c r="CR100" s="5">
        <f t="shared" si="313"/>
        <v>1</v>
      </c>
      <c r="CS100" s="5">
        <f t="shared" si="314"/>
        <v>0</v>
      </c>
      <c r="CT100" s="5">
        <f t="shared" si="315"/>
        <v>0</v>
      </c>
      <c r="CU100" s="5">
        <f t="shared" si="229"/>
        <v>1</v>
      </c>
      <c r="CV100" s="5">
        <f t="shared" si="230"/>
        <v>0</v>
      </c>
      <c r="CW100" s="5">
        <f t="shared" si="316"/>
        <v>0</v>
      </c>
      <c r="CX100" s="5">
        <f t="shared" si="231"/>
        <v>0</v>
      </c>
      <c r="CY100" s="18">
        <f t="shared" si="317"/>
        <v>0</v>
      </c>
      <c r="CZ100" s="72">
        <f t="shared" si="270"/>
        <v>0</v>
      </c>
      <c r="DA100" s="72">
        <f t="shared" si="271"/>
        <v>1</v>
      </c>
      <c r="DB100" s="72">
        <f t="shared" si="272"/>
        <v>0</v>
      </c>
      <c r="DC100" s="72">
        <f t="shared" si="273"/>
        <v>0</v>
      </c>
      <c r="DD100" s="72">
        <f t="shared" si="274"/>
        <v>0</v>
      </c>
      <c r="DE100" s="72">
        <f t="shared" si="275"/>
        <v>0</v>
      </c>
      <c r="DF100" s="72">
        <f t="shared" si="276"/>
        <v>0</v>
      </c>
    </row>
    <row r="101" spans="1:110" x14ac:dyDescent="0.2">
      <c r="A101">
        <f t="shared" si="277"/>
        <v>97</v>
      </c>
      <c r="B101">
        <f t="shared" si="278"/>
        <v>2122</v>
      </c>
      <c r="C101">
        <f t="shared" si="279"/>
        <v>137</v>
      </c>
      <c r="D101">
        <f t="shared" si="280"/>
        <v>139</v>
      </c>
      <c r="E101">
        <f t="shared" si="281"/>
        <v>134</v>
      </c>
      <c r="F101" s="5">
        <f t="shared" si="282"/>
        <v>1</v>
      </c>
      <c r="G101" s="5">
        <f t="shared" si="177"/>
        <v>0</v>
      </c>
      <c r="H101" s="5">
        <f t="shared" si="178"/>
        <v>0</v>
      </c>
      <c r="I101" s="5">
        <f t="shared" si="283"/>
        <v>11.651160716763691</v>
      </c>
      <c r="K101">
        <f t="shared" si="284"/>
        <v>97</v>
      </c>
      <c r="L101" s="14">
        <f t="shared" si="285"/>
        <v>2.2360000000000001E-2</v>
      </c>
      <c r="M101" s="50">
        <f t="shared" si="286"/>
        <v>0.11706487814908351</v>
      </c>
      <c r="N101" s="5">
        <f t="shared" si="181"/>
        <v>1</v>
      </c>
      <c r="O101" s="5">
        <f t="shared" si="182"/>
        <v>1</v>
      </c>
      <c r="P101" s="5">
        <f t="shared" si="287"/>
        <v>0</v>
      </c>
      <c r="Q101" s="5">
        <f t="shared" si="288"/>
        <v>0</v>
      </c>
      <c r="R101" s="5">
        <f t="shared" si="184"/>
        <v>1</v>
      </c>
      <c r="S101" s="13">
        <f t="shared" si="185"/>
        <v>1</v>
      </c>
      <c r="T101" s="5">
        <f t="shared" si="289"/>
        <v>0</v>
      </c>
      <c r="U101" s="5">
        <f t="shared" ref="U101:U104" si="318">IF($K101=1,T101,U100*T101)</f>
        <v>0</v>
      </c>
      <c r="V101" s="5">
        <f t="shared" si="236"/>
        <v>0</v>
      </c>
      <c r="W101" s="52">
        <f t="shared" si="237"/>
        <v>0</v>
      </c>
      <c r="X101" s="5">
        <f t="shared" ref="X101:X104" si="319">M101*W101*I101*H101</f>
        <v>0</v>
      </c>
      <c r="Y101" s="18">
        <f t="shared" si="290"/>
        <v>0</v>
      </c>
      <c r="Z101" s="72">
        <f t="shared" si="188"/>
        <v>0</v>
      </c>
      <c r="AA101" s="72">
        <f t="shared" si="189"/>
        <v>0</v>
      </c>
      <c r="AB101" s="72">
        <f t="shared" si="190"/>
        <v>0</v>
      </c>
      <c r="AC101" s="72">
        <f t="shared" si="191"/>
        <v>0</v>
      </c>
      <c r="AD101" s="72">
        <f t="shared" ref="AD101:AD104" si="320">IF(K101=1,0,AC101*M100*I100*H100)</f>
        <v>0</v>
      </c>
      <c r="AE101" s="72">
        <f t="shared" si="239"/>
        <v>0</v>
      </c>
      <c r="AF101" s="72">
        <f t="shared" si="240"/>
        <v>1</v>
      </c>
      <c r="AG101" s="72">
        <f t="shared" si="241"/>
        <v>0</v>
      </c>
      <c r="AH101" s="72">
        <f t="shared" si="242"/>
        <v>0</v>
      </c>
      <c r="AI101" s="72">
        <f t="shared" si="193"/>
        <v>0</v>
      </c>
      <c r="AJ101" s="72">
        <f t="shared" si="194"/>
        <v>0</v>
      </c>
      <c r="AL101">
        <f t="shared" si="195"/>
        <v>96</v>
      </c>
      <c r="AM101" s="14">
        <f t="shared" si="291"/>
        <v>2.23363186813187E-2</v>
      </c>
      <c r="AN101" s="5">
        <f t="shared" si="292"/>
        <v>0.11994888410039257</v>
      </c>
      <c r="AO101" s="5">
        <f t="shared" si="293"/>
        <v>1</v>
      </c>
      <c r="AP101" s="5">
        <f t="shared" si="294"/>
        <v>1</v>
      </c>
      <c r="AQ101" s="5">
        <f t="shared" si="295"/>
        <v>0</v>
      </c>
      <c r="AR101" s="5">
        <f t="shared" si="296"/>
        <v>0</v>
      </c>
      <c r="AS101" s="5">
        <f t="shared" si="297"/>
        <v>1</v>
      </c>
      <c r="AT101" s="5">
        <f t="shared" si="298"/>
        <v>1</v>
      </c>
      <c r="AU101" s="5">
        <f t="shared" si="299"/>
        <v>0</v>
      </c>
      <c r="AV101" s="5">
        <f t="shared" si="300"/>
        <v>0</v>
      </c>
      <c r="AW101" s="5">
        <f t="shared" ref="AW101:AW104" si="321">$AN101*AV101*I101*H101</f>
        <v>0</v>
      </c>
      <c r="AX101" s="5">
        <f t="shared" si="247"/>
        <v>0</v>
      </c>
      <c r="AY101" s="5">
        <f t="shared" ref="AY101:AY104" si="322">AN101*AX101*I101*H101</f>
        <v>0</v>
      </c>
      <c r="AZ101" s="18">
        <f t="shared" si="301"/>
        <v>0</v>
      </c>
      <c r="BA101" s="72">
        <f t="shared" si="204"/>
        <v>0</v>
      </c>
      <c r="BB101" s="72">
        <f t="shared" si="249"/>
        <v>1</v>
      </c>
      <c r="BC101" s="72">
        <f t="shared" si="250"/>
        <v>0</v>
      </c>
      <c r="BD101" s="72">
        <f t="shared" si="251"/>
        <v>0</v>
      </c>
      <c r="BE101" s="72">
        <f t="shared" si="252"/>
        <v>0</v>
      </c>
      <c r="BF101" s="72">
        <f t="shared" si="253"/>
        <v>0</v>
      </c>
      <c r="BG101" s="72">
        <f t="shared" si="254"/>
        <v>0</v>
      </c>
      <c r="BI101">
        <f t="shared" si="205"/>
        <v>97</v>
      </c>
      <c r="BJ101" s="14">
        <f t="shared" si="302"/>
        <v>2.2360000000000001E-2</v>
      </c>
      <c r="BK101" s="5">
        <f t="shared" ref="BK101:BK104" si="323">(1/(1+BJ101))^BI101</f>
        <v>0.11706487814908351</v>
      </c>
      <c r="BL101" s="5">
        <f t="shared" si="208"/>
        <v>1</v>
      </c>
      <c r="BM101" s="5">
        <f t="shared" si="209"/>
        <v>1</v>
      </c>
      <c r="BN101" s="5">
        <f t="shared" si="303"/>
        <v>0</v>
      </c>
      <c r="BO101" s="5">
        <f t="shared" si="304"/>
        <v>0</v>
      </c>
      <c r="BP101" s="5">
        <f t="shared" si="211"/>
        <v>1</v>
      </c>
      <c r="BQ101" s="5">
        <f t="shared" si="212"/>
        <v>1</v>
      </c>
      <c r="BR101" s="5">
        <f t="shared" si="305"/>
        <v>0</v>
      </c>
      <c r="BS101" s="5">
        <f t="shared" ref="BS101:BS104" si="324">IF($BI101=1,BR101,BS100*BR101)</f>
        <v>0</v>
      </c>
      <c r="BT101" s="5">
        <f t="shared" si="257"/>
        <v>0</v>
      </c>
      <c r="BU101" s="13">
        <f t="shared" si="258"/>
        <v>0</v>
      </c>
      <c r="BV101" s="5">
        <f t="shared" ref="BV101:BV104" si="325">BK101*BU101*I101*G101</f>
        <v>0</v>
      </c>
      <c r="BW101" s="18">
        <f t="shared" ref="BW101:BW104" si="326">BT101-BV101</f>
        <v>0</v>
      </c>
      <c r="BX101" s="72">
        <f t="shared" si="259"/>
        <v>0</v>
      </c>
      <c r="BY101" s="72">
        <f t="shared" si="216"/>
        <v>0</v>
      </c>
      <c r="BZ101" s="72">
        <f t="shared" si="217"/>
        <v>0</v>
      </c>
      <c r="CA101" s="72">
        <f t="shared" si="218"/>
        <v>0</v>
      </c>
      <c r="CB101" s="72">
        <f t="shared" ref="CB101:CB104" si="327">IF(BI101=1,0,CA101*BK100*I100*G100)</f>
        <v>0</v>
      </c>
      <c r="CC101" s="72">
        <f t="shared" si="220"/>
        <v>0</v>
      </c>
      <c r="CD101" s="72">
        <f t="shared" si="260"/>
        <v>1</v>
      </c>
      <c r="CE101" s="72">
        <f t="shared" si="261"/>
        <v>0</v>
      </c>
      <c r="CF101" s="72">
        <f t="shared" si="262"/>
        <v>0</v>
      </c>
      <c r="CG101" s="72">
        <f t="shared" si="221"/>
        <v>0</v>
      </c>
      <c r="CH101" s="72">
        <f t="shared" si="222"/>
        <v>0</v>
      </c>
      <c r="CJ101">
        <f t="shared" si="223"/>
        <v>96</v>
      </c>
      <c r="CK101" s="14">
        <f t="shared" si="306"/>
        <v>2.23363186813187E-2</v>
      </c>
      <c r="CL101" s="5">
        <f t="shared" si="307"/>
        <v>0.11994888410039257</v>
      </c>
      <c r="CM101" s="5">
        <f t="shared" si="308"/>
        <v>1</v>
      </c>
      <c r="CN101" s="5">
        <f t="shared" si="309"/>
        <v>1</v>
      </c>
      <c r="CO101" s="5">
        <f t="shared" si="310"/>
        <v>0</v>
      </c>
      <c r="CP101" s="5">
        <f t="shared" si="311"/>
        <v>0</v>
      </c>
      <c r="CQ101" s="5">
        <f t="shared" si="312"/>
        <v>1</v>
      </c>
      <c r="CR101" s="5">
        <f t="shared" si="313"/>
        <v>1</v>
      </c>
      <c r="CS101" s="5">
        <f t="shared" si="314"/>
        <v>0</v>
      </c>
      <c r="CT101" s="5">
        <f t="shared" si="315"/>
        <v>0</v>
      </c>
      <c r="CU101" s="5">
        <f t="shared" si="229"/>
        <v>1</v>
      </c>
      <c r="CV101" s="5">
        <f t="shared" ref="CV101:CV104" si="328">$CL101*CT101*I101*G101*CU101</f>
        <v>0</v>
      </c>
      <c r="CW101" s="5">
        <f t="shared" si="316"/>
        <v>0</v>
      </c>
      <c r="CX101" s="5">
        <f t="shared" ref="CX101:CX104" si="329">CL101*CW101*I101*G101</f>
        <v>0</v>
      </c>
      <c r="CY101" s="18">
        <f t="shared" si="317"/>
        <v>0</v>
      </c>
      <c r="CZ101" s="72">
        <f t="shared" si="270"/>
        <v>0</v>
      </c>
      <c r="DA101" s="72">
        <f t="shared" si="271"/>
        <v>1</v>
      </c>
      <c r="DB101" s="72">
        <f t="shared" si="272"/>
        <v>0</v>
      </c>
      <c r="DC101" s="72">
        <f t="shared" si="273"/>
        <v>0</v>
      </c>
      <c r="DD101" s="72">
        <f t="shared" si="274"/>
        <v>0</v>
      </c>
      <c r="DE101" s="72">
        <f t="shared" si="275"/>
        <v>0</v>
      </c>
      <c r="DF101" s="72">
        <f t="shared" si="276"/>
        <v>0</v>
      </c>
    </row>
    <row r="102" spans="1:110" x14ac:dyDescent="0.2">
      <c r="A102">
        <f t="shared" si="277"/>
        <v>98</v>
      </c>
      <c r="B102">
        <f t="shared" si="278"/>
        <v>2123</v>
      </c>
      <c r="C102">
        <f t="shared" si="279"/>
        <v>138</v>
      </c>
      <c r="D102">
        <f t="shared" si="280"/>
        <v>140</v>
      </c>
      <c r="E102">
        <f t="shared" si="281"/>
        <v>135</v>
      </c>
      <c r="F102" s="5">
        <f t="shared" si="282"/>
        <v>1</v>
      </c>
      <c r="G102" s="5">
        <f t="shared" si="177"/>
        <v>0</v>
      </c>
      <c r="H102" s="5">
        <f t="shared" si="178"/>
        <v>0</v>
      </c>
      <c r="I102" s="5">
        <f t="shared" si="283"/>
        <v>11.651160716763691</v>
      </c>
      <c r="K102">
        <f t="shared" si="284"/>
        <v>98</v>
      </c>
      <c r="L102" s="14">
        <f t="shared" si="285"/>
        <v>2.2383681318681299E-2</v>
      </c>
      <c r="M102" s="50">
        <f t="shared" si="286"/>
        <v>0.11424492737941892</v>
      </c>
      <c r="N102" s="5">
        <f t="shared" si="181"/>
        <v>1</v>
      </c>
      <c r="O102" s="5">
        <f t="shared" si="182"/>
        <v>1</v>
      </c>
      <c r="P102" s="5">
        <f t="shared" si="287"/>
        <v>0</v>
      </c>
      <c r="Q102" s="5">
        <f t="shared" si="288"/>
        <v>0</v>
      </c>
      <c r="R102" s="5">
        <f t="shared" si="184"/>
        <v>1</v>
      </c>
      <c r="S102" s="13">
        <f t="shared" si="185"/>
        <v>1</v>
      </c>
      <c r="T102" s="5">
        <f t="shared" si="289"/>
        <v>0</v>
      </c>
      <c r="U102" s="5">
        <f t="shared" si="318"/>
        <v>0</v>
      </c>
      <c r="V102" s="5">
        <f t="shared" si="236"/>
        <v>0</v>
      </c>
      <c r="W102" s="52">
        <f t="shared" si="237"/>
        <v>0</v>
      </c>
      <c r="X102" s="5">
        <f t="shared" si="319"/>
        <v>0</v>
      </c>
      <c r="Y102" s="18">
        <f t="shared" si="290"/>
        <v>0</v>
      </c>
      <c r="Z102" s="72">
        <f t="shared" si="188"/>
        <v>0</v>
      </c>
      <c r="AA102" s="72">
        <f t="shared" si="189"/>
        <v>0</v>
      </c>
      <c r="AB102" s="72">
        <f t="shared" si="190"/>
        <v>0</v>
      </c>
      <c r="AC102" s="72">
        <f t="shared" si="191"/>
        <v>0</v>
      </c>
      <c r="AD102" s="72">
        <f t="shared" si="320"/>
        <v>0</v>
      </c>
      <c r="AE102" s="72">
        <f t="shared" si="239"/>
        <v>0</v>
      </c>
      <c r="AF102" s="72">
        <f t="shared" si="240"/>
        <v>1</v>
      </c>
      <c r="AG102" s="72">
        <f t="shared" si="241"/>
        <v>0</v>
      </c>
      <c r="AH102" s="72">
        <f t="shared" si="242"/>
        <v>0</v>
      </c>
      <c r="AI102" s="72">
        <f t="shared" si="193"/>
        <v>0</v>
      </c>
      <c r="AJ102" s="72">
        <f t="shared" si="194"/>
        <v>0</v>
      </c>
      <c r="AL102">
        <f t="shared" si="195"/>
        <v>97</v>
      </c>
      <c r="AM102" s="14">
        <f t="shared" si="291"/>
        <v>2.2360000000000001E-2</v>
      </c>
      <c r="AN102" s="5">
        <f t="shared" si="292"/>
        <v>0.11706487814908351</v>
      </c>
      <c r="AO102" s="5">
        <f t="shared" si="293"/>
        <v>1</v>
      </c>
      <c r="AP102" s="5">
        <f t="shared" si="294"/>
        <v>1</v>
      </c>
      <c r="AQ102" s="5">
        <f t="shared" si="295"/>
        <v>0</v>
      </c>
      <c r="AR102" s="5">
        <f t="shared" si="296"/>
        <v>0</v>
      </c>
      <c r="AS102" s="5">
        <f t="shared" si="297"/>
        <v>1</v>
      </c>
      <c r="AT102" s="5">
        <f t="shared" si="298"/>
        <v>1</v>
      </c>
      <c r="AU102" s="5">
        <f t="shared" si="299"/>
        <v>0</v>
      </c>
      <c r="AV102" s="5">
        <f t="shared" si="300"/>
        <v>0</v>
      </c>
      <c r="AW102" s="5">
        <f t="shared" si="321"/>
        <v>0</v>
      </c>
      <c r="AX102" s="5">
        <f t="shared" si="247"/>
        <v>0</v>
      </c>
      <c r="AY102" s="5">
        <f t="shared" si="322"/>
        <v>0</v>
      </c>
      <c r="AZ102" s="18">
        <f t="shared" si="301"/>
        <v>0</v>
      </c>
      <c r="BA102" s="72">
        <f t="shared" si="204"/>
        <v>0</v>
      </c>
      <c r="BB102" s="72">
        <f t="shared" si="249"/>
        <v>1</v>
      </c>
      <c r="BC102" s="72">
        <f t="shared" si="250"/>
        <v>0</v>
      </c>
      <c r="BD102" s="72">
        <f t="shared" si="251"/>
        <v>0</v>
      </c>
      <c r="BE102" s="72">
        <f t="shared" si="252"/>
        <v>0</v>
      </c>
      <c r="BF102" s="72">
        <f t="shared" si="253"/>
        <v>0</v>
      </c>
      <c r="BG102" s="72">
        <f t="shared" si="254"/>
        <v>0</v>
      </c>
      <c r="BI102">
        <f t="shared" si="205"/>
        <v>98</v>
      </c>
      <c r="BJ102" s="14">
        <f t="shared" si="302"/>
        <v>2.2383681318681299E-2</v>
      </c>
      <c r="BK102" s="5">
        <f t="shared" si="323"/>
        <v>0.11424492737941892</v>
      </c>
      <c r="BL102" s="5">
        <f t="shared" si="208"/>
        <v>1</v>
      </c>
      <c r="BM102" s="5">
        <f t="shared" si="209"/>
        <v>1</v>
      </c>
      <c r="BN102" s="5">
        <f t="shared" si="303"/>
        <v>0</v>
      </c>
      <c r="BO102" s="5">
        <f t="shared" si="304"/>
        <v>0</v>
      </c>
      <c r="BP102" s="5">
        <f t="shared" si="211"/>
        <v>1</v>
      </c>
      <c r="BQ102" s="5">
        <f t="shared" si="212"/>
        <v>1</v>
      </c>
      <c r="BR102" s="5">
        <f t="shared" si="305"/>
        <v>0</v>
      </c>
      <c r="BS102" s="5">
        <f t="shared" si="324"/>
        <v>0</v>
      </c>
      <c r="BT102" s="5">
        <f t="shared" si="257"/>
        <v>0</v>
      </c>
      <c r="BU102" s="13">
        <f t="shared" si="258"/>
        <v>0</v>
      </c>
      <c r="BV102" s="5">
        <f t="shared" si="325"/>
        <v>0</v>
      </c>
      <c r="BW102" s="18">
        <f t="shared" si="326"/>
        <v>0</v>
      </c>
      <c r="BX102" s="72">
        <f t="shared" si="259"/>
        <v>0</v>
      </c>
      <c r="BY102" s="72">
        <f t="shared" si="216"/>
        <v>0</v>
      </c>
      <c r="BZ102" s="72">
        <f t="shared" si="217"/>
        <v>0</v>
      </c>
      <c r="CA102" s="72">
        <f t="shared" si="218"/>
        <v>0</v>
      </c>
      <c r="CB102" s="72">
        <f t="shared" si="327"/>
        <v>0</v>
      </c>
      <c r="CC102" s="72">
        <f t="shared" si="220"/>
        <v>0</v>
      </c>
      <c r="CD102" s="72">
        <f t="shared" si="260"/>
        <v>1</v>
      </c>
      <c r="CE102" s="72">
        <f t="shared" si="261"/>
        <v>0</v>
      </c>
      <c r="CF102" s="72">
        <f t="shared" si="262"/>
        <v>0</v>
      </c>
      <c r="CG102" s="72">
        <f t="shared" si="221"/>
        <v>0</v>
      </c>
      <c r="CH102" s="72">
        <f t="shared" si="222"/>
        <v>0</v>
      </c>
      <c r="CJ102">
        <f t="shared" si="223"/>
        <v>97</v>
      </c>
      <c r="CK102" s="14">
        <f t="shared" si="306"/>
        <v>2.2360000000000001E-2</v>
      </c>
      <c r="CL102" s="5">
        <f t="shared" si="307"/>
        <v>0.11706487814908351</v>
      </c>
      <c r="CM102" s="5">
        <f t="shared" si="308"/>
        <v>1</v>
      </c>
      <c r="CN102" s="5">
        <f t="shared" si="309"/>
        <v>1</v>
      </c>
      <c r="CO102" s="5">
        <f t="shared" si="310"/>
        <v>0</v>
      </c>
      <c r="CP102" s="5">
        <f t="shared" si="311"/>
        <v>0</v>
      </c>
      <c r="CQ102" s="5">
        <f t="shared" si="312"/>
        <v>1</v>
      </c>
      <c r="CR102" s="5">
        <f t="shared" si="313"/>
        <v>1</v>
      </c>
      <c r="CS102" s="5">
        <f t="shared" si="314"/>
        <v>0</v>
      </c>
      <c r="CT102" s="5">
        <f t="shared" si="315"/>
        <v>0</v>
      </c>
      <c r="CU102" s="5">
        <f t="shared" si="229"/>
        <v>1</v>
      </c>
      <c r="CV102" s="5">
        <f t="shared" si="328"/>
        <v>0</v>
      </c>
      <c r="CW102" s="5">
        <f t="shared" si="316"/>
        <v>0</v>
      </c>
      <c r="CX102" s="5">
        <f t="shared" si="329"/>
        <v>0</v>
      </c>
      <c r="CY102" s="18">
        <f t="shared" si="317"/>
        <v>0</v>
      </c>
      <c r="CZ102" s="72">
        <f t="shared" si="270"/>
        <v>0</v>
      </c>
      <c r="DA102" s="72">
        <f t="shared" si="271"/>
        <v>1</v>
      </c>
      <c r="DB102" s="72">
        <f t="shared" si="272"/>
        <v>0</v>
      </c>
      <c r="DC102" s="72">
        <f t="shared" si="273"/>
        <v>0</v>
      </c>
      <c r="DD102" s="72">
        <f t="shared" si="274"/>
        <v>0</v>
      </c>
      <c r="DE102" s="72">
        <f t="shared" si="275"/>
        <v>0</v>
      </c>
      <c r="DF102" s="72">
        <f t="shared" si="276"/>
        <v>0</v>
      </c>
    </row>
    <row r="103" spans="1:110" x14ac:dyDescent="0.2">
      <c r="A103">
        <f t="shared" si="277"/>
        <v>99</v>
      </c>
      <c r="B103">
        <f t="shared" si="278"/>
        <v>2124</v>
      </c>
      <c r="C103">
        <f t="shared" si="279"/>
        <v>139</v>
      </c>
      <c r="D103">
        <f t="shared" si="280"/>
        <v>141</v>
      </c>
      <c r="E103">
        <f t="shared" si="281"/>
        <v>136</v>
      </c>
      <c r="F103" s="5">
        <f t="shared" si="282"/>
        <v>1</v>
      </c>
      <c r="G103" s="5">
        <f t="shared" si="177"/>
        <v>0</v>
      </c>
      <c r="H103" s="5">
        <f t="shared" si="178"/>
        <v>0</v>
      </c>
      <c r="I103" s="5">
        <f t="shared" si="283"/>
        <v>11.651160716763691</v>
      </c>
      <c r="K103">
        <f t="shared" si="284"/>
        <v>99</v>
      </c>
      <c r="L103" s="14">
        <f t="shared" si="285"/>
        <v>2.24073626373626E-2</v>
      </c>
      <c r="M103" s="50">
        <f t="shared" si="286"/>
        <v>0.11148774679456172</v>
      </c>
      <c r="N103" s="5">
        <f t="shared" si="181"/>
        <v>1</v>
      </c>
      <c r="O103" s="5">
        <f t="shared" si="182"/>
        <v>1</v>
      </c>
      <c r="P103" s="5">
        <f t="shared" si="287"/>
        <v>0</v>
      </c>
      <c r="Q103" s="5">
        <f t="shared" si="288"/>
        <v>0</v>
      </c>
      <c r="R103" s="5">
        <f t="shared" si="184"/>
        <v>1</v>
      </c>
      <c r="S103" s="13">
        <f t="shared" si="185"/>
        <v>1</v>
      </c>
      <c r="T103" s="5">
        <f t="shared" si="289"/>
        <v>0</v>
      </c>
      <c r="U103" s="5">
        <f t="shared" si="318"/>
        <v>0</v>
      </c>
      <c r="V103" s="5">
        <f t="shared" si="236"/>
        <v>0</v>
      </c>
      <c r="W103" s="52">
        <f t="shared" si="237"/>
        <v>0</v>
      </c>
      <c r="X103" s="5">
        <f t="shared" si="319"/>
        <v>0</v>
      </c>
      <c r="Y103" s="18">
        <f t="shared" si="290"/>
        <v>0</v>
      </c>
      <c r="Z103" s="72">
        <f t="shared" si="188"/>
        <v>0</v>
      </c>
      <c r="AA103" s="72">
        <f t="shared" si="189"/>
        <v>0</v>
      </c>
      <c r="AB103" s="72">
        <f t="shared" si="190"/>
        <v>0</v>
      </c>
      <c r="AC103" s="72">
        <f t="shared" si="191"/>
        <v>0</v>
      </c>
      <c r="AD103" s="72">
        <f t="shared" si="320"/>
        <v>0</v>
      </c>
      <c r="AE103" s="72">
        <f t="shared" si="239"/>
        <v>0</v>
      </c>
      <c r="AF103" s="72">
        <f t="shared" si="240"/>
        <v>1</v>
      </c>
      <c r="AG103" s="72">
        <f t="shared" si="241"/>
        <v>0</v>
      </c>
      <c r="AH103" s="72">
        <f t="shared" si="242"/>
        <v>0</v>
      </c>
      <c r="AI103" s="72">
        <f t="shared" si="193"/>
        <v>0</v>
      </c>
      <c r="AJ103" s="72">
        <f t="shared" si="194"/>
        <v>0</v>
      </c>
      <c r="AL103">
        <f t="shared" si="195"/>
        <v>98</v>
      </c>
      <c r="AM103" s="14">
        <f t="shared" si="291"/>
        <v>2.2383681318681299E-2</v>
      </c>
      <c r="AN103" s="5">
        <f t="shared" si="292"/>
        <v>0.11424492737941892</v>
      </c>
      <c r="AO103" s="5">
        <f t="shared" si="293"/>
        <v>1</v>
      </c>
      <c r="AP103" s="5">
        <f t="shared" si="294"/>
        <v>1</v>
      </c>
      <c r="AQ103" s="5">
        <f t="shared" si="295"/>
        <v>0</v>
      </c>
      <c r="AR103" s="5">
        <f t="shared" si="296"/>
        <v>0</v>
      </c>
      <c r="AS103" s="5">
        <f t="shared" si="297"/>
        <v>1</v>
      </c>
      <c r="AT103" s="5">
        <f t="shared" si="298"/>
        <v>1</v>
      </c>
      <c r="AU103" s="5">
        <f t="shared" si="299"/>
        <v>0</v>
      </c>
      <c r="AV103" s="5">
        <f t="shared" si="300"/>
        <v>0</v>
      </c>
      <c r="AW103" s="5">
        <f t="shared" si="321"/>
        <v>0</v>
      </c>
      <c r="AX103" s="5">
        <f t="shared" si="247"/>
        <v>0</v>
      </c>
      <c r="AY103" s="5">
        <f t="shared" si="322"/>
        <v>0</v>
      </c>
      <c r="AZ103" s="18">
        <f t="shared" si="301"/>
        <v>0</v>
      </c>
      <c r="BA103" s="72">
        <f t="shared" si="204"/>
        <v>0</v>
      </c>
      <c r="BB103" s="72">
        <f t="shared" si="249"/>
        <v>1</v>
      </c>
      <c r="BC103" s="72">
        <f t="shared" si="250"/>
        <v>0</v>
      </c>
      <c r="BD103" s="72">
        <f t="shared" si="251"/>
        <v>0</v>
      </c>
      <c r="BE103" s="72">
        <f t="shared" si="252"/>
        <v>0</v>
      </c>
      <c r="BF103" s="72">
        <f t="shared" si="253"/>
        <v>0</v>
      </c>
      <c r="BG103" s="72">
        <f t="shared" si="254"/>
        <v>0</v>
      </c>
      <c r="BI103">
        <f t="shared" si="205"/>
        <v>99</v>
      </c>
      <c r="BJ103" s="14">
        <f t="shared" si="302"/>
        <v>2.24073626373626E-2</v>
      </c>
      <c r="BK103" s="5">
        <f t="shared" si="323"/>
        <v>0.11148774679456172</v>
      </c>
      <c r="BL103" s="5">
        <f t="shared" si="208"/>
        <v>1</v>
      </c>
      <c r="BM103" s="5">
        <f t="shared" si="209"/>
        <v>1</v>
      </c>
      <c r="BN103" s="5">
        <f t="shared" si="303"/>
        <v>0</v>
      </c>
      <c r="BO103" s="5">
        <f t="shared" si="304"/>
        <v>0</v>
      </c>
      <c r="BP103" s="5">
        <f t="shared" si="211"/>
        <v>1</v>
      </c>
      <c r="BQ103" s="5">
        <f t="shared" si="212"/>
        <v>1</v>
      </c>
      <c r="BR103" s="5">
        <f t="shared" si="305"/>
        <v>0</v>
      </c>
      <c r="BS103" s="5">
        <f t="shared" si="324"/>
        <v>0</v>
      </c>
      <c r="BT103" s="5">
        <f t="shared" si="257"/>
        <v>0</v>
      </c>
      <c r="BU103" s="13">
        <f t="shared" si="258"/>
        <v>0</v>
      </c>
      <c r="BV103" s="5">
        <f t="shared" si="325"/>
        <v>0</v>
      </c>
      <c r="BW103" s="18">
        <f t="shared" si="326"/>
        <v>0</v>
      </c>
      <c r="BX103" s="72">
        <f t="shared" si="259"/>
        <v>0</v>
      </c>
      <c r="BY103" s="72">
        <f t="shared" si="216"/>
        <v>0</v>
      </c>
      <c r="BZ103" s="72">
        <f t="shared" si="217"/>
        <v>0</v>
      </c>
      <c r="CA103" s="72">
        <f t="shared" si="218"/>
        <v>0</v>
      </c>
      <c r="CB103" s="72">
        <f t="shared" si="327"/>
        <v>0</v>
      </c>
      <c r="CC103" s="72">
        <f t="shared" si="220"/>
        <v>0</v>
      </c>
      <c r="CD103" s="72">
        <f t="shared" si="260"/>
        <v>1</v>
      </c>
      <c r="CE103" s="72">
        <f t="shared" si="261"/>
        <v>0</v>
      </c>
      <c r="CF103" s="72">
        <f t="shared" si="262"/>
        <v>0</v>
      </c>
      <c r="CG103" s="72">
        <f t="shared" si="221"/>
        <v>0</v>
      </c>
      <c r="CH103" s="72">
        <f t="shared" si="222"/>
        <v>0</v>
      </c>
      <c r="CJ103">
        <f t="shared" si="223"/>
        <v>98</v>
      </c>
      <c r="CK103" s="14">
        <f t="shared" si="306"/>
        <v>2.2383681318681299E-2</v>
      </c>
      <c r="CL103" s="5">
        <f t="shared" si="307"/>
        <v>0.11424492737941892</v>
      </c>
      <c r="CM103" s="5">
        <f t="shared" si="308"/>
        <v>1</v>
      </c>
      <c r="CN103" s="5">
        <f t="shared" si="309"/>
        <v>1</v>
      </c>
      <c r="CO103" s="5">
        <f t="shared" si="310"/>
        <v>0</v>
      </c>
      <c r="CP103" s="5">
        <f t="shared" si="311"/>
        <v>0</v>
      </c>
      <c r="CQ103" s="5">
        <f t="shared" si="312"/>
        <v>1</v>
      </c>
      <c r="CR103" s="5">
        <f t="shared" si="313"/>
        <v>1</v>
      </c>
      <c r="CS103" s="5">
        <f t="shared" si="314"/>
        <v>0</v>
      </c>
      <c r="CT103" s="5">
        <f t="shared" si="315"/>
        <v>0</v>
      </c>
      <c r="CU103" s="5">
        <f t="shared" si="229"/>
        <v>1</v>
      </c>
      <c r="CV103" s="5">
        <f t="shared" si="328"/>
        <v>0</v>
      </c>
      <c r="CW103" s="5">
        <f t="shared" si="316"/>
        <v>0</v>
      </c>
      <c r="CX103" s="5">
        <f t="shared" si="329"/>
        <v>0</v>
      </c>
      <c r="CY103" s="18">
        <f t="shared" si="317"/>
        <v>0</v>
      </c>
      <c r="CZ103" s="72">
        <f t="shared" si="270"/>
        <v>0</v>
      </c>
      <c r="DA103" s="72">
        <f t="shared" si="271"/>
        <v>1</v>
      </c>
      <c r="DB103" s="72">
        <f t="shared" si="272"/>
        <v>0</v>
      </c>
      <c r="DC103" s="72">
        <f t="shared" si="273"/>
        <v>0</v>
      </c>
      <c r="DD103" s="72">
        <f t="shared" si="274"/>
        <v>0</v>
      </c>
      <c r="DE103" s="72">
        <f t="shared" si="275"/>
        <v>0</v>
      </c>
      <c r="DF103" s="72">
        <f t="shared" si="276"/>
        <v>0</v>
      </c>
    </row>
    <row r="104" spans="1:110" x14ac:dyDescent="0.2">
      <c r="A104">
        <f t="shared" si="277"/>
        <v>100</v>
      </c>
      <c r="B104">
        <f t="shared" si="278"/>
        <v>2125</v>
      </c>
      <c r="C104">
        <f t="shared" si="279"/>
        <v>140</v>
      </c>
      <c r="D104">
        <f t="shared" si="280"/>
        <v>142</v>
      </c>
      <c r="E104">
        <f t="shared" si="281"/>
        <v>137</v>
      </c>
      <c r="F104" s="5">
        <f t="shared" si="282"/>
        <v>1</v>
      </c>
      <c r="G104" s="5">
        <f t="shared" si="177"/>
        <v>0</v>
      </c>
      <c r="H104" s="5">
        <f t="shared" si="178"/>
        <v>0</v>
      </c>
      <c r="I104" s="5">
        <f t="shared" si="283"/>
        <v>11.651160716763691</v>
      </c>
      <c r="K104">
        <f t="shared" si="284"/>
        <v>100</v>
      </c>
      <c r="L104" s="14">
        <f t="shared" si="285"/>
        <v>2.2431043956043999E-2</v>
      </c>
      <c r="M104" s="50">
        <f t="shared" si="286"/>
        <v>0.1087920737590459</v>
      </c>
      <c r="N104" s="5">
        <f t="shared" si="181"/>
        <v>1</v>
      </c>
      <c r="O104" s="5">
        <f t="shared" si="182"/>
        <v>1</v>
      </c>
      <c r="P104" s="5">
        <f t="shared" si="287"/>
        <v>0</v>
      </c>
      <c r="Q104" s="5">
        <f t="shared" si="288"/>
        <v>0</v>
      </c>
      <c r="R104" s="5">
        <f t="shared" si="184"/>
        <v>1</v>
      </c>
      <c r="S104" s="13">
        <f t="shared" si="185"/>
        <v>1</v>
      </c>
      <c r="T104" s="5">
        <f t="shared" si="289"/>
        <v>0</v>
      </c>
      <c r="U104" s="5">
        <f t="shared" si="318"/>
        <v>0</v>
      </c>
      <c r="V104" s="5">
        <f t="shared" si="236"/>
        <v>0</v>
      </c>
      <c r="W104" s="52">
        <f t="shared" si="237"/>
        <v>0</v>
      </c>
      <c r="X104" s="5">
        <f t="shared" si="319"/>
        <v>0</v>
      </c>
      <c r="Y104" s="18">
        <f t="shared" si="290"/>
        <v>0</v>
      </c>
      <c r="Z104" s="72">
        <f t="shared" si="188"/>
        <v>0</v>
      </c>
      <c r="AA104" s="72">
        <f t="shared" si="189"/>
        <v>0</v>
      </c>
      <c r="AB104" s="72">
        <f t="shared" si="190"/>
        <v>0</v>
      </c>
      <c r="AC104" s="72">
        <f t="shared" si="191"/>
        <v>0</v>
      </c>
      <c r="AD104" s="72">
        <f t="shared" si="320"/>
        <v>0</v>
      </c>
      <c r="AE104" s="72">
        <f t="shared" si="239"/>
        <v>0</v>
      </c>
      <c r="AF104" s="72">
        <f t="shared" si="240"/>
        <v>1</v>
      </c>
      <c r="AG104" s="72">
        <f t="shared" si="241"/>
        <v>0</v>
      </c>
      <c r="AH104" s="72">
        <f t="shared" si="242"/>
        <v>0</v>
      </c>
      <c r="AI104" s="72">
        <f t="shared" si="193"/>
        <v>0</v>
      </c>
      <c r="AJ104" s="72">
        <f t="shared" si="194"/>
        <v>0</v>
      </c>
      <c r="AL104">
        <f t="shared" si="195"/>
        <v>99</v>
      </c>
      <c r="AM104" s="14">
        <f t="shared" si="291"/>
        <v>2.24073626373626E-2</v>
      </c>
      <c r="AN104" s="5">
        <f t="shared" si="292"/>
        <v>0.11148774679456172</v>
      </c>
      <c r="AO104" s="5">
        <f t="shared" si="293"/>
        <v>1</v>
      </c>
      <c r="AP104" s="5">
        <f t="shared" si="294"/>
        <v>1</v>
      </c>
      <c r="AQ104" s="5">
        <f t="shared" si="295"/>
        <v>0</v>
      </c>
      <c r="AR104" s="5">
        <f t="shared" si="296"/>
        <v>0</v>
      </c>
      <c r="AS104" s="5">
        <f t="shared" si="297"/>
        <v>1</v>
      </c>
      <c r="AT104" s="5">
        <f t="shared" si="298"/>
        <v>1</v>
      </c>
      <c r="AU104" s="5">
        <f t="shared" si="299"/>
        <v>0</v>
      </c>
      <c r="AV104" s="5">
        <f t="shared" si="300"/>
        <v>0</v>
      </c>
      <c r="AW104" s="5">
        <f t="shared" si="321"/>
        <v>0</v>
      </c>
      <c r="AX104" s="5">
        <f t="shared" si="247"/>
        <v>0</v>
      </c>
      <c r="AY104" s="5">
        <f t="shared" si="322"/>
        <v>0</v>
      </c>
      <c r="AZ104" s="18">
        <f t="shared" si="301"/>
        <v>0</v>
      </c>
      <c r="BA104" s="72">
        <f t="shared" si="204"/>
        <v>0</v>
      </c>
      <c r="BB104" s="72">
        <f t="shared" si="249"/>
        <v>1</v>
      </c>
      <c r="BC104" s="72">
        <f t="shared" si="250"/>
        <v>0</v>
      </c>
      <c r="BD104" s="72">
        <f t="shared" si="251"/>
        <v>0</v>
      </c>
      <c r="BE104" s="72">
        <f t="shared" si="252"/>
        <v>0</v>
      </c>
      <c r="BF104" s="72">
        <f t="shared" si="253"/>
        <v>0</v>
      </c>
      <c r="BG104" s="72">
        <f t="shared" si="254"/>
        <v>0</v>
      </c>
      <c r="BI104">
        <f t="shared" si="205"/>
        <v>100</v>
      </c>
      <c r="BJ104" s="14">
        <f t="shared" si="302"/>
        <v>2.2431043956043999E-2</v>
      </c>
      <c r="BK104" s="5">
        <f t="shared" si="323"/>
        <v>0.1087920737590459</v>
      </c>
      <c r="BL104" s="5">
        <f t="shared" si="208"/>
        <v>1</v>
      </c>
      <c r="BM104" s="5">
        <f t="shared" si="209"/>
        <v>1</v>
      </c>
      <c r="BN104" s="5">
        <f t="shared" si="303"/>
        <v>0</v>
      </c>
      <c r="BO104" s="5">
        <f t="shared" si="304"/>
        <v>0</v>
      </c>
      <c r="BP104" s="5">
        <f t="shared" si="211"/>
        <v>1</v>
      </c>
      <c r="BQ104" s="5">
        <f t="shared" si="212"/>
        <v>1</v>
      </c>
      <c r="BR104" s="5">
        <f t="shared" si="305"/>
        <v>0</v>
      </c>
      <c r="BS104" s="5">
        <f t="shared" si="324"/>
        <v>0</v>
      </c>
      <c r="BT104" s="5">
        <f t="shared" si="257"/>
        <v>0</v>
      </c>
      <c r="BU104" s="13">
        <f t="shared" si="258"/>
        <v>0</v>
      </c>
      <c r="BV104" s="5">
        <f t="shared" si="325"/>
        <v>0</v>
      </c>
      <c r="BW104" s="18">
        <f t="shared" si="326"/>
        <v>0</v>
      </c>
      <c r="BX104" s="72">
        <f t="shared" si="259"/>
        <v>0</v>
      </c>
      <c r="BY104" s="72">
        <f t="shared" si="216"/>
        <v>0</v>
      </c>
      <c r="BZ104" s="72">
        <f t="shared" si="217"/>
        <v>0</v>
      </c>
      <c r="CA104" s="72">
        <f t="shared" si="218"/>
        <v>0</v>
      </c>
      <c r="CB104" s="72">
        <f t="shared" si="327"/>
        <v>0</v>
      </c>
      <c r="CC104" s="72">
        <f t="shared" si="220"/>
        <v>0</v>
      </c>
      <c r="CD104" s="72">
        <f t="shared" si="260"/>
        <v>1</v>
      </c>
      <c r="CE104" s="72">
        <f t="shared" si="261"/>
        <v>0</v>
      </c>
      <c r="CF104" s="72">
        <f t="shared" si="262"/>
        <v>0</v>
      </c>
      <c r="CG104" s="72">
        <f t="shared" si="221"/>
        <v>0</v>
      </c>
      <c r="CH104" s="72">
        <f t="shared" si="222"/>
        <v>0</v>
      </c>
      <c r="CJ104">
        <f t="shared" si="223"/>
        <v>99</v>
      </c>
      <c r="CK104" s="14">
        <f t="shared" si="306"/>
        <v>2.24073626373626E-2</v>
      </c>
      <c r="CL104" s="5">
        <f t="shared" si="307"/>
        <v>0.11148774679456172</v>
      </c>
      <c r="CM104" s="5">
        <f t="shared" si="308"/>
        <v>1</v>
      </c>
      <c r="CN104" s="5">
        <f t="shared" si="309"/>
        <v>1</v>
      </c>
      <c r="CO104" s="5">
        <f t="shared" si="310"/>
        <v>0</v>
      </c>
      <c r="CP104" s="5">
        <f t="shared" si="311"/>
        <v>0</v>
      </c>
      <c r="CQ104" s="5">
        <f t="shared" si="312"/>
        <v>1</v>
      </c>
      <c r="CR104" s="5">
        <f t="shared" si="313"/>
        <v>1</v>
      </c>
      <c r="CS104" s="5">
        <f t="shared" si="314"/>
        <v>0</v>
      </c>
      <c r="CT104" s="5">
        <f t="shared" si="315"/>
        <v>0</v>
      </c>
      <c r="CU104" s="5">
        <f t="shared" si="229"/>
        <v>1</v>
      </c>
      <c r="CV104" s="5">
        <f t="shared" si="328"/>
        <v>0</v>
      </c>
      <c r="CW104" s="5">
        <f t="shared" si="316"/>
        <v>0</v>
      </c>
      <c r="CX104" s="5">
        <f t="shared" si="329"/>
        <v>0</v>
      </c>
      <c r="CY104" s="18">
        <f t="shared" si="317"/>
        <v>0</v>
      </c>
      <c r="CZ104" s="72">
        <f t="shared" si="270"/>
        <v>0</v>
      </c>
      <c r="DA104" s="72">
        <f t="shared" si="271"/>
        <v>1</v>
      </c>
      <c r="DB104" s="72">
        <f t="shared" si="272"/>
        <v>0</v>
      </c>
      <c r="DC104" s="72">
        <f t="shared" si="273"/>
        <v>0</v>
      </c>
      <c r="DD104" s="72">
        <f t="shared" si="274"/>
        <v>0</v>
      </c>
      <c r="DE104" s="72">
        <f t="shared" si="275"/>
        <v>0</v>
      </c>
      <c r="DF104" s="72">
        <f t="shared" si="276"/>
        <v>0</v>
      </c>
    </row>
  </sheetData>
  <mergeCells count="6">
    <mergeCell ref="CZ3:DF3"/>
    <mergeCell ref="Z3:AD3"/>
    <mergeCell ref="BX3:CB3"/>
    <mergeCell ref="AE3:AJ3"/>
    <mergeCell ref="BA3:BG3"/>
    <mergeCell ref="CC3:CH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205C6-B445-49AD-BF83-7323FC56284B}">
  <sheetPr codeName="Blad4"/>
  <dimension ref="A1:FQ123"/>
  <sheetViews>
    <sheetView zoomScaleNormal="100" workbookViewId="0">
      <pane xSplit="1" ySplit="1" topLeftCell="B56" activePane="bottomRight" state="frozen"/>
      <selection sqref="A1:C4"/>
      <selection pane="topRight" sqref="A1:C4"/>
      <selection pane="bottomLeft" sqref="A1:C4"/>
      <selection pane="bottomRight" activeCell="G79" sqref="G79"/>
    </sheetView>
  </sheetViews>
  <sheetFormatPr baseColWidth="10" defaultColWidth="8.83203125" defaultRowHeight="15" x14ac:dyDescent="0.2"/>
  <cols>
    <col min="1" max="1" width="8.6640625" style="2"/>
    <col min="2" max="173" width="12.6640625" customWidth="1"/>
  </cols>
  <sheetData>
    <row r="1" spans="1:173" s="2" customFormat="1" x14ac:dyDescent="0.2">
      <c r="A1" s="1" t="s">
        <v>0</v>
      </c>
      <c r="B1" s="1">
        <v>2020</v>
      </c>
      <c r="C1" s="1">
        <v>2021</v>
      </c>
      <c r="D1" s="1">
        <v>2022</v>
      </c>
      <c r="E1" s="1">
        <v>2023</v>
      </c>
      <c r="F1" s="1">
        <v>2024</v>
      </c>
      <c r="G1" s="1">
        <v>2025</v>
      </c>
      <c r="H1" s="1">
        <v>2026</v>
      </c>
      <c r="I1" s="1">
        <v>2027</v>
      </c>
      <c r="J1" s="1">
        <v>2028</v>
      </c>
      <c r="K1" s="1">
        <v>2029</v>
      </c>
      <c r="L1" s="1">
        <v>2030</v>
      </c>
      <c r="M1" s="1">
        <v>2031</v>
      </c>
      <c r="N1" s="1">
        <v>2032</v>
      </c>
      <c r="O1" s="1">
        <v>2033</v>
      </c>
      <c r="P1" s="1">
        <v>2034</v>
      </c>
      <c r="Q1" s="1">
        <v>2035</v>
      </c>
      <c r="R1" s="1">
        <v>2036</v>
      </c>
      <c r="S1" s="1">
        <v>2037</v>
      </c>
      <c r="T1" s="1">
        <v>2038</v>
      </c>
      <c r="U1" s="1">
        <v>2039</v>
      </c>
      <c r="V1" s="1">
        <v>2040</v>
      </c>
      <c r="W1" s="1">
        <v>2041</v>
      </c>
      <c r="X1" s="1">
        <v>2042</v>
      </c>
      <c r="Y1" s="1">
        <v>2043</v>
      </c>
      <c r="Z1" s="1">
        <v>2044</v>
      </c>
      <c r="AA1" s="1">
        <v>2045</v>
      </c>
      <c r="AB1" s="1">
        <v>2046</v>
      </c>
      <c r="AC1" s="1">
        <v>2047</v>
      </c>
      <c r="AD1" s="1">
        <v>2048</v>
      </c>
      <c r="AE1" s="1">
        <v>2049</v>
      </c>
      <c r="AF1" s="1">
        <v>2050</v>
      </c>
      <c r="AG1" s="1">
        <v>2051</v>
      </c>
      <c r="AH1" s="1">
        <v>2052</v>
      </c>
      <c r="AI1" s="1">
        <v>2053</v>
      </c>
      <c r="AJ1" s="1">
        <v>2054</v>
      </c>
      <c r="AK1" s="1">
        <v>2055</v>
      </c>
      <c r="AL1" s="1">
        <v>2056</v>
      </c>
      <c r="AM1" s="1">
        <v>2057</v>
      </c>
      <c r="AN1" s="1">
        <v>2058</v>
      </c>
      <c r="AO1" s="1">
        <v>2059</v>
      </c>
      <c r="AP1" s="1">
        <v>2060</v>
      </c>
      <c r="AQ1" s="1">
        <v>2061</v>
      </c>
      <c r="AR1" s="1">
        <v>2062</v>
      </c>
      <c r="AS1" s="1">
        <v>2063</v>
      </c>
      <c r="AT1" s="1">
        <v>2064</v>
      </c>
      <c r="AU1" s="1">
        <v>2065</v>
      </c>
      <c r="AV1" s="1">
        <v>2066</v>
      </c>
      <c r="AW1" s="1">
        <v>2067</v>
      </c>
      <c r="AX1" s="1">
        <v>2068</v>
      </c>
      <c r="AY1" s="1">
        <v>2069</v>
      </c>
      <c r="AZ1" s="1">
        <v>2070</v>
      </c>
      <c r="BA1" s="1">
        <v>2071</v>
      </c>
      <c r="BB1" s="1">
        <v>2072</v>
      </c>
      <c r="BC1" s="1">
        <v>2073</v>
      </c>
      <c r="BD1" s="1">
        <v>2074</v>
      </c>
      <c r="BE1" s="1">
        <v>2075</v>
      </c>
      <c r="BF1" s="1">
        <v>2076</v>
      </c>
      <c r="BG1" s="1">
        <v>2077</v>
      </c>
      <c r="BH1" s="1">
        <v>2078</v>
      </c>
      <c r="BI1" s="1">
        <v>2079</v>
      </c>
      <c r="BJ1" s="1">
        <v>2080</v>
      </c>
      <c r="BK1" s="1">
        <v>2081</v>
      </c>
      <c r="BL1" s="1">
        <v>2082</v>
      </c>
      <c r="BM1" s="1">
        <v>2083</v>
      </c>
      <c r="BN1" s="1">
        <v>2084</v>
      </c>
      <c r="BO1" s="1">
        <v>2085</v>
      </c>
      <c r="BP1" s="1">
        <v>2086</v>
      </c>
      <c r="BQ1" s="1">
        <v>2087</v>
      </c>
      <c r="BR1" s="1">
        <v>2088</v>
      </c>
      <c r="BS1" s="1">
        <v>2089</v>
      </c>
      <c r="BT1" s="1">
        <v>2090</v>
      </c>
      <c r="BU1" s="1">
        <v>2091</v>
      </c>
      <c r="BV1" s="1">
        <v>2092</v>
      </c>
      <c r="BW1" s="1">
        <v>2093</v>
      </c>
      <c r="BX1" s="1">
        <v>2094</v>
      </c>
      <c r="BY1" s="1">
        <v>2095</v>
      </c>
      <c r="BZ1" s="1">
        <v>2096</v>
      </c>
      <c r="CA1" s="1">
        <v>2097</v>
      </c>
      <c r="CB1" s="1">
        <v>2098</v>
      </c>
      <c r="CC1" s="1">
        <v>2099</v>
      </c>
      <c r="CD1" s="1">
        <v>2100</v>
      </c>
      <c r="CE1" s="1">
        <v>2101</v>
      </c>
      <c r="CF1" s="1">
        <v>2102</v>
      </c>
      <c r="CG1" s="1">
        <v>2103</v>
      </c>
      <c r="CH1" s="1">
        <v>2104</v>
      </c>
      <c r="CI1" s="1">
        <v>2105</v>
      </c>
      <c r="CJ1" s="1">
        <v>2106</v>
      </c>
      <c r="CK1" s="1">
        <v>2107</v>
      </c>
      <c r="CL1" s="1">
        <v>2108</v>
      </c>
      <c r="CM1" s="1">
        <v>2109</v>
      </c>
      <c r="CN1" s="1">
        <v>2110</v>
      </c>
      <c r="CO1" s="1">
        <v>2111</v>
      </c>
      <c r="CP1" s="1">
        <v>2112</v>
      </c>
      <c r="CQ1" s="1">
        <v>2113</v>
      </c>
      <c r="CR1" s="1">
        <v>2114</v>
      </c>
      <c r="CS1" s="1">
        <v>2115</v>
      </c>
      <c r="CT1" s="1">
        <v>2116</v>
      </c>
      <c r="CU1" s="1">
        <v>2117</v>
      </c>
      <c r="CV1" s="1">
        <v>2118</v>
      </c>
      <c r="CW1" s="1">
        <v>2119</v>
      </c>
      <c r="CX1" s="1">
        <v>2120</v>
      </c>
      <c r="CY1" s="1">
        <v>2121</v>
      </c>
      <c r="CZ1" s="1">
        <v>2122</v>
      </c>
      <c r="DA1" s="1">
        <v>2123</v>
      </c>
      <c r="DB1" s="1">
        <v>2124</v>
      </c>
      <c r="DC1" s="1">
        <v>2125</v>
      </c>
      <c r="DD1" s="1">
        <v>2126</v>
      </c>
      <c r="DE1" s="1">
        <v>2127</v>
      </c>
      <c r="DF1" s="1">
        <v>2128</v>
      </c>
      <c r="DG1" s="1">
        <v>2129</v>
      </c>
      <c r="DH1" s="1">
        <v>2130</v>
      </c>
      <c r="DI1" s="1">
        <v>2131</v>
      </c>
      <c r="DJ1" s="1">
        <v>2132</v>
      </c>
      <c r="DK1" s="1">
        <v>2133</v>
      </c>
      <c r="DL1" s="1">
        <v>2134</v>
      </c>
      <c r="DM1" s="1">
        <v>2135</v>
      </c>
      <c r="DN1" s="1">
        <v>2136</v>
      </c>
      <c r="DO1" s="1">
        <v>2137</v>
      </c>
      <c r="DP1" s="1">
        <v>2138</v>
      </c>
      <c r="DQ1" s="1">
        <v>2139</v>
      </c>
      <c r="DR1" s="1">
        <v>2140</v>
      </c>
      <c r="DS1" s="1">
        <v>2141</v>
      </c>
      <c r="DT1" s="1">
        <v>2142</v>
      </c>
      <c r="DU1" s="1">
        <v>2143</v>
      </c>
      <c r="DV1" s="1">
        <v>2144</v>
      </c>
      <c r="DW1" s="1">
        <v>2145</v>
      </c>
      <c r="DX1" s="1">
        <v>2146</v>
      </c>
      <c r="DY1" s="1">
        <v>2147</v>
      </c>
      <c r="DZ1" s="1">
        <v>2148</v>
      </c>
      <c r="EA1" s="1">
        <v>2149</v>
      </c>
      <c r="EB1" s="1">
        <v>2150</v>
      </c>
      <c r="EC1" s="1">
        <v>2151</v>
      </c>
      <c r="ED1" s="1">
        <v>2152</v>
      </c>
      <c r="EE1" s="1">
        <v>2153</v>
      </c>
      <c r="EF1" s="1">
        <v>2154</v>
      </c>
      <c r="EG1" s="1">
        <v>2155</v>
      </c>
      <c r="EH1" s="1">
        <v>2156</v>
      </c>
      <c r="EI1" s="1">
        <v>2157</v>
      </c>
      <c r="EJ1" s="1">
        <v>2158</v>
      </c>
      <c r="EK1" s="1">
        <v>2159</v>
      </c>
      <c r="EL1" s="1">
        <v>2160</v>
      </c>
      <c r="EM1" s="1">
        <v>2161</v>
      </c>
      <c r="EN1" s="1">
        <v>2162</v>
      </c>
      <c r="EO1" s="1">
        <v>2163</v>
      </c>
      <c r="EP1" s="1">
        <v>2164</v>
      </c>
      <c r="EQ1" s="1">
        <v>2165</v>
      </c>
      <c r="ER1" s="1">
        <v>2166</v>
      </c>
      <c r="ES1" s="1">
        <v>2167</v>
      </c>
      <c r="ET1" s="1">
        <v>2168</v>
      </c>
      <c r="EU1" s="1">
        <v>2169</v>
      </c>
      <c r="EV1" s="1">
        <v>2170</v>
      </c>
      <c r="EW1" s="1">
        <v>2171</v>
      </c>
      <c r="EX1" s="1">
        <v>2172</v>
      </c>
      <c r="EY1" s="1">
        <v>2173</v>
      </c>
      <c r="EZ1" s="1">
        <v>2174</v>
      </c>
      <c r="FA1" s="1">
        <v>2175</v>
      </c>
      <c r="FB1" s="1">
        <v>2176</v>
      </c>
      <c r="FC1" s="1">
        <v>2177</v>
      </c>
      <c r="FD1" s="1">
        <v>2178</v>
      </c>
      <c r="FE1" s="1">
        <v>2179</v>
      </c>
      <c r="FF1" s="1">
        <v>2180</v>
      </c>
      <c r="FG1" s="1">
        <v>2181</v>
      </c>
      <c r="FH1" s="1">
        <v>2182</v>
      </c>
      <c r="FI1" s="1">
        <v>2183</v>
      </c>
      <c r="FJ1" s="1">
        <v>2184</v>
      </c>
      <c r="FK1" s="1">
        <v>2185</v>
      </c>
      <c r="FL1" s="1">
        <v>2186</v>
      </c>
      <c r="FM1" s="1">
        <v>2187</v>
      </c>
      <c r="FN1" s="1">
        <v>2188</v>
      </c>
      <c r="FO1" s="1">
        <v>2189</v>
      </c>
      <c r="FP1" s="1">
        <v>2190</v>
      </c>
      <c r="FQ1" s="1">
        <v>2191</v>
      </c>
    </row>
    <row r="2" spans="1:173" x14ac:dyDescent="0.2">
      <c r="A2" s="3">
        <v>0</v>
      </c>
      <c r="B2" s="4">
        <v>2.2208990000000001E-3</v>
      </c>
      <c r="C2" s="4">
        <v>2.1471115999999999E-3</v>
      </c>
      <c r="D2" s="4">
        <v>2.0748725999999999E-3</v>
      </c>
      <c r="E2" s="4">
        <v>2.0042583999999998E-3</v>
      </c>
      <c r="F2" s="4">
        <v>1.9353287000000001E-3</v>
      </c>
      <c r="G2" s="4">
        <v>1.8681289E-3</v>
      </c>
      <c r="H2" s="4">
        <v>1.8026913E-3</v>
      </c>
      <c r="I2" s="4">
        <v>1.7390369999999999E-3</v>
      </c>
      <c r="J2" s="4">
        <v>1.677177E-3</v>
      </c>
      <c r="K2" s="4">
        <v>1.6171136000000001E-3</v>
      </c>
      <c r="L2" s="4">
        <v>1.5588417000000001E-3</v>
      </c>
      <c r="M2" s="4">
        <v>1.5023496E-3</v>
      </c>
      <c r="N2" s="4">
        <v>1.4476197000000001E-3</v>
      </c>
      <c r="O2" s="4">
        <v>1.3946301E-3</v>
      </c>
      <c r="P2" s="4">
        <v>1.3433545999999999E-3</v>
      </c>
      <c r="Q2" s="4">
        <v>1.2937636000000001E-3</v>
      </c>
      <c r="R2" s="4">
        <v>1.2458247E-3</v>
      </c>
      <c r="S2" s="4">
        <v>1.1995033999999999E-3</v>
      </c>
      <c r="T2" s="4">
        <v>1.1547631000000001E-3</v>
      </c>
      <c r="U2" s="4">
        <v>1.111566E-3</v>
      </c>
      <c r="V2" s="4">
        <v>1.0698731000000001E-3</v>
      </c>
      <c r="W2" s="4">
        <v>1.0296448E-3</v>
      </c>
      <c r="X2" s="4">
        <v>9.9084090000000008E-4</v>
      </c>
      <c r="Y2" s="4">
        <v>9.5342080000000002E-4</v>
      </c>
      <c r="Z2" s="4">
        <v>9.1734430000000005E-4</v>
      </c>
      <c r="AA2" s="4">
        <v>8.825708E-4</v>
      </c>
      <c r="AB2" s="4">
        <v>8.4906049999999996E-4</v>
      </c>
      <c r="AC2" s="4">
        <v>8.1677340000000005E-4</v>
      </c>
      <c r="AD2" s="4">
        <v>7.8567070000000005E-4</v>
      </c>
      <c r="AE2" s="4">
        <v>7.557137E-4</v>
      </c>
      <c r="AF2" s="4">
        <v>7.2686449999999998E-4</v>
      </c>
      <c r="AG2" s="4">
        <v>6.9908609999999995E-4</v>
      </c>
      <c r="AH2" s="4">
        <v>6.7234209999999996E-4</v>
      </c>
      <c r="AI2" s="4">
        <v>6.4659720000000002E-4</v>
      </c>
      <c r="AJ2" s="4">
        <v>6.2181659999999996E-4</v>
      </c>
      <c r="AK2" s="4">
        <v>5.9796670000000004E-4</v>
      </c>
      <c r="AL2" s="4">
        <v>5.7501459999999998E-4</v>
      </c>
      <c r="AM2" s="4">
        <v>5.5292839999999998E-4</v>
      </c>
      <c r="AN2" s="4">
        <v>5.3167730000000003E-4</v>
      </c>
      <c r="AO2" s="4">
        <v>5.1123100000000001E-4</v>
      </c>
      <c r="AP2" s="4">
        <v>4.9156039999999996E-4</v>
      </c>
      <c r="AQ2" s="4">
        <v>4.7263740000000001E-4</v>
      </c>
      <c r="AR2" s="4">
        <v>4.5443440000000001E-4</v>
      </c>
      <c r="AS2" s="4">
        <v>4.3692520000000002E-4</v>
      </c>
      <c r="AT2" s="4">
        <v>4.200839E-4</v>
      </c>
      <c r="AU2" s="4">
        <v>4.03886E-4</v>
      </c>
      <c r="AV2" s="4">
        <v>3.8830739999999998E-4</v>
      </c>
      <c r="AW2" s="4">
        <v>3.7332510000000001E-4</v>
      </c>
      <c r="AX2" s="4">
        <v>3.5891679999999998E-4</v>
      </c>
      <c r="AY2" s="4">
        <v>3.4506089999999999E-4</v>
      </c>
      <c r="AZ2" s="4">
        <v>3.3173669999999998E-4</v>
      </c>
      <c r="BA2" s="4">
        <v>3.1892409999999998E-4</v>
      </c>
      <c r="BB2" s="4">
        <v>3.0660380000000002E-4</v>
      </c>
      <c r="BC2" s="4">
        <v>2.947572E-4</v>
      </c>
      <c r="BD2" s="4">
        <v>2.8336620000000002E-4</v>
      </c>
      <c r="BE2" s="4">
        <v>2.7241370000000002E-4</v>
      </c>
      <c r="BF2" s="4">
        <v>2.6188289999999999E-4</v>
      </c>
      <c r="BG2" s="4">
        <v>2.5175780000000002E-4</v>
      </c>
      <c r="BH2" s="4">
        <v>2.420229E-4</v>
      </c>
      <c r="BI2" s="4">
        <v>2.326633E-4</v>
      </c>
      <c r="BJ2" s="4">
        <v>2.2366460000000001E-4</v>
      </c>
      <c r="BK2" s="4">
        <v>2.1501309999999999E-4</v>
      </c>
      <c r="BL2" s="4">
        <v>2.0669549999999999E-4</v>
      </c>
      <c r="BM2" s="4">
        <v>1.9869890000000001E-4</v>
      </c>
      <c r="BN2" s="4">
        <v>1.9101099999999999E-4</v>
      </c>
      <c r="BO2" s="4">
        <v>1.8362009999999999E-4</v>
      </c>
      <c r="BP2" s="4">
        <v>1.765146E-4</v>
      </c>
      <c r="BQ2" s="4">
        <v>1.696837E-4</v>
      </c>
      <c r="BR2" s="4">
        <v>1.6311670000000001E-4</v>
      </c>
      <c r="BS2" s="4">
        <v>1.5680349999999999E-4</v>
      </c>
      <c r="BT2" s="4">
        <v>1.507344E-4</v>
      </c>
      <c r="BU2" s="4">
        <v>1.4489989999999999E-4</v>
      </c>
      <c r="BV2" s="4">
        <v>1.3929090000000001E-4</v>
      </c>
      <c r="BW2" s="4">
        <v>1.3389890000000001E-4</v>
      </c>
      <c r="BX2" s="4">
        <v>1.287154E-4</v>
      </c>
      <c r="BY2" s="4">
        <v>1.2373239999999999E-4</v>
      </c>
      <c r="BZ2" s="4">
        <v>1.189422E-4</v>
      </c>
      <c r="CA2" s="4">
        <v>1.143372E-4</v>
      </c>
      <c r="CB2" s="4">
        <v>1.099105E-4</v>
      </c>
      <c r="CC2" s="4">
        <v>1.05655E-4</v>
      </c>
      <c r="CD2" s="4">
        <v>1.015641E-4</v>
      </c>
      <c r="CE2" s="4">
        <v>9.7631600000000002E-5</v>
      </c>
      <c r="CF2" s="4">
        <v>9.38513E-5</v>
      </c>
      <c r="CG2" s="4">
        <v>9.0217300000000001E-5</v>
      </c>
      <c r="CH2" s="4">
        <v>8.6723899999999998E-5</v>
      </c>
      <c r="CI2" s="4">
        <v>8.3365699999999994E-5</v>
      </c>
      <c r="CJ2" s="4">
        <v>8.0137599999999997E-5</v>
      </c>
      <c r="CK2" s="4">
        <v>7.7034399999999996E-5</v>
      </c>
      <c r="CL2" s="4">
        <v>7.4051299999999994E-5</v>
      </c>
      <c r="CM2" s="4">
        <v>7.1183699999999994E-5</v>
      </c>
      <c r="CN2" s="4">
        <v>6.8427099999999994E-5</v>
      </c>
      <c r="CO2" s="4">
        <v>6.5777299999999998E-5</v>
      </c>
      <c r="CP2" s="4">
        <v>6.3230000000000003E-5</v>
      </c>
      <c r="CQ2" s="4">
        <v>6.07813E-5</v>
      </c>
      <c r="CR2" s="4">
        <v>5.8427500000000003E-5</v>
      </c>
      <c r="CS2" s="4">
        <v>5.6164800000000001E-5</v>
      </c>
      <c r="CT2" s="4">
        <v>5.3989700000000003E-5</v>
      </c>
      <c r="CU2" s="4">
        <v>5.1898799999999999E-5</v>
      </c>
      <c r="CV2" s="4">
        <v>4.9888900000000003E-5</v>
      </c>
      <c r="CW2" s="4">
        <v>4.7956900000000002E-5</v>
      </c>
      <c r="CX2" s="4">
        <v>4.6099600000000002E-5</v>
      </c>
      <c r="CY2" s="4">
        <v>4.4314199999999997E-5</v>
      </c>
      <c r="CZ2" s="4">
        <v>4.2598000000000001E-5</v>
      </c>
      <c r="DA2" s="4">
        <v>4.0948300000000002E-5</v>
      </c>
      <c r="DB2" s="4">
        <v>3.9362400000000001E-5</v>
      </c>
      <c r="DC2" s="4">
        <v>3.7837999999999999E-5</v>
      </c>
      <c r="DD2" s="4">
        <v>3.6372499999999998E-5</v>
      </c>
      <c r="DE2" s="4">
        <v>3.4963899999999999E-5</v>
      </c>
      <c r="DF2" s="4">
        <v>3.3609799999999998E-5</v>
      </c>
      <c r="DG2" s="4">
        <v>3.2308100000000003E-5</v>
      </c>
      <c r="DH2" s="4">
        <v>3.1056799999999997E-5</v>
      </c>
      <c r="DI2" s="4">
        <v>2.9853999999999999E-5</v>
      </c>
      <c r="DJ2" s="4">
        <v>2.8697800000000002E-5</v>
      </c>
      <c r="DK2" s="4">
        <v>2.75863E-5</v>
      </c>
      <c r="DL2" s="4">
        <v>2.6517899999999999E-5</v>
      </c>
      <c r="DM2" s="4">
        <v>2.54909E-5</v>
      </c>
      <c r="DN2" s="4">
        <v>2.45036E-5</v>
      </c>
      <c r="DO2" s="4">
        <v>2.35546E-5</v>
      </c>
      <c r="DP2" s="4">
        <v>2.2642299999999998E-5</v>
      </c>
      <c r="DQ2" s="4">
        <v>2.17654E-5</v>
      </c>
      <c r="DR2" s="4">
        <v>2.0922400000000001E-5</v>
      </c>
      <c r="DS2" s="4">
        <v>2.01121E-5</v>
      </c>
      <c r="DT2" s="4">
        <v>1.93332E-5</v>
      </c>
      <c r="DU2" s="4">
        <v>1.8584400000000001E-5</v>
      </c>
      <c r="DV2" s="4">
        <v>1.7864599999999998E-5</v>
      </c>
      <c r="DW2" s="4">
        <v>1.7172699999999999E-5</v>
      </c>
      <c r="DX2" s="4">
        <v>1.6507600000000001E-5</v>
      </c>
      <c r="DY2" s="4">
        <v>1.5868299999999998E-5</v>
      </c>
      <c r="DZ2" s="4">
        <v>1.5253699999999999E-5</v>
      </c>
      <c r="EA2" s="4">
        <v>1.46629E-5</v>
      </c>
      <c r="EB2" s="4">
        <v>1.4095E-5</v>
      </c>
      <c r="EC2" s="4">
        <v>1.35491E-5</v>
      </c>
      <c r="ED2" s="4">
        <v>1.30243E-5</v>
      </c>
      <c r="EE2" s="4">
        <v>1.25199E-5</v>
      </c>
      <c r="EF2" s="4">
        <v>1.2035000000000001E-5</v>
      </c>
      <c r="EG2" s="4">
        <v>1.15689E-5</v>
      </c>
      <c r="EH2" s="4">
        <v>1.11208E-5</v>
      </c>
      <c r="EI2" s="4">
        <v>1.06901E-5</v>
      </c>
      <c r="EJ2" s="4">
        <v>1.02761E-5</v>
      </c>
      <c r="EK2" s="4">
        <v>9.8780999999999995E-6</v>
      </c>
      <c r="EL2" s="4">
        <v>9.4955000000000008E-6</v>
      </c>
      <c r="EM2" s="4">
        <v>9.1277000000000007E-6</v>
      </c>
      <c r="EN2" s="4">
        <v>8.7741999999999998E-6</v>
      </c>
      <c r="EO2" s="4">
        <v>8.4344000000000001E-6</v>
      </c>
      <c r="EP2" s="4">
        <v>8.1077000000000003E-6</v>
      </c>
      <c r="EQ2" s="4">
        <v>7.7936999999999996E-6</v>
      </c>
      <c r="ER2" s="4">
        <v>7.4918E-6</v>
      </c>
      <c r="ES2" s="4">
        <v>7.2017E-6</v>
      </c>
      <c r="ET2" s="4">
        <v>6.9226999999999998E-6</v>
      </c>
      <c r="EU2" s="4">
        <v>6.6545999999999998E-6</v>
      </c>
      <c r="EV2" s="4">
        <v>6.3968999999999997E-6</v>
      </c>
      <c r="EW2" s="4">
        <v>6.1491000000000001E-6</v>
      </c>
      <c r="EX2" s="4">
        <v>5.9109999999999998E-6</v>
      </c>
      <c r="EY2" s="4">
        <v>5.682E-6</v>
      </c>
      <c r="EZ2" s="4">
        <v>5.4620000000000004E-6</v>
      </c>
      <c r="FA2" s="4">
        <v>5.2503999999999997E-6</v>
      </c>
      <c r="FB2" s="4">
        <v>5.0471000000000003E-6</v>
      </c>
      <c r="FC2" s="4">
        <v>4.8516000000000003E-6</v>
      </c>
      <c r="FD2" s="4">
        <v>4.6636999999999999E-6</v>
      </c>
      <c r="FE2" s="4">
        <v>4.4831000000000003E-6</v>
      </c>
      <c r="FF2" s="4">
        <v>4.3093999999999998E-6</v>
      </c>
      <c r="FG2" s="4">
        <v>4.1424999999999997E-6</v>
      </c>
      <c r="FH2" s="4">
        <v>3.9821000000000004E-6</v>
      </c>
      <c r="FI2" s="4">
        <v>3.8278E-6</v>
      </c>
      <c r="FJ2" s="4">
        <v>3.6795999999999999E-6</v>
      </c>
      <c r="FK2" s="4">
        <v>3.5371E-6</v>
      </c>
      <c r="FL2" s="4">
        <v>3.4000999999999999E-6</v>
      </c>
      <c r="FM2" s="4">
        <v>3.2683999999999999E-6</v>
      </c>
      <c r="FN2" s="4">
        <v>3.1418000000000001E-6</v>
      </c>
      <c r="FO2" s="4">
        <v>3.0201000000000001E-6</v>
      </c>
      <c r="FP2" s="4">
        <v>2.9032E-6</v>
      </c>
      <c r="FQ2" s="4">
        <v>2.7906999999999998E-6</v>
      </c>
    </row>
    <row r="3" spans="1:173" x14ac:dyDescent="0.2">
      <c r="A3" s="3">
        <v>1</v>
      </c>
      <c r="B3" s="4">
        <v>1.9849700000000001E-4</v>
      </c>
      <c r="C3" s="4">
        <v>1.916675E-4</v>
      </c>
      <c r="D3" s="4">
        <v>1.850577E-4</v>
      </c>
      <c r="E3" s="4">
        <v>1.7866219999999999E-4</v>
      </c>
      <c r="F3" s="4">
        <v>1.7247550000000001E-4</v>
      </c>
      <c r="G3" s="4">
        <v>1.664922E-4</v>
      </c>
      <c r="H3" s="4">
        <v>1.6070670000000001E-4</v>
      </c>
      <c r="I3" s="4">
        <v>1.5511370000000001E-4</v>
      </c>
      <c r="J3" s="4">
        <v>1.497076E-4</v>
      </c>
      <c r="K3" s="4">
        <v>1.444831E-4</v>
      </c>
      <c r="L3" s="4">
        <v>1.394349E-4</v>
      </c>
      <c r="M3" s="4">
        <v>1.345575E-4</v>
      </c>
      <c r="N3" s="4">
        <v>1.298459E-4</v>
      </c>
      <c r="O3" s="4">
        <v>1.2529500000000001E-4</v>
      </c>
      <c r="P3" s="4">
        <v>1.208997E-4</v>
      </c>
      <c r="Q3" s="4">
        <v>1.166552E-4</v>
      </c>
      <c r="R3" s="4">
        <v>1.125566E-4</v>
      </c>
      <c r="S3" s="4">
        <v>1.085993E-4</v>
      </c>
      <c r="T3" s="4">
        <v>1.047787E-4</v>
      </c>
      <c r="U3" s="4">
        <v>1.010903E-4</v>
      </c>
      <c r="V3" s="4">
        <v>9.7529900000000003E-5</v>
      </c>
      <c r="W3" s="4">
        <v>9.4093100000000002E-5</v>
      </c>
      <c r="X3" s="4">
        <v>9.0775900000000006E-5</v>
      </c>
      <c r="Y3" s="4">
        <v>8.7574300000000006E-5</v>
      </c>
      <c r="Z3" s="4">
        <v>8.44844E-5</v>
      </c>
      <c r="AA3" s="4">
        <v>8.1502399999999994E-5</v>
      </c>
      <c r="AB3" s="4">
        <v>7.8624700000000006E-5</v>
      </c>
      <c r="AC3" s="4">
        <v>7.5847799999999996E-5</v>
      </c>
      <c r="AD3" s="4">
        <v>7.3168099999999995E-5</v>
      </c>
      <c r="AE3" s="4">
        <v>7.0582500000000004E-5</v>
      </c>
      <c r="AF3" s="4">
        <v>6.8087600000000002E-5</v>
      </c>
      <c r="AG3" s="4">
        <v>6.5680399999999995E-5</v>
      </c>
      <c r="AH3" s="4">
        <v>6.3357799999999998E-5</v>
      </c>
      <c r="AI3" s="4">
        <v>6.1116800000000004E-5</v>
      </c>
      <c r="AJ3" s="4">
        <v>5.89548E-5</v>
      </c>
      <c r="AK3" s="4">
        <v>5.68689E-5</v>
      </c>
      <c r="AL3" s="4">
        <v>5.4856499999999999E-5</v>
      </c>
      <c r="AM3" s="4">
        <v>5.2915099999999998E-5</v>
      </c>
      <c r="AN3" s="4">
        <v>5.1042099999999997E-5</v>
      </c>
      <c r="AO3" s="4">
        <v>4.9235199999999999E-5</v>
      </c>
      <c r="AP3" s="4">
        <v>4.7491999999999999E-5</v>
      </c>
      <c r="AQ3" s="4">
        <v>4.5810399999999998E-5</v>
      </c>
      <c r="AR3" s="4">
        <v>4.4188199999999998E-5</v>
      </c>
      <c r="AS3" s="4">
        <v>4.2623300000000002E-5</v>
      </c>
      <c r="AT3" s="4">
        <v>4.1113799999999999E-5</v>
      </c>
      <c r="AU3" s="4">
        <v>3.9657499999999998E-5</v>
      </c>
      <c r="AV3" s="4">
        <v>3.8252800000000001E-5</v>
      </c>
      <c r="AW3" s="4">
        <v>3.6897699999999997E-5</v>
      </c>
      <c r="AX3" s="4">
        <v>3.5590499999999997E-5</v>
      </c>
      <c r="AY3" s="4">
        <v>3.4329599999999997E-5</v>
      </c>
      <c r="AZ3" s="4">
        <v>3.31133E-5</v>
      </c>
      <c r="BA3" s="4">
        <v>3.1940000000000003E-5</v>
      </c>
      <c r="BB3" s="4">
        <v>3.0808300000000001E-5</v>
      </c>
      <c r="BC3" s="4">
        <v>2.9716599999999999E-5</v>
      </c>
      <c r="BD3" s="4">
        <v>2.8663600000000001E-5</v>
      </c>
      <c r="BE3" s="4">
        <v>2.76478E-5</v>
      </c>
      <c r="BF3" s="4">
        <v>2.6667999999999999E-5</v>
      </c>
      <c r="BG3" s="4">
        <v>2.5722900000000001E-5</v>
      </c>
      <c r="BH3" s="4">
        <v>2.4811300000000001E-5</v>
      </c>
      <c r="BI3" s="4">
        <v>2.3932000000000001E-5</v>
      </c>
      <c r="BJ3" s="4">
        <v>2.3083800000000001E-5</v>
      </c>
      <c r="BK3" s="4">
        <v>2.2265599999999999E-5</v>
      </c>
      <c r="BL3" s="4">
        <v>2.14765E-5</v>
      </c>
      <c r="BM3" s="4">
        <v>2.0715300000000001E-5</v>
      </c>
      <c r="BN3" s="4">
        <v>1.9981000000000001E-5</v>
      </c>
      <c r="BO3" s="4">
        <v>1.92728E-5</v>
      </c>
      <c r="BP3" s="4">
        <v>1.8589699999999999E-5</v>
      </c>
      <c r="BQ3" s="4">
        <v>1.7930700000000001E-5</v>
      </c>
      <c r="BR3" s="4">
        <v>1.72951E-5</v>
      </c>
      <c r="BS3" s="4">
        <v>1.6682100000000001E-5</v>
      </c>
      <c r="BT3" s="4">
        <v>1.6090799999999998E-5</v>
      </c>
      <c r="BU3" s="4">
        <v>1.5520400000000001E-5</v>
      </c>
      <c r="BV3" s="4">
        <v>1.4970199999999999E-5</v>
      </c>
      <c r="BW3" s="4">
        <v>1.44395E-5</v>
      </c>
      <c r="BX3" s="4">
        <v>1.39277E-5</v>
      </c>
      <c r="BY3" s="4">
        <v>1.3434E-5</v>
      </c>
      <c r="BZ3" s="4">
        <v>1.29577E-5</v>
      </c>
      <c r="CA3" s="4">
        <v>1.24984E-5</v>
      </c>
      <c r="CB3" s="4">
        <v>1.20553E-5</v>
      </c>
      <c r="CC3" s="4">
        <v>1.1627999999999999E-5</v>
      </c>
      <c r="CD3" s="4">
        <v>1.12158E-5</v>
      </c>
      <c r="CE3" s="4">
        <v>1.0818199999999999E-5</v>
      </c>
      <c r="CF3" s="4">
        <v>1.04347E-5</v>
      </c>
      <c r="CG3" s="4">
        <v>1.0064800000000001E-5</v>
      </c>
      <c r="CH3" s="4">
        <v>9.7079999999999992E-6</v>
      </c>
      <c r="CI3" s="4">
        <v>9.3638E-6</v>
      </c>
      <c r="CJ3" s="4">
        <v>9.0319000000000007E-6</v>
      </c>
      <c r="CK3" s="4">
        <v>8.7117E-6</v>
      </c>
      <c r="CL3" s="4">
        <v>8.4029000000000005E-6</v>
      </c>
      <c r="CM3" s="4">
        <v>8.1049999999999995E-6</v>
      </c>
      <c r="CN3" s="4">
        <v>7.8175999999999995E-6</v>
      </c>
      <c r="CO3" s="4">
        <v>7.5405000000000001E-6</v>
      </c>
      <c r="CP3" s="4">
        <v>7.2732000000000001E-6</v>
      </c>
      <c r="CQ3" s="4">
        <v>7.0153000000000004E-6</v>
      </c>
      <c r="CR3" s="4">
        <v>6.7665999999999997E-6</v>
      </c>
      <c r="CS3" s="4">
        <v>6.5267999999999999E-6</v>
      </c>
      <c r="CT3" s="4">
        <v>6.2953999999999999E-6</v>
      </c>
      <c r="CU3" s="4">
        <v>6.0722000000000001E-6</v>
      </c>
      <c r="CV3" s="4">
        <v>5.8568999999999998E-6</v>
      </c>
      <c r="CW3" s="4">
        <v>5.6493000000000003E-6</v>
      </c>
      <c r="CX3" s="4">
        <v>5.4489999999999998E-6</v>
      </c>
      <c r="CY3" s="4">
        <v>5.2557999999999997E-6</v>
      </c>
      <c r="CZ3" s="4">
        <v>5.0695000000000003E-6</v>
      </c>
      <c r="DA3" s="4">
        <v>4.8898000000000002E-6</v>
      </c>
      <c r="DB3" s="4">
        <v>4.7164000000000003E-6</v>
      </c>
      <c r="DC3" s="4">
        <v>4.5492000000000004E-6</v>
      </c>
      <c r="DD3" s="4">
        <v>4.3880000000000002E-6</v>
      </c>
      <c r="DE3" s="4">
        <v>4.2324000000000003E-6</v>
      </c>
      <c r="DF3" s="4">
        <v>4.0824000000000001E-6</v>
      </c>
      <c r="DG3" s="4">
        <v>3.9376000000000002E-6</v>
      </c>
      <c r="DH3" s="4">
        <v>3.7979999999999999E-6</v>
      </c>
      <c r="DI3" s="4">
        <v>3.6633999999999999E-6</v>
      </c>
      <c r="DJ3" s="4">
        <v>3.5335000000000001E-6</v>
      </c>
      <c r="DK3" s="4">
        <v>3.4081999999999998E-6</v>
      </c>
      <c r="DL3" s="4">
        <v>3.2874000000000001E-6</v>
      </c>
      <c r="DM3" s="4">
        <v>3.1709E-6</v>
      </c>
      <c r="DN3" s="4">
        <v>3.0585E-6</v>
      </c>
      <c r="DO3" s="4">
        <v>2.9500000000000001E-6</v>
      </c>
      <c r="DP3" s="4">
        <v>2.8455000000000001E-6</v>
      </c>
      <c r="DQ3" s="4">
        <v>2.7445999999999999E-6</v>
      </c>
      <c r="DR3" s="4">
        <v>2.6473E-6</v>
      </c>
      <c r="DS3" s="4">
        <v>2.5534E-6</v>
      </c>
      <c r="DT3" s="4">
        <v>2.4629000000000002E-6</v>
      </c>
      <c r="DU3" s="4">
        <v>2.3756000000000002E-6</v>
      </c>
      <c r="DV3" s="4">
        <v>2.2914000000000002E-6</v>
      </c>
      <c r="DW3" s="4">
        <v>2.2100999999999998E-6</v>
      </c>
      <c r="DX3" s="4">
        <v>2.1318000000000001E-6</v>
      </c>
      <c r="DY3" s="4">
        <v>2.0561999999999999E-6</v>
      </c>
      <c r="DZ3" s="4">
        <v>1.9833000000000001E-6</v>
      </c>
      <c r="EA3" s="4">
        <v>1.9130000000000001E-6</v>
      </c>
      <c r="EB3" s="4">
        <v>1.8451999999999999E-6</v>
      </c>
      <c r="EC3" s="4">
        <v>1.7798000000000001E-6</v>
      </c>
      <c r="ED3" s="4">
        <v>1.7167E-6</v>
      </c>
      <c r="EE3" s="4">
        <v>1.6558000000000001E-6</v>
      </c>
      <c r="EF3" s="4">
        <v>1.5970999999999999E-6</v>
      </c>
      <c r="EG3" s="4">
        <v>1.5404999999999999E-6</v>
      </c>
      <c r="EH3" s="4">
        <v>1.4859E-6</v>
      </c>
      <c r="EI3" s="4">
        <v>1.4332000000000001E-6</v>
      </c>
      <c r="EJ3" s="4">
        <v>1.3824000000000001E-6</v>
      </c>
      <c r="EK3" s="4">
        <v>1.3334E-6</v>
      </c>
      <c r="EL3" s="4">
        <v>1.2861000000000001E-6</v>
      </c>
      <c r="EM3" s="4">
        <v>1.2405E-6</v>
      </c>
      <c r="EN3" s="4">
        <v>1.1964999999999999E-6</v>
      </c>
      <c r="EO3" s="4">
        <v>1.1541000000000001E-6</v>
      </c>
      <c r="EP3" s="4">
        <v>1.1132E-6</v>
      </c>
      <c r="EQ3" s="4">
        <v>1.0737E-6</v>
      </c>
      <c r="ER3" s="4">
        <v>1.0357000000000001E-6</v>
      </c>
      <c r="ES3" s="4">
        <v>9.9900000000000009E-7</v>
      </c>
      <c r="ET3" s="4">
        <v>9.6349999999999997E-7</v>
      </c>
      <c r="EU3" s="4">
        <v>9.2940000000000005E-7</v>
      </c>
      <c r="EV3" s="4">
        <v>8.9640000000000001E-7</v>
      </c>
      <c r="EW3" s="4">
        <v>8.6469999999999995E-7</v>
      </c>
      <c r="EX3" s="4">
        <v>8.3399999999999998E-7</v>
      </c>
      <c r="EY3" s="4">
        <v>8.0439999999999998E-7</v>
      </c>
      <c r="EZ3" s="4">
        <v>7.7589999999999995E-7</v>
      </c>
      <c r="FA3" s="4">
        <v>7.484E-7</v>
      </c>
      <c r="FB3" s="4">
        <v>7.2190000000000003E-7</v>
      </c>
      <c r="FC3" s="4">
        <v>6.9630000000000001E-7</v>
      </c>
      <c r="FD3" s="4">
        <v>6.7159999999999995E-7</v>
      </c>
      <c r="FE3" s="4">
        <v>6.4779999999999996E-7</v>
      </c>
      <c r="FF3" s="4">
        <v>6.2480000000000004E-7</v>
      </c>
      <c r="FG3" s="4">
        <v>6.0269999999999996E-7</v>
      </c>
      <c r="FH3" s="4">
        <v>5.8130000000000005E-7</v>
      </c>
      <c r="FI3" s="4">
        <v>5.6069999999999998E-7</v>
      </c>
      <c r="FJ3" s="4">
        <v>5.4079999999999997E-7</v>
      </c>
      <c r="FK3" s="4">
        <v>5.2160000000000001E-7</v>
      </c>
      <c r="FL3" s="4">
        <v>5.0320000000000001E-7</v>
      </c>
      <c r="FM3" s="4">
        <v>4.8530000000000004E-7</v>
      </c>
      <c r="FN3" s="4">
        <v>4.6810000000000002E-7</v>
      </c>
      <c r="FO3" s="4">
        <v>4.5149999999999999E-7</v>
      </c>
      <c r="FP3" s="4">
        <v>4.355E-7</v>
      </c>
      <c r="FQ3" s="4">
        <v>4.2010000000000001E-7</v>
      </c>
    </row>
    <row r="4" spans="1:173" x14ac:dyDescent="0.2">
      <c r="A4" s="3">
        <v>2</v>
      </c>
      <c r="B4" s="4">
        <v>1.2541209999999999E-4</v>
      </c>
      <c r="C4" s="4">
        <v>1.214996E-4</v>
      </c>
      <c r="D4" s="4">
        <v>1.1765049999999999E-4</v>
      </c>
      <c r="E4" s="4">
        <v>1.138709E-4</v>
      </c>
      <c r="F4" s="4">
        <v>1.1016589999999999E-4</v>
      </c>
      <c r="G4" s="4">
        <v>1.0653960000000001E-4</v>
      </c>
      <c r="H4" s="4">
        <v>1.0299530000000001E-4</v>
      </c>
      <c r="I4" s="4">
        <v>9.9535600000000003E-5</v>
      </c>
      <c r="J4" s="4">
        <v>9.6162400000000006E-5</v>
      </c>
      <c r="K4" s="4">
        <v>9.2876999999999999E-5</v>
      </c>
      <c r="L4" s="4">
        <v>8.9680199999999996E-5</v>
      </c>
      <c r="M4" s="4">
        <v>8.6572300000000005E-5</v>
      </c>
      <c r="N4" s="4">
        <v>8.3553400000000005E-5</v>
      </c>
      <c r="O4" s="4">
        <v>8.0622899999999997E-5</v>
      </c>
      <c r="P4" s="4">
        <v>7.7780400000000005E-5</v>
      </c>
      <c r="Q4" s="4">
        <v>7.5024799999999994E-5</v>
      </c>
      <c r="R4" s="4">
        <v>7.2354900000000001E-5</v>
      </c>
      <c r="S4" s="4">
        <v>6.9769600000000004E-5</v>
      </c>
      <c r="T4" s="4">
        <v>6.7267200000000005E-5</v>
      </c>
      <c r="U4" s="4">
        <v>6.4846300000000003E-5</v>
      </c>
      <c r="V4" s="4">
        <v>6.2504999999999999E-5</v>
      </c>
      <c r="W4" s="4">
        <v>6.0241700000000003E-5</v>
      </c>
      <c r="X4" s="4">
        <v>5.8054399999999998E-5</v>
      </c>
      <c r="Y4" s="4">
        <v>5.5941299999999999E-5</v>
      </c>
      <c r="Z4" s="4">
        <v>5.3900400000000003E-5</v>
      </c>
      <c r="AA4" s="4">
        <v>5.1929899999999999E-5</v>
      </c>
      <c r="AB4" s="4">
        <v>5.0027700000000002E-5</v>
      </c>
      <c r="AC4" s="4">
        <v>4.8191900000000002E-5</v>
      </c>
      <c r="AD4" s="4">
        <v>4.64205E-5</v>
      </c>
      <c r="AE4" s="4">
        <v>4.4711700000000001E-5</v>
      </c>
      <c r="AF4" s="4">
        <v>4.3063399999999998E-5</v>
      </c>
      <c r="AG4" s="4">
        <v>4.1473900000000003E-5</v>
      </c>
      <c r="AH4" s="4">
        <v>3.9941200000000003E-5</v>
      </c>
      <c r="AI4" s="4">
        <v>3.8463500000000002E-5</v>
      </c>
      <c r="AJ4" s="4">
        <v>3.7039000000000002E-5</v>
      </c>
      <c r="AK4" s="4">
        <v>3.5666100000000001E-5</v>
      </c>
      <c r="AL4" s="4">
        <v>3.4342799999999999E-5</v>
      </c>
      <c r="AM4" s="4">
        <v>3.3067700000000002E-5</v>
      </c>
      <c r="AN4" s="4">
        <v>3.1838899999999998E-5</v>
      </c>
      <c r="AO4" s="4">
        <v>3.0655099999999997E-5</v>
      </c>
      <c r="AP4" s="4">
        <v>2.95145E-5</v>
      </c>
      <c r="AQ4" s="4">
        <v>2.84158E-5</v>
      </c>
      <c r="AR4" s="4">
        <v>2.73573E-5</v>
      </c>
      <c r="AS4" s="4">
        <v>2.63378E-5</v>
      </c>
      <c r="AT4" s="4">
        <v>2.5355899999999999E-5</v>
      </c>
      <c r="AU4" s="4">
        <v>2.4410099999999999E-5</v>
      </c>
      <c r="AV4" s="4">
        <v>2.34993E-5</v>
      </c>
      <c r="AW4" s="4">
        <v>2.2622199999999998E-5</v>
      </c>
      <c r="AX4" s="4">
        <v>2.1777499999999999E-5</v>
      </c>
      <c r="AY4" s="4">
        <v>2.0964100000000001E-5</v>
      </c>
      <c r="AZ4" s="4">
        <v>2.0180899999999998E-5</v>
      </c>
      <c r="BA4" s="4">
        <v>1.9426700000000002E-5</v>
      </c>
      <c r="BB4" s="4">
        <v>1.8700599999999998E-5</v>
      </c>
      <c r="BC4" s="4">
        <v>1.80014E-5</v>
      </c>
      <c r="BD4" s="4">
        <v>1.7328200000000001E-5</v>
      </c>
      <c r="BE4" s="4">
        <v>1.66801E-5</v>
      </c>
      <c r="BF4" s="4">
        <v>1.60561E-5</v>
      </c>
      <c r="BG4" s="4">
        <v>1.5455400000000001E-5</v>
      </c>
      <c r="BH4" s="4">
        <v>1.4877E-5</v>
      </c>
      <c r="BI4" s="4">
        <v>1.4320300000000001E-5</v>
      </c>
      <c r="BJ4" s="4">
        <v>1.3784199999999999E-5</v>
      </c>
      <c r="BK4" s="4">
        <v>1.3268199999999999E-5</v>
      </c>
      <c r="BL4" s="4">
        <v>1.27715E-5</v>
      </c>
      <c r="BM4" s="4">
        <v>1.22933E-5</v>
      </c>
      <c r="BN4" s="4">
        <v>1.1833E-5</v>
      </c>
      <c r="BO4" s="4">
        <v>1.1389800000000001E-5</v>
      </c>
      <c r="BP4" s="4">
        <v>1.0963300000000001E-5</v>
      </c>
      <c r="BQ4" s="4">
        <v>1.05526E-5</v>
      </c>
      <c r="BR4" s="4">
        <v>1.01574E-5</v>
      </c>
      <c r="BS4" s="4">
        <v>9.7768999999999995E-6</v>
      </c>
      <c r="BT4" s="4">
        <v>9.4105999999999993E-6</v>
      </c>
      <c r="BU4" s="4">
        <v>9.0580000000000004E-6</v>
      </c>
      <c r="BV4" s="4">
        <v>8.7187000000000001E-6</v>
      </c>
      <c r="BW4" s="4">
        <v>8.3920000000000003E-6</v>
      </c>
      <c r="BX4" s="4">
        <v>8.0776000000000004E-6</v>
      </c>
      <c r="BY4" s="4">
        <v>7.7749000000000007E-6</v>
      </c>
      <c r="BZ4" s="4">
        <v>7.4835999999999998E-6</v>
      </c>
      <c r="CA4" s="4">
        <v>7.2030999999999997E-6</v>
      </c>
      <c r="CB4" s="4">
        <v>6.9332E-6</v>
      </c>
      <c r="CC4" s="4">
        <v>6.6734000000000003E-6</v>
      </c>
      <c r="CD4" s="4">
        <v>6.4233E-6</v>
      </c>
      <c r="CE4" s="4">
        <v>6.1825999999999999E-6</v>
      </c>
      <c r="CF4" s="4">
        <v>5.9509000000000001E-6</v>
      </c>
      <c r="CG4" s="4">
        <v>5.7277999999999996E-6</v>
      </c>
      <c r="CH4" s="4">
        <v>5.5132E-6</v>
      </c>
      <c r="CI4" s="4">
        <v>5.3064999999999999E-6</v>
      </c>
      <c r="CJ4" s="4">
        <v>5.1076E-6</v>
      </c>
      <c r="CK4" s="4">
        <v>4.9161999999999996E-6</v>
      </c>
      <c r="CL4" s="4">
        <v>4.7319000000000004E-6</v>
      </c>
      <c r="CM4" s="4">
        <v>4.5546000000000004E-6</v>
      </c>
      <c r="CN4" s="4">
        <v>4.3838999999999997E-6</v>
      </c>
      <c r="CO4" s="4">
        <v>4.2195E-6</v>
      </c>
      <c r="CP4" s="4">
        <v>4.0613999999999998E-6</v>
      </c>
      <c r="CQ4" s="4">
        <v>3.9091000000000004E-6</v>
      </c>
      <c r="CR4" s="4">
        <v>3.7626000000000002E-6</v>
      </c>
      <c r="CS4" s="4">
        <v>3.6216000000000002E-6</v>
      </c>
      <c r="CT4" s="4">
        <v>3.4858000000000002E-6</v>
      </c>
      <c r="CU4" s="4">
        <v>3.3552000000000001E-6</v>
      </c>
      <c r="CV4" s="4">
        <v>3.2293999999999999E-6</v>
      </c>
      <c r="CW4" s="4">
        <v>3.1083E-6</v>
      </c>
      <c r="CX4" s="4">
        <v>2.9917999999999999E-6</v>
      </c>
      <c r="CY4" s="4">
        <v>2.8797000000000001E-6</v>
      </c>
      <c r="CZ4" s="4">
        <v>2.7717000000000001E-6</v>
      </c>
      <c r="DA4" s="4">
        <v>2.6678000000000001E-6</v>
      </c>
      <c r="DB4" s="4">
        <v>2.5677999999999998E-6</v>
      </c>
      <c r="DC4" s="4">
        <v>2.4716000000000002E-6</v>
      </c>
      <c r="DD4" s="4">
        <v>2.3788999999999998E-6</v>
      </c>
      <c r="DE4" s="4">
        <v>2.2896999999999999E-6</v>
      </c>
      <c r="DF4" s="4">
        <v>2.2039000000000002E-6</v>
      </c>
      <c r="DG4" s="4">
        <v>2.1212999999999999E-6</v>
      </c>
      <c r="DH4" s="4">
        <v>2.0418000000000001E-6</v>
      </c>
      <c r="DI4" s="4">
        <v>1.9651999999999998E-6</v>
      </c>
      <c r="DJ4" s="4">
        <v>1.8916E-6</v>
      </c>
      <c r="DK4" s="4">
        <v>1.8206E-6</v>
      </c>
      <c r="DL4" s="4">
        <v>1.7523999999999999E-6</v>
      </c>
      <c r="DM4" s="4">
        <v>1.6867000000000001E-6</v>
      </c>
      <c r="DN4" s="4">
        <v>1.6235E-6</v>
      </c>
      <c r="DO4" s="4">
        <v>1.5626000000000001E-6</v>
      </c>
      <c r="DP4" s="4">
        <v>1.5039999999999999E-6</v>
      </c>
      <c r="DQ4" s="4">
        <v>1.4476999999999999E-6</v>
      </c>
      <c r="DR4" s="4">
        <v>1.3934000000000001E-6</v>
      </c>
      <c r="DS4" s="4">
        <v>1.3412E-6</v>
      </c>
      <c r="DT4" s="4">
        <v>1.2909E-6</v>
      </c>
      <c r="DU4" s="4">
        <v>1.2425E-6</v>
      </c>
      <c r="DV4" s="4">
        <v>1.1959000000000001E-6</v>
      </c>
      <c r="DW4" s="4">
        <v>1.1511000000000001E-6</v>
      </c>
      <c r="DX4" s="4">
        <v>1.1079E-6</v>
      </c>
      <c r="DY4" s="4">
        <v>1.0664000000000001E-6</v>
      </c>
      <c r="DZ4" s="4">
        <v>1.0264E-6</v>
      </c>
      <c r="EA4" s="4">
        <v>9.879000000000001E-7</v>
      </c>
      <c r="EB4" s="4">
        <v>9.5089999999999997E-7</v>
      </c>
      <c r="EC4" s="4">
        <v>9.1530000000000005E-7</v>
      </c>
      <c r="ED4" s="4">
        <v>8.8090000000000001E-7</v>
      </c>
      <c r="EE4" s="4">
        <v>8.4789999999999996E-7</v>
      </c>
      <c r="EF4" s="4">
        <v>8.1610000000000001E-7</v>
      </c>
      <c r="EG4" s="4">
        <v>7.8550000000000004E-7</v>
      </c>
      <c r="EH4" s="4">
        <v>7.5609999999999995E-7</v>
      </c>
      <c r="EI4" s="4">
        <v>7.2770000000000004E-7</v>
      </c>
      <c r="EJ4" s="4">
        <v>7.0050000000000001E-7</v>
      </c>
      <c r="EK4" s="4">
        <v>6.7420000000000004E-7</v>
      </c>
      <c r="EL4" s="4">
        <v>6.4890000000000005E-7</v>
      </c>
      <c r="EM4" s="4">
        <v>6.2460000000000002E-7</v>
      </c>
      <c r="EN4" s="4">
        <v>6.0119999999999996E-7</v>
      </c>
      <c r="EO4" s="4">
        <v>5.7869999999999996E-7</v>
      </c>
      <c r="EP4" s="4">
        <v>5.5700000000000002E-7</v>
      </c>
      <c r="EQ4" s="4">
        <v>5.3610000000000004E-7</v>
      </c>
      <c r="ER4" s="4">
        <v>5.1600000000000001E-7</v>
      </c>
      <c r="ES4" s="4">
        <v>4.9660000000000004E-7</v>
      </c>
      <c r="ET4" s="4">
        <v>4.7800000000000002E-7</v>
      </c>
      <c r="EU4" s="4">
        <v>4.601E-7</v>
      </c>
      <c r="EV4" s="4">
        <v>4.4289999999999998E-7</v>
      </c>
      <c r="EW4" s="4">
        <v>4.263E-7</v>
      </c>
      <c r="EX4" s="4">
        <v>4.1030000000000001E-7</v>
      </c>
      <c r="EY4" s="4">
        <v>3.9490000000000002E-7</v>
      </c>
      <c r="EZ4" s="4">
        <v>3.8010000000000002E-7</v>
      </c>
      <c r="FA4" s="4">
        <v>3.6580000000000001E-7</v>
      </c>
      <c r="FB4" s="4">
        <v>3.5209999999999998E-7</v>
      </c>
      <c r="FC4" s="4">
        <v>3.389E-7</v>
      </c>
      <c r="FD4" s="4">
        <v>3.262E-7</v>
      </c>
      <c r="FE4" s="4">
        <v>3.1399999999999998E-7</v>
      </c>
      <c r="FF4" s="4">
        <v>3.0219999999999999E-7</v>
      </c>
      <c r="FG4" s="4">
        <v>2.9089999999999999E-7</v>
      </c>
      <c r="FH4" s="4">
        <v>2.8000000000000002E-7</v>
      </c>
      <c r="FI4" s="4">
        <v>2.6950000000000002E-7</v>
      </c>
      <c r="FJ4" s="4">
        <v>2.5940000000000001E-7</v>
      </c>
      <c r="FK4" s="4">
        <v>2.4970000000000002E-7</v>
      </c>
      <c r="FL4" s="4">
        <v>2.403E-7</v>
      </c>
      <c r="FM4" s="4">
        <v>2.3130000000000001E-7</v>
      </c>
      <c r="FN4" s="4">
        <v>2.2259999999999999E-7</v>
      </c>
      <c r="FO4" s="4">
        <v>2.1430000000000001E-7</v>
      </c>
      <c r="FP4" s="4">
        <v>2.0620000000000001E-7</v>
      </c>
      <c r="FQ4" s="4">
        <v>1.9850000000000001E-7</v>
      </c>
    </row>
    <row r="5" spans="1:173" x14ac:dyDescent="0.2">
      <c r="A5" s="3">
        <v>3</v>
      </c>
      <c r="B5" s="4">
        <v>8.7110300000000005E-5</v>
      </c>
      <c r="C5" s="4">
        <v>8.4030999999999996E-5</v>
      </c>
      <c r="D5" s="4">
        <v>8.1028900000000006E-5</v>
      </c>
      <c r="E5" s="4">
        <v>7.81058E-5</v>
      </c>
      <c r="F5" s="4">
        <v>7.5263099999999994E-5</v>
      </c>
      <c r="G5" s="4">
        <v>7.2501499999999997E-5</v>
      </c>
      <c r="H5" s="4">
        <v>6.9821300000000002E-5</v>
      </c>
      <c r="I5" s="4">
        <v>6.7222600000000002E-5</v>
      </c>
      <c r="J5" s="4">
        <v>6.4704799999999998E-5</v>
      </c>
      <c r="K5" s="4">
        <v>6.22675E-5</v>
      </c>
      <c r="L5" s="4">
        <v>5.99095E-5</v>
      </c>
      <c r="M5" s="4">
        <v>5.7629900000000002E-5</v>
      </c>
      <c r="N5" s="4">
        <v>5.5427100000000003E-5</v>
      </c>
      <c r="O5" s="4">
        <v>5.3299900000000001E-5</v>
      </c>
      <c r="P5" s="4">
        <v>5.1246699999999998E-5</v>
      </c>
      <c r="Q5" s="4">
        <v>4.9265599999999998E-5</v>
      </c>
      <c r="R5" s="4">
        <v>4.7355100000000003E-5</v>
      </c>
      <c r="S5" s="4">
        <v>4.5513299999999997E-5</v>
      </c>
      <c r="T5" s="4">
        <v>4.3738300000000001E-5</v>
      </c>
      <c r="U5" s="4">
        <v>4.2028299999999999E-5</v>
      </c>
      <c r="V5" s="4">
        <v>4.0381399999999999E-5</v>
      </c>
      <c r="W5" s="4">
        <v>3.8795699999999999E-5</v>
      </c>
      <c r="X5" s="4">
        <v>3.7269199999999999E-5</v>
      </c>
      <c r="Y5" s="4">
        <v>3.5800200000000003E-5</v>
      </c>
      <c r="Z5" s="4">
        <v>3.4386800000000001E-5</v>
      </c>
      <c r="AA5" s="4">
        <v>3.3027100000000001E-5</v>
      </c>
      <c r="AB5" s="4">
        <v>3.17193E-5</v>
      </c>
      <c r="AC5" s="4">
        <v>3.04617E-5</v>
      </c>
      <c r="AD5" s="4">
        <v>2.9252500000000002E-5</v>
      </c>
      <c r="AE5" s="4">
        <v>2.8090100000000001E-5</v>
      </c>
      <c r="AF5" s="4">
        <v>2.69726E-5</v>
      </c>
      <c r="AG5" s="4">
        <v>2.58987E-5</v>
      </c>
      <c r="AH5" s="4">
        <v>2.48666E-5</v>
      </c>
      <c r="AI5" s="4">
        <v>2.3874800000000001E-5</v>
      </c>
      <c r="AJ5" s="4">
        <v>2.2921900000000002E-5</v>
      </c>
      <c r="AK5" s="4">
        <v>2.20064E-5</v>
      </c>
      <c r="AL5" s="4">
        <v>2.1126899999999999E-5</v>
      </c>
      <c r="AM5" s="4">
        <v>2.02821E-5</v>
      </c>
      <c r="AN5" s="4">
        <v>1.94706E-5</v>
      </c>
      <c r="AO5" s="4">
        <v>1.8691200000000002E-5</v>
      </c>
      <c r="AP5" s="4">
        <v>1.79427E-5</v>
      </c>
      <c r="AQ5" s="4">
        <v>1.7223799999999999E-5</v>
      </c>
      <c r="AR5" s="4">
        <v>1.65335E-5</v>
      </c>
      <c r="AS5" s="4">
        <v>1.58706E-5</v>
      </c>
      <c r="AT5" s="4">
        <v>1.5234E-5</v>
      </c>
      <c r="AU5" s="4">
        <v>1.46229E-5</v>
      </c>
      <c r="AV5" s="4">
        <v>1.4036000000000001E-5</v>
      </c>
      <c r="AW5" s="4">
        <v>1.34726E-5</v>
      </c>
      <c r="AX5" s="4">
        <v>1.29317E-5</v>
      </c>
      <c r="AY5" s="4">
        <v>1.24123E-5</v>
      </c>
      <c r="AZ5" s="4">
        <v>1.1913700000000001E-5</v>
      </c>
      <c r="BA5" s="4">
        <v>1.14351E-5</v>
      </c>
      <c r="BB5" s="4">
        <v>1.09756E-5</v>
      </c>
      <c r="BC5" s="4">
        <v>1.0534500000000001E-5</v>
      </c>
      <c r="BD5" s="4">
        <v>1.01111E-5</v>
      </c>
      <c r="BE5" s="4">
        <v>9.7046000000000002E-6</v>
      </c>
      <c r="BF5" s="4">
        <v>9.3144000000000001E-6</v>
      </c>
      <c r="BG5" s="4">
        <v>8.9399000000000006E-6</v>
      </c>
      <c r="BH5" s="4">
        <v>8.5802999999999998E-6</v>
      </c>
      <c r="BI5" s="4">
        <v>8.2352000000000004E-6</v>
      </c>
      <c r="BJ5" s="4">
        <v>7.9039999999999992E-6</v>
      </c>
      <c r="BK5" s="4">
        <v>7.5861000000000001E-6</v>
      </c>
      <c r="BL5" s="4">
        <v>7.2809E-6</v>
      </c>
      <c r="BM5" s="4">
        <v>6.9878999999999996E-6</v>
      </c>
      <c r="BN5" s="4">
        <v>6.7067999999999999E-6</v>
      </c>
      <c r="BO5" s="4">
        <v>6.4369000000000002E-6</v>
      </c>
      <c r="BP5" s="4">
        <v>6.1778999999999998E-6</v>
      </c>
      <c r="BQ5" s="4">
        <v>5.9293000000000001E-6</v>
      </c>
      <c r="BR5" s="4">
        <v>5.6907000000000004E-6</v>
      </c>
      <c r="BS5" s="4">
        <v>5.4616000000000004E-6</v>
      </c>
      <c r="BT5" s="4">
        <v>5.2418000000000004E-6</v>
      </c>
      <c r="BU5" s="4">
        <v>5.0308000000000002E-6</v>
      </c>
      <c r="BV5" s="4">
        <v>4.8284000000000002E-6</v>
      </c>
      <c r="BW5" s="4">
        <v>4.634E-6</v>
      </c>
      <c r="BX5" s="4">
        <v>4.4475000000000002E-6</v>
      </c>
      <c r="BY5" s="4">
        <v>4.2683999999999997E-6</v>
      </c>
      <c r="BZ5" s="4">
        <v>4.0965999999999999E-6</v>
      </c>
      <c r="CA5" s="4">
        <v>3.9317E-6</v>
      </c>
      <c r="CB5" s="4">
        <v>3.7734000000000002E-6</v>
      </c>
      <c r="CC5" s="4">
        <v>3.6215E-6</v>
      </c>
      <c r="CD5" s="4">
        <v>3.4757E-6</v>
      </c>
      <c r="CE5" s="4">
        <v>3.3357999999999999E-6</v>
      </c>
      <c r="CF5" s="4">
        <v>3.2015000000000002E-6</v>
      </c>
      <c r="CG5" s="4">
        <v>3.0726E-6</v>
      </c>
      <c r="CH5" s="4">
        <v>2.9488999999999998E-6</v>
      </c>
      <c r="CI5" s="4">
        <v>2.8302E-6</v>
      </c>
      <c r="CJ5" s="4">
        <v>2.7161999999999999E-6</v>
      </c>
      <c r="CK5" s="4">
        <v>2.6069E-6</v>
      </c>
      <c r="CL5" s="4">
        <v>2.5019000000000001E-6</v>
      </c>
      <c r="CM5" s="4">
        <v>2.4012E-6</v>
      </c>
      <c r="CN5" s="4">
        <v>2.3045000000000001E-6</v>
      </c>
      <c r="CO5" s="4">
        <v>2.2116999999999999E-6</v>
      </c>
      <c r="CP5" s="4">
        <v>2.1225999999999998E-6</v>
      </c>
      <c r="CQ5" s="4">
        <v>2.0372000000000002E-6</v>
      </c>
      <c r="CR5" s="4">
        <v>1.9551000000000001E-6</v>
      </c>
      <c r="CS5" s="4">
        <v>1.8763999999999999E-6</v>
      </c>
      <c r="CT5" s="4">
        <v>1.8009E-6</v>
      </c>
      <c r="CU5" s="4">
        <v>1.7284E-6</v>
      </c>
      <c r="CV5" s="4">
        <v>1.6587999999999999E-6</v>
      </c>
      <c r="CW5" s="4">
        <v>1.592E-6</v>
      </c>
      <c r="CX5" s="4">
        <v>1.5279E-6</v>
      </c>
      <c r="CY5" s="4">
        <v>1.4663E-6</v>
      </c>
      <c r="CZ5" s="4">
        <v>1.4073000000000001E-6</v>
      </c>
      <c r="DA5" s="4">
        <v>1.3506E-6</v>
      </c>
      <c r="DB5" s="4">
        <v>1.2963E-6</v>
      </c>
      <c r="DC5" s="4">
        <v>1.2441000000000001E-6</v>
      </c>
      <c r="DD5" s="4">
        <v>1.1939999999999999E-6</v>
      </c>
      <c r="DE5" s="4">
        <v>1.1458999999999999E-6</v>
      </c>
      <c r="DF5" s="4">
        <v>1.0997E-6</v>
      </c>
      <c r="DG5" s="4">
        <v>1.0555000000000001E-6</v>
      </c>
      <c r="DH5" s="4">
        <v>1.0130000000000001E-6</v>
      </c>
      <c r="DI5" s="4">
        <v>9.7219999999999998E-7</v>
      </c>
      <c r="DJ5" s="4">
        <v>9.33E-7</v>
      </c>
      <c r="DK5" s="4">
        <v>8.9550000000000004E-7</v>
      </c>
      <c r="DL5" s="4">
        <v>8.5939999999999998E-7</v>
      </c>
      <c r="DM5" s="4">
        <v>8.2480000000000003E-7</v>
      </c>
      <c r="DN5" s="4">
        <v>7.9159999999999997E-7</v>
      </c>
      <c r="DO5" s="4">
        <v>7.5970000000000001E-7</v>
      </c>
      <c r="DP5" s="4">
        <v>7.2910000000000004E-7</v>
      </c>
      <c r="DQ5" s="4">
        <v>6.9979999999999995E-7</v>
      </c>
      <c r="DR5" s="4">
        <v>6.7159999999999995E-7</v>
      </c>
      <c r="DS5" s="4">
        <v>6.4450000000000003E-7</v>
      </c>
      <c r="DT5" s="4">
        <v>6.1859999999999999E-7</v>
      </c>
      <c r="DU5" s="4">
        <v>5.9370000000000003E-7</v>
      </c>
      <c r="DV5" s="4">
        <v>5.6980000000000003E-7</v>
      </c>
      <c r="DW5" s="4">
        <v>5.468E-7</v>
      </c>
      <c r="DX5" s="4">
        <v>5.2480000000000004E-7</v>
      </c>
      <c r="DY5" s="4">
        <v>5.0370000000000004E-7</v>
      </c>
      <c r="DZ5" s="4">
        <v>4.834E-7</v>
      </c>
      <c r="EA5" s="4">
        <v>4.6390000000000002E-7</v>
      </c>
      <c r="EB5" s="4">
        <v>4.4519999999999999E-7</v>
      </c>
      <c r="EC5" s="4">
        <v>4.2730000000000002E-7</v>
      </c>
      <c r="ED5" s="4">
        <v>4.101E-7</v>
      </c>
      <c r="EE5" s="4">
        <v>3.9359999999999998E-7</v>
      </c>
      <c r="EF5" s="4">
        <v>3.777E-7</v>
      </c>
      <c r="EG5" s="4">
        <v>3.6250000000000002E-7</v>
      </c>
      <c r="EH5" s="4">
        <v>3.4789999999999999E-7</v>
      </c>
      <c r="EI5" s="4">
        <v>3.3389999999999999E-7</v>
      </c>
      <c r="EJ5" s="4">
        <v>3.2049999999999999E-7</v>
      </c>
      <c r="EK5" s="4">
        <v>3.0759999999999998E-7</v>
      </c>
      <c r="EL5" s="4">
        <v>2.952E-7</v>
      </c>
      <c r="EM5" s="4">
        <v>2.833E-7</v>
      </c>
      <c r="EN5" s="4">
        <v>2.7189999999999999E-7</v>
      </c>
      <c r="EO5" s="4">
        <v>2.6090000000000001E-7</v>
      </c>
      <c r="EP5" s="4">
        <v>2.5040000000000002E-7</v>
      </c>
      <c r="EQ5" s="4">
        <v>2.4040000000000001E-7</v>
      </c>
      <c r="ER5" s="4">
        <v>2.3069999999999999E-7</v>
      </c>
      <c r="ES5" s="4">
        <v>2.2140000000000001E-7</v>
      </c>
      <c r="ET5" s="4">
        <v>2.125E-7</v>
      </c>
      <c r="EU5" s="4">
        <v>2.0389999999999999E-7</v>
      </c>
      <c r="EV5" s="4">
        <v>1.9570000000000001E-7</v>
      </c>
      <c r="EW5" s="4">
        <v>1.878E-7</v>
      </c>
      <c r="EX5" s="4">
        <v>1.8029999999999999E-7</v>
      </c>
      <c r="EY5" s="4">
        <v>1.73E-7</v>
      </c>
      <c r="EZ5" s="4">
        <v>1.66E-7</v>
      </c>
      <c r="FA5" s="4">
        <v>1.593E-7</v>
      </c>
      <c r="FB5" s="4">
        <v>1.529E-7</v>
      </c>
      <c r="FC5" s="4">
        <v>1.4679999999999999E-7</v>
      </c>
      <c r="FD5" s="4">
        <v>1.409E-7</v>
      </c>
      <c r="FE5" s="4">
        <v>1.3519999999999999E-7</v>
      </c>
      <c r="FF5" s="4">
        <v>1.297E-7</v>
      </c>
      <c r="FG5" s="4">
        <v>1.2450000000000001E-7</v>
      </c>
      <c r="FH5" s="4">
        <v>1.195E-7</v>
      </c>
      <c r="FI5" s="4">
        <v>1.147E-7</v>
      </c>
      <c r="FJ5" s="4">
        <v>1.101E-7</v>
      </c>
      <c r="FK5" s="4">
        <v>1.0560000000000001E-7</v>
      </c>
      <c r="FL5" s="4">
        <v>1.0139999999999999E-7</v>
      </c>
      <c r="FM5" s="4">
        <v>9.7300000000000004E-8</v>
      </c>
      <c r="FN5" s="4">
        <v>9.3400000000000003E-8</v>
      </c>
      <c r="FO5" s="4">
        <v>8.9599999999999995E-8</v>
      </c>
      <c r="FP5" s="4">
        <v>8.6000000000000002E-8</v>
      </c>
      <c r="FQ5" s="4">
        <v>8.2599999999999998E-8</v>
      </c>
    </row>
    <row r="6" spans="1:173" x14ac:dyDescent="0.2">
      <c r="A6" s="3">
        <v>4</v>
      </c>
      <c r="B6" s="4">
        <v>6.6975800000000003E-5</v>
      </c>
      <c r="C6" s="4">
        <v>6.4584099999999997E-5</v>
      </c>
      <c r="D6" s="4">
        <v>6.2250500000000003E-5</v>
      </c>
      <c r="E6" s="4">
        <v>5.9976799999999998E-5</v>
      </c>
      <c r="F6" s="4">
        <v>5.7764499999999999E-5</v>
      </c>
      <c r="G6" s="4">
        <v>5.5614400000000001E-5</v>
      </c>
      <c r="H6" s="4">
        <v>5.3527299999999998E-5</v>
      </c>
      <c r="I6" s="4">
        <v>5.1503299999999999E-5</v>
      </c>
      <c r="J6" s="4">
        <v>4.9542300000000002E-5</v>
      </c>
      <c r="K6" s="4">
        <v>4.7644E-5</v>
      </c>
      <c r="L6" s="4">
        <v>4.5807699999999999E-5</v>
      </c>
      <c r="M6" s="4">
        <v>4.4032800000000003E-5</v>
      </c>
      <c r="N6" s="4">
        <v>4.2318199999999997E-5</v>
      </c>
      <c r="O6" s="4">
        <v>4.06629E-5</v>
      </c>
      <c r="P6" s="4">
        <v>3.9065800000000001E-5</v>
      </c>
      <c r="Q6" s="4">
        <v>3.7525499999999998E-5</v>
      </c>
      <c r="R6" s="4">
        <v>3.6040800000000002E-5</v>
      </c>
      <c r="S6" s="4">
        <v>3.4610200000000003E-5</v>
      </c>
      <c r="T6" s="4">
        <v>3.3232299999999997E-5</v>
      </c>
      <c r="U6" s="4">
        <v>3.1905600000000002E-5</v>
      </c>
      <c r="V6" s="4">
        <v>3.06287E-5</v>
      </c>
      <c r="W6" s="4">
        <v>2.94E-5</v>
      </c>
      <c r="X6" s="4">
        <v>2.82181E-5</v>
      </c>
      <c r="Y6" s="4">
        <v>2.7081400000000001E-5</v>
      </c>
      <c r="Z6" s="4">
        <v>2.5988600000000001E-5</v>
      </c>
      <c r="AA6" s="4">
        <v>2.4938100000000001E-5</v>
      </c>
      <c r="AB6" s="4">
        <v>2.39285E-5</v>
      </c>
      <c r="AC6" s="4">
        <v>2.29584E-5</v>
      </c>
      <c r="AD6" s="4">
        <v>2.20264E-5</v>
      </c>
      <c r="AE6" s="4">
        <v>2.1131099999999998E-5</v>
      </c>
      <c r="AF6" s="4">
        <v>2.02713E-5</v>
      </c>
      <c r="AG6" s="4">
        <v>1.9445599999999999E-5</v>
      </c>
      <c r="AH6" s="4">
        <v>1.8652799999999999E-5</v>
      </c>
      <c r="AI6" s="4">
        <v>1.78917E-5</v>
      </c>
      <c r="AJ6" s="4">
        <v>1.7161000000000001E-5</v>
      </c>
      <c r="AK6" s="4">
        <v>1.6459700000000001E-5</v>
      </c>
      <c r="AL6" s="4">
        <v>1.5786499999999999E-5</v>
      </c>
      <c r="AM6" s="4">
        <v>1.51404E-5</v>
      </c>
      <c r="AN6" s="4">
        <v>1.4520499999999999E-5</v>
      </c>
      <c r="AO6" s="4">
        <v>1.3925599999999999E-5</v>
      </c>
      <c r="AP6" s="4">
        <v>1.33548E-5</v>
      </c>
      <c r="AQ6" s="4">
        <v>1.28071E-5</v>
      </c>
      <c r="AR6" s="4">
        <v>1.22817E-5</v>
      </c>
      <c r="AS6" s="4">
        <v>1.1777600000000001E-5</v>
      </c>
      <c r="AT6" s="4">
        <v>1.1294000000000001E-5</v>
      </c>
      <c r="AU6" s="4">
        <v>1.08302E-5</v>
      </c>
      <c r="AV6" s="4">
        <v>1.03852E-5</v>
      </c>
      <c r="AW6" s="4">
        <v>9.9583999999999994E-6</v>
      </c>
      <c r="AX6" s="4">
        <v>9.5490999999999998E-6</v>
      </c>
      <c r="AY6" s="4">
        <v>9.1563999999999993E-6</v>
      </c>
      <c r="AZ6" s="4">
        <v>8.7799000000000004E-6</v>
      </c>
      <c r="BA6" s="4">
        <v>8.4186999999999995E-6</v>
      </c>
      <c r="BB6" s="4">
        <v>8.0723000000000006E-6</v>
      </c>
      <c r="BC6" s="4">
        <v>7.7401999999999992E-6</v>
      </c>
      <c r="BD6" s="4">
        <v>7.4216000000000002E-6</v>
      </c>
      <c r="BE6" s="4">
        <v>7.1161000000000004E-6</v>
      </c>
      <c r="BF6" s="4">
        <v>6.8230999999999999E-6</v>
      </c>
      <c r="BG6" s="4">
        <v>6.5421999999999998E-6</v>
      </c>
      <c r="BH6" s="4">
        <v>6.2728000000000003E-6</v>
      </c>
      <c r="BI6" s="4">
        <v>6.0144999999999998E-6</v>
      </c>
      <c r="BJ6" s="4">
        <v>5.7668000000000004E-6</v>
      </c>
      <c r="BK6" s="4">
        <v>5.5292000000000004E-6</v>
      </c>
      <c r="BL6" s="4">
        <v>5.3013999999999998E-6</v>
      </c>
      <c r="BM6" s="4">
        <v>5.0830000000000003E-6</v>
      </c>
      <c r="BN6" s="4">
        <v>4.8736000000000002E-6</v>
      </c>
      <c r="BO6" s="4">
        <v>4.6728000000000004E-6</v>
      </c>
      <c r="BP6" s="4">
        <v>4.4801999999999999E-6</v>
      </c>
      <c r="BQ6" s="4">
        <v>4.2956E-6</v>
      </c>
      <c r="BR6" s="4">
        <v>4.1185999999999998E-6</v>
      </c>
      <c r="BS6" s="4">
        <v>3.9488999999999996E-6</v>
      </c>
      <c r="BT6" s="4">
        <v>3.7861000000000001E-6</v>
      </c>
      <c r="BU6" s="4">
        <v>3.6301000000000002E-6</v>
      </c>
      <c r="BV6" s="4">
        <v>3.4804000000000002E-6</v>
      </c>
      <c r="BW6" s="4">
        <v>3.337E-6</v>
      </c>
      <c r="BX6" s="4">
        <v>3.1993999999999998E-6</v>
      </c>
      <c r="BY6" s="4">
        <v>3.0674999999999999E-6</v>
      </c>
      <c r="BZ6" s="4">
        <v>2.9411000000000001E-6</v>
      </c>
      <c r="CA6" s="4">
        <v>2.8198000000000001E-6</v>
      </c>
      <c r="CB6" s="4">
        <v>2.7035999999999998E-6</v>
      </c>
      <c r="CC6" s="4">
        <v>2.5921000000000001E-6</v>
      </c>
      <c r="CD6" s="4">
        <v>2.4851999999999999E-6</v>
      </c>
      <c r="CE6" s="4">
        <v>2.3827999999999999E-6</v>
      </c>
      <c r="CF6" s="4">
        <v>2.2844999999999999E-6</v>
      </c>
      <c r="CG6" s="4">
        <v>2.1903999999999998E-6</v>
      </c>
      <c r="CH6" s="4">
        <v>2.0999999999999998E-6</v>
      </c>
      <c r="CI6" s="4">
        <v>2.0134999999999999E-6</v>
      </c>
      <c r="CJ6" s="4">
        <v>1.9304000000000002E-6</v>
      </c>
      <c r="CK6" s="4">
        <v>1.8507999999999999E-6</v>
      </c>
      <c r="CL6" s="4">
        <v>1.7744999999999999E-6</v>
      </c>
      <c r="CM6" s="4">
        <v>1.7013999999999999E-6</v>
      </c>
      <c r="CN6" s="4">
        <v>1.6311999999999999E-6</v>
      </c>
      <c r="CO6" s="4">
        <v>1.564E-6</v>
      </c>
      <c r="CP6" s="4">
        <v>1.4995E-6</v>
      </c>
      <c r="CQ6" s="4">
        <v>1.4376E-6</v>
      </c>
      <c r="CR6" s="4">
        <v>1.3784E-6</v>
      </c>
      <c r="CS6" s="4">
        <v>1.3215E-6</v>
      </c>
      <c r="CT6" s="4">
        <v>1.2669999999999999E-6</v>
      </c>
      <c r="CU6" s="4">
        <v>1.2148E-6</v>
      </c>
      <c r="CV6" s="4">
        <v>1.1647E-6</v>
      </c>
      <c r="CW6" s="4">
        <v>1.1167E-6</v>
      </c>
      <c r="CX6" s="4">
        <v>1.0706E-6</v>
      </c>
      <c r="CY6" s="4">
        <v>1.0265E-6</v>
      </c>
      <c r="CZ6" s="4">
        <v>9.8410000000000003E-7</v>
      </c>
      <c r="DA6" s="4">
        <v>9.4359999999999995E-7</v>
      </c>
      <c r="DB6" s="4">
        <v>9.0469999999999999E-7</v>
      </c>
      <c r="DC6" s="4">
        <v>8.6730000000000004E-7</v>
      </c>
      <c r="DD6" s="4">
        <v>8.3160000000000001E-7</v>
      </c>
      <c r="DE6" s="4">
        <v>7.9729999999999997E-7</v>
      </c>
      <c r="DF6" s="4">
        <v>7.6440000000000004E-7</v>
      </c>
      <c r="DG6" s="4">
        <v>7.329E-7</v>
      </c>
      <c r="DH6" s="4">
        <v>7.0269999999999996E-7</v>
      </c>
      <c r="DI6" s="4">
        <v>6.737E-7</v>
      </c>
      <c r="DJ6" s="4">
        <v>6.4590000000000003E-7</v>
      </c>
      <c r="DK6" s="4">
        <v>6.1930000000000005E-7</v>
      </c>
      <c r="DL6" s="4">
        <v>5.9370000000000003E-7</v>
      </c>
      <c r="DM6" s="4">
        <v>5.693E-7</v>
      </c>
      <c r="DN6" s="4">
        <v>5.4580000000000003E-7</v>
      </c>
      <c r="DO6" s="4">
        <v>5.2330000000000003E-7</v>
      </c>
      <c r="DP6" s="4">
        <v>5.017E-7</v>
      </c>
      <c r="DQ6" s="4">
        <v>4.8100000000000003E-7</v>
      </c>
      <c r="DR6" s="4">
        <v>4.6119999999999997E-7</v>
      </c>
      <c r="DS6" s="4">
        <v>4.4219999999999998E-7</v>
      </c>
      <c r="DT6" s="4">
        <v>4.2389999999999998E-7</v>
      </c>
      <c r="DU6" s="4">
        <v>4.0639999999999999E-7</v>
      </c>
      <c r="DV6" s="4">
        <v>3.897E-7</v>
      </c>
      <c r="DW6" s="4">
        <v>3.7360000000000001E-7</v>
      </c>
      <c r="DX6" s="4">
        <v>3.5820000000000002E-7</v>
      </c>
      <c r="DY6" s="4">
        <v>3.4340000000000002E-7</v>
      </c>
      <c r="DZ6" s="4">
        <v>3.2930000000000002E-7</v>
      </c>
      <c r="EA6" s="4">
        <v>3.157E-7</v>
      </c>
      <c r="EB6" s="4">
        <v>3.0269999999999998E-7</v>
      </c>
      <c r="EC6" s="4">
        <v>2.9019999999999999E-7</v>
      </c>
      <c r="ED6" s="4">
        <v>2.7819999999999999E-7</v>
      </c>
      <c r="EE6" s="4">
        <v>2.6679999999999998E-7</v>
      </c>
      <c r="EF6" s="4">
        <v>2.558E-7</v>
      </c>
      <c r="EG6" s="4">
        <v>2.452E-7</v>
      </c>
      <c r="EH6" s="4">
        <v>2.3510000000000001E-7</v>
      </c>
      <c r="EI6" s="4">
        <v>2.2539999999999999E-7</v>
      </c>
      <c r="EJ6" s="4">
        <v>2.1610000000000001E-7</v>
      </c>
      <c r="EK6" s="4">
        <v>2.072E-7</v>
      </c>
      <c r="EL6" s="4">
        <v>1.9859999999999999E-7</v>
      </c>
      <c r="EM6" s="4">
        <v>1.9049999999999999E-7</v>
      </c>
      <c r="EN6" s="4">
        <v>1.8260000000000001E-7</v>
      </c>
      <c r="EO6" s="4">
        <v>1.751E-7</v>
      </c>
      <c r="EP6" s="4">
        <v>1.6789999999999999E-7</v>
      </c>
      <c r="EQ6" s="4">
        <v>1.6089999999999999E-7</v>
      </c>
      <c r="ER6" s="4">
        <v>1.543E-7</v>
      </c>
      <c r="ES6" s="4">
        <v>1.4789999999999999E-7</v>
      </c>
      <c r="ET6" s="4">
        <v>1.4180000000000001E-7</v>
      </c>
      <c r="EU6" s="4">
        <v>1.36E-7</v>
      </c>
      <c r="EV6" s="4">
        <v>1.304E-7</v>
      </c>
      <c r="EW6" s="4">
        <v>1.2499999999999999E-7</v>
      </c>
      <c r="EX6" s="4">
        <v>1.198E-7</v>
      </c>
      <c r="EY6" s="4">
        <v>1.149E-7</v>
      </c>
      <c r="EZ6" s="4">
        <v>1.1019999999999999E-7</v>
      </c>
      <c r="FA6" s="4">
        <v>1.0560000000000001E-7</v>
      </c>
      <c r="FB6" s="4">
        <v>1.013E-7</v>
      </c>
      <c r="FC6" s="4">
        <v>9.7100000000000003E-8</v>
      </c>
      <c r="FD6" s="4">
        <v>9.3100000000000006E-8</v>
      </c>
      <c r="FE6" s="4">
        <v>8.9200000000000005E-8</v>
      </c>
      <c r="FF6" s="4">
        <v>8.5599999999999999E-8</v>
      </c>
      <c r="FG6" s="4">
        <v>8.2000000000000006E-8</v>
      </c>
      <c r="FH6" s="4">
        <v>7.8699999999999997E-8</v>
      </c>
      <c r="FI6" s="4">
        <v>7.54E-8</v>
      </c>
      <c r="FJ6" s="4">
        <v>7.2300000000000006E-8</v>
      </c>
      <c r="FK6" s="4">
        <v>6.9300000000000005E-8</v>
      </c>
      <c r="FL6" s="4">
        <v>6.6500000000000007E-8</v>
      </c>
      <c r="FM6" s="4">
        <v>6.3699999999999995E-8</v>
      </c>
      <c r="FN6" s="4">
        <v>6.1099999999999998E-8</v>
      </c>
      <c r="FO6" s="4">
        <v>5.8600000000000002E-8</v>
      </c>
      <c r="FP6" s="4">
        <v>5.62E-8</v>
      </c>
      <c r="FQ6" s="4">
        <v>5.3799999999999999E-8</v>
      </c>
    </row>
    <row r="7" spans="1:173" x14ac:dyDescent="0.2">
      <c r="A7" s="3">
        <v>5</v>
      </c>
      <c r="B7" s="4">
        <v>6.0911500000000001E-5</v>
      </c>
      <c r="C7" s="4">
        <v>5.8781199999999999E-5</v>
      </c>
      <c r="D7" s="4">
        <v>5.66925E-5</v>
      </c>
      <c r="E7" s="4">
        <v>5.4648699999999997E-5</v>
      </c>
      <c r="F7" s="4">
        <v>5.2652699999999998E-5</v>
      </c>
      <c r="G7" s="4">
        <v>5.0706299999999999E-5</v>
      </c>
      <c r="H7" s="4">
        <v>4.8811299999999998E-5</v>
      </c>
      <c r="I7" s="4">
        <v>4.6968899999999997E-5</v>
      </c>
      <c r="J7" s="4">
        <v>4.5179699999999997E-5</v>
      </c>
      <c r="K7" s="4">
        <v>4.34443E-5</v>
      </c>
      <c r="L7" s="4">
        <v>4.1762699999999999E-5</v>
      </c>
      <c r="M7" s="4">
        <v>4.0134800000000001E-5</v>
      </c>
      <c r="N7" s="4">
        <v>3.8560299999999997E-5</v>
      </c>
      <c r="O7" s="4">
        <v>3.7038700000000002E-5</v>
      </c>
      <c r="P7" s="4">
        <v>3.5569099999999998E-5</v>
      </c>
      <c r="Q7" s="4">
        <v>3.4150799999999998E-5</v>
      </c>
      <c r="R7" s="4">
        <v>3.2782900000000001E-5</v>
      </c>
      <c r="S7" s="4">
        <v>3.1464200000000003E-5</v>
      </c>
      <c r="T7" s="4">
        <v>3.0193599999999998E-5</v>
      </c>
      <c r="U7" s="4">
        <v>2.8969999999999999E-5</v>
      </c>
      <c r="V7" s="4">
        <v>2.7792200000000001E-5</v>
      </c>
      <c r="W7" s="4">
        <v>2.66588E-5</v>
      </c>
      <c r="X7" s="4">
        <v>2.5568700000000001E-5</v>
      </c>
      <c r="Y7" s="4">
        <v>2.45204E-5</v>
      </c>
      <c r="Z7" s="4">
        <v>2.35128E-5</v>
      </c>
      <c r="AA7" s="4">
        <v>2.2544500000000001E-5</v>
      </c>
      <c r="AB7" s="4">
        <v>2.16141E-5</v>
      </c>
      <c r="AC7" s="4">
        <v>2.0720599999999999E-5</v>
      </c>
      <c r="AD7" s="4">
        <v>1.9862500000000002E-5</v>
      </c>
      <c r="AE7" s="4">
        <v>1.9038700000000001E-5</v>
      </c>
      <c r="AF7" s="4">
        <v>1.8247899999999999E-5</v>
      </c>
      <c r="AG7" s="4">
        <v>1.7489000000000001E-5</v>
      </c>
      <c r="AH7" s="4">
        <v>1.67607E-5</v>
      </c>
      <c r="AI7" s="4">
        <v>1.6061899999999999E-5</v>
      </c>
      <c r="AJ7" s="4">
        <v>1.53916E-5</v>
      </c>
      <c r="AK7" s="4">
        <v>1.47487E-5</v>
      </c>
      <c r="AL7" s="4">
        <v>1.4132E-5</v>
      </c>
      <c r="AM7" s="4">
        <v>1.3540700000000001E-5</v>
      </c>
      <c r="AN7" s="4">
        <v>1.2973700000000001E-5</v>
      </c>
      <c r="AO7" s="4">
        <v>1.243E-5</v>
      </c>
      <c r="AP7" s="4">
        <v>1.19088E-5</v>
      </c>
      <c r="AQ7" s="4">
        <v>1.1409100000000001E-5</v>
      </c>
      <c r="AR7" s="4">
        <v>1.0930200000000001E-5</v>
      </c>
      <c r="AS7" s="4">
        <v>1.04711E-5</v>
      </c>
      <c r="AT7" s="4">
        <v>1.00311E-5</v>
      </c>
      <c r="AU7" s="4">
        <v>9.6093999999999998E-6</v>
      </c>
      <c r="AV7" s="4">
        <v>9.2052999999999998E-6</v>
      </c>
      <c r="AW7" s="4">
        <v>8.8179999999999993E-6</v>
      </c>
      <c r="AX7" s="4">
        <v>8.4469000000000004E-6</v>
      </c>
      <c r="AY7" s="4">
        <v>8.0912999999999999E-6</v>
      </c>
      <c r="AZ7" s="4">
        <v>7.7506E-6</v>
      </c>
      <c r="BA7" s="4">
        <v>7.4240999999999998E-6</v>
      </c>
      <c r="BB7" s="4">
        <v>7.1113E-6</v>
      </c>
      <c r="BC7" s="4">
        <v>6.8116000000000001E-6</v>
      </c>
      <c r="BD7" s="4">
        <v>6.5245E-6</v>
      </c>
      <c r="BE7" s="4">
        <v>6.2493999999999998E-6</v>
      </c>
      <c r="BF7" s="4">
        <v>5.9858999999999997E-6</v>
      </c>
      <c r="BG7" s="4">
        <v>5.7335000000000002E-6</v>
      </c>
      <c r="BH7" s="4">
        <v>5.4916000000000001E-6</v>
      </c>
      <c r="BI7" s="4">
        <v>5.2599999999999996E-6</v>
      </c>
      <c r="BJ7" s="4">
        <v>5.0381000000000001E-6</v>
      </c>
      <c r="BK7" s="4">
        <v>4.8254999999999998E-6</v>
      </c>
      <c r="BL7" s="4">
        <v>4.6218000000000004E-6</v>
      </c>
      <c r="BM7" s="4">
        <v>4.4267999999999997E-6</v>
      </c>
      <c r="BN7" s="4">
        <v>4.2398999999999998E-6</v>
      </c>
      <c r="BO7" s="4">
        <v>4.0609000000000004E-6</v>
      </c>
      <c r="BP7" s="4">
        <v>3.8894999999999998E-6</v>
      </c>
      <c r="BQ7" s="4">
        <v>3.7253000000000001E-6</v>
      </c>
      <c r="BR7" s="4">
        <v>3.568E-6</v>
      </c>
      <c r="BS7" s="4">
        <v>3.4172999999999999E-6</v>
      </c>
      <c r="BT7" s="4">
        <v>3.2729999999999998E-6</v>
      </c>
      <c r="BU7" s="4">
        <v>3.1348E-6</v>
      </c>
      <c r="BV7" s="4">
        <v>3.0023999999999998E-6</v>
      </c>
      <c r="BW7" s="4">
        <v>2.8756E-6</v>
      </c>
      <c r="BX7" s="4">
        <v>2.7541999999999998E-6</v>
      </c>
      <c r="BY7" s="4">
        <v>2.6378E-6</v>
      </c>
      <c r="BZ7" s="4">
        <v>2.5264000000000001E-6</v>
      </c>
      <c r="CA7" s="4">
        <v>2.4196999999999999E-6</v>
      </c>
      <c r="CB7" s="4">
        <v>2.3174999999999998E-6</v>
      </c>
      <c r="CC7" s="4">
        <v>2.2195999999999999E-6</v>
      </c>
      <c r="CD7" s="4">
        <v>2.1258E-6</v>
      </c>
      <c r="CE7" s="4">
        <v>2.0360000000000001E-6</v>
      </c>
      <c r="CF7" s="4">
        <v>1.95E-6</v>
      </c>
      <c r="CG7" s="4">
        <v>1.8675999999999999E-6</v>
      </c>
      <c r="CH7" s="4">
        <v>1.7886999999999999E-6</v>
      </c>
      <c r="CI7" s="4">
        <v>1.7132E-6</v>
      </c>
      <c r="CJ7" s="4">
        <v>1.6408E-6</v>
      </c>
      <c r="CK7" s="4">
        <v>1.5714999999999999E-6</v>
      </c>
      <c r="CL7" s="4">
        <v>1.5051E-6</v>
      </c>
      <c r="CM7" s="4">
        <v>1.4415000000000001E-6</v>
      </c>
      <c r="CN7" s="4">
        <v>1.3806E-6</v>
      </c>
      <c r="CO7" s="4">
        <v>1.3222E-6</v>
      </c>
      <c r="CP7" s="4">
        <v>1.2664000000000001E-6</v>
      </c>
      <c r="CQ7" s="4">
        <v>1.2129000000000001E-6</v>
      </c>
      <c r="CR7" s="4">
        <v>1.1616E-6</v>
      </c>
      <c r="CS7" s="4">
        <v>1.1124999999999999E-6</v>
      </c>
      <c r="CT7" s="4">
        <v>1.0655E-6</v>
      </c>
      <c r="CU7" s="4">
        <v>1.0205E-6</v>
      </c>
      <c r="CV7" s="4">
        <v>9.7739999999999995E-7</v>
      </c>
      <c r="CW7" s="4">
        <v>9.3610000000000002E-7</v>
      </c>
      <c r="CX7" s="4">
        <v>8.9650000000000001E-7</v>
      </c>
      <c r="CY7" s="4">
        <v>8.5860000000000003E-7</v>
      </c>
      <c r="CZ7" s="4">
        <v>8.2239999999999995E-7</v>
      </c>
      <c r="DA7" s="4">
        <v>7.8759999999999999E-7</v>
      </c>
      <c r="DB7" s="4">
        <v>7.5430000000000002E-7</v>
      </c>
      <c r="DC7" s="4">
        <v>7.2249999999999996E-7</v>
      </c>
      <c r="DD7" s="4">
        <v>6.919E-7</v>
      </c>
      <c r="DE7" s="4">
        <v>6.6270000000000002E-7</v>
      </c>
      <c r="DF7" s="4">
        <v>6.3470000000000004E-7</v>
      </c>
      <c r="DG7" s="4">
        <v>6.0790000000000004E-7</v>
      </c>
      <c r="DH7" s="4">
        <v>5.8220000000000001E-7</v>
      </c>
      <c r="DI7" s="4">
        <v>5.5759999999999996E-7</v>
      </c>
      <c r="DJ7" s="4">
        <v>5.3399999999999999E-7</v>
      </c>
      <c r="DK7" s="4">
        <v>5.1149999999999999E-7</v>
      </c>
      <c r="DL7" s="4">
        <v>4.8979999999999995E-7</v>
      </c>
      <c r="DM7" s="4">
        <v>4.6909999999999999E-7</v>
      </c>
      <c r="DN7" s="4">
        <v>4.4929999999999998E-7</v>
      </c>
      <c r="DO7" s="4">
        <v>4.3029999999999998E-7</v>
      </c>
      <c r="DP7" s="4">
        <v>4.1209999999999999E-7</v>
      </c>
      <c r="DQ7" s="4">
        <v>3.9470000000000001E-7</v>
      </c>
      <c r="DR7" s="4">
        <v>3.7809999999999998E-7</v>
      </c>
      <c r="DS7" s="4">
        <v>3.6209999999999999E-7</v>
      </c>
      <c r="DT7" s="4">
        <v>3.4680000000000001E-7</v>
      </c>
      <c r="DU7" s="4">
        <v>3.3210000000000002E-7</v>
      </c>
      <c r="DV7" s="4">
        <v>3.1810000000000002E-7</v>
      </c>
      <c r="DW7" s="4">
        <v>3.0460000000000001E-7</v>
      </c>
      <c r="DX7" s="4">
        <v>2.9180000000000001E-7</v>
      </c>
      <c r="DY7" s="4">
        <v>2.7939999999999997E-7</v>
      </c>
      <c r="DZ7" s="4">
        <v>2.6759999999999999E-7</v>
      </c>
      <c r="EA7" s="4">
        <v>2.5629999999999999E-7</v>
      </c>
      <c r="EB7" s="4">
        <v>2.4550000000000002E-7</v>
      </c>
      <c r="EC7" s="4">
        <v>2.3510000000000001E-7</v>
      </c>
      <c r="ED7" s="4">
        <v>2.252E-7</v>
      </c>
      <c r="EE7" s="4">
        <v>2.1570000000000001E-7</v>
      </c>
      <c r="EF7" s="4">
        <v>2.0660000000000001E-7</v>
      </c>
      <c r="EG7" s="4">
        <v>1.9780000000000001E-7</v>
      </c>
      <c r="EH7" s="4">
        <v>1.895E-7</v>
      </c>
      <c r="EI7" s="4">
        <v>1.815E-7</v>
      </c>
      <c r="EJ7" s="4">
        <v>1.7380000000000001E-7</v>
      </c>
      <c r="EK7" s="4">
        <v>1.6640000000000001E-7</v>
      </c>
      <c r="EL7" s="4">
        <v>1.5940000000000001E-7</v>
      </c>
      <c r="EM7" s="4">
        <v>1.5270000000000001E-7</v>
      </c>
      <c r="EN7" s="4">
        <v>1.462E-7</v>
      </c>
      <c r="EO7" s="4">
        <v>1.4000000000000001E-7</v>
      </c>
      <c r="EP7" s="4">
        <v>1.3409999999999999E-7</v>
      </c>
      <c r="EQ7" s="4">
        <v>1.2849999999999999E-7</v>
      </c>
      <c r="ER7" s="4">
        <v>1.23E-7</v>
      </c>
      <c r="ES7" s="4">
        <v>1.178E-7</v>
      </c>
      <c r="ET7" s="4">
        <v>1.129E-7</v>
      </c>
      <c r="EU7" s="4">
        <v>1.081E-7</v>
      </c>
      <c r="EV7" s="4">
        <v>1.0349999999999999E-7</v>
      </c>
      <c r="EW7" s="4">
        <v>9.9099999999999994E-8</v>
      </c>
      <c r="EX7" s="4">
        <v>9.5000000000000004E-8</v>
      </c>
      <c r="EY7" s="4">
        <v>9.09E-8</v>
      </c>
      <c r="EZ7" s="4">
        <v>8.7100000000000006E-8</v>
      </c>
      <c r="FA7" s="4">
        <v>8.3400000000000006E-8</v>
      </c>
      <c r="FB7" s="4">
        <v>7.9899999999999994E-8</v>
      </c>
      <c r="FC7" s="4">
        <v>7.6500000000000003E-8</v>
      </c>
      <c r="FD7" s="4">
        <v>7.3300000000000001E-8</v>
      </c>
      <c r="FE7" s="4">
        <v>7.0200000000000007E-8</v>
      </c>
      <c r="FF7" s="4">
        <v>6.7200000000000006E-8</v>
      </c>
      <c r="FG7" s="4">
        <v>6.4399999999999994E-8</v>
      </c>
      <c r="FH7" s="4">
        <v>6.1700000000000003E-8</v>
      </c>
      <c r="FI7" s="4">
        <v>5.91E-8</v>
      </c>
      <c r="FJ7" s="4">
        <v>5.6599999999999997E-8</v>
      </c>
      <c r="FK7" s="4">
        <v>5.4200000000000002E-8</v>
      </c>
      <c r="FL7" s="4">
        <v>5.1900000000000002E-8</v>
      </c>
      <c r="FM7" s="4">
        <v>4.9700000000000002E-8</v>
      </c>
      <c r="FN7" s="4">
        <v>4.7600000000000003E-8</v>
      </c>
      <c r="FO7" s="4">
        <v>4.5599999999999998E-8</v>
      </c>
      <c r="FP7" s="4">
        <v>4.3700000000000001E-8</v>
      </c>
      <c r="FQ7" s="4">
        <v>4.1799999999999997E-8</v>
      </c>
    </row>
    <row r="8" spans="1:173" x14ac:dyDescent="0.2">
      <c r="A8" s="3">
        <v>6</v>
      </c>
      <c r="B8" s="4">
        <v>5.4620300000000003E-5</v>
      </c>
      <c r="C8" s="4">
        <v>5.2393199999999998E-5</v>
      </c>
      <c r="D8" s="4">
        <v>5.0250500000000003E-5</v>
      </c>
      <c r="E8" s="4">
        <v>4.8189599999999997E-5</v>
      </c>
      <c r="F8" s="4">
        <v>4.6208200000000003E-5</v>
      </c>
      <c r="G8" s="4">
        <v>4.4303800000000001E-5</v>
      </c>
      <c r="H8" s="4">
        <v>4.24738E-5</v>
      </c>
      <c r="I8" s="4">
        <v>4.0716000000000001E-5</v>
      </c>
      <c r="J8" s="4">
        <v>3.9027799999999999E-5</v>
      </c>
      <c r="K8" s="4">
        <v>3.7406800000000002E-5</v>
      </c>
      <c r="L8" s="4">
        <v>3.5850699999999999E-5</v>
      </c>
      <c r="M8" s="4">
        <v>3.4357099999999997E-5</v>
      </c>
      <c r="N8" s="4">
        <v>3.2923899999999998E-5</v>
      </c>
      <c r="O8" s="4">
        <v>3.1548799999999999E-5</v>
      </c>
      <c r="P8" s="4">
        <v>3.0229599999999999E-5</v>
      </c>
      <c r="Q8" s="4">
        <v>2.89643E-5</v>
      </c>
      <c r="R8" s="4">
        <v>2.7750699999999998E-5</v>
      </c>
      <c r="S8" s="4">
        <v>2.6586900000000001E-5</v>
      </c>
      <c r="T8" s="4">
        <v>2.5471100000000001E-5</v>
      </c>
      <c r="U8" s="4">
        <v>2.4401199999999999E-5</v>
      </c>
      <c r="V8" s="4">
        <v>2.33756E-5</v>
      </c>
      <c r="W8" s="4">
        <v>2.2392399999999999E-5</v>
      </c>
      <c r="X8" s="4">
        <v>2.14501E-5</v>
      </c>
      <c r="Y8" s="4">
        <v>2.0546900000000001E-5</v>
      </c>
      <c r="Z8" s="4">
        <v>1.9681300000000001E-5</v>
      </c>
      <c r="AA8" s="4">
        <v>1.8851700000000001E-5</v>
      </c>
      <c r="AB8" s="4">
        <v>1.80568E-5</v>
      </c>
      <c r="AC8" s="4">
        <v>1.72951E-5</v>
      </c>
      <c r="AD8" s="4">
        <v>1.6565299999999999E-5</v>
      </c>
      <c r="AE8" s="4">
        <v>1.5866E-5</v>
      </c>
      <c r="AF8" s="4">
        <v>1.5196E-5</v>
      </c>
      <c r="AG8" s="4">
        <v>1.45542E-5</v>
      </c>
      <c r="AH8" s="4">
        <v>1.39392E-5</v>
      </c>
      <c r="AI8" s="4">
        <v>1.33502E-5</v>
      </c>
      <c r="AJ8" s="4">
        <v>1.27858E-5</v>
      </c>
      <c r="AK8" s="4">
        <v>1.2245299999999999E-5</v>
      </c>
      <c r="AL8" s="4">
        <v>1.1727400000000001E-5</v>
      </c>
      <c r="AM8" s="4">
        <v>1.1231400000000001E-5</v>
      </c>
      <c r="AN8" s="4">
        <v>1.0756300000000001E-5</v>
      </c>
      <c r="AO8" s="4">
        <v>1.0301200000000001E-5</v>
      </c>
      <c r="AP8" s="4">
        <v>9.8653000000000002E-6</v>
      </c>
      <c r="AQ8" s="4">
        <v>9.4477999999999996E-6</v>
      </c>
      <c r="AR8" s="4">
        <v>9.0479000000000002E-6</v>
      </c>
      <c r="AS8" s="4">
        <v>8.6649000000000007E-6</v>
      </c>
      <c r="AT8" s="4">
        <v>8.2980999999999994E-6</v>
      </c>
      <c r="AU8" s="4">
        <v>7.9467999999999999E-6</v>
      </c>
      <c r="AV8" s="4">
        <v>7.6102999999999998E-6</v>
      </c>
      <c r="AW8" s="4">
        <v>7.2880000000000004E-6</v>
      </c>
      <c r="AX8" s="4">
        <v>6.9793999999999996E-6</v>
      </c>
      <c r="AY8" s="4">
        <v>6.6838000000000003E-6</v>
      </c>
      <c r="AZ8" s="4">
        <v>6.4007000000000004E-6</v>
      </c>
      <c r="BA8" s="4">
        <v>6.1295999999999997E-6</v>
      </c>
      <c r="BB8" s="4">
        <v>5.8699999999999997E-6</v>
      </c>
      <c r="BC8" s="4">
        <v>5.6212999999999999E-6</v>
      </c>
      <c r="BD8" s="4">
        <v>5.3832000000000004E-6</v>
      </c>
      <c r="BE8" s="4">
        <v>5.1551E-6</v>
      </c>
      <c r="BF8" s="4">
        <v>4.9366999999999997E-6</v>
      </c>
      <c r="BG8" s="4">
        <v>4.7275000000000001E-6</v>
      </c>
      <c r="BH8" s="4">
        <v>4.5271999999999996E-6</v>
      </c>
      <c r="BI8" s="4">
        <v>4.3354E-6</v>
      </c>
      <c r="BJ8" s="4">
        <v>4.1517000000000004E-6</v>
      </c>
      <c r="BK8" s="4">
        <v>3.9758000000000001E-6</v>
      </c>
      <c r="BL8" s="4">
        <v>3.8073E-6</v>
      </c>
      <c r="BM8" s="4">
        <v>3.6459999999999999E-6</v>
      </c>
      <c r="BN8" s="4">
        <v>3.4914999999999999E-6</v>
      </c>
      <c r="BO8" s="4">
        <v>3.3434999999999998E-6</v>
      </c>
      <c r="BP8" s="4">
        <v>3.2018E-6</v>
      </c>
      <c r="BQ8" s="4">
        <v>3.0661000000000002E-6</v>
      </c>
      <c r="BR8" s="4">
        <v>2.9361999999999999E-6</v>
      </c>
      <c r="BS8" s="4">
        <v>2.8117999999999999E-6</v>
      </c>
      <c r="BT8" s="4">
        <v>2.6925999999999999E-6</v>
      </c>
      <c r="BU8" s="4">
        <v>2.5785E-6</v>
      </c>
      <c r="BV8" s="4">
        <v>2.4692E-6</v>
      </c>
      <c r="BW8" s="4">
        <v>2.3645E-6</v>
      </c>
      <c r="BX8" s="4">
        <v>2.2643000000000001E-6</v>
      </c>
      <c r="BY8" s="4">
        <v>2.1683999999999999E-6</v>
      </c>
      <c r="BZ8" s="4">
        <v>2.0764999999999999E-6</v>
      </c>
      <c r="CA8" s="4">
        <v>1.9885000000000001E-6</v>
      </c>
      <c r="CB8" s="4">
        <v>1.9041999999999999E-6</v>
      </c>
      <c r="CC8" s="4">
        <v>1.8235E-6</v>
      </c>
      <c r="CD8" s="4">
        <v>1.7461999999999999E-6</v>
      </c>
      <c r="CE8" s="4">
        <v>1.6722000000000001E-6</v>
      </c>
      <c r="CF8" s="4">
        <v>1.6013E-6</v>
      </c>
      <c r="CG8" s="4">
        <v>1.5334E-6</v>
      </c>
      <c r="CH8" s="4">
        <v>1.4684E-6</v>
      </c>
      <c r="CI8" s="4">
        <v>1.4062E-6</v>
      </c>
      <c r="CJ8" s="4">
        <v>1.3465999999999999E-6</v>
      </c>
      <c r="CK8" s="4">
        <v>1.2895000000000001E-6</v>
      </c>
      <c r="CL8" s="4">
        <v>1.2349E-6</v>
      </c>
      <c r="CM8" s="4">
        <v>1.1824999999999999E-6</v>
      </c>
      <c r="CN8" s="4">
        <v>1.1323999999999999E-6</v>
      </c>
      <c r="CO8" s="4">
        <v>1.0843999999999999E-6</v>
      </c>
      <c r="CP8" s="4">
        <v>1.0384000000000001E-6</v>
      </c>
      <c r="CQ8" s="4">
        <v>9.9439999999999996E-7</v>
      </c>
      <c r="CR8" s="4">
        <v>9.5229999999999997E-7</v>
      </c>
      <c r="CS8" s="4">
        <v>9.1190000000000001E-7</v>
      </c>
      <c r="CT8" s="4">
        <v>8.7329999999999997E-7</v>
      </c>
      <c r="CU8" s="4">
        <v>8.3620000000000004E-7</v>
      </c>
      <c r="CV8" s="4">
        <v>8.0080000000000002E-7</v>
      </c>
      <c r="CW8" s="4">
        <v>7.6690000000000002E-7</v>
      </c>
      <c r="CX8" s="4">
        <v>7.343E-7</v>
      </c>
      <c r="CY8" s="4">
        <v>7.032E-7</v>
      </c>
      <c r="CZ8" s="4">
        <v>6.7339999999999998E-7</v>
      </c>
      <c r="DA8" s="4">
        <v>6.4489999999999996E-7</v>
      </c>
      <c r="DB8" s="4">
        <v>6.1750000000000002E-7</v>
      </c>
      <c r="DC8" s="4">
        <v>5.9139999999999996E-7</v>
      </c>
      <c r="DD8" s="4">
        <v>5.6629999999999998E-7</v>
      </c>
      <c r="DE8" s="4">
        <v>5.4229999999999998E-7</v>
      </c>
      <c r="DF8" s="4">
        <v>5.1930000000000005E-7</v>
      </c>
      <c r="DG8" s="4">
        <v>4.9729999999999999E-7</v>
      </c>
      <c r="DH8" s="4">
        <v>4.7619999999999999E-7</v>
      </c>
      <c r="DI8" s="4">
        <v>4.5600000000000001E-7</v>
      </c>
      <c r="DJ8" s="4">
        <v>4.3669999999999999E-7</v>
      </c>
      <c r="DK8" s="4">
        <v>4.1820000000000003E-7</v>
      </c>
      <c r="DL8" s="4">
        <v>4.0050000000000002E-7</v>
      </c>
      <c r="DM8" s="4">
        <v>3.8350000000000001E-7</v>
      </c>
      <c r="DN8" s="4">
        <v>3.6720000000000001E-7</v>
      </c>
      <c r="DO8" s="4">
        <v>3.5170000000000001E-7</v>
      </c>
      <c r="DP8" s="4">
        <v>3.368E-7</v>
      </c>
      <c r="DQ8" s="4">
        <v>3.2249999999999998E-7</v>
      </c>
      <c r="DR8" s="4">
        <v>3.0880000000000001E-7</v>
      </c>
      <c r="DS8" s="4">
        <v>2.9569999999999998E-7</v>
      </c>
      <c r="DT8" s="4">
        <v>2.8319999999999999E-7</v>
      </c>
      <c r="DU8" s="4">
        <v>2.7119999999999999E-7</v>
      </c>
      <c r="DV8" s="4">
        <v>2.5969999999999998E-7</v>
      </c>
      <c r="DW8" s="4">
        <v>2.487E-7</v>
      </c>
      <c r="DX8" s="4">
        <v>2.3809999999999999E-7</v>
      </c>
      <c r="DY8" s="4">
        <v>2.2810000000000001E-7</v>
      </c>
      <c r="DZ8" s="4">
        <v>2.184E-7</v>
      </c>
      <c r="EA8" s="4">
        <v>2.0910000000000001E-7</v>
      </c>
      <c r="EB8" s="4">
        <v>2.0029999999999999E-7</v>
      </c>
      <c r="EC8" s="4">
        <v>1.9180000000000001E-7</v>
      </c>
      <c r="ED8" s="4">
        <v>1.836E-7</v>
      </c>
      <c r="EE8" s="4">
        <v>1.7590000000000001E-7</v>
      </c>
      <c r="EF8" s="4">
        <v>1.684E-7</v>
      </c>
      <c r="EG8" s="4">
        <v>1.613E-7</v>
      </c>
      <c r="EH8" s="4">
        <v>1.5440000000000001E-7</v>
      </c>
      <c r="EI8" s="4">
        <v>1.4789999999999999E-7</v>
      </c>
      <c r="EJ8" s="4">
        <v>1.416E-7</v>
      </c>
      <c r="EK8" s="4">
        <v>1.356E-7</v>
      </c>
      <c r="EL8" s="4">
        <v>1.2989999999999999E-7</v>
      </c>
      <c r="EM8" s="4">
        <v>1.244E-7</v>
      </c>
      <c r="EN8" s="4">
        <v>1.191E-7</v>
      </c>
      <c r="EO8" s="4">
        <v>1.14E-7</v>
      </c>
      <c r="EP8" s="4">
        <v>1.092E-7</v>
      </c>
      <c r="EQ8" s="4">
        <v>1.046E-7</v>
      </c>
      <c r="ER8" s="4">
        <v>1.001E-7</v>
      </c>
      <c r="ES8" s="4">
        <v>9.5900000000000005E-8</v>
      </c>
      <c r="ET8" s="4">
        <v>9.1800000000000001E-8</v>
      </c>
      <c r="EU8" s="4">
        <v>8.79E-8</v>
      </c>
      <c r="EV8" s="4">
        <v>8.42E-8</v>
      </c>
      <c r="EW8" s="4">
        <v>8.0599999999999994E-8</v>
      </c>
      <c r="EX8" s="4">
        <v>7.7200000000000003E-8</v>
      </c>
      <c r="EY8" s="4">
        <v>7.4000000000000001E-8</v>
      </c>
      <c r="EZ8" s="4">
        <v>7.0799999999999999E-8</v>
      </c>
      <c r="FA8" s="4">
        <v>6.7799999999999998E-8</v>
      </c>
      <c r="FB8" s="4">
        <v>6.4900000000000005E-8</v>
      </c>
      <c r="FC8" s="4">
        <v>6.2200000000000001E-8</v>
      </c>
      <c r="FD8" s="4">
        <v>5.9599999999999998E-8</v>
      </c>
      <c r="FE8" s="4">
        <v>5.7000000000000001E-8</v>
      </c>
      <c r="FF8" s="4">
        <v>5.4599999999999999E-8</v>
      </c>
      <c r="FG8" s="4">
        <v>5.2299999999999998E-8</v>
      </c>
      <c r="FH8" s="4">
        <v>5.0099999999999999E-8</v>
      </c>
      <c r="FI8" s="4">
        <v>4.8E-8</v>
      </c>
      <c r="FJ8" s="4">
        <v>4.5900000000000001E-8</v>
      </c>
      <c r="FK8" s="4">
        <v>4.3999999999999997E-8</v>
      </c>
      <c r="FL8" s="4">
        <v>4.21E-8</v>
      </c>
      <c r="FM8" s="4">
        <v>4.0299999999999997E-8</v>
      </c>
      <c r="FN8" s="4">
        <v>3.8600000000000002E-8</v>
      </c>
      <c r="FO8" s="4">
        <v>3.7E-8</v>
      </c>
      <c r="FP8" s="4">
        <v>3.5399999999999999E-8</v>
      </c>
      <c r="FQ8" s="4">
        <v>3.3899999999999999E-8</v>
      </c>
    </row>
    <row r="9" spans="1:173" x14ac:dyDescent="0.2">
      <c r="A9" s="3">
        <v>7</v>
      </c>
      <c r="B9" s="4">
        <v>4.92296E-5</v>
      </c>
      <c r="C9" s="4">
        <v>4.7601700000000002E-5</v>
      </c>
      <c r="D9" s="4">
        <v>4.5992200000000003E-5</v>
      </c>
      <c r="E9" s="4">
        <v>4.44055E-5</v>
      </c>
      <c r="F9" s="4">
        <v>4.2845500000000002E-5</v>
      </c>
      <c r="G9" s="4">
        <v>4.13151E-5</v>
      </c>
      <c r="H9" s="4">
        <v>3.9817200000000002E-5</v>
      </c>
      <c r="I9" s="4">
        <v>3.8353699999999998E-5</v>
      </c>
      <c r="J9" s="4">
        <v>3.6926299999999999E-5</v>
      </c>
      <c r="K9" s="4">
        <v>3.5536400000000001E-5</v>
      </c>
      <c r="L9" s="4">
        <v>3.4184899999999999E-5</v>
      </c>
      <c r="M9" s="4">
        <v>3.2872500000000001E-5</v>
      </c>
      <c r="N9" s="4">
        <v>3.1599400000000001E-5</v>
      </c>
      <c r="O9" s="4">
        <v>3.03659E-5</v>
      </c>
      <c r="P9" s="4">
        <v>2.9171900000000001E-5</v>
      </c>
      <c r="Q9" s="4">
        <v>2.80172E-5</v>
      </c>
      <c r="R9" s="4">
        <v>2.69014E-5</v>
      </c>
      <c r="S9" s="4">
        <v>2.5823999999999999E-5</v>
      </c>
      <c r="T9" s="4">
        <v>2.47845E-5</v>
      </c>
      <c r="U9" s="4">
        <v>2.3782E-5</v>
      </c>
      <c r="V9" s="4">
        <v>2.28159E-5</v>
      </c>
      <c r="W9" s="4">
        <v>2.1885399999999999E-5</v>
      </c>
      <c r="X9" s="4">
        <v>2.09895E-5</v>
      </c>
      <c r="Y9" s="4">
        <v>2.01273E-5</v>
      </c>
      <c r="Z9" s="4">
        <v>1.9298000000000001E-5</v>
      </c>
      <c r="AA9" s="4">
        <v>1.85006E-5</v>
      </c>
      <c r="AB9" s="4">
        <v>1.77341E-5</v>
      </c>
      <c r="AC9" s="4">
        <v>1.6997600000000001E-5</v>
      </c>
      <c r="AD9" s="4">
        <v>1.6290099999999998E-5</v>
      </c>
      <c r="AE9" s="4">
        <v>1.5610599999999999E-5</v>
      </c>
      <c r="AF9" s="4">
        <v>1.49582E-5</v>
      </c>
      <c r="AG9" s="4">
        <v>1.43321E-5</v>
      </c>
      <c r="AH9" s="4">
        <v>1.37311E-5</v>
      </c>
      <c r="AI9" s="4">
        <v>1.3154499999999999E-5</v>
      </c>
      <c r="AJ9" s="4">
        <v>1.2601300000000001E-5</v>
      </c>
      <c r="AK9" s="4">
        <v>1.20708E-5</v>
      </c>
      <c r="AL9" s="4">
        <v>1.15619E-5</v>
      </c>
      <c r="AM9" s="4">
        <v>1.1073999999999999E-5</v>
      </c>
      <c r="AN9" s="4">
        <v>1.06063E-5</v>
      </c>
      <c r="AO9" s="4">
        <v>1.01578E-5</v>
      </c>
      <c r="AP9" s="4">
        <v>9.7280000000000007E-6</v>
      </c>
      <c r="AQ9" s="4">
        <v>9.3160000000000003E-6</v>
      </c>
      <c r="AR9" s="4">
        <v>8.9212000000000002E-6</v>
      </c>
      <c r="AS9" s="4">
        <v>8.5429000000000008E-6</v>
      </c>
      <c r="AT9" s="4">
        <v>8.1804000000000005E-6</v>
      </c>
      <c r="AU9" s="4">
        <v>7.8330999999999996E-6</v>
      </c>
      <c r="AV9" s="4">
        <v>7.5003E-6</v>
      </c>
      <c r="AW9" s="4">
        <v>7.1816E-6</v>
      </c>
      <c r="AX9" s="4">
        <v>6.8762000000000003E-6</v>
      </c>
      <c r="AY9" s="4">
        <v>6.5837000000000002E-6</v>
      </c>
      <c r="AZ9" s="4">
        <v>6.3036000000000001E-6</v>
      </c>
      <c r="BA9" s="4">
        <v>6.0352000000000003E-6</v>
      </c>
      <c r="BB9" s="4">
        <v>5.7783000000000002E-6</v>
      </c>
      <c r="BC9" s="4">
        <v>5.5320999999999999E-6</v>
      </c>
      <c r="BD9" s="4">
        <v>5.2963999999999998E-6</v>
      </c>
      <c r="BE9" s="4">
        <v>5.0706999999999996E-6</v>
      </c>
      <c r="BF9" s="4">
        <v>4.8546000000000001E-6</v>
      </c>
      <c r="BG9" s="4">
        <v>4.6476000000000002E-6</v>
      </c>
      <c r="BH9" s="4">
        <v>4.4494000000000001E-6</v>
      </c>
      <c r="BI9" s="4">
        <v>4.2595999999999998E-6</v>
      </c>
      <c r="BJ9" s="4">
        <v>4.0779000000000004E-6</v>
      </c>
      <c r="BK9" s="4">
        <v>3.9039E-6</v>
      </c>
      <c r="BL9" s="4">
        <v>3.7373000000000002E-6</v>
      </c>
      <c r="BM9" s="4">
        <v>3.5777999999999999E-6</v>
      </c>
      <c r="BN9" s="4">
        <v>3.4251E-6</v>
      </c>
      <c r="BO9" s="4">
        <v>3.2789000000000001E-6</v>
      </c>
      <c r="BP9" s="4">
        <v>3.1389000000000001E-6</v>
      </c>
      <c r="BQ9" s="4">
        <v>3.0048999999999998E-6</v>
      </c>
      <c r="BR9" s="4">
        <v>2.8766000000000001E-6</v>
      </c>
      <c r="BS9" s="4">
        <v>2.7537E-6</v>
      </c>
      <c r="BT9" s="4">
        <v>2.6361000000000001E-6</v>
      </c>
      <c r="BU9" s="4">
        <v>2.5235000000000001E-6</v>
      </c>
      <c r="BV9" s="4">
        <v>2.4157999999999998E-6</v>
      </c>
      <c r="BW9" s="4">
        <v>2.3126000000000001E-6</v>
      </c>
      <c r="BX9" s="4">
        <v>2.2137999999999999E-6</v>
      </c>
      <c r="BY9" s="4">
        <v>2.1192E-6</v>
      </c>
      <c r="BZ9" s="4">
        <v>2.0287000000000002E-6</v>
      </c>
      <c r="CA9" s="4">
        <v>1.9420000000000002E-6</v>
      </c>
      <c r="CB9" s="4">
        <v>1.8589999999999999E-6</v>
      </c>
      <c r="CC9" s="4">
        <v>1.7796000000000001E-6</v>
      </c>
      <c r="CD9" s="4">
        <v>1.7035000000000001E-6</v>
      </c>
      <c r="CE9" s="4">
        <v>1.6307999999999999E-6</v>
      </c>
      <c r="CF9" s="4">
        <v>1.5611E-6</v>
      </c>
      <c r="CG9" s="4">
        <v>1.4944E-6</v>
      </c>
      <c r="CH9" s="4">
        <v>1.4304999999999999E-6</v>
      </c>
      <c r="CI9" s="4">
        <v>1.3694E-6</v>
      </c>
      <c r="CJ9" s="4">
        <v>1.3108E-6</v>
      </c>
      <c r="CK9" s="4">
        <v>1.2548E-6</v>
      </c>
      <c r="CL9" s="4">
        <v>1.2012E-6</v>
      </c>
      <c r="CM9" s="4">
        <v>1.1499E-6</v>
      </c>
      <c r="CN9" s="4">
        <v>1.1006999999999999E-6</v>
      </c>
      <c r="CO9" s="4">
        <v>1.0537E-6</v>
      </c>
      <c r="CP9" s="4">
        <v>1.0086E-6</v>
      </c>
      <c r="CQ9" s="4">
        <v>9.654999999999999E-7</v>
      </c>
      <c r="CR9" s="4">
        <v>9.2429999999999998E-7</v>
      </c>
      <c r="CS9" s="4">
        <v>8.8479999999999998E-7</v>
      </c>
      <c r="CT9" s="4">
        <v>8.4689999999999999E-7</v>
      </c>
      <c r="CU9" s="4">
        <v>8.1070000000000003E-7</v>
      </c>
      <c r="CV9" s="4">
        <v>7.7609999999999997E-7</v>
      </c>
      <c r="CW9" s="4">
        <v>7.4290000000000001E-7</v>
      </c>
      <c r="CX9" s="4">
        <v>7.1119999999999996E-7</v>
      </c>
      <c r="CY9" s="4">
        <v>6.8080000000000001E-7</v>
      </c>
      <c r="CZ9" s="4">
        <v>6.5170000000000005E-7</v>
      </c>
      <c r="DA9" s="4">
        <v>6.2379999999999996E-7</v>
      </c>
      <c r="DB9" s="4">
        <v>5.9709999999999997E-7</v>
      </c>
      <c r="DC9" s="4">
        <v>5.7159999999999996E-7</v>
      </c>
      <c r="DD9" s="4">
        <v>5.4720000000000003E-7</v>
      </c>
      <c r="DE9" s="4">
        <v>5.2379999999999997E-7</v>
      </c>
      <c r="DF9" s="4">
        <v>5.0139999999999998E-7</v>
      </c>
      <c r="DG9" s="4">
        <v>4.7999999999999996E-7</v>
      </c>
      <c r="DH9" s="4">
        <v>4.5950000000000001E-7</v>
      </c>
      <c r="DI9" s="4">
        <v>4.3980000000000001E-7</v>
      </c>
      <c r="DJ9" s="4">
        <v>4.2100000000000002E-7</v>
      </c>
      <c r="DK9" s="4">
        <v>4.03E-7</v>
      </c>
      <c r="DL9" s="4">
        <v>3.8579999999999997E-7</v>
      </c>
      <c r="DM9" s="4">
        <v>3.693E-7</v>
      </c>
      <c r="DN9" s="4">
        <v>3.5349999999999998E-7</v>
      </c>
      <c r="DO9" s="4">
        <v>3.3840000000000001E-7</v>
      </c>
      <c r="DP9" s="4">
        <v>3.2389999999999998E-7</v>
      </c>
      <c r="DQ9" s="4">
        <v>3.101E-7</v>
      </c>
      <c r="DR9" s="4">
        <v>2.9680000000000001E-7</v>
      </c>
      <c r="DS9" s="4">
        <v>2.8410000000000001E-7</v>
      </c>
      <c r="DT9" s="4">
        <v>2.72E-7</v>
      </c>
      <c r="DU9" s="4">
        <v>2.6039999999999998E-7</v>
      </c>
      <c r="DV9" s="4">
        <v>2.4919999999999998E-7</v>
      </c>
      <c r="DW9" s="4">
        <v>2.3859999999999998E-7</v>
      </c>
      <c r="DX9" s="4">
        <v>2.2840000000000001E-7</v>
      </c>
      <c r="DY9" s="4">
        <v>2.1860000000000001E-7</v>
      </c>
      <c r="DZ9" s="4">
        <v>2.093E-7</v>
      </c>
      <c r="EA9" s="4">
        <v>2.0029999999999999E-7</v>
      </c>
      <c r="EB9" s="4">
        <v>1.9180000000000001E-7</v>
      </c>
      <c r="EC9" s="4">
        <v>1.836E-7</v>
      </c>
      <c r="ED9" s="4">
        <v>1.7569999999999999E-7</v>
      </c>
      <c r="EE9" s="4">
        <v>1.6820000000000001E-7</v>
      </c>
      <c r="EF9" s="4">
        <v>1.61E-7</v>
      </c>
      <c r="EG9" s="4">
        <v>1.5410000000000001E-7</v>
      </c>
      <c r="EH9" s="4">
        <v>1.476E-7</v>
      </c>
      <c r="EI9" s="4">
        <v>1.4119999999999999E-7</v>
      </c>
      <c r="EJ9" s="4">
        <v>1.3519999999999999E-7</v>
      </c>
      <c r="EK9" s="4">
        <v>1.2940000000000001E-7</v>
      </c>
      <c r="EL9" s="4">
        <v>1.2389999999999999E-7</v>
      </c>
      <c r="EM9" s="4">
        <v>1.186E-7</v>
      </c>
      <c r="EN9" s="4">
        <v>1.135E-7</v>
      </c>
      <c r="EO9" s="4">
        <v>1.087E-7</v>
      </c>
      <c r="EP9" s="4">
        <v>1.04E-7</v>
      </c>
      <c r="EQ9" s="4">
        <v>9.9600000000000005E-8</v>
      </c>
      <c r="ER9" s="4">
        <v>9.53E-8</v>
      </c>
      <c r="ES9" s="4">
        <v>9.1300000000000004E-8</v>
      </c>
      <c r="ET9" s="4">
        <v>8.7299999999999994E-8</v>
      </c>
      <c r="EU9" s="4">
        <v>8.3599999999999994E-8</v>
      </c>
      <c r="EV9" s="4">
        <v>8.0000000000000002E-8</v>
      </c>
      <c r="EW9" s="4">
        <v>7.6599999999999998E-8</v>
      </c>
      <c r="EX9" s="4">
        <v>7.3300000000000001E-8</v>
      </c>
      <c r="EY9" s="4">
        <v>7.0200000000000007E-8</v>
      </c>
      <c r="EZ9" s="4">
        <v>6.7200000000000006E-8</v>
      </c>
      <c r="FA9" s="4">
        <v>6.43E-8</v>
      </c>
      <c r="FB9" s="4">
        <v>6.1599999999999996E-8</v>
      </c>
      <c r="FC9" s="4">
        <v>5.8999999999999999E-8</v>
      </c>
      <c r="FD9" s="4">
        <v>5.6400000000000002E-8</v>
      </c>
      <c r="FE9" s="4">
        <v>5.4E-8</v>
      </c>
      <c r="FF9" s="4">
        <v>5.17E-8</v>
      </c>
      <c r="FG9" s="4">
        <v>4.95E-8</v>
      </c>
      <c r="FH9" s="4">
        <v>4.7400000000000001E-8</v>
      </c>
      <c r="FI9" s="4">
        <v>4.5400000000000003E-8</v>
      </c>
      <c r="FJ9" s="4">
        <v>4.3399999999999998E-8</v>
      </c>
      <c r="FK9" s="4">
        <v>4.1600000000000002E-8</v>
      </c>
      <c r="FL9" s="4">
        <v>3.9799999999999999E-8</v>
      </c>
      <c r="FM9" s="4">
        <v>3.8099999999999997E-8</v>
      </c>
      <c r="FN9" s="4">
        <v>3.6500000000000003E-8</v>
      </c>
      <c r="FO9" s="4">
        <v>3.4900000000000001E-8</v>
      </c>
      <c r="FP9" s="4">
        <v>3.3400000000000001E-8</v>
      </c>
      <c r="FQ9" s="4">
        <v>3.2000000000000002E-8</v>
      </c>
    </row>
    <row r="10" spans="1:173" x14ac:dyDescent="0.2">
      <c r="A10" s="3">
        <v>8</v>
      </c>
      <c r="B10" s="4">
        <v>5.0662099999999997E-5</v>
      </c>
      <c r="C10" s="4">
        <v>4.89483E-5</v>
      </c>
      <c r="D10" s="4">
        <v>4.7268200000000003E-5</v>
      </c>
      <c r="E10" s="4">
        <v>4.5624100000000002E-5</v>
      </c>
      <c r="F10" s="4">
        <v>4.4017999999999998E-5</v>
      </c>
      <c r="G10" s="4">
        <v>4.2451199999999998E-5</v>
      </c>
      <c r="H10" s="4">
        <v>4.0924799999999998E-5</v>
      </c>
      <c r="I10" s="4">
        <v>3.9439800000000001E-5</v>
      </c>
      <c r="J10" s="4">
        <v>3.7996500000000001E-5</v>
      </c>
      <c r="K10" s="4">
        <v>3.6595299999999998E-5</v>
      </c>
      <c r="L10" s="4">
        <v>3.52361E-5</v>
      </c>
      <c r="M10" s="4">
        <v>3.3918999999999998E-5</v>
      </c>
      <c r="N10" s="4">
        <v>3.26435E-5</v>
      </c>
      <c r="O10" s="4">
        <v>3.1409199999999997E-5</v>
      </c>
      <c r="P10" s="4">
        <v>3.0215699999999999E-5</v>
      </c>
      <c r="Q10" s="4">
        <v>2.9062200000000001E-5</v>
      </c>
      <c r="R10" s="4">
        <v>2.7948000000000001E-5</v>
      </c>
      <c r="S10" s="4">
        <v>2.68724E-5</v>
      </c>
      <c r="T10" s="4">
        <v>2.5834400000000001E-5</v>
      </c>
      <c r="U10" s="4">
        <v>2.4833200000000001E-5</v>
      </c>
      <c r="V10" s="4">
        <v>2.3867999999999999E-5</v>
      </c>
      <c r="W10" s="4">
        <v>2.2937599999999999E-5</v>
      </c>
      <c r="X10" s="4">
        <v>2.2041200000000002E-5</v>
      </c>
      <c r="Y10" s="4">
        <v>2.1177799999999999E-5</v>
      </c>
      <c r="Z10" s="4">
        <v>2.0346399999999999E-5</v>
      </c>
      <c r="AA10" s="4">
        <v>1.9545999999999999E-5</v>
      </c>
      <c r="AB10" s="4">
        <v>1.8775700000000001E-5</v>
      </c>
      <c r="AC10" s="4">
        <v>1.8034500000000002E-5</v>
      </c>
      <c r="AD10" s="4">
        <v>1.73214E-5</v>
      </c>
      <c r="AE10" s="4">
        <v>1.66355E-5</v>
      </c>
      <c r="AF10" s="4">
        <v>1.5975900000000001E-5</v>
      </c>
      <c r="AG10" s="4">
        <v>1.5341599999999999E-5</v>
      </c>
      <c r="AH10" s="4">
        <v>1.47319E-5</v>
      </c>
      <c r="AI10" s="4">
        <v>1.4145799999999999E-5</v>
      </c>
      <c r="AJ10" s="4">
        <v>1.3582400000000001E-5</v>
      </c>
      <c r="AK10" s="4">
        <v>1.3040999999999999E-5</v>
      </c>
      <c r="AL10" s="4">
        <v>1.25207E-5</v>
      </c>
      <c r="AM10" s="4">
        <v>1.20208E-5</v>
      </c>
      <c r="AN10" s="4">
        <v>1.1540599999999999E-5</v>
      </c>
      <c r="AO10" s="4">
        <v>1.1079200000000001E-5</v>
      </c>
      <c r="AP10" s="4">
        <v>1.0635999999999999E-5</v>
      </c>
      <c r="AQ10" s="4">
        <v>1.0210299999999999E-5</v>
      </c>
      <c r="AR10" s="4">
        <v>9.8014000000000007E-6</v>
      </c>
      <c r="AS10" s="4">
        <v>9.4088000000000004E-6</v>
      </c>
      <c r="AT10" s="4">
        <v>9.0317000000000003E-6</v>
      </c>
      <c r="AU10" s="4">
        <v>8.6695000000000006E-6</v>
      </c>
      <c r="AV10" s="4">
        <v>8.3218000000000005E-6</v>
      </c>
      <c r="AW10" s="4">
        <v>7.9878E-6</v>
      </c>
      <c r="AX10" s="4">
        <v>7.6672E-6</v>
      </c>
      <c r="AY10" s="4">
        <v>7.3594000000000002E-6</v>
      </c>
      <c r="AZ10" s="4">
        <v>7.0638E-6</v>
      </c>
      <c r="BA10" s="4">
        <v>6.7800999999999997E-6</v>
      </c>
      <c r="BB10" s="4">
        <v>6.5076000000000002E-6</v>
      </c>
      <c r="BC10" s="4">
        <v>6.2461000000000002E-6</v>
      </c>
      <c r="BD10" s="4">
        <v>5.9950000000000002E-6</v>
      </c>
      <c r="BE10" s="4">
        <v>5.7540000000000003E-6</v>
      </c>
      <c r="BF10" s="4">
        <v>5.5226000000000003E-6</v>
      </c>
      <c r="BG10" s="4">
        <v>5.3005000000000003E-6</v>
      </c>
      <c r="BH10" s="4">
        <v>5.0873000000000004E-6</v>
      </c>
      <c r="BI10" s="4">
        <v>4.8826999999999999E-6</v>
      </c>
      <c r="BJ10" s="4">
        <v>4.6863000000000003E-6</v>
      </c>
      <c r="BK10" s="4">
        <v>4.4977000000000002E-6</v>
      </c>
      <c r="BL10" s="4">
        <v>4.3166999999999997E-6</v>
      </c>
      <c r="BM10" s="4">
        <v>4.143E-6</v>
      </c>
      <c r="BN10" s="4">
        <v>3.9762000000000001E-6</v>
      </c>
      <c r="BO10" s="4">
        <v>3.8162E-6</v>
      </c>
      <c r="BP10" s="4">
        <v>3.6625999999999999E-6</v>
      </c>
      <c r="BQ10" s="4">
        <v>3.5151E-6</v>
      </c>
      <c r="BR10" s="4">
        <v>3.3736000000000002E-6</v>
      </c>
      <c r="BS10" s="4">
        <v>3.2378000000000002E-6</v>
      </c>
      <c r="BT10" s="4">
        <v>3.1074000000000001E-6</v>
      </c>
      <c r="BU10" s="4">
        <v>2.9822999999999998E-6</v>
      </c>
      <c r="BV10" s="4">
        <v>2.8621999999999999E-6</v>
      </c>
      <c r="BW10" s="4">
        <v>2.7468999999999999E-6</v>
      </c>
      <c r="BX10" s="4">
        <v>2.6363000000000001E-6</v>
      </c>
      <c r="BY10" s="4">
        <v>2.5301000000000001E-6</v>
      </c>
      <c r="BZ10" s="4">
        <v>2.4281999999999999E-6</v>
      </c>
      <c r="CA10" s="4">
        <v>2.3304000000000002E-6</v>
      </c>
      <c r="CB10" s="4">
        <v>2.2365999999999999E-6</v>
      </c>
      <c r="CC10" s="4">
        <v>2.1465000000000001E-6</v>
      </c>
      <c r="CD10" s="4">
        <v>2.0600000000000002E-6</v>
      </c>
      <c r="CE10" s="4">
        <v>1.9769999999999999E-6</v>
      </c>
      <c r="CF10" s="4">
        <v>1.8974E-6</v>
      </c>
      <c r="CG10" s="4">
        <v>1.821E-6</v>
      </c>
      <c r="CH10" s="4">
        <v>1.7476E-6</v>
      </c>
      <c r="CI10" s="4">
        <v>1.6772E-6</v>
      </c>
      <c r="CJ10" s="4">
        <v>1.6097E-6</v>
      </c>
      <c r="CK10" s="4">
        <v>1.5448E-6</v>
      </c>
      <c r="CL10" s="4">
        <v>1.4826E-6</v>
      </c>
      <c r="CM10" s="4">
        <v>1.4229E-6</v>
      </c>
      <c r="CN10" s="4">
        <v>1.3655000000000001E-6</v>
      </c>
      <c r="CO10" s="4">
        <v>1.3105E-6</v>
      </c>
      <c r="CP10" s="4">
        <v>1.2577E-6</v>
      </c>
      <c r="CQ10" s="4">
        <v>1.2071000000000001E-6</v>
      </c>
      <c r="CR10" s="4">
        <v>1.1584E-6</v>
      </c>
      <c r="CS10" s="4">
        <v>1.1118000000000001E-6</v>
      </c>
      <c r="CT10" s="4">
        <v>1.0669999999999999E-6</v>
      </c>
      <c r="CU10" s="4">
        <v>1.0240000000000001E-6</v>
      </c>
      <c r="CV10" s="4">
        <v>9.8269999999999993E-7</v>
      </c>
      <c r="CW10" s="4">
        <v>9.4310000000000002E-7</v>
      </c>
      <c r="CX10" s="4">
        <v>9.0510000000000002E-7</v>
      </c>
      <c r="CY10" s="4">
        <v>8.6870000000000004E-7</v>
      </c>
      <c r="CZ10" s="4">
        <v>8.3369999999999995E-7</v>
      </c>
      <c r="DA10" s="4">
        <v>8.0009999999999997E-7</v>
      </c>
      <c r="DB10" s="4">
        <v>7.6779999999999998E-7</v>
      </c>
      <c r="DC10" s="4">
        <v>7.3689999999999999E-7</v>
      </c>
      <c r="DD10" s="4">
        <v>7.0719999999999998E-7</v>
      </c>
      <c r="DE10" s="4">
        <v>6.7869999999999996E-7</v>
      </c>
      <c r="DF10" s="4">
        <v>6.5140000000000002E-7</v>
      </c>
      <c r="DG10" s="4">
        <v>6.2509999999999995E-7</v>
      </c>
      <c r="DH10" s="4">
        <v>5.9999999999999997E-7</v>
      </c>
      <c r="DI10" s="4">
        <v>5.7579999999999995E-7</v>
      </c>
      <c r="DJ10" s="4">
        <v>5.5260000000000001E-7</v>
      </c>
      <c r="DK10" s="4">
        <v>5.3030000000000003E-7</v>
      </c>
      <c r="DL10" s="4">
        <v>5.0900000000000002E-7</v>
      </c>
      <c r="DM10" s="4">
        <v>4.8839999999999995E-7</v>
      </c>
      <c r="DN10" s="4">
        <v>4.6880000000000002E-7</v>
      </c>
      <c r="DO10" s="4">
        <v>4.4990000000000003E-7</v>
      </c>
      <c r="DP10" s="4">
        <v>4.3179999999999999E-7</v>
      </c>
      <c r="DQ10" s="4">
        <v>4.144E-7</v>
      </c>
      <c r="DR10" s="4">
        <v>3.9770000000000002E-7</v>
      </c>
      <c r="DS10" s="4">
        <v>3.8159999999999998E-7</v>
      </c>
      <c r="DT10" s="4">
        <v>3.6629999999999999E-7</v>
      </c>
      <c r="DU10" s="4">
        <v>3.5149999999999999E-7</v>
      </c>
      <c r="DV10" s="4">
        <v>3.3729999999999998E-7</v>
      </c>
      <c r="DW10" s="4">
        <v>3.2379999999999997E-7</v>
      </c>
      <c r="DX10" s="4">
        <v>3.107E-7</v>
      </c>
      <c r="DY10" s="4">
        <v>2.9820000000000001E-7</v>
      </c>
      <c r="DZ10" s="4">
        <v>2.8620000000000001E-7</v>
      </c>
      <c r="EA10" s="4">
        <v>2.7459999999999998E-7</v>
      </c>
      <c r="EB10" s="4">
        <v>2.636E-7</v>
      </c>
      <c r="EC10" s="4">
        <v>2.53E-7</v>
      </c>
      <c r="ED10" s="4">
        <v>2.4279999999999998E-7</v>
      </c>
      <c r="EE10" s="4">
        <v>2.3300000000000001E-7</v>
      </c>
      <c r="EF10" s="4">
        <v>2.2359999999999999E-7</v>
      </c>
      <c r="EG10" s="4">
        <v>2.146E-7</v>
      </c>
      <c r="EH10" s="4">
        <v>2.0590000000000001E-7</v>
      </c>
      <c r="EI10" s="4">
        <v>1.976E-7</v>
      </c>
      <c r="EJ10" s="4">
        <v>1.8970000000000001E-7</v>
      </c>
      <c r="EK10" s="4">
        <v>1.8199999999999999E-7</v>
      </c>
      <c r="EL10" s="4">
        <v>1.747E-7</v>
      </c>
      <c r="EM10" s="4">
        <v>1.677E-7</v>
      </c>
      <c r="EN10" s="4">
        <v>1.6089999999999999E-7</v>
      </c>
      <c r="EO10" s="4">
        <v>1.5440000000000001E-7</v>
      </c>
      <c r="EP10" s="4">
        <v>1.4819999999999999E-7</v>
      </c>
      <c r="EQ10" s="4">
        <v>1.4219999999999999E-7</v>
      </c>
      <c r="ER10" s="4">
        <v>1.3650000000000001E-7</v>
      </c>
      <c r="ES10" s="4">
        <v>1.31E-7</v>
      </c>
      <c r="ET10" s="4">
        <v>1.2569999999999999E-7</v>
      </c>
      <c r="EU10" s="4">
        <v>1.2069999999999999E-7</v>
      </c>
      <c r="EV10" s="4">
        <v>1.158E-7</v>
      </c>
      <c r="EW10" s="4">
        <v>1.111E-7</v>
      </c>
      <c r="EX10" s="4">
        <v>1.067E-7</v>
      </c>
      <c r="EY10" s="4">
        <v>1.024E-7</v>
      </c>
      <c r="EZ10" s="4">
        <v>9.8200000000000006E-8</v>
      </c>
      <c r="FA10" s="4">
        <v>9.4300000000000004E-8</v>
      </c>
      <c r="FB10" s="4">
        <v>9.0499999999999996E-8</v>
      </c>
      <c r="FC10" s="4">
        <v>8.6799999999999996E-8</v>
      </c>
      <c r="FD10" s="4">
        <v>8.3299999999999998E-8</v>
      </c>
      <c r="FE10" s="4">
        <v>8.0000000000000002E-8</v>
      </c>
      <c r="FF10" s="4">
        <v>7.6799999999999999E-8</v>
      </c>
      <c r="FG10" s="4">
        <v>7.3700000000000005E-8</v>
      </c>
      <c r="FH10" s="4">
        <v>7.0700000000000004E-8</v>
      </c>
      <c r="FI10" s="4">
        <v>6.7799999999999998E-8</v>
      </c>
      <c r="FJ10" s="4">
        <v>6.5099999999999994E-8</v>
      </c>
      <c r="FK10" s="4">
        <v>6.2499999999999997E-8</v>
      </c>
      <c r="FL10" s="4">
        <v>5.9999999999999995E-8</v>
      </c>
      <c r="FM10" s="4">
        <v>5.76E-8</v>
      </c>
      <c r="FN10" s="4">
        <v>5.5199999999999998E-8</v>
      </c>
      <c r="FO10" s="4">
        <v>5.2999999999999998E-8</v>
      </c>
      <c r="FP10" s="4">
        <v>5.0899999999999999E-8</v>
      </c>
      <c r="FQ10" s="4">
        <v>4.88E-8</v>
      </c>
    </row>
    <row r="11" spans="1:173" x14ac:dyDescent="0.2">
      <c r="A11" s="3">
        <v>9</v>
      </c>
      <c r="B11" s="4">
        <v>4.7201199999999998E-5</v>
      </c>
      <c r="C11" s="4">
        <v>4.56479E-5</v>
      </c>
      <c r="D11" s="4">
        <v>4.4124400000000001E-5</v>
      </c>
      <c r="E11" s="4">
        <v>4.2632800000000003E-5</v>
      </c>
      <c r="F11" s="4">
        <v>4.1174699999999997E-5</v>
      </c>
      <c r="G11" s="4">
        <v>3.97513E-5</v>
      </c>
      <c r="H11" s="4">
        <v>3.83638E-5</v>
      </c>
      <c r="I11" s="4">
        <v>3.7012599999999999E-5</v>
      </c>
      <c r="J11" s="4">
        <v>3.5698399999999997E-5</v>
      </c>
      <c r="K11" s="4">
        <v>3.4421400000000002E-5</v>
      </c>
      <c r="L11" s="4">
        <v>3.3181600000000001E-5</v>
      </c>
      <c r="M11" s="4">
        <v>3.19789E-5</v>
      </c>
      <c r="N11" s="4">
        <v>3.0813099999999998E-5</v>
      </c>
      <c r="O11" s="4">
        <v>2.9683799999999999E-5</v>
      </c>
      <c r="P11" s="4">
        <v>2.85906E-5</v>
      </c>
      <c r="Q11" s="4">
        <v>2.7532999999999999E-5</v>
      </c>
      <c r="R11" s="4">
        <v>2.6510299999999999E-5</v>
      </c>
      <c r="S11" s="4">
        <v>2.55219E-5</v>
      </c>
      <c r="T11" s="4">
        <v>2.4567E-5</v>
      </c>
      <c r="U11" s="4">
        <v>2.3644900000000001E-5</v>
      </c>
      <c r="V11" s="4">
        <v>2.2754800000000001E-5</v>
      </c>
      <c r="W11" s="4">
        <v>2.1895800000000001E-5</v>
      </c>
      <c r="X11" s="4">
        <v>2.1067300000000001E-5</v>
      </c>
      <c r="Y11" s="4">
        <v>2.02682E-5</v>
      </c>
      <c r="Z11" s="4">
        <v>1.9497800000000002E-5</v>
      </c>
      <c r="AA11" s="4">
        <v>1.87553E-5</v>
      </c>
      <c r="AB11" s="4">
        <v>1.8039699999999999E-5</v>
      </c>
      <c r="AC11" s="4">
        <v>1.7350299999999999E-5</v>
      </c>
      <c r="AD11" s="4">
        <v>1.66863E-5</v>
      </c>
      <c r="AE11" s="4">
        <v>1.60467E-5</v>
      </c>
      <c r="AF11" s="4">
        <v>1.5430900000000002E-5</v>
      </c>
      <c r="AG11" s="4">
        <v>1.4837999999999999E-5</v>
      </c>
      <c r="AH11" s="4">
        <v>1.42672E-5</v>
      </c>
      <c r="AI11" s="4">
        <v>1.3717799999999999E-5</v>
      </c>
      <c r="AJ11" s="4">
        <v>1.31891E-5</v>
      </c>
      <c r="AK11" s="4">
        <v>1.26803E-5</v>
      </c>
      <c r="AL11" s="4">
        <v>1.21908E-5</v>
      </c>
      <c r="AM11" s="4">
        <v>1.1719799999999999E-5</v>
      </c>
      <c r="AN11" s="4">
        <v>1.12667E-5</v>
      </c>
      <c r="AO11" s="4">
        <v>1.08309E-5</v>
      </c>
      <c r="AP11" s="4">
        <v>1.04116E-5</v>
      </c>
      <c r="AQ11" s="4">
        <v>1.0008400000000001E-5</v>
      </c>
      <c r="AR11" s="4">
        <v>9.6206000000000007E-6</v>
      </c>
      <c r="AS11" s="4">
        <v>9.2475999999999993E-6</v>
      </c>
      <c r="AT11" s="4">
        <v>8.8890000000000008E-6</v>
      </c>
      <c r="AU11" s="4">
        <v>8.5441000000000001E-6</v>
      </c>
      <c r="AV11" s="4">
        <v>8.2124999999999997E-6</v>
      </c>
      <c r="AW11" s="4">
        <v>7.8937000000000003E-6</v>
      </c>
      <c r="AX11" s="4">
        <v>7.5870999999999997E-6</v>
      </c>
      <c r="AY11" s="4">
        <v>7.2923999999999998E-6</v>
      </c>
      <c r="AZ11" s="4">
        <v>7.0090000000000001E-6</v>
      </c>
      <c r="BA11" s="4">
        <v>6.7366E-6</v>
      </c>
      <c r="BB11" s="4">
        <v>6.4747E-6</v>
      </c>
      <c r="BC11" s="4">
        <v>6.2230000000000004E-6</v>
      </c>
      <c r="BD11" s="4">
        <v>5.981E-6</v>
      </c>
      <c r="BE11" s="4">
        <v>5.7482999999999997E-6</v>
      </c>
      <c r="BF11" s="4">
        <v>5.5246999999999998E-6</v>
      </c>
      <c r="BG11" s="4">
        <v>5.3097000000000002E-6</v>
      </c>
      <c r="BH11" s="4">
        <v>5.1031000000000003E-6</v>
      </c>
      <c r="BI11" s="4">
        <v>4.9045000000000002E-6</v>
      </c>
      <c r="BJ11" s="4">
        <v>4.7136000000000001E-6</v>
      </c>
      <c r="BK11" s="4">
        <v>4.5301E-6</v>
      </c>
      <c r="BL11" s="4">
        <v>4.3537000000000003E-6</v>
      </c>
      <c r="BM11" s="4">
        <v>4.1841999999999997E-6</v>
      </c>
      <c r="BN11" s="4">
        <v>4.0212999999999999E-6</v>
      </c>
      <c r="BO11" s="4">
        <v>3.8646999999999996E-6</v>
      </c>
      <c r="BP11" s="4">
        <v>3.7141999999999999E-6</v>
      </c>
      <c r="BQ11" s="4">
        <v>3.5694999999999999E-6</v>
      </c>
      <c r="BR11" s="4">
        <v>3.4305E-6</v>
      </c>
      <c r="BS11" s="4">
        <v>3.2969000000000001E-6</v>
      </c>
      <c r="BT11" s="4">
        <v>3.1684E-6</v>
      </c>
      <c r="BU11" s="4">
        <v>3.0450000000000001E-6</v>
      </c>
      <c r="BV11" s="4">
        <v>2.9264000000000001E-6</v>
      </c>
      <c r="BW11" s="4">
        <v>2.8124E-6</v>
      </c>
      <c r="BX11" s="4">
        <v>2.7028000000000002E-6</v>
      </c>
      <c r="BY11" s="4">
        <v>2.5975000000000001E-6</v>
      </c>
      <c r="BZ11" s="4">
        <v>2.4963000000000001E-6</v>
      </c>
      <c r="CA11" s="4">
        <v>2.3989999999999998E-6</v>
      </c>
      <c r="CB11" s="4">
        <v>2.3055000000000002E-6</v>
      </c>
      <c r="CC11" s="4">
        <v>2.2156999999999998E-6</v>
      </c>
      <c r="CD11" s="4">
        <v>2.1293000000000001E-6</v>
      </c>
      <c r="CE11" s="4">
        <v>2.0464E-6</v>
      </c>
      <c r="CF11" s="4">
        <v>1.9665999999999999E-6</v>
      </c>
      <c r="CG11" s="4">
        <v>1.8899999999999999E-6</v>
      </c>
      <c r="CH11" s="4">
        <v>1.8163000000000001E-6</v>
      </c>
      <c r="CI11" s="4">
        <v>1.7455000000000001E-6</v>
      </c>
      <c r="CJ11" s="4">
        <v>1.6775E-6</v>
      </c>
      <c r="CK11" s="4">
        <v>1.6121E-6</v>
      </c>
      <c r="CL11" s="4">
        <v>1.5492999999999999E-6</v>
      </c>
      <c r="CM11" s="4">
        <v>1.4889000000000001E-6</v>
      </c>
      <c r="CN11" s="4">
        <v>1.4308999999999999E-6</v>
      </c>
      <c r="CO11" s="4">
        <v>1.3751E-6</v>
      </c>
      <c r="CP11" s="4">
        <v>1.3215E-6</v>
      </c>
      <c r="CQ11" s="4">
        <v>1.2699999999999999E-6</v>
      </c>
      <c r="CR11" s="4">
        <v>1.2205E-6</v>
      </c>
      <c r="CS11" s="4">
        <v>1.1729E-6</v>
      </c>
      <c r="CT11" s="4">
        <v>1.1272E-6</v>
      </c>
      <c r="CU11" s="4">
        <v>1.0833000000000001E-6</v>
      </c>
      <c r="CV11" s="4">
        <v>1.0411000000000001E-6</v>
      </c>
      <c r="CW11" s="4">
        <v>1.0005E-6</v>
      </c>
      <c r="CX11" s="4">
        <v>9.6150000000000003E-7</v>
      </c>
      <c r="CY11" s="4">
        <v>9.2399999999999996E-7</v>
      </c>
      <c r="CZ11" s="4">
        <v>8.8800000000000001E-7</v>
      </c>
      <c r="DA11" s="4">
        <v>8.5339999999999995E-7</v>
      </c>
      <c r="DB11" s="4">
        <v>8.2009999999999999E-7</v>
      </c>
      <c r="DC11" s="4">
        <v>7.8820000000000003E-7</v>
      </c>
      <c r="DD11" s="4">
        <v>7.5740000000000005E-7</v>
      </c>
      <c r="DE11" s="4">
        <v>7.2790000000000005E-7</v>
      </c>
      <c r="DF11" s="4">
        <v>6.9950000000000004E-7</v>
      </c>
      <c r="DG11" s="4">
        <v>6.723E-7</v>
      </c>
      <c r="DH11" s="4">
        <v>6.4610000000000005E-7</v>
      </c>
      <c r="DI11" s="4">
        <v>6.2089999999999995E-7</v>
      </c>
      <c r="DJ11" s="4">
        <v>5.9670000000000004E-7</v>
      </c>
      <c r="DK11" s="4">
        <v>5.7339999999999999E-7</v>
      </c>
      <c r="DL11" s="4">
        <v>5.511E-7</v>
      </c>
      <c r="DM11" s="4">
        <v>5.2959999999999998E-7</v>
      </c>
      <c r="DN11" s="4">
        <v>5.0900000000000002E-7</v>
      </c>
      <c r="DO11" s="4">
        <v>4.8910000000000001E-7</v>
      </c>
      <c r="DP11" s="4">
        <v>4.7010000000000001E-7</v>
      </c>
      <c r="DQ11" s="4">
        <v>4.517E-7</v>
      </c>
      <c r="DR11" s="4">
        <v>4.341E-7</v>
      </c>
      <c r="DS11" s="4">
        <v>4.172E-7</v>
      </c>
      <c r="DT11" s="4">
        <v>4.009E-7</v>
      </c>
      <c r="DU11" s="4">
        <v>3.8529999999999999E-7</v>
      </c>
      <c r="DV11" s="4">
        <v>3.7029999999999997E-7</v>
      </c>
      <c r="DW11" s="4">
        <v>3.559E-7</v>
      </c>
      <c r="DX11" s="4">
        <v>3.4200000000000002E-7</v>
      </c>
      <c r="DY11" s="4">
        <v>3.2870000000000003E-7</v>
      </c>
      <c r="DZ11" s="4">
        <v>3.1580000000000001E-7</v>
      </c>
      <c r="EA11" s="4">
        <v>3.0349999999999998E-7</v>
      </c>
      <c r="EB11" s="4">
        <v>2.917E-7</v>
      </c>
      <c r="EC11" s="4">
        <v>2.8029999999999999E-7</v>
      </c>
      <c r="ED11" s="4">
        <v>2.6940000000000002E-7</v>
      </c>
      <c r="EE11" s="4">
        <v>2.5890000000000002E-7</v>
      </c>
      <c r="EF11" s="4">
        <v>2.488E-7</v>
      </c>
      <c r="EG11" s="4">
        <v>2.3910000000000002E-7</v>
      </c>
      <c r="EH11" s="4">
        <v>2.2980000000000001E-7</v>
      </c>
      <c r="EI11" s="4">
        <v>2.2079999999999999E-7</v>
      </c>
      <c r="EJ11" s="4">
        <v>2.1220000000000001E-7</v>
      </c>
      <c r="EK11" s="4">
        <v>2.04E-7</v>
      </c>
      <c r="EL11" s="4">
        <v>1.9600000000000001E-7</v>
      </c>
      <c r="EM11" s="4">
        <v>1.8839999999999999E-7</v>
      </c>
      <c r="EN11" s="4">
        <v>1.8099999999999999E-7</v>
      </c>
      <c r="EO11" s="4">
        <v>1.74E-7</v>
      </c>
      <c r="EP11" s="4">
        <v>1.6719999999999999E-7</v>
      </c>
      <c r="EQ11" s="4">
        <v>1.607E-7</v>
      </c>
      <c r="ER11" s="4">
        <v>1.5440000000000001E-7</v>
      </c>
      <c r="ES11" s="4">
        <v>1.4840000000000001E-7</v>
      </c>
      <c r="ET11" s="4">
        <v>1.4259999999999999E-7</v>
      </c>
      <c r="EU11" s="4">
        <v>1.37E-7</v>
      </c>
      <c r="EV11" s="4">
        <v>1.3169999999999999E-7</v>
      </c>
      <c r="EW11" s="4">
        <v>1.2660000000000001E-7</v>
      </c>
      <c r="EX11" s="4">
        <v>1.216E-7</v>
      </c>
      <c r="EY11" s="4">
        <v>1.1689999999999999E-7</v>
      </c>
      <c r="EZ11" s="4">
        <v>1.1230000000000001E-7</v>
      </c>
      <c r="FA11" s="4">
        <v>1.08E-7</v>
      </c>
      <c r="FB11" s="4">
        <v>1.038E-7</v>
      </c>
      <c r="FC11" s="4">
        <v>9.9699999999999999E-8</v>
      </c>
      <c r="FD11" s="4">
        <v>9.5799999999999998E-8</v>
      </c>
      <c r="FE11" s="4">
        <v>9.2099999999999998E-8</v>
      </c>
      <c r="FF11" s="4">
        <v>8.8500000000000005E-8</v>
      </c>
      <c r="FG11" s="4">
        <v>8.4999999999999994E-8</v>
      </c>
      <c r="FH11" s="4">
        <v>8.1699999999999997E-8</v>
      </c>
      <c r="FI11" s="4">
        <v>7.8499999999999995E-8</v>
      </c>
      <c r="FJ11" s="4">
        <v>7.5499999999999994E-8</v>
      </c>
      <c r="FK11" s="4">
        <v>7.2499999999999994E-8</v>
      </c>
      <c r="FL11" s="4">
        <v>6.9699999999999995E-8</v>
      </c>
      <c r="FM11" s="4">
        <v>6.7000000000000004E-8</v>
      </c>
      <c r="FN11" s="4">
        <v>6.4399999999999994E-8</v>
      </c>
      <c r="FO11" s="4">
        <v>6.1900000000000005E-8</v>
      </c>
      <c r="FP11" s="4">
        <v>5.9499999999999997E-8</v>
      </c>
      <c r="FQ11" s="4">
        <v>5.7100000000000002E-8</v>
      </c>
    </row>
    <row r="12" spans="1:173" x14ac:dyDescent="0.2">
      <c r="A12" s="3">
        <v>10</v>
      </c>
      <c r="B12" s="4">
        <v>5.4360700000000003E-5</v>
      </c>
      <c r="C12" s="4">
        <v>5.26197E-5</v>
      </c>
      <c r="D12" s="4">
        <v>5.09138E-5</v>
      </c>
      <c r="E12" s="4">
        <v>4.9244599999999999E-5</v>
      </c>
      <c r="F12" s="4">
        <v>4.7613600000000001E-5</v>
      </c>
      <c r="G12" s="4">
        <v>4.60218E-5</v>
      </c>
      <c r="H12" s="4">
        <v>4.4469999999999999E-5</v>
      </c>
      <c r="I12" s="4">
        <v>4.2958699999999999E-5</v>
      </c>
      <c r="J12" s="4">
        <v>4.1488400000000001E-5</v>
      </c>
      <c r="K12" s="4">
        <v>4.0058899999999997E-5</v>
      </c>
      <c r="L12" s="4">
        <v>3.8670400000000002E-5</v>
      </c>
      <c r="M12" s="4">
        <v>3.7322600000000001E-5</v>
      </c>
      <c r="N12" s="4">
        <v>3.60152E-5</v>
      </c>
      <c r="O12" s="4">
        <v>3.4747599999999999E-5</v>
      </c>
      <c r="P12" s="4">
        <v>3.3519400000000003E-5</v>
      </c>
      <c r="Q12" s="4">
        <v>3.2329899999999997E-5</v>
      </c>
      <c r="R12" s="4">
        <v>3.11784E-5</v>
      </c>
      <c r="S12" s="4">
        <v>3.0064299999999999E-5</v>
      </c>
      <c r="T12" s="4">
        <v>2.8986600000000001E-5</v>
      </c>
      <c r="U12" s="4">
        <v>2.79446E-5</v>
      </c>
      <c r="V12" s="4">
        <v>2.6937500000000001E-5</v>
      </c>
      <c r="W12" s="4">
        <v>2.5964300000000001E-5</v>
      </c>
      <c r="X12" s="4">
        <v>2.50242E-5</v>
      </c>
      <c r="Y12" s="4">
        <v>2.4116300000000002E-5</v>
      </c>
      <c r="Z12" s="4">
        <v>2.32397E-5</v>
      </c>
      <c r="AA12" s="4">
        <v>2.2393500000000002E-5</v>
      </c>
      <c r="AB12" s="4">
        <v>2.15768E-5</v>
      </c>
      <c r="AC12" s="4">
        <v>2.07887E-5</v>
      </c>
      <c r="AD12" s="4">
        <v>2.00284E-5</v>
      </c>
      <c r="AE12" s="4">
        <v>1.9295000000000001E-5</v>
      </c>
      <c r="AF12" s="4">
        <v>1.8587600000000001E-5</v>
      </c>
      <c r="AG12" s="4">
        <v>1.79054E-5</v>
      </c>
      <c r="AH12" s="4">
        <v>1.7247600000000001E-5</v>
      </c>
      <c r="AI12" s="4">
        <v>1.6613399999999999E-5</v>
      </c>
      <c r="AJ12" s="4">
        <v>1.6002E-5</v>
      </c>
      <c r="AK12" s="4">
        <v>1.5412699999999999E-5</v>
      </c>
      <c r="AL12" s="4">
        <v>1.48446E-5</v>
      </c>
      <c r="AM12" s="4">
        <v>1.4297199999999999E-5</v>
      </c>
      <c r="AN12" s="4">
        <v>1.3769599999999999E-5</v>
      </c>
      <c r="AO12" s="4">
        <v>1.3261199999999999E-5</v>
      </c>
      <c r="AP12" s="4">
        <v>1.2771299999999999E-5</v>
      </c>
      <c r="AQ12" s="4">
        <v>1.2299299999999999E-5</v>
      </c>
      <c r="AR12" s="4">
        <v>1.18445E-5</v>
      </c>
      <c r="AS12" s="4">
        <v>1.14063E-5</v>
      </c>
      <c r="AT12" s="4">
        <v>1.0984299999999999E-5</v>
      </c>
      <c r="AU12" s="4">
        <v>1.05776E-5</v>
      </c>
      <c r="AV12" s="4">
        <v>1.0186E-5</v>
      </c>
      <c r="AW12" s="4">
        <v>9.8086999999999998E-6</v>
      </c>
      <c r="AX12" s="4">
        <v>9.4452999999999992E-6</v>
      </c>
      <c r="AY12" s="4">
        <v>9.0952000000000006E-6</v>
      </c>
      <c r="AZ12" s="4">
        <v>8.7581000000000001E-6</v>
      </c>
      <c r="BA12" s="4">
        <v>8.4333999999999996E-6</v>
      </c>
      <c r="BB12" s="4">
        <v>8.1205999999999998E-6</v>
      </c>
      <c r="BC12" s="4">
        <v>7.8194E-6</v>
      </c>
      <c r="BD12" s="4">
        <v>7.5294000000000003E-6</v>
      </c>
      <c r="BE12" s="4">
        <v>7.25E-6</v>
      </c>
      <c r="BF12" s="4">
        <v>6.9809999999999997E-6</v>
      </c>
      <c r="BG12" s="4">
        <v>6.7219E-6</v>
      </c>
      <c r="BH12" s="4">
        <v>6.4724000000000001E-6</v>
      </c>
      <c r="BI12" s="4">
        <v>6.2321E-6</v>
      </c>
      <c r="BJ12" s="4">
        <v>6.0008000000000002E-6</v>
      </c>
      <c r="BK12" s="4">
        <v>5.7780000000000004E-6</v>
      </c>
      <c r="BL12" s="4">
        <v>5.5634E-6</v>
      </c>
      <c r="BM12" s="4">
        <v>5.3568000000000001E-6</v>
      </c>
      <c r="BN12" s="4">
        <v>5.1579000000000002E-6</v>
      </c>
      <c r="BO12" s="4">
        <v>4.9663000000000002E-6</v>
      </c>
      <c r="BP12" s="4">
        <v>4.7817999999999997E-6</v>
      </c>
      <c r="BQ12" s="4">
        <v>4.6041999999999999E-6</v>
      </c>
      <c r="BR12" s="4">
        <v>4.4332000000000002E-6</v>
      </c>
      <c r="BS12" s="4">
        <v>4.2684999999999999E-6</v>
      </c>
      <c r="BT12" s="4">
        <v>4.1099000000000002E-6</v>
      </c>
      <c r="BU12" s="4">
        <v>3.9572E-6</v>
      </c>
      <c r="BV12" s="4">
        <v>3.8102E-6</v>
      </c>
      <c r="BW12" s="4">
        <v>3.6685999999999999E-6</v>
      </c>
      <c r="BX12" s="4">
        <v>3.5323E-6</v>
      </c>
      <c r="BY12" s="4">
        <v>3.4010999999999999E-6</v>
      </c>
      <c r="BZ12" s="4">
        <v>3.2747000000000002E-6</v>
      </c>
      <c r="CA12" s="4">
        <v>3.1530000000000001E-6</v>
      </c>
      <c r="CB12" s="4">
        <v>3.0357999999999998E-6</v>
      </c>
      <c r="CC12" s="4">
        <v>2.9229999999999998E-6</v>
      </c>
      <c r="CD12" s="4">
        <v>2.8144000000000001E-6</v>
      </c>
      <c r="CE12" s="4">
        <v>2.7097999999999999E-6</v>
      </c>
      <c r="CF12" s="4">
        <v>2.6091000000000001E-6</v>
      </c>
      <c r="CG12" s="4">
        <v>2.5121000000000001E-6</v>
      </c>
      <c r="CH12" s="4">
        <v>2.4186999999999998E-6</v>
      </c>
      <c r="CI12" s="4">
        <v>2.3288999999999998E-6</v>
      </c>
      <c r="CJ12" s="4">
        <v>2.2423000000000001E-6</v>
      </c>
      <c r="CK12" s="4">
        <v>2.159E-6</v>
      </c>
      <c r="CL12" s="4">
        <v>2.0787000000000001E-6</v>
      </c>
      <c r="CM12" s="4">
        <v>2.0014999999999998E-6</v>
      </c>
      <c r="CN12" s="4">
        <v>1.9271000000000002E-6</v>
      </c>
      <c r="CO12" s="4">
        <v>1.8554000000000001E-6</v>
      </c>
      <c r="CP12" s="4">
        <v>1.7865E-6</v>
      </c>
      <c r="CQ12" s="4">
        <v>1.7201000000000001E-6</v>
      </c>
      <c r="CR12" s="4">
        <v>1.6560999999999999E-6</v>
      </c>
      <c r="CS12" s="4">
        <v>1.5945999999999999E-6</v>
      </c>
      <c r="CT12" s="4">
        <v>1.5352999999999999E-6</v>
      </c>
      <c r="CU12" s="4">
        <v>1.4782000000000001E-6</v>
      </c>
      <c r="CV12" s="4">
        <v>1.4233E-6</v>
      </c>
      <c r="CW12" s="4">
        <v>1.3704E-6</v>
      </c>
      <c r="CX12" s="4">
        <v>1.3195E-6</v>
      </c>
      <c r="CY12" s="4">
        <v>1.2703999999999999E-6</v>
      </c>
      <c r="CZ12" s="4">
        <v>1.2232E-6</v>
      </c>
      <c r="DA12" s="4">
        <v>1.1777E-6</v>
      </c>
      <c r="DB12" s="4">
        <v>1.1339000000000001E-6</v>
      </c>
      <c r="DC12" s="4">
        <v>1.0918000000000001E-6</v>
      </c>
      <c r="DD12" s="4">
        <v>1.0512E-6</v>
      </c>
      <c r="DE12" s="4">
        <v>1.0121E-6</v>
      </c>
      <c r="DF12" s="4">
        <v>9.7449999999999994E-7</v>
      </c>
      <c r="DG12" s="4">
        <v>9.3829999999999998E-7</v>
      </c>
      <c r="DH12" s="4">
        <v>9.034E-7</v>
      </c>
      <c r="DI12" s="4">
        <v>8.6980000000000002E-7</v>
      </c>
      <c r="DJ12" s="4">
        <v>8.3750000000000003E-7</v>
      </c>
      <c r="DK12" s="4">
        <v>8.0640000000000002E-7</v>
      </c>
      <c r="DL12" s="4">
        <v>7.7639999999999999E-7</v>
      </c>
      <c r="DM12" s="4">
        <v>7.4750000000000004E-7</v>
      </c>
      <c r="DN12" s="4">
        <v>7.1979999999999997E-7</v>
      </c>
      <c r="DO12" s="4">
        <v>6.9299999999999997E-7</v>
      </c>
      <c r="DP12" s="4">
        <v>6.6720000000000005E-7</v>
      </c>
      <c r="DQ12" s="4">
        <v>6.4239999999999998E-7</v>
      </c>
      <c r="DR12" s="4">
        <v>6.1859999999999999E-7</v>
      </c>
      <c r="DS12" s="4">
        <v>5.9559999999999996E-7</v>
      </c>
      <c r="DT12" s="4">
        <v>5.7339999999999999E-7</v>
      </c>
      <c r="DU12" s="4">
        <v>5.5209999999999997E-7</v>
      </c>
      <c r="DV12" s="4">
        <v>5.3160000000000002E-7</v>
      </c>
      <c r="DW12" s="4">
        <v>5.1180000000000002E-7</v>
      </c>
      <c r="DX12" s="4">
        <v>4.9279999999999997E-7</v>
      </c>
      <c r="DY12" s="4">
        <v>4.7450000000000002E-7</v>
      </c>
      <c r="DZ12" s="4">
        <v>4.5680000000000001E-7</v>
      </c>
      <c r="EA12" s="4">
        <v>4.3990000000000001E-7</v>
      </c>
      <c r="EB12" s="4">
        <v>4.235E-7</v>
      </c>
      <c r="EC12" s="4">
        <v>4.0779999999999999E-7</v>
      </c>
      <c r="ED12" s="4">
        <v>3.9260000000000001E-7</v>
      </c>
      <c r="EE12" s="4">
        <v>3.7800000000000002E-7</v>
      </c>
      <c r="EF12" s="4">
        <v>3.6399999999999998E-7</v>
      </c>
      <c r="EG12" s="4">
        <v>3.5040000000000001E-7</v>
      </c>
      <c r="EH12" s="4">
        <v>3.3739999999999999E-7</v>
      </c>
      <c r="EI12" s="4">
        <v>3.249E-7</v>
      </c>
      <c r="EJ12" s="4">
        <v>3.128E-7</v>
      </c>
      <c r="EK12" s="4">
        <v>3.0120000000000002E-7</v>
      </c>
      <c r="EL12" s="4">
        <v>2.8999999999999998E-7</v>
      </c>
      <c r="EM12" s="4">
        <v>2.7920000000000001E-7</v>
      </c>
      <c r="EN12" s="4">
        <v>2.6880000000000002E-7</v>
      </c>
      <c r="EO12" s="4">
        <v>2.5880000000000001E-7</v>
      </c>
      <c r="EP12" s="4">
        <v>2.4919999999999998E-7</v>
      </c>
      <c r="EQ12" s="4">
        <v>2.3990000000000002E-7</v>
      </c>
      <c r="ER12" s="4">
        <v>2.3099999999999999E-7</v>
      </c>
      <c r="ES12" s="4">
        <v>2.2240000000000001E-7</v>
      </c>
      <c r="ET12" s="4">
        <v>2.142E-7</v>
      </c>
      <c r="EU12" s="4">
        <v>2.0620000000000001E-7</v>
      </c>
      <c r="EV12" s="4">
        <v>1.9850000000000001E-7</v>
      </c>
      <c r="EW12" s="4">
        <v>1.9119999999999999E-7</v>
      </c>
      <c r="EX12" s="4">
        <v>1.8409999999999999E-7</v>
      </c>
      <c r="EY12" s="4">
        <v>1.772E-7</v>
      </c>
      <c r="EZ12" s="4">
        <v>1.7060000000000001E-7</v>
      </c>
      <c r="FA12" s="4">
        <v>1.6430000000000001E-7</v>
      </c>
      <c r="FB12" s="4">
        <v>1.582E-7</v>
      </c>
      <c r="FC12" s="4">
        <v>1.5230000000000001E-7</v>
      </c>
      <c r="FD12" s="4">
        <v>1.466E-7</v>
      </c>
      <c r="FE12" s="4">
        <v>1.4119999999999999E-7</v>
      </c>
      <c r="FF12" s="4">
        <v>1.3589999999999999E-7</v>
      </c>
      <c r="FG12" s="4">
        <v>1.3089999999999999E-7</v>
      </c>
      <c r="FH12" s="4">
        <v>1.2599999999999999E-7</v>
      </c>
      <c r="FI12" s="4">
        <v>1.2130000000000001E-7</v>
      </c>
      <c r="FJ12" s="4">
        <v>1.168E-7</v>
      </c>
      <c r="FK12" s="4">
        <v>1.1249999999999999E-7</v>
      </c>
      <c r="FL12" s="4">
        <v>1.083E-7</v>
      </c>
      <c r="FM12" s="4">
        <v>1.043E-7</v>
      </c>
      <c r="FN12" s="4">
        <v>1.004E-7</v>
      </c>
      <c r="FO12" s="4">
        <v>9.6699999999999999E-8</v>
      </c>
      <c r="FP12" s="4">
        <v>9.3100000000000006E-8</v>
      </c>
      <c r="FQ12" s="4">
        <v>8.9599999999999995E-8</v>
      </c>
    </row>
    <row r="13" spans="1:173" x14ac:dyDescent="0.2">
      <c r="A13" s="3">
        <v>11</v>
      </c>
      <c r="B13" s="4">
        <v>5.9065499999999999E-5</v>
      </c>
      <c r="C13" s="4">
        <v>5.7010499999999999E-5</v>
      </c>
      <c r="D13" s="4">
        <v>5.5030700000000002E-5</v>
      </c>
      <c r="E13" s="4">
        <v>5.3122999999999999E-5</v>
      </c>
      <c r="F13" s="4">
        <v>5.12843E-5</v>
      </c>
      <c r="G13" s="4">
        <v>4.9511900000000003E-5</v>
      </c>
      <c r="H13" s="4">
        <v>4.7803100000000003E-5</v>
      </c>
      <c r="I13" s="4">
        <v>4.6155400000000002E-5</v>
      </c>
      <c r="J13" s="4">
        <v>4.4566300000000001E-5</v>
      </c>
      <c r="K13" s="4">
        <v>4.3033500000000001E-5</v>
      </c>
      <c r="L13" s="4">
        <v>4.1554999999999998E-5</v>
      </c>
      <c r="M13" s="4">
        <v>4.0128600000000001E-5</v>
      </c>
      <c r="N13" s="4">
        <v>3.8752299999999998E-5</v>
      </c>
      <c r="O13" s="4">
        <v>3.74243E-5</v>
      </c>
      <c r="P13" s="4">
        <v>3.6142700000000002E-5</v>
      </c>
      <c r="Q13" s="4">
        <v>3.49058E-5</v>
      </c>
      <c r="R13" s="4">
        <v>3.3711999999999998E-5</v>
      </c>
      <c r="S13" s="4">
        <v>3.2559699999999999E-5</v>
      </c>
      <c r="T13" s="4">
        <v>3.14474E-5</v>
      </c>
      <c r="U13" s="4">
        <v>3.03736E-5</v>
      </c>
      <c r="V13" s="4">
        <v>2.93369E-5</v>
      </c>
      <c r="W13" s="4">
        <v>2.8336000000000001E-5</v>
      </c>
      <c r="X13" s="4">
        <v>2.73697E-5</v>
      </c>
      <c r="Y13" s="4">
        <v>2.64366E-5</v>
      </c>
      <c r="Z13" s="4">
        <v>2.55357E-5</v>
      </c>
      <c r="AA13" s="4">
        <v>2.46657E-5</v>
      </c>
      <c r="AB13" s="4">
        <v>2.3825600000000001E-5</v>
      </c>
      <c r="AC13" s="4">
        <v>2.3014300000000001E-5</v>
      </c>
      <c r="AD13" s="4">
        <v>2.2230900000000001E-5</v>
      </c>
      <c r="AE13" s="4">
        <v>2.1474199999999998E-5</v>
      </c>
      <c r="AF13" s="4">
        <v>2.0743499999999999E-5</v>
      </c>
      <c r="AG13" s="4">
        <v>2.00378E-5</v>
      </c>
      <c r="AH13" s="4">
        <v>1.9356199999999999E-5</v>
      </c>
      <c r="AI13" s="4">
        <v>1.8697899999999999E-5</v>
      </c>
      <c r="AJ13" s="4">
        <v>1.8062100000000001E-5</v>
      </c>
      <c r="AK13" s="4">
        <v>1.7447899999999999E-5</v>
      </c>
      <c r="AL13" s="4">
        <v>1.68548E-5</v>
      </c>
      <c r="AM13" s="4">
        <v>1.6281800000000001E-5</v>
      </c>
      <c r="AN13" s="4">
        <v>1.57285E-5</v>
      </c>
      <c r="AO13" s="4">
        <v>1.51939E-5</v>
      </c>
      <c r="AP13" s="4">
        <v>1.46776E-5</v>
      </c>
      <c r="AQ13" s="4">
        <v>1.4178900000000001E-5</v>
      </c>
      <c r="AR13" s="4">
        <v>1.36971E-5</v>
      </c>
      <c r="AS13" s="4">
        <v>1.3231799999999999E-5</v>
      </c>
      <c r="AT13" s="4">
        <v>1.27823E-5</v>
      </c>
      <c r="AU13" s="4">
        <v>1.23481E-5</v>
      </c>
      <c r="AV13" s="4">
        <v>1.19286E-5</v>
      </c>
      <c r="AW13" s="4">
        <v>1.1523500000000001E-5</v>
      </c>
      <c r="AX13" s="4">
        <v>1.11321E-5</v>
      </c>
      <c r="AY13" s="4">
        <v>1.0754000000000001E-5</v>
      </c>
      <c r="AZ13" s="4">
        <v>1.03888E-5</v>
      </c>
      <c r="BA13" s="4">
        <v>1.0036E-5</v>
      </c>
      <c r="BB13" s="4">
        <v>9.6951999999999999E-6</v>
      </c>
      <c r="BC13" s="4">
        <v>9.3659999999999998E-6</v>
      </c>
      <c r="BD13" s="4">
        <v>9.0479000000000002E-6</v>
      </c>
      <c r="BE13" s="4">
        <v>8.7406999999999992E-6</v>
      </c>
      <c r="BF13" s="4">
        <v>8.4439000000000006E-6</v>
      </c>
      <c r="BG13" s="4">
        <v>8.1572000000000004E-6</v>
      </c>
      <c r="BH13" s="4">
        <v>7.8802999999999998E-6</v>
      </c>
      <c r="BI13" s="4">
        <v>7.6127E-6</v>
      </c>
      <c r="BJ13" s="4">
        <v>7.3541999999999998E-6</v>
      </c>
      <c r="BK13" s="4">
        <v>7.1045999999999997E-6</v>
      </c>
      <c r="BL13" s="4">
        <v>6.8634000000000002E-6</v>
      </c>
      <c r="BM13" s="4">
        <v>6.6302999999999999E-6</v>
      </c>
      <c r="BN13" s="4">
        <v>6.4052000000000001E-6</v>
      </c>
      <c r="BO13" s="4">
        <v>6.1878000000000003E-6</v>
      </c>
      <c r="BP13" s="4">
        <v>5.9777000000000004E-6</v>
      </c>
      <c r="BQ13" s="4">
        <v>5.7748000000000002E-6</v>
      </c>
      <c r="BR13" s="4">
        <v>5.5786999999999996E-6</v>
      </c>
      <c r="BS13" s="4">
        <v>5.3893999999999996E-6</v>
      </c>
      <c r="BT13" s="4">
        <v>5.2063999999999998E-6</v>
      </c>
      <c r="BU13" s="4">
        <v>5.0297000000000003E-6</v>
      </c>
      <c r="BV13" s="4">
        <v>4.8589000000000002E-6</v>
      </c>
      <c r="BW13" s="4">
        <v>4.6940000000000003E-6</v>
      </c>
      <c r="BX13" s="4">
        <v>4.5345999999999997E-6</v>
      </c>
      <c r="BY13" s="4">
        <v>4.3807000000000003E-6</v>
      </c>
      <c r="BZ13" s="4">
        <v>4.2320000000000003E-6</v>
      </c>
      <c r="CA13" s="4">
        <v>4.0883000000000003E-6</v>
      </c>
      <c r="CB13" s="4">
        <v>3.9496000000000003E-6</v>
      </c>
      <c r="CC13" s="4">
        <v>3.8155000000000001E-6</v>
      </c>
      <c r="CD13" s="4">
        <v>3.6859999999999999E-6</v>
      </c>
      <c r="CE13" s="4">
        <v>3.5607999999999999E-6</v>
      </c>
      <c r="CF13" s="4">
        <v>3.4400000000000001E-6</v>
      </c>
      <c r="CG13" s="4">
        <v>3.3231999999999998E-6</v>
      </c>
      <c r="CH13" s="4">
        <v>3.2103999999999998E-6</v>
      </c>
      <c r="CI13" s="4">
        <v>3.1014000000000001E-6</v>
      </c>
      <c r="CJ13" s="4">
        <v>2.9961E-6</v>
      </c>
      <c r="CK13" s="4">
        <v>2.8944000000000002E-6</v>
      </c>
      <c r="CL13" s="4">
        <v>2.7962E-6</v>
      </c>
      <c r="CM13" s="4">
        <v>2.7012999999999999E-6</v>
      </c>
      <c r="CN13" s="4">
        <v>2.6096E-6</v>
      </c>
      <c r="CO13" s="4">
        <v>2.5210000000000001E-6</v>
      </c>
      <c r="CP13" s="4">
        <v>2.4354E-6</v>
      </c>
      <c r="CQ13" s="4">
        <v>2.3526999999999999E-6</v>
      </c>
      <c r="CR13" s="4">
        <v>2.2728999999999999E-6</v>
      </c>
      <c r="CS13" s="4">
        <v>2.1957E-6</v>
      </c>
      <c r="CT13" s="4">
        <v>2.1212000000000001E-6</v>
      </c>
      <c r="CU13" s="4">
        <v>2.0491999999999998E-6</v>
      </c>
      <c r="CV13" s="4">
        <v>1.9796000000000001E-6</v>
      </c>
      <c r="CW13" s="4">
        <v>1.9124000000000001E-6</v>
      </c>
      <c r="CX13" s="4">
        <v>1.8475000000000001E-6</v>
      </c>
      <c r="CY13" s="4">
        <v>1.7848E-6</v>
      </c>
      <c r="CZ13" s="4">
        <v>1.7241999999999999E-6</v>
      </c>
      <c r="DA13" s="4">
        <v>1.6657E-6</v>
      </c>
      <c r="DB13" s="4">
        <v>1.6092E-6</v>
      </c>
      <c r="DC13" s="4">
        <v>1.5544999999999999E-6</v>
      </c>
      <c r="DD13" s="4">
        <v>1.5018E-6</v>
      </c>
      <c r="DE13" s="4">
        <v>1.4507999999999999E-6</v>
      </c>
      <c r="DF13" s="4">
        <v>1.4015E-6</v>
      </c>
      <c r="DG13" s="4">
        <v>1.3540000000000001E-6</v>
      </c>
      <c r="DH13" s="4">
        <v>1.308E-6</v>
      </c>
      <c r="DI13" s="4">
        <v>1.2636000000000001E-6</v>
      </c>
      <c r="DJ13" s="4">
        <v>1.2207E-6</v>
      </c>
      <c r="DK13" s="4">
        <v>1.1793000000000001E-6</v>
      </c>
      <c r="DL13" s="4">
        <v>1.1393E-6</v>
      </c>
      <c r="DM13" s="4">
        <v>1.1006000000000001E-6</v>
      </c>
      <c r="DN13" s="4">
        <v>1.0632E-6</v>
      </c>
      <c r="DO13" s="4">
        <v>1.0271000000000001E-6</v>
      </c>
      <c r="DP13" s="4">
        <v>9.9230000000000001E-7</v>
      </c>
      <c r="DQ13" s="4">
        <v>9.5860000000000002E-7</v>
      </c>
      <c r="DR13" s="4">
        <v>9.2600000000000001E-7</v>
      </c>
      <c r="DS13" s="4">
        <v>8.9459999999999998E-7</v>
      </c>
      <c r="DT13" s="4">
        <v>8.6420000000000002E-7</v>
      </c>
      <c r="DU13" s="4">
        <v>8.3490000000000004E-7</v>
      </c>
      <c r="DV13" s="4">
        <v>8.0660000000000004E-7</v>
      </c>
      <c r="DW13" s="4">
        <v>7.7919999999999999E-7</v>
      </c>
      <c r="DX13" s="4">
        <v>7.5270000000000001E-7</v>
      </c>
      <c r="DY13" s="4">
        <v>7.272E-7</v>
      </c>
      <c r="DZ13" s="4">
        <v>7.0250000000000005E-7</v>
      </c>
      <c r="EA13" s="4">
        <v>6.7869999999999996E-7</v>
      </c>
      <c r="EB13" s="4">
        <v>6.5560000000000002E-7</v>
      </c>
      <c r="EC13" s="4">
        <v>6.3340000000000005E-7</v>
      </c>
      <c r="ED13" s="4">
        <v>6.1190000000000002E-7</v>
      </c>
      <c r="EE13" s="4">
        <v>5.9110000000000005E-7</v>
      </c>
      <c r="EF13" s="4">
        <v>5.7100000000000002E-7</v>
      </c>
      <c r="EG13" s="4">
        <v>5.5170000000000005E-7</v>
      </c>
      <c r="EH13" s="4">
        <v>5.3290000000000001E-7</v>
      </c>
      <c r="EI13" s="4">
        <v>5.1480000000000003E-7</v>
      </c>
      <c r="EJ13" s="4">
        <v>4.9739999999999999E-7</v>
      </c>
      <c r="EK13" s="4">
        <v>4.8049999999999999E-7</v>
      </c>
      <c r="EL13" s="4">
        <v>4.6419999999999999E-7</v>
      </c>
      <c r="EM13" s="4">
        <v>4.4840000000000002E-7</v>
      </c>
      <c r="EN13" s="4">
        <v>4.3319999999999999E-7</v>
      </c>
      <c r="EO13" s="4">
        <v>4.185E-7</v>
      </c>
      <c r="EP13" s="4">
        <v>4.0429999999999999E-7</v>
      </c>
      <c r="EQ13" s="4">
        <v>3.9060000000000002E-7</v>
      </c>
      <c r="ER13" s="4">
        <v>3.7730000000000002E-7</v>
      </c>
      <c r="ES13" s="4">
        <v>3.6450000000000001E-7</v>
      </c>
      <c r="ET13" s="4">
        <v>3.5209999999999998E-7</v>
      </c>
      <c r="EU13" s="4">
        <v>3.4019999999999999E-7</v>
      </c>
      <c r="EV13" s="4">
        <v>3.2860000000000002E-7</v>
      </c>
      <c r="EW13" s="4">
        <v>3.1749999999999998E-7</v>
      </c>
      <c r="EX13" s="4">
        <v>3.0670000000000001E-7</v>
      </c>
      <c r="EY13" s="4">
        <v>2.9630000000000003E-7</v>
      </c>
      <c r="EZ13" s="4">
        <v>2.8620000000000001E-7</v>
      </c>
      <c r="FA13" s="4">
        <v>2.7650000000000002E-7</v>
      </c>
      <c r="FB13" s="4">
        <v>2.671E-7</v>
      </c>
      <c r="FC13" s="4">
        <v>2.5810000000000001E-7</v>
      </c>
      <c r="FD13" s="4">
        <v>2.4929999999999999E-7</v>
      </c>
      <c r="FE13" s="4">
        <v>2.4079999999999999E-7</v>
      </c>
      <c r="FF13" s="4">
        <v>2.3270000000000001E-7</v>
      </c>
      <c r="FG13" s="4">
        <v>2.248E-7</v>
      </c>
      <c r="FH13" s="4">
        <v>2.1710000000000001E-7</v>
      </c>
      <c r="FI13" s="4">
        <v>2.0980000000000001E-7</v>
      </c>
      <c r="FJ13" s="4">
        <v>2.026E-7</v>
      </c>
      <c r="FK13" s="4">
        <v>1.9579999999999999E-7</v>
      </c>
      <c r="FL13" s="4">
        <v>1.8909999999999999E-7</v>
      </c>
      <c r="FM13" s="4">
        <v>1.8269999999999999E-7</v>
      </c>
      <c r="FN13" s="4">
        <v>1.765E-7</v>
      </c>
      <c r="FO13" s="4">
        <v>1.705E-7</v>
      </c>
      <c r="FP13" s="4">
        <v>1.6470000000000001E-7</v>
      </c>
      <c r="FQ13" s="4">
        <v>1.5909999999999999E-7</v>
      </c>
    </row>
    <row r="14" spans="1:173" x14ac:dyDescent="0.2">
      <c r="A14" s="3">
        <v>12</v>
      </c>
      <c r="B14" s="4">
        <v>7.0703699999999999E-5</v>
      </c>
      <c r="C14" s="4">
        <v>6.9299600000000003E-5</v>
      </c>
      <c r="D14" s="4">
        <v>6.7860899999999999E-5</v>
      </c>
      <c r="E14" s="4">
        <v>6.6395699999999999E-5</v>
      </c>
      <c r="F14" s="4">
        <v>6.4911299999999996E-5</v>
      </c>
      <c r="G14" s="4">
        <v>6.3414100000000007E-5</v>
      </c>
      <c r="H14" s="4">
        <v>6.1910100000000002E-5</v>
      </c>
      <c r="I14" s="4">
        <v>6.0404400000000001E-5</v>
      </c>
      <c r="J14" s="4">
        <v>5.8901799999999999E-5</v>
      </c>
      <c r="K14" s="4">
        <v>5.74063E-5</v>
      </c>
      <c r="L14" s="4">
        <v>5.5921699999999997E-5</v>
      </c>
      <c r="M14" s="4">
        <v>5.4450899999999997E-5</v>
      </c>
      <c r="N14" s="4">
        <v>5.2996900000000001E-5</v>
      </c>
      <c r="O14" s="4">
        <v>5.1561999999999999E-5</v>
      </c>
      <c r="P14" s="4">
        <v>5.0148200000000002E-5</v>
      </c>
      <c r="Q14" s="4">
        <v>4.8757200000000001E-5</v>
      </c>
      <c r="R14" s="4">
        <v>4.73905E-5</v>
      </c>
      <c r="S14" s="4">
        <v>4.60493E-5</v>
      </c>
      <c r="T14" s="4">
        <v>4.4734599999999997E-5</v>
      </c>
      <c r="U14" s="4">
        <v>4.3447099999999999E-5</v>
      </c>
      <c r="V14" s="4">
        <v>4.2187400000000002E-5</v>
      </c>
      <c r="W14" s="4">
        <v>4.0955899999999999E-5</v>
      </c>
      <c r="X14" s="4">
        <v>3.9752899999999997E-5</v>
      </c>
      <c r="Y14" s="4">
        <v>3.8578599999999997E-5</v>
      </c>
      <c r="Z14" s="4">
        <v>3.7433099999999999E-5</v>
      </c>
      <c r="AA14" s="4">
        <v>3.6316200000000003E-5</v>
      </c>
      <c r="AB14" s="4">
        <v>3.5227800000000002E-5</v>
      </c>
      <c r="AC14" s="4">
        <v>3.4167800000000002E-5</v>
      </c>
      <c r="AD14" s="4">
        <v>3.3135800000000002E-5</v>
      </c>
      <c r="AE14" s="4">
        <v>3.2131500000000002E-5</v>
      </c>
      <c r="AF14" s="4">
        <v>3.1154600000000002E-5</v>
      </c>
      <c r="AG14" s="4">
        <v>3.0204699999999999E-5</v>
      </c>
      <c r="AH14" s="4">
        <v>2.92812E-5</v>
      </c>
      <c r="AI14" s="4">
        <v>2.8383800000000001E-5</v>
      </c>
      <c r="AJ14" s="4">
        <v>2.75118E-5</v>
      </c>
      <c r="AK14" s="4">
        <v>2.6664899999999999E-5</v>
      </c>
      <c r="AL14" s="4">
        <v>2.5842499999999999E-5</v>
      </c>
      <c r="AM14" s="4">
        <v>2.50441E-5</v>
      </c>
      <c r="AN14" s="4">
        <v>2.4269000000000001E-5</v>
      </c>
      <c r="AO14" s="4">
        <v>2.3516800000000002E-5</v>
      </c>
      <c r="AP14" s="4">
        <v>2.27869E-5</v>
      </c>
      <c r="AQ14" s="4">
        <v>2.2078699999999999E-5</v>
      </c>
      <c r="AR14" s="4">
        <v>2.1391700000000001E-5</v>
      </c>
      <c r="AS14" s="4">
        <v>2.07254E-5</v>
      </c>
      <c r="AT14" s="4">
        <v>2.0079199999999999E-5</v>
      </c>
      <c r="AU14" s="4">
        <v>1.9452500000000001E-5</v>
      </c>
      <c r="AV14" s="4">
        <v>1.88449E-5</v>
      </c>
      <c r="AW14" s="4">
        <v>1.8255799999999999E-5</v>
      </c>
      <c r="AX14" s="4">
        <v>1.76846E-5</v>
      </c>
      <c r="AY14" s="4">
        <v>1.7130999999999999E-5</v>
      </c>
      <c r="AZ14" s="4">
        <v>1.6594400000000002E-5</v>
      </c>
      <c r="BA14" s="4">
        <v>1.60743E-5</v>
      </c>
      <c r="BB14" s="4">
        <v>1.5570199999999999E-5</v>
      </c>
      <c r="BC14" s="4">
        <v>1.50817E-5</v>
      </c>
      <c r="BD14" s="4">
        <v>1.46083E-5</v>
      </c>
      <c r="BE14" s="4">
        <v>1.4149599999999999E-5</v>
      </c>
      <c r="BF14" s="4">
        <v>1.37051E-5</v>
      </c>
      <c r="BG14" s="4">
        <v>1.3274399999999999E-5</v>
      </c>
      <c r="BH14" s="4">
        <v>1.2857099999999999E-5</v>
      </c>
      <c r="BI14" s="4">
        <v>1.24528E-5</v>
      </c>
      <c r="BJ14" s="4">
        <v>1.2061200000000001E-5</v>
      </c>
      <c r="BK14" s="4">
        <v>1.16817E-5</v>
      </c>
      <c r="BL14" s="4">
        <v>1.1314100000000001E-5</v>
      </c>
      <c r="BM14" s="4">
        <v>1.0958000000000001E-5</v>
      </c>
      <c r="BN14" s="4">
        <v>1.0613E-5</v>
      </c>
      <c r="BO14" s="4">
        <v>1.0278800000000001E-5</v>
      </c>
      <c r="BP14" s="4">
        <v>9.9551000000000006E-6</v>
      </c>
      <c r="BQ14" s="4">
        <v>9.6415000000000008E-6</v>
      </c>
      <c r="BR14" s="4">
        <v>9.3378000000000006E-6</v>
      </c>
      <c r="BS14" s="4">
        <v>9.0435000000000007E-6</v>
      </c>
      <c r="BT14" s="4">
        <v>8.7585999999999995E-6</v>
      </c>
      <c r="BU14" s="4">
        <v>8.4825000000000005E-6</v>
      </c>
      <c r="BV14" s="4">
        <v>8.2152000000000006E-6</v>
      </c>
      <c r="BW14" s="4">
        <v>7.9562000000000002E-6</v>
      </c>
      <c r="BX14" s="4">
        <v>7.7054000000000008E-6</v>
      </c>
      <c r="BY14" s="4">
        <v>7.4625000000000001E-6</v>
      </c>
      <c r="BZ14" s="4">
        <v>7.2272E-6</v>
      </c>
      <c r="CA14" s="4">
        <v>6.9993000000000001E-6</v>
      </c>
      <c r="CB14" s="4">
        <v>6.7785999999999998E-6</v>
      </c>
      <c r="CC14" s="4">
        <v>6.5648000000000002E-6</v>
      </c>
      <c r="CD14" s="4">
        <v>6.3578000000000004E-6</v>
      </c>
      <c r="CE14" s="4">
        <v>6.1572000000000001E-6</v>
      </c>
      <c r="CF14" s="4">
        <v>5.9630000000000003E-6</v>
      </c>
      <c r="CG14" s="4">
        <v>5.7749000000000004E-6</v>
      </c>
      <c r="CH14" s="4">
        <v>5.5928000000000001E-6</v>
      </c>
      <c r="CI14" s="4">
        <v>5.4163000000000001E-6</v>
      </c>
      <c r="CJ14" s="4">
        <v>5.2455E-6</v>
      </c>
      <c r="CK14" s="4">
        <v>5.0799999999999996E-6</v>
      </c>
      <c r="CL14" s="4">
        <v>4.9196999999999997E-6</v>
      </c>
      <c r="CM14" s="4">
        <v>4.7644999999999999E-6</v>
      </c>
      <c r="CN14" s="4">
        <v>4.6141999999999998E-6</v>
      </c>
      <c r="CO14" s="4">
        <v>4.4685999999999999E-6</v>
      </c>
      <c r="CP14" s="4">
        <v>4.3275999999999999E-6</v>
      </c>
      <c r="CQ14" s="4">
        <v>4.1911000000000004E-6</v>
      </c>
      <c r="CR14" s="4">
        <v>4.0588E-6</v>
      </c>
      <c r="CS14" s="4">
        <v>3.9307999999999997E-6</v>
      </c>
      <c r="CT14" s="4">
        <v>3.8066999999999999E-6</v>
      </c>
      <c r="CU14" s="4">
        <v>3.6866E-6</v>
      </c>
      <c r="CV14" s="4">
        <v>3.5702999999999999E-6</v>
      </c>
      <c r="CW14" s="4">
        <v>3.4576000000000002E-6</v>
      </c>
      <c r="CX14" s="4">
        <v>3.3484999999999998E-6</v>
      </c>
      <c r="CY14" s="4">
        <v>3.2428999999999999E-6</v>
      </c>
      <c r="CZ14" s="4">
        <v>3.1404999999999998E-6</v>
      </c>
      <c r="DA14" s="4">
        <v>3.0413999999999998E-6</v>
      </c>
      <c r="DB14" s="4">
        <v>2.9454000000000002E-6</v>
      </c>
      <c r="DC14" s="4">
        <v>2.8524999999999998E-6</v>
      </c>
      <c r="DD14" s="4">
        <v>2.7624999999999998E-6</v>
      </c>
      <c r="DE14" s="4">
        <v>2.6753E-6</v>
      </c>
      <c r="DF14" s="4">
        <v>2.5909E-6</v>
      </c>
      <c r="DG14" s="4">
        <v>2.5090999999999998E-6</v>
      </c>
      <c r="DH14" s="4">
        <v>2.4298999999999998E-6</v>
      </c>
      <c r="DI14" s="4">
        <v>2.3533E-6</v>
      </c>
      <c r="DJ14" s="4">
        <v>2.2790000000000001E-6</v>
      </c>
      <c r="DK14" s="4">
        <v>2.2071E-6</v>
      </c>
      <c r="DL14" s="4">
        <v>2.1374000000000001E-6</v>
      </c>
      <c r="DM14" s="4">
        <v>2.0700000000000001E-6</v>
      </c>
      <c r="DN14" s="4">
        <v>2.0045999999999998E-6</v>
      </c>
      <c r="DO14" s="4">
        <v>1.9414000000000002E-6</v>
      </c>
      <c r="DP14" s="4">
        <v>1.8801E-6</v>
      </c>
      <c r="DQ14" s="4">
        <v>1.8208E-6</v>
      </c>
      <c r="DR14" s="4">
        <v>1.7632999999999999E-6</v>
      </c>
      <c r="DS14" s="4">
        <v>1.7077E-6</v>
      </c>
      <c r="DT14" s="4">
        <v>1.6537999999999999E-6</v>
      </c>
      <c r="DU14" s="4">
        <v>1.6016E-6</v>
      </c>
      <c r="DV14" s="4">
        <v>1.5510000000000001E-6</v>
      </c>
      <c r="DW14" s="4">
        <v>1.5021E-6</v>
      </c>
      <c r="DX14" s="4">
        <v>1.4547E-6</v>
      </c>
      <c r="DY14" s="4">
        <v>1.4088E-6</v>
      </c>
      <c r="DZ14" s="4">
        <v>1.3643E-6</v>
      </c>
      <c r="EA14" s="4">
        <v>1.3213E-6</v>
      </c>
      <c r="EB14" s="4">
        <v>1.2796E-6</v>
      </c>
      <c r="EC14" s="4">
        <v>1.2391999999999999E-6</v>
      </c>
      <c r="ED14" s="4">
        <v>1.2001E-6</v>
      </c>
      <c r="EE14" s="4">
        <v>1.1622000000000001E-6</v>
      </c>
      <c r="EF14" s="4">
        <v>1.1255000000000001E-6</v>
      </c>
      <c r="EG14" s="4">
        <v>1.0899999999999999E-6</v>
      </c>
      <c r="EH14" s="4">
        <v>1.0555999999999999E-6</v>
      </c>
      <c r="EI14" s="4">
        <v>1.0222999999999999E-6</v>
      </c>
      <c r="EJ14" s="4">
        <v>9.9000000000000005E-7</v>
      </c>
      <c r="EK14" s="4">
        <v>9.5880000000000004E-7</v>
      </c>
      <c r="EL14" s="4">
        <v>9.2849999999999998E-7</v>
      </c>
      <c r="EM14" s="4">
        <v>8.9920000000000001E-7</v>
      </c>
      <c r="EN14" s="4">
        <v>8.7079999999999999E-7</v>
      </c>
      <c r="EO14" s="4">
        <v>8.4340000000000005E-7</v>
      </c>
      <c r="EP14" s="4">
        <v>8.1669999999999995E-7</v>
      </c>
      <c r="EQ14" s="4">
        <v>7.9100000000000003E-7</v>
      </c>
      <c r="ER14" s="4">
        <v>7.6599999999999995E-7</v>
      </c>
      <c r="ES14" s="4">
        <v>7.4180000000000004E-7</v>
      </c>
      <c r="ET14" s="4">
        <v>7.1839999999999997E-7</v>
      </c>
      <c r="EU14" s="4">
        <v>6.9569999999999996E-7</v>
      </c>
      <c r="EV14" s="4">
        <v>6.7380000000000001E-7</v>
      </c>
      <c r="EW14" s="4">
        <v>6.525E-7</v>
      </c>
      <c r="EX14" s="4">
        <v>6.3190000000000004E-7</v>
      </c>
      <c r="EY14" s="4">
        <v>6.1200000000000003E-7</v>
      </c>
      <c r="EZ14" s="4">
        <v>5.9269999999999995E-7</v>
      </c>
      <c r="FA14" s="4">
        <v>5.7400000000000003E-7</v>
      </c>
      <c r="FB14" s="4">
        <v>5.5580000000000004E-7</v>
      </c>
      <c r="FC14" s="4">
        <v>5.383E-7</v>
      </c>
      <c r="FD14" s="4">
        <v>5.2129999999999999E-7</v>
      </c>
      <c r="FE14" s="4">
        <v>5.0490000000000003E-7</v>
      </c>
      <c r="FF14" s="4">
        <v>4.8889999999999999E-7</v>
      </c>
      <c r="FG14" s="4">
        <v>4.735E-7</v>
      </c>
      <c r="FH14" s="4">
        <v>4.5859999999999999E-7</v>
      </c>
      <c r="FI14" s="4">
        <v>4.4410000000000001E-7</v>
      </c>
      <c r="FJ14" s="4">
        <v>4.3010000000000002E-7</v>
      </c>
      <c r="FK14" s="4">
        <v>4.165E-7</v>
      </c>
      <c r="FL14" s="4">
        <v>4.0340000000000003E-7</v>
      </c>
      <c r="FM14" s="4">
        <v>3.9060000000000002E-7</v>
      </c>
      <c r="FN14" s="4">
        <v>3.7829999999999999E-7</v>
      </c>
      <c r="FO14" s="4">
        <v>3.664E-7</v>
      </c>
      <c r="FP14" s="4">
        <v>3.5479999999999997E-7</v>
      </c>
      <c r="FQ14" s="4">
        <v>3.4359999999999998E-7</v>
      </c>
    </row>
    <row r="15" spans="1:173" x14ac:dyDescent="0.2">
      <c r="A15" s="3">
        <v>13</v>
      </c>
      <c r="B15" s="4">
        <v>8.5411499999999994E-5</v>
      </c>
      <c r="C15" s="4">
        <v>8.3231600000000005E-5</v>
      </c>
      <c r="D15" s="4">
        <v>8.1074299999999997E-5</v>
      </c>
      <c r="E15" s="4">
        <v>7.89431E-5</v>
      </c>
      <c r="F15" s="4">
        <v>7.6841200000000006E-5</v>
      </c>
      <c r="G15" s="4">
        <v>7.4771200000000007E-5</v>
      </c>
      <c r="H15" s="4">
        <v>7.2735400000000002E-5</v>
      </c>
      <c r="I15" s="4">
        <v>7.0735599999999994E-5</v>
      </c>
      <c r="J15" s="4">
        <v>6.8773499999999995E-5</v>
      </c>
      <c r="K15" s="4">
        <v>6.6850100000000006E-5</v>
      </c>
      <c r="L15" s="4">
        <v>6.4966400000000002E-5</v>
      </c>
      <c r="M15" s="4">
        <v>6.3123300000000006E-5</v>
      </c>
      <c r="N15" s="4">
        <v>6.1321200000000005E-5</v>
      </c>
      <c r="O15" s="4">
        <v>5.95604E-5</v>
      </c>
      <c r="P15" s="4">
        <v>5.7840999999999997E-5</v>
      </c>
      <c r="Q15" s="4">
        <v>5.6163199999999998E-5</v>
      </c>
      <c r="R15" s="4">
        <v>5.4526700000000001E-5</v>
      </c>
      <c r="S15" s="4">
        <v>5.2931399999999999E-5</v>
      </c>
      <c r="T15" s="4">
        <v>5.1376899999999999E-5</v>
      </c>
      <c r="U15" s="4">
        <v>4.9862699999999999E-5</v>
      </c>
      <c r="V15" s="4">
        <v>4.8388499999999999E-5</v>
      </c>
      <c r="W15" s="4">
        <v>4.6953699999999997E-5</v>
      </c>
      <c r="X15" s="4">
        <v>4.5557599999999999E-5</v>
      </c>
      <c r="Y15" s="4">
        <v>4.4199600000000003E-5</v>
      </c>
      <c r="Z15" s="4">
        <v>4.2879100000000001E-5</v>
      </c>
      <c r="AA15" s="4">
        <v>4.1595299999999998E-5</v>
      </c>
      <c r="AB15" s="4">
        <v>4.03475E-5</v>
      </c>
      <c r="AC15" s="4">
        <v>3.9134899999999997E-5</v>
      </c>
      <c r="AD15" s="4">
        <v>3.7956900000000002E-5</v>
      </c>
      <c r="AE15" s="4">
        <v>3.68125E-5</v>
      </c>
      <c r="AF15" s="4">
        <v>3.5701100000000003E-5</v>
      </c>
      <c r="AG15" s="4">
        <v>3.4621900000000001E-5</v>
      </c>
      <c r="AH15" s="4">
        <v>3.3574000000000001E-5</v>
      </c>
      <c r="AI15" s="4">
        <v>3.2556599999999999E-5</v>
      </c>
      <c r="AJ15" s="4">
        <v>3.1569200000000003E-5</v>
      </c>
      <c r="AK15" s="4">
        <v>3.0610700000000002E-5</v>
      </c>
      <c r="AL15" s="4">
        <v>2.9680599999999998E-5</v>
      </c>
      <c r="AM15" s="4">
        <v>2.8778000000000001E-5</v>
      </c>
      <c r="AN15" s="4">
        <v>2.7902099999999998E-5</v>
      </c>
      <c r="AO15" s="4">
        <v>2.7052399999999999E-5</v>
      </c>
      <c r="AP15" s="4">
        <v>2.6228E-5</v>
      </c>
      <c r="AQ15" s="4">
        <v>2.5428299999999998E-5</v>
      </c>
      <c r="AR15" s="4">
        <v>2.4652599999999998E-5</v>
      </c>
      <c r="AS15" s="4">
        <v>2.3900099999999998E-5</v>
      </c>
      <c r="AT15" s="4">
        <v>2.3170300000000001E-5</v>
      </c>
      <c r="AU15" s="4">
        <v>2.24624E-5</v>
      </c>
      <c r="AV15" s="4">
        <v>2.1775899999999999E-5</v>
      </c>
      <c r="AW15" s="4">
        <v>2.11102E-5</v>
      </c>
      <c r="AX15" s="4">
        <v>2.0464600000000001E-5</v>
      </c>
      <c r="AY15" s="4">
        <v>1.98385E-5</v>
      </c>
      <c r="AZ15" s="4">
        <v>1.92315E-5</v>
      </c>
      <c r="BA15" s="4">
        <v>1.86428E-5</v>
      </c>
      <c r="BB15" s="4">
        <v>1.8071999999999999E-5</v>
      </c>
      <c r="BC15" s="4">
        <v>1.7518599999999999E-5</v>
      </c>
      <c r="BD15" s="4">
        <v>1.6982000000000001E-5</v>
      </c>
      <c r="BE15" s="4">
        <v>1.6461799999999999E-5</v>
      </c>
      <c r="BF15" s="4">
        <v>1.5957400000000001E-5</v>
      </c>
      <c r="BG15" s="4">
        <v>1.5468399999999999E-5</v>
      </c>
      <c r="BH15" s="4">
        <v>1.49943E-5</v>
      </c>
      <c r="BI15" s="4">
        <v>1.45346E-5</v>
      </c>
      <c r="BJ15" s="4">
        <v>1.4089E-5</v>
      </c>
      <c r="BK15" s="4">
        <v>1.3657E-5</v>
      </c>
      <c r="BL15" s="4">
        <v>1.32382E-5</v>
      </c>
      <c r="BM15" s="4">
        <v>1.2832300000000001E-5</v>
      </c>
      <c r="BN15" s="4">
        <v>1.24387E-5</v>
      </c>
      <c r="BO15" s="4">
        <v>1.20571E-5</v>
      </c>
      <c r="BP15" s="4">
        <v>1.1687300000000001E-5</v>
      </c>
      <c r="BQ15" s="4">
        <v>1.13287E-5</v>
      </c>
      <c r="BR15" s="4">
        <v>1.0981200000000001E-5</v>
      </c>
      <c r="BS15" s="4">
        <v>1.0644200000000001E-5</v>
      </c>
      <c r="BT15" s="4">
        <v>1.0317599999999999E-5</v>
      </c>
      <c r="BU15" s="4">
        <v>1.0001E-5</v>
      </c>
      <c r="BV15" s="4">
        <v>9.6940999999999992E-6</v>
      </c>
      <c r="BW15" s="4">
        <v>9.3966000000000008E-6</v>
      </c>
      <c r="BX15" s="4">
        <v>9.1082000000000003E-6</v>
      </c>
      <c r="BY15" s="4">
        <v>8.8287000000000007E-6</v>
      </c>
      <c r="BZ15" s="4">
        <v>8.5576999999999994E-6</v>
      </c>
      <c r="CA15" s="4">
        <v>8.2950999999999996E-6</v>
      </c>
      <c r="CB15" s="4">
        <v>8.0405000000000004E-6</v>
      </c>
      <c r="CC15" s="4">
        <v>7.7936999999999996E-6</v>
      </c>
      <c r="CD15" s="4">
        <v>7.5544E-6</v>
      </c>
      <c r="CE15" s="4">
        <v>7.3224999999999998E-6</v>
      </c>
      <c r="CF15" s="4">
        <v>7.0976999999999998E-6</v>
      </c>
      <c r="CG15" s="4">
        <v>6.8799E-6</v>
      </c>
      <c r="CH15" s="4">
        <v>6.6687000000000002E-6</v>
      </c>
      <c r="CI15" s="4">
        <v>6.4639000000000001E-6</v>
      </c>
      <c r="CJ15" s="4">
        <v>6.2655000000000004E-6</v>
      </c>
      <c r="CK15" s="4">
        <v>6.0731000000000003E-6</v>
      </c>
      <c r="CL15" s="4">
        <v>5.8866999999999999E-6</v>
      </c>
      <c r="CM15" s="4">
        <v>5.7060000000000001E-6</v>
      </c>
      <c r="CN15" s="4">
        <v>5.5307999999999996E-6</v>
      </c>
      <c r="CO15" s="4">
        <v>5.361E-6</v>
      </c>
      <c r="CP15" s="4">
        <v>5.1963999999999999E-6</v>
      </c>
      <c r="CQ15" s="4">
        <v>5.0369E-6</v>
      </c>
      <c r="CR15" s="4">
        <v>4.8821999999999996E-6</v>
      </c>
      <c r="CS15" s="4">
        <v>4.7323000000000004E-6</v>
      </c>
      <c r="CT15" s="4">
        <v>4.5870000000000003E-6</v>
      </c>
      <c r="CU15" s="4">
        <v>4.4461999999999999E-6</v>
      </c>
      <c r="CV15" s="4">
        <v>4.3096999999999996E-6</v>
      </c>
      <c r="CW15" s="4">
        <v>4.1774E-6</v>
      </c>
      <c r="CX15" s="4">
        <v>4.0490999999999999E-6</v>
      </c>
      <c r="CY15" s="4">
        <v>3.9248000000000001E-6</v>
      </c>
      <c r="CZ15" s="4">
        <v>3.8043000000000002E-6</v>
      </c>
      <c r="DA15" s="4">
        <v>3.6874999999999998E-6</v>
      </c>
      <c r="DB15" s="4">
        <v>3.5742E-6</v>
      </c>
      <c r="DC15" s="4">
        <v>3.4645E-6</v>
      </c>
      <c r="DD15" s="4">
        <v>3.3581000000000001E-6</v>
      </c>
      <c r="DE15" s="4">
        <v>3.2550000000000002E-6</v>
      </c>
      <c r="DF15" s="4">
        <v>3.1551000000000001E-6</v>
      </c>
      <c r="DG15" s="4">
        <v>3.0581999999999998E-6</v>
      </c>
      <c r="DH15" s="4">
        <v>2.9643000000000001E-6</v>
      </c>
      <c r="DI15" s="4">
        <v>2.8733000000000001E-6</v>
      </c>
      <c r="DJ15" s="4">
        <v>2.7850999999999998E-6</v>
      </c>
      <c r="DK15" s="4">
        <v>2.6995000000000002E-6</v>
      </c>
      <c r="DL15" s="4">
        <v>2.6166999999999999E-6</v>
      </c>
      <c r="DM15" s="4">
        <v>2.5363000000000002E-6</v>
      </c>
      <c r="DN15" s="4">
        <v>2.4584E-6</v>
      </c>
      <c r="DO15" s="4">
        <v>2.3829999999999999E-6</v>
      </c>
      <c r="DP15" s="4">
        <v>2.3097999999999999E-6</v>
      </c>
      <c r="DQ15" s="4">
        <v>2.2388999999999999E-6</v>
      </c>
      <c r="DR15" s="4">
        <v>2.1701000000000002E-6</v>
      </c>
      <c r="DS15" s="4">
        <v>2.1034999999999999E-6</v>
      </c>
      <c r="DT15" s="4">
        <v>2.0389000000000001E-6</v>
      </c>
      <c r="DU15" s="4">
        <v>1.9763E-6</v>
      </c>
      <c r="DV15" s="4">
        <v>1.9155999999999999E-6</v>
      </c>
      <c r="DW15" s="4">
        <v>1.8568E-6</v>
      </c>
      <c r="DX15" s="4">
        <v>1.7997999999999999E-6</v>
      </c>
      <c r="DY15" s="4">
        <v>1.7445E-6</v>
      </c>
      <c r="DZ15" s="4">
        <v>1.6909E-6</v>
      </c>
      <c r="EA15" s="4">
        <v>1.6390000000000001E-6</v>
      </c>
      <c r="EB15" s="4">
        <v>1.5886999999999999E-6</v>
      </c>
      <c r="EC15" s="4">
        <v>1.5399000000000001E-6</v>
      </c>
      <c r="ED15" s="4">
        <v>1.4925999999999999E-6</v>
      </c>
      <c r="EE15" s="4">
        <v>1.4468000000000001E-6</v>
      </c>
      <c r="EF15" s="4">
        <v>1.4023999999999999E-6</v>
      </c>
      <c r="EG15" s="4">
        <v>1.3593000000000001E-6</v>
      </c>
      <c r="EH15" s="4">
        <v>1.3176000000000001E-6</v>
      </c>
      <c r="EI15" s="4">
        <v>1.2771E-6</v>
      </c>
      <c r="EJ15" s="4">
        <v>1.2379E-6</v>
      </c>
      <c r="EK15" s="4">
        <v>1.1998999999999999E-6</v>
      </c>
      <c r="EL15" s="4">
        <v>1.1630999999999999E-6</v>
      </c>
      <c r="EM15" s="4">
        <v>1.1273E-6</v>
      </c>
      <c r="EN15" s="4">
        <v>1.0926999999999999E-6</v>
      </c>
      <c r="EO15" s="4">
        <v>1.0592E-6</v>
      </c>
      <c r="EP15" s="4">
        <v>1.0267000000000001E-6</v>
      </c>
      <c r="EQ15" s="4">
        <v>9.9510000000000001E-7</v>
      </c>
      <c r="ER15" s="4">
        <v>9.6460000000000005E-7</v>
      </c>
      <c r="ES15" s="4">
        <v>9.3500000000000005E-7</v>
      </c>
      <c r="ET15" s="4">
        <v>9.062E-7</v>
      </c>
      <c r="EU15" s="4">
        <v>8.7840000000000003E-7</v>
      </c>
      <c r="EV15" s="4">
        <v>8.5140000000000001E-7</v>
      </c>
      <c r="EW15" s="4">
        <v>8.2529999999999996E-7</v>
      </c>
      <c r="EX15" s="4">
        <v>7.9999999999999996E-7</v>
      </c>
      <c r="EY15" s="4">
        <v>7.7540000000000002E-7</v>
      </c>
      <c r="EZ15" s="4">
        <v>7.5160000000000003E-7</v>
      </c>
      <c r="FA15" s="4">
        <v>7.2849999999999999E-7</v>
      </c>
      <c r="FB15" s="4">
        <v>7.061E-7</v>
      </c>
      <c r="FC15" s="4">
        <v>6.8449999999999997E-7</v>
      </c>
      <c r="FD15" s="4">
        <v>6.6339999999999997E-7</v>
      </c>
      <c r="FE15" s="4">
        <v>6.4310000000000003E-7</v>
      </c>
      <c r="FF15" s="4">
        <v>6.2330000000000003E-7</v>
      </c>
      <c r="FG15" s="4">
        <v>6.0419999999999997E-7</v>
      </c>
      <c r="FH15" s="4">
        <v>5.8559999999999995E-7</v>
      </c>
      <c r="FI15" s="4">
        <v>5.6769999999999998E-7</v>
      </c>
      <c r="FJ15" s="4">
        <v>5.5020000000000004E-7</v>
      </c>
      <c r="FK15" s="4">
        <v>5.3330000000000004E-7</v>
      </c>
      <c r="FL15" s="4">
        <v>5.1699999999999998E-7</v>
      </c>
      <c r="FM15" s="4">
        <v>5.0109999999999995E-7</v>
      </c>
      <c r="FN15" s="4">
        <v>4.8569999999999996E-7</v>
      </c>
      <c r="FO15" s="4">
        <v>4.7080000000000001E-7</v>
      </c>
      <c r="FP15" s="4">
        <v>4.5629999999999998E-7</v>
      </c>
      <c r="FQ15" s="4">
        <v>4.4229999999999998E-7</v>
      </c>
    </row>
    <row r="16" spans="1:173" x14ac:dyDescent="0.2">
      <c r="A16" s="3">
        <v>14</v>
      </c>
      <c r="B16" s="4">
        <v>9.9508199999999997E-5</v>
      </c>
      <c r="C16" s="4">
        <v>9.7051800000000005E-5</v>
      </c>
      <c r="D16" s="4">
        <v>9.4620899999999994E-5</v>
      </c>
      <c r="E16" s="4">
        <v>9.2219200000000006E-5</v>
      </c>
      <c r="F16" s="4">
        <v>8.9850000000000002E-5</v>
      </c>
      <c r="G16" s="4">
        <v>8.75159E-5</v>
      </c>
      <c r="H16" s="4">
        <v>8.5219500000000006E-5</v>
      </c>
      <c r="I16" s="4">
        <v>8.2962599999999997E-5</v>
      </c>
      <c r="J16" s="4">
        <v>8.0746800000000004E-5</v>
      </c>
      <c r="K16" s="4">
        <v>7.8573500000000002E-5</v>
      </c>
      <c r="L16" s="4">
        <v>7.6443600000000001E-5</v>
      </c>
      <c r="M16" s="4">
        <v>7.4357999999999995E-5</v>
      </c>
      <c r="N16" s="4">
        <v>7.2317099999999999E-5</v>
      </c>
      <c r="O16" s="4">
        <v>7.03213E-5</v>
      </c>
      <c r="P16" s="4">
        <v>6.8370900000000006E-5</v>
      </c>
      <c r="Q16" s="4">
        <v>6.6465700000000003E-5</v>
      </c>
      <c r="R16" s="4">
        <v>6.4605799999999997E-5</v>
      </c>
      <c r="S16" s="4">
        <v>6.2790800000000002E-5</v>
      </c>
      <c r="T16" s="4">
        <v>6.1020500000000003E-5</v>
      </c>
      <c r="U16" s="4">
        <v>5.9294399999999999E-5</v>
      </c>
      <c r="V16" s="4">
        <v>5.7612000000000003E-5</v>
      </c>
      <c r="W16" s="4">
        <v>5.59727E-5</v>
      </c>
      <c r="X16" s="4">
        <v>5.4376000000000003E-5</v>
      </c>
      <c r="Y16" s="4">
        <v>5.2821100000000002E-5</v>
      </c>
      <c r="Z16" s="4">
        <v>5.1307400000000003E-5</v>
      </c>
      <c r="AA16" s="4">
        <v>4.9834099999999998E-5</v>
      </c>
      <c r="AB16" s="4">
        <v>4.8400399999999998E-5</v>
      </c>
      <c r="AC16" s="4">
        <v>4.7005600000000003E-5</v>
      </c>
      <c r="AD16" s="4">
        <v>4.5648800000000002E-5</v>
      </c>
      <c r="AE16" s="4">
        <v>4.4329300000000003E-5</v>
      </c>
      <c r="AF16" s="4">
        <v>4.3046200000000001E-5</v>
      </c>
      <c r="AG16" s="4">
        <v>4.1798699999999997E-5</v>
      </c>
      <c r="AH16" s="4">
        <v>4.0586000000000001E-5</v>
      </c>
      <c r="AI16" s="4">
        <v>3.9407199999999998E-5</v>
      </c>
      <c r="AJ16" s="4">
        <v>3.82615E-5</v>
      </c>
      <c r="AK16" s="4">
        <v>3.7148099999999998E-5</v>
      </c>
      <c r="AL16" s="4">
        <v>3.6066299999999997E-5</v>
      </c>
      <c r="AM16" s="4">
        <v>3.5015100000000003E-5</v>
      </c>
      <c r="AN16" s="4">
        <v>3.39939E-5</v>
      </c>
      <c r="AO16" s="4">
        <v>3.30018E-5</v>
      </c>
      <c r="AP16" s="4">
        <v>3.2038100000000001E-5</v>
      </c>
      <c r="AQ16" s="4">
        <v>3.1102000000000001E-5</v>
      </c>
      <c r="AR16" s="4">
        <v>3.01927E-5</v>
      </c>
      <c r="AS16" s="4">
        <v>2.9309700000000002E-5</v>
      </c>
      <c r="AT16" s="4">
        <v>2.8452100000000002E-5</v>
      </c>
      <c r="AU16" s="4">
        <v>2.7619200000000001E-5</v>
      </c>
      <c r="AV16" s="4">
        <v>2.68105E-5</v>
      </c>
      <c r="AW16" s="4">
        <v>2.6025099999999999E-5</v>
      </c>
      <c r="AX16" s="4">
        <v>2.5262500000000001E-5</v>
      </c>
      <c r="AY16" s="4">
        <v>2.45221E-5</v>
      </c>
      <c r="AZ16" s="4">
        <v>2.3803099999999999E-5</v>
      </c>
      <c r="BA16" s="4">
        <v>2.31051E-5</v>
      </c>
      <c r="BB16" s="4">
        <v>2.2427400000000001E-5</v>
      </c>
      <c r="BC16" s="4">
        <v>2.1769399999999999E-5</v>
      </c>
      <c r="BD16" s="4">
        <v>2.1130600000000001E-5</v>
      </c>
      <c r="BE16" s="4">
        <v>2.0510399999999999E-5</v>
      </c>
      <c r="BF16" s="4">
        <v>1.99083E-5</v>
      </c>
      <c r="BG16" s="4">
        <v>1.93238E-5</v>
      </c>
      <c r="BH16" s="4">
        <v>1.8756399999999999E-5</v>
      </c>
      <c r="BI16" s="4">
        <v>1.8205600000000001E-5</v>
      </c>
      <c r="BJ16" s="4">
        <v>1.7670900000000001E-5</v>
      </c>
      <c r="BK16" s="4">
        <v>1.7151800000000001E-5</v>
      </c>
      <c r="BL16" s="4">
        <v>1.66479E-5</v>
      </c>
      <c r="BM16" s="4">
        <v>1.6158799999999999E-5</v>
      </c>
      <c r="BN16" s="4">
        <v>1.5684000000000001E-5</v>
      </c>
      <c r="BO16" s="4">
        <v>1.52232E-5</v>
      </c>
      <c r="BP16" s="4">
        <v>1.47758E-5</v>
      </c>
      <c r="BQ16" s="4">
        <v>1.43415E-5</v>
      </c>
      <c r="BR16" s="4">
        <v>1.3920000000000001E-5</v>
      </c>
      <c r="BS16" s="4">
        <v>1.35109E-5</v>
      </c>
      <c r="BT16" s="4">
        <v>1.3113699999999999E-5</v>
      </c>
      <c r="BU16" s="4">
        <v>1.27282E-5</v>
      </c>
      <c r="BV16" s="4">
        <v>1.2354099999999999E-5</v>
      </c>
      <c r="BW16" s="4">
        <v>1.1990900000000001E-5</v>
      </c>
      <c r="BX16" s="4">
        <v>1.16383E-5</v>
      </c>
      <c r="BY16" s="4">
        <v>1.12962E-5</v>
      </c>
      <c r="BZ16" s="4">
        <v>1.0964E-5</v>
      </c>
      <c r="CA16" s="4">
        <v>1.06417E-5</v>
      </c>
      <c r="CB16" s="4">
        <v>1.03288E-5</v>
      </c>
      <c r="CC16" s="4">
        <v>1.0025E-5</v>
      </c>
      <c r="CD16" s="4">
        <v>9.7303000000000007E-6</v>
      </c>
      <c r="CE16" s="4">
        <v>9.4440999999999999E-6</v>
      </c>
      <c r="CF16" s="4">
        <v>9.1663999999999992E-6</v>
      </c>
      <c r="CG16" s="4">
        <v>8.8968999999999995E-6</v>
      </c>
      <c r="CH16" s="4">
        <v>8.6351999999999999E-6</v>
      </c>
      <c r="CI16" s="4">
        <v>8.3813000000000005E-6</v>
      </c>
      <c r="CJ16" s="4">
        <v>8.1348000000000004E-6</v>
      </c>
      <c r="CK16" s="4">
        <v>7.8955999999999994E-6</v>
      </c>
      <c r="CL16" s="4">
        <v>7.6634000000000002E-6</v>
      </c>
      <c r="CM16" s="4">
        <v>7.4379999999999998E-6</v>
      </c>
      <c r="CN16" s="4">
        <v>7.2192000000000003E-6</v>
      </c>
      <c r="CO16" s="4">
        <v>7.0068999999999998E-6</v>
      </c>
      <c r="CP16" s="4">
        <v>6.8008000000000002E-6</v>
      </c>
      <c r="CQ16" s="4">
        <v>6.6008000000000004E-6</v>
      </c>
      <c r="CR16" s="4">
        <v>6.4067E-6</v>
      </c>
      <c r="CS16" s="4">
        <v>6.2182E-6</v>
      </c>
      <c r="CT16" s="4">
        <v>6.0353999999999998E-6</v>
      </c>
      <c r="CU16" s="4">
        <v>5.8578000000000001E-6</v>
      </c>
      <c r="CV16" s="4">
        <v>5.6856000000000002E-6</v>
      </c>
      <c r="CW16" s="4">
        <v>5.5183000000000002E-6</v>
      </c>
      <c r="CX16" s="4">
        <v>5.356E-6</v>
      </c>
      <c r="CY16" s="4">
        <v>5.1985000000000003E-6</v>
      </c>
      <c r="CZ16" s="4">
        <v>5.0455999999999996E-6</v>
      </c>
      <c r="DA16" s="4">
        <v>4.8972000000000003E-6</v>
      </c>
      <c r="DB16" s="4">
        <v>4.7531999999999997E-6</v>
      </c>
      <c r="DC16" s="4">
        <v>4.6133000000000004E-6</v>
      </c>
      <c r="DD16" s="4">
        <v>4.4777000000000003E-6</v>
      </c>
      <c r="DE16" s="4">
        <v>4.3460000000000004E-6</v>
      </c>
      <c r="DF16" s="4">
        <v>4.2181000000000003E-6</v>
      </c>
      <c r="DG16" s="4">
        <v>4.0941000000000003E-6</v>
      </c>
      <c r="DH16" s="4">
        <v>3.9736000000000004E-6</v>
      </c>
      <c r="DI16" s="4">
        <v>3.8568000000000001E-6</v>
      </c>
      <c r="DJ16" s="4">
        <v>3.7432999999999998E-6</v>
      </c>
      <c r="DK16" s="4">
        <v>3.6331999999999998E-6</v>
      </c>
      <c r="DL16" s="4">
        <v>3.5263999999999998E-6</v>
      </c>
      <c r="DM16" s="4">
        <v>3.4226000000000001E-6</v>
      </c>
      <c r="DN16" s="4">
        <v>3.3220000000000001E-6</v>
      </c>
      <c r="DO16" s="4">
        <v>3.2242E-6</v>
      </c>
      <c r="DP16" s="4">
        <v>3.1294000000000001E-6</v>
      </c>
      <c r="DQ16" s="4">
        <v>3.0373999999999999E-6</v>
      </c>
      <c r="DR16" s="4">
        <v>2.948E-6</v>
      </c>
      <c r="DS16" s="4">
        <v>2.8613E-6</v>
      </c>
      <c r="DT16" s="4">
        <v>2.7771000000000001E-6</v>
      </c>
      <c r="DU16" s="4">
        <v>2.6954999999999999E-6</v>
      </c>
      <c r="DV16" s="4">
        <v>2.6162E-6</v>
      </c>
      <c r="DW16" s="4">
        <v>2.5392000000000002E-6</v>
      </c>
      <c r="DX16" s="4">
        <v>2.4644999999999999E-6</v>
      </c>
      <c r="DY16" s="4">
        <v>2.3920000000000001E-6</v>
      </c>
      <c r="DZ16" s="4">
        <v>2.3217000000000001E-6</v>
      </c>
      <c r="EA16" s="4">
        <v>2.2533999999999999E-6</v>
      </c>
      <c r="EB16" s="4">
        <v>2.1871000000000002E-6</v>
      </c>
      <c r="EC16" s="4">
        <v>2.1227999999999998E-6</v>
      </c>
      <c r="ED16" s="4">
        <v>2.0603E-6</v>
      </c>
      <c r="EE16" s="4">
        <v>1.9997000000000001E-6</v>
      </c>
      <c r="EF16" s="4">
        <v>1.9408999999999999E-6</v>
      </c>
      <c r="EG16" s="4">
        <v>1.8838000000000001E-6</v>
      </c>
      <c r="EH16" s="4">
        <v>1.8283999999999999E-6</v>
      </c>
      <c r="EI16" s="4">
        <v>1.7745999999999999E-6</v>
      </c>
      <c r="EJ16" s="4">
        <v>1.7224E-6</v>
      </c>
      <c r="EK16" s="4">
        <v>1.6718E-6</v>
      </c>
      <c r="EL16" s="4">
        <v>1.6225999999999999E-6</v>
      </c>
      <c r="EM16" s="4">
        <v>1.5748999999999999E-6</v>
      </c>
      <c r="EN16" s="4">
        <v>1.5286000000000001E-6</v>
      </c>
      <c r="EO16" s="4">
        <v>1.4836000000000001E-6</v>
      </c>
      <c r="EP16" s="4">
        <v>1.44E-6</v>
      </c>
      <c r="EQ16" s="4">
        <v>1.3976E-6</v>
      </c>
      <c r="ER16" s="4">
        <v>1.3565000000000001E-6</v>
      </c>
      <c r="ES16" s="4">
        <v>1.3166E-6</v>
      </c>
      <c r="ET16" s="4">
        <v>1.2779000000000001E-6</v>
      </c>
      <c r="EU16" s="4">
        <v>1.2403E-6</v>
      </c>
      <c r="EV16" s="4">
        <v>1.2038E-6</v>
      </c>
      <c r="EW16" s="4">
        <v>1.1683999999999999E-6</v>
      </c>
      <c r="EX16" s="4">
        <v>1.1340000000000001E-6</v>
      </c>
      <c r="EY16" s="4">
        <v>1.1006999999999999E-6</v>
      </c>
      <c r="EZ16" s="4">
        <v>1.0683E-6</v>
      </c>
      <c r="FA16" s="4">
        <v>1.0369E-6</v>
      </c>
      <c r="FB16" s="4">
        <v>1.0064E-6</v>
      </c>
      <c r="FC16" s="4">
        <v>9.7679999999999991E-7</v>
      </c>
      <c r="FD16" s="4">
        <v>9.4799999999999997E-7</v>
      </c>
      <c r="FE16" s="4">
        <v>9.2019999999999999E-7</v>
      </c>
      <c r="FF16" s="4">
        <v>8.9309999999999997E-7</v>
      </c>
      <c r="FG16" s="4">
        <v>8.6680000000000001E-7</v>
      </c>
      <c r="FH16" s="4">
        <v>8.413E-7</v>
      </c>
      <c r="FI16" s="4">
        <v>8.1660000000000005E-7</v>
      </c>
      <c r="FJ16" s="4">
        <v>7.9260000000000004E-7</v>
      </c>
      <c r="FK16" s="4">
        <v>7.6919999999999998E-7</v>
      </c>
      <c r="FL16" s="4">
        <v>7.4659999999999998E-7</v>
      </c>
      <c r="FM16" s="4">
        <v>7.2470000000000002E-7</v>
      </c>
      <c r="FN16" s="4">
        <v>7.033E-7</v>
      </c>
      <c r="FO16" s="4">
        <v>6.8270000000000005E-7</v>
      </c>
      <c r="FP16" s="4">
        <v>6.6260000000000002E-7</v>
      </c>
      <c r="FQ16" s="4">
        <v>6.4310000000000003E-7</v>
      </c>
    </row>
    <row r="17" spans="1:173" x14ac:dyDescent="0.2">
      <c r="A17" s="3">
        <v>15</v>
      </c>
      <c r="B17" s="4">
        <v>1.2481189999999999E-4</v>
      </c>
      <c r="C17" s="4">
        <v>1.217982E-4</v>
      </c>
      <c r="D17" s="4">
        <v>1.188155E-4</v>
      </c>
      <c r="E17" s="4">
        <v>1.158684E-4</v>
      </c>
      <c r="F17" s="4">
        <v>1.129607E-4</v>
      </c>
      <c r="G17" s="4">
        <v>1.100954E-4</v>
      </c>
      <c r="H17" s="4">
        <v>1.072755E-4</v>
      </c>
      <c r="I17" s="4">
        <v>1.045032E-4</v>
      </c>
      <c r="J17" s="4">
        <v>1.017805E-4</v>
      </c>
      <c r="K17" s="4">
        <v>9.9108699999999995E-5</v>
      </c>
      <c r="L17" s="4">
        <v>9.6489200000000004E-5</v>
      </c>
      <c r="M17" s="4">
        <v>9.3922899999999995E-5</v>
      </c>
      <c r="N17" s="4">
        <v>9.1410300000000001E-5</v>
      </c>
      <c r="O17" s="4">
        <v>8.8951999999999998E-5</v>
      </c>
      <c r="P17" s="4">
        <v>8.6548100000000006E-5</v>
      </c>
      <c r="Q17" s="4">
        <v>8.4198700000000004E-5</v>
      </c>
      <c r="R17" s="4">
        <v>8.19037E-5</v>
      </c>
      <c r="S17" s="4">
        <v>7.9662700000000006E-5</v>
      </c>
      <c r="T17" s="4">
        <v>7.74754E-5</v>
      </c>
      <c r="U17" s="4">
        <v>7.5341399999999997E-5</v>
      </c>
      <c r="V17" s="4">
        <v>7.3260099999999993E-5</v>
      </c>
      <c r="W17" s="4">
        <v>7.1230700000000002E-5</v>
      </c>
      <c r="X17" s="4">
        <v>6.9252599999999995E-5</v>
      </c>
      <c r="Y17" s="4">
        <v>6.7324999999999997E-5</v>
      </c>
      <c r="Z17" s="4">
        <v>6.5447100000000006E-5</v>
      </c>
      <c r="AA17" s="4">
        <v>6.3618E-5</v>
      </c>
      <c r="AB17" s="4">
        <v>6.1836700000000004E-5</v>
      </c>
      <c r="AC17" s="4">
        <v>6.0102500000000003E-5</v>
      </c>
      <c r="AD17" s="4">
        <v>5.8414400000000001E-5</v>
      </c>
      <c r="AE17" s="4">
        <v>5.6771300000000003E-5</v>
      </c>
      <c r="AF17" s="4">
        <v>5.5172400000000001E-5</v>
      </c>
      <c r="AG17" s="4">
        <v>5.3616599999999998E-5</v>
      </c>
      <c r="AH17" s="4">
        <v>5.2102999999999999E-5</v>
      </c>
      <c r="AI17" s="4">
        <v>5.0630700000000003E-5</v>
      </c>
      <c r="AJ17" s="4">
        <v>4.91986E-5</v>
      </c>
      <c r="AK17" s="4">
        <v>4.7805800000000002E-5</v>
      </c>
      <c r="AL17" s="4">
        <v>4.64513E-5</v>
      </c>
      <c r="AM17" s="4">
        <v>4.5134199999999999E-5</v>
      </c>
      <c r="AN17" s="4">
        <v>4.3853600000000003E-5</v>
      </c>
      <c r="AO17" s="4">
        <v>4.2608599999999997E-5</v>
      </c>
      <c r="AP17" s="4">
        <v>4.1398199999999999E-5</v>
      </c>
      <c r="AQ17" s="4">
        <v>4.0221500000000001E-5</v>
      </c>
      <c r="AR17" s="4">
        <v>3.90778E-5</v>
      </c>
      <c r="AS17" s="4">
        <v>3.7966000000000002E-5</v>
      </c>
      <c r="AT17" s="4">
        <v>3.6885399999999998E-5</v>
      </c>
      <c r="AU17" s="4">
        <v>3.5835199999999999E-5</v>
      </c>
      <c r="AV17" s="4">
        <v>3.4814499999999997E-5</v>
      </c>
      <c r="AW17" s="4">
        <v>3.3822499999999997E-5</v>
      </c>
      <c r="AX17" s="4">
        <v>3.2858499999999997E-5</v>
      </c>
      <c r="AY17" s="4">
        <v>3.1921700000000003E-5</v>
      </c>
      <c r="AZ17" s="4">
        <v>3.1011399999999999E-5</v>
      </c>
      <c r="BA17" s="4">
        <v>3.0126900000000001E-5</v>
      </c>
      <c r="BB17" s="4">
        <v>2.92673E-5</v>
      </c>
      <c r="BC17" s="4">
        <v>2.8432099999999998E-5</v>
      </c>
      <c r="BD17" s="4">
        <v>2.7620600000000001E-5</v>
      </c>
      <c r="BE17" s="4">
        <v>2.68322E-5</v>
      </c>
      <c r="BF17" s="4">
        <v>2.6066100000000001E-5</v>
      </c>
      <c r="BG17" s="4">
        <v>2.5321699999999998E-5</v>
      </c>
      <c r="BH17" s="4">
        <v>2.4598599999999999E-5</v>
      </c>
      <c r="BI17" s="4">
        <v>2.3896E-5</v>
      </c>
      <c r="BJ17" s="4">
        <v>2.32133E-5</v>
      </c>
      <c r="BK17" s="4">
        <v>2.2550099999999999E-5</v>
      </c>
      <c r="BL17" s="4">
        <v>2.19058E-5</v>
      </c>
      <c r="BM17" s="4">
        <v>2.1279899999999999E-5</v>
      </c>
      <c r="BN17" s="4">
        <v>2.0671700000000001E-5</v>
      </c>
      <c r="BO17" s="4">
        <v>2.0080899999999999E-5</v>
      </c>
      <c r="BP17" s="4">
        <v>1.9507000000000001E-5</v>
      </c>
      <c r="BQ17" s="4">
        <v>1.8949399999999999E-5</v>
      </c>
      <c r="BR17" s="4">
        <v>1.84077E-5</v>
      </c>
      <c r="BS17" s="4">
        <v>1.7881500000000002E-5</v>
      </c>
      <c r="BT17" s="4">
        <v>1.7370299999999999E-5</v>
      </c>
      <c r="BU17" s="4">
        <v>1.6873600000000001E-5</v>
      </c>
      <c r="BV17" s="4">
        <v>1.63912E-5</v>
      </c>
      <c r="BW17" s="4">
        <v>1.5922499999999999E-5</v>
      </c>
      <c r="BX17" s="4">
        <v>1.54672E-5</v>
      </c>
      <c r="BY17" s="4">
        <v>1.5024999999999999E-5</v>
      </c>
      <c r="BZ17" s="4">
        <v>1.4595300000000001E-5</v>
      </c>
      <c r="CA17" s="4">
        <v>1.41779E-5</v>
      </c>
      <c r="CB17" s="4">
        <v>1.3772500000000001E-5</v>
      </c>
      <c r="CC17" s="4">
        <v>1.3378599999999999E-5</v>
      </c>
      <c r="CD17" s="4">
        <v>1.2996000000000001E-5</v>
      </c>
      <c r="CE17" s="4">
        <v>1.26243E-5</v>
      </c>
      <c r="CF17" s="4">
        <v>1.22632E-5</v>
      </c>
      <c r="CG17" s="4">
        <v>1.19125E-5</v>
      </c>
      <c r="CH17" s="4">
        <v>1.15718E-5</v>
      </c>
      <c r="CI17" s="4">
        <v>1.1240799999999999E-5</v>
      </c>
      <c r="CJ17" s="4">
        <v>1.0919300000000001E-5</v>
      </c>
      <c r="CK17" s="4">
        <v>1.0607E-5</v>
      </c>
      <c r="CL17" s="4">
        <v>1.0303600000000001E-5</v>
      </c>
      <c r="CM17" s="4">
        <v>1.00089E-5</v>
      </c>
      <c r="CN17" s="4">
        <v>9.7226000000000007E-6</v>
      </c>
      <c r="CO17" s="4">
        <v>9.4445000000000008E-6</v>
      </c>
      <c r="CP17" s="4">
        <v>9.1742999999999996E-6</v>
      </c>
      <c r="CQ17" s="4">
        <v>8.9119000000000002E-6</v>
      </c>
      <c r="CR17" s="4">
        <v>8.6570000000000003E-6</v>
      </c>
      <c r="CS17" s="4">
        <v>8.4093999999999995E-6</v>
      </c>
      <c r="CT17" s="4">
        <v>8.1688000000000005E-6</v>
      </c>
      <c r="CU17" s="4">
        <v>7.9350999999999996E-6</v>
      </c>
      <c r="CV17" s="4">
        <v>7.7080999999999999E-6</v>
      </c>
      <c r="CW17" s="4">
        <v>7.4877000000000003E-6</v>
      </c>
      <c r="CX17" s="4">
        <v>7.2734999999999999E-6</v>
      </c>
      <c r="CY17" s="4">
        <v>7.0654000000000001E-6</v>
      </c>
      <c r="CZ17" s="4">
        <v>6.8633E-6</v>
      </c>
      <c r="DA17" s="4">
        <v>6.6669999999999999E-6</v>
      </c>
      <c r="DB17" s="4">
        <v>6.4761999999999999E-6</v>
      </c>
      <c r="DC17" s="4">
        <v>6.2910000000000004E-6</v>
      </c>
      <c r="DD17" s="4">
        <v>6.1109999999999996E-6</v>
      </c>
      <c r="DE17" s="4">
        <v>5.9362E-6</v>
      </c>
      <c r="DF17" s="4">
        <v>5.7664000000000004E-6</v>
      </c>
      <c r="DG17" s="4">
        <v>5.6014000000000003E-6</v>
      </c>
      <c r="DH17" s="4">
        <v>5.4411999999999997E-6</v>
      </c>
      <c r="DI17" s="4">
        <v>5.2854999999999996E-6</v>
      </c>
      <c r="DJ17" s="4">
        <v>5.1343000000000001E-6</v>
      </c>
      <c r="DK17" s="4">
        <v>4.9875000000000001E-6</v>
      </c>
      <c r="DL17" s="4">
        <v>4.8447999999999998E-6</v>
      </c>
      <c r="DM17" s="4">
        <v>4.7061999999999999E-6</v>
      </c>
      <c r="DN17" s="4">
        <v>4.5716000000000004E-6</v>
      </c>
      <c r="DO17" s="4">
        <v>4.4407999999999999E-6</v>
      </c>
      <c r="DP17" s="4">
        <v>4.3136999999999999E-6</v>
      </c>
      <c r="DQ17" s="4">
        <v>4.1903000000000004E-6</v>
      </c>
      <c r="DR17" s="4">
        <v>4.0705000000000002E-6</v>
      </c>
      <c r="DS17" s="4">
        <v>3.9539999999999998E-6</v>
      </c>
      <c r="DT17" s="4">
        <v>3.8408999999999999E-6</v>
      </c>
      <c r="DU17" s="4">
        <v>3.7309999999999999E-6</v>
      </c>
      <c r="DV17" s="4">
        <v>3.6243000000000002E-6</v>
      </c>
      <c r="DW17" s="4">
        <v>3.5205999999999998E-6</v>
      </c>
      <c r="DX17" s="4">
        <v>3.4199000000000001E-6</v>
      </c>
      <c r="DY17" s="4">
        <v>3.3220999999999999E-6</v>
      </c>
      <c r="DZ17" s="4">
        <v>3.2270000000000002E-6</v>
      </c>
      <c r="EA17" s="4">
        <v>3.1346999999999998E-6</v>
      </c>
      <c r="EB17" s="4">
        <v>3.0450000000000001E-6</v>
      </c>
      <c r="EC17" s="4">
        <v>2.9579000000000001E-6</v>
      </c>
      <c r="ED17" s="4">
        <v>2.8733000000000001E-6</v>
      </c>
      <c r="EE17" s="4">
        <v>2.7910999999999998E-6</v>
      </c>
      <c r="EF17" s="4">
        <v>2.7113000000000002E-6</v>
      </c>
      <c r="EG17" s="4">
        <v>2.6336999999999999E-6</v>
      </c>
      <c r="EH17" s="4">
        <v>2.5583999999999999E-6</v>
      </c>
      <c r="EI17" s="4">
        <v>2.4851999999999999E-6</v>
      </c>
      <c r="EJ17" s="4">
        <v>2.4140999999999999E-6</v>
      </c>
      <c r="EK17" s="4">
        <v>2.345E-6</v>
      </c>
      <c r="EL17" s="4">
        <v>2.2778999999999998E-6</v>
      </c>
      <c r="EM17" s="4">
        <v>2.2127999999999998E-6</v>
      </c>
      <c r="EN17" s="4">
        <v>2.1494999999999999E-6</v>
      </c>
      <c r="EO17" s="4">
        <v>2.0880000000000002E-6</v>
      </c>
      <c r="EP17" s="4">
        <v>2.0281999999999999E-6</v>
      </c>
      <c r="EQ17" s="4">
        <v>1.9702000000000002E-6</v>
      </c>
      <c r="ER17" s="4">
        <v>1.9139E-6</v>
      </c>
      <c r="ES17" s="4">
        <v>1.8590999999999999E-6</v>
      </c>
      <c r="ET17" s="4">
        <v>1.8058999999999999E-6</v>
      </c>
      <c r="EU17" s="4">
        <v>1.7543000000000001E-6</v>
      </c>
      <c r="EV17" s="4">
        <v>1.7040999999999999E-6</v>
      </c>
      <c r="EW17" s="4">
        <v>1.6553000000000001E-6</v>
      </c>
      <c r="EX17" s="4">
        <v>1.6080000000000001E-6</v>
      </c>
      <c r="EY17" s="4">
        <v>1.562E-6</v>
      </c>
      <c r="EZ17" s="4">
        <v>1.5173000000000001E-6</v>
      </c>
      <c r="FA17" s="4">
        <v>1.4739E-6</v>
      </c>
      <c r="FB17" s="4">
        <v>1.4317E-6</v>
      </c>
      <c r="FC17" s="4">
        <v>1.3908000000000001E-6</v>
      </c>
      <c r="FD17" s="4">
        <v>1.3510000000000001E-6</v>
      </c>
      <c r="FE17" s="4">
        <v>1.3122999999999999E-6</v>
      </c>
      <c r="FF17" s="4">
        <v>1.2748000000000001E-6</v>
      </c>
      <c r="FG17" s="4">
        <v>1.2383000000000001E-6</v>
      </c>
      <c r="FH17" s="4">
        <v>1.2029E-6</v>
      </c>
      <c r="FI17" s="4">
        <v>1.1684999999999999E-6</v>
      </c>
      <c r="FJ17" s="4">
        <v>1.1350999999999999E-6</v>
      </c>
      <c r="FK17" s="4">
        <v>1.1026E-6</v>
      </c>
      <c r="FL17" s="4">
        <v>1.071E-6</v>
      </c>
      <c r="FM17" s="4">
        <v>1.0404E-6</v>
      </c>
      <c r="FN17" s="4">
        <v>1.0105999999999999E-6</v>
      </c>
      <c r="FO17" s="4">
        <v>9.8170000000000006E-7</v>
      </c>
      <c r="FP17" s="4">
        <v>9.5359999999999996E-7</v>
      </c>
      <c r="FQ17" s="4">
        <v>9.2640000000000004E-7</v>
      </c>
    </row>
    <row r="18" spans="1:173" x14ac:dyDescent="0.2">
      <c r="A18" s="3">
        <v>16</v>
      </c>
      <c r="B18" s="4">
        <v>1.7821840000000001E-4</v>
      </c>
      <c r="C18" s="4">
        <v>1.7416280000000001E-4</v>
      </c>
      <c r="D18" s="4">
        <v>1.7009300000000001E-4</v>
      </c>
      <c r="E18" s="4">
        <v>1.6602230000000001E-4</v>
      </c>
      <c r="F18" s="4">
        <v>1.619627E-4</v>
      </c>
      <c r="G18" s="4">
        <v>1.579245E-4</v>
      </c>
      <c r="H18" s="4">
        <v>1.5391689999999999E-4</v>
      </c>
      <c r="I18" s="4">
        <v>1.4994800000000001E-4</v>
      </c>
      <c r="J18" s="4">
        <v>1.460248E-4</v>
      </c>
      <c r="K18" s="4">
        <v>1.4215319999999999E-4</v>
      </c>
      <c r="L18" s="4">
        <v>1.3833859999999999E-4</v>
      </c>
      <c r="M18" s="4">
        <v>1.3458510000000001E-4</v>
      </c>
      <c r="N18" s="4">
        <v>1.3089659999999999E-4</v>
      </c>
      <c r="O18" s="4">
        <v>1.272759E-4</v>
      </c>
      <c r="P18" s="4">
        <v>1.2372570000000001E-4</v>
      </c>
      <c r="Q18" s="4">
        <v>1.202477E-4</v>
      </c>
      <c r="R18" s="4">
        <v>1.1684359999999999E-4</v>
      </c>
      <c r="S18" s="4">
        <v>1.135142E-4</v>
      </c>
      <c r="T18" s="4">
        <v>1.102605E-4</v>
      </c>
      <c r="U18" s="4">
        <v>1.070827E-4</v>
      </c>
      <c r="V18" s="4">
        <v>1.0398100000000001E-4</v>
      </c>
      <c r="W18" s="4">
        <v>1.0095510000000001E-4</v>
      </c>
      <c r="X18" s="4">
        <v>9.8004900000000001E-5</v>
      </c>
      <c r="Y18" s="4">
        <v>9.5129699999999998E-5</v>
      </c>
      <c r="Z18" s="4">
        <v>9.2328800000000003E-5</v>
      </c>
      <c r="AA18" s="4">
        <v>8.9601399999999999E-5</v>
      </c>
      <c r="AB18" s="4">
        <v>8.6946600000000005E-5</v>
      </c>
      <c r="AC18" s="4">
        <v>8.4363099999999999E-5</v>
      </c>
      <c r="AD18" s="4">
        <v>8.1849999999999997E-5</v>
      </c>
      <c r="AE18" s="4">
        <v>7.9405899999999998E-5</v>
      </c>
      <c r="AF18" s="4">
        <v>7.7029700000000006E-5</v>
      </c>
      <c r="AG18" s="4">
        <v>7.4719899999999996E-5</v>
      </c>
      <c r="AH18" s="4">
        <v>7.24752E-5</v>
      </c>
      <c r="AI18" s="4">
        <v>7.0294200000000002E-5</v>
      </c>
      <c r="AJ18" s="4">
        <v>6.8175499999999998E-5</v>
      </c>
      <c r="AK18" s="4">
        <v>6.6117600000000005E-5</v>
      </c>
      <c r="AL18" s="4">
        <v>6.4119200000000001E-5</v>
      </c>
      <c r="AM18" s="4">
        <v>6.2178800000000002E-5</v>
      </c>
      <c r="AN18" s="4">
        <v>6.0294999999999998E-5</v>
      </c>
      <c r="AO18" s="4">
        <v>5.84663E-5</v>
      </c>
      <c r="AP18" s="4">
        <v>5.6691399999999997E-5</v>
      </c>
      <c r="AQ18" s="4">
        <v>5.4968800000000001E-5</v>
      </c>
      <c r="AR18" s="4">
        <v>5.3297200000000002E-5</v>
      </c>
      <c r="AS18" s="4">
        <v>5.1675100000000003E-5</v>
      </c>
      <c r="AT18" s="4">
        <v>5.0101400000000001E-5</v>
      </c>
      <c r="AU18" s="4">
        <v>4.8574500000000001E-5</v>
      </c>
      <c r="AV18" s="4">
        <v>4.7093299999999999E-5</v>
      </c>
      <c r="AW18" s="4">
        <v>4.5656499999999999E-5</v>
      </c>
      <c r="AX18" s="4">
        <v>4.4262799999999999E-5</v>
      </c>
      <c r="AY18" s="4">
        <v>4.2911000000000003E-5</v>
      </c>
      <c r="AZ18" s="4">
        <v>4.1599900000000001E-5</v>
      </c>
      <c r="BA18" s="4">
        <v>4.0328399999999998E-5</v>
      </c>
      <c r="BB18" s="4">
        <v>3.9095299999999998E-5</v>
      </c>
      <c r="BC18" s="4">
        <v>3.7899399999999998E-5</v>
      </c>
      <c r="BD18" s="4">
        <v>3.6739799999999997E-5</v>
      </c>
      <c r="BE18" s="4">
        <v>3.5615399999999998E-5</v>
      </c>
      <c r="BF18" s="4">
        <v>3.4524999999999999E-5</v>
      </c>
      <c r="BG18" s="4">
        <v>3.3467799999999998E-5</v>
      </c>
      <c r="BH18" s="4">
        <v>3.24427E-5</v>
      </c>
      <c r="BI18" s="4">
        <v>3.1448800000000003E-5</v>
      </c>
      <c r="BJ18" s="4">
        <v>3.0485200000000001E-5</v>
      </c>
      <c r="BK18" s="4">
        <v>2.9550899999999999E-5</v>
      </c>
      <c r="BL18" s="4">
        <v>2.8645100000000001E-5</v>
      </c>
      <c r="BM18" s="4">
        <v>2.77669E-5</v>
      </c>
      <c r="BN18" s="4">
        <v>2.69156E-5</v>
      </c>
      <c r="BO18" s="4">
        <v>2.60902E-5</v>
      </c>
      <c r="BP18" s="4">
        <v>2.529E-5</v>
      </c>
      <c r="BQ18" s="4">
        <v>2.45143E-5</v>
      </c>
      <c r="BR18" s="4">
        <v>2.3762300000000001E-5</v>
      </c>
      <c r="BS18" s="4">
        <v>2.3033299999999998E-5</v>
      </c>
      <c r="BT18" s="4">
        <v>2.2326600000000001E-5</v>
      </c>
      <c r="BU18" s="4">
        <v>2.16416E-5</v>
      </c>
      <c r="BV18" s="4">
        <v>2.09775E-5</v>
      </c>
      <c r="BW18" s="4">
        <v>2.0333700000000002E-5</v>
      </c>
      <c r="BX18" s="4">
        <v>1.9709699999999999E-5</v>
      </c>
      <c r="BY18" s="4">
        <v>1.91047E-5</v>
      </c>
      <c r="BZ18" s="4">
        <v>1.8518299999999999E-5</v>
      </c>
      <c r="CA18" s="4">
        <v>1.7949899999999999E-5</v>
      </c>
      <c r="CB18" s="4">
        <v>1.73989E-5</v>
      </c>
      <c r="CC18" s="4">
        <v>1.6864800000000002E-5</v>
      </c>
      <c r="CD18" s="4">
        <v>1.6347100000000001E-5</v>
      </c>
      <c r="CE18" s="4">
        <v>1.5845199999999999E-5</v>
      </c>
      <c r="CF18" s="4">
        <v>1.5358699999999999E-5</v>
      </c>
      <c r="CG18" s="4">
        <v>1.48872E-5</v>
      </c>
      <c r="CH18" s="4">
        <v>1.4430099999999999E-5</v>
      </c>
      <c r="CI18" s="4">
        <v>1.3987E-5</v>
      </c>
      <c r="CJ18" s="4">
        <v>1.35576E-5</v>
      </c>
      <c r="CK18" s="4">
        <v>1.3141300000000001E-5</v>
      </c>
      <c r="CL18" s="4">
        <v>1.27377E-5</v>
      </c>
      <c r="CM18" s="4">
        <v>1.23466E-5</v>
      </c>
      <c r="CN18" s="4">
        <v>1.19675E-5</v>
      </c>
      <c r="CO18" s="4">
        <v>1.1600000000000001E-5</v>
      </c>
      <c r="CP18" s="4">
        <v>1.1243800000000001E-5</v>
      </c>
      <c r="CQ18" s="4">
        <v>1.0898500000000001E-5</v>
      </c>
      <c r="CR18" s="4">
        <v>1.05638E-5</v>
      </c>
      <c r="CS18" s="4">
        <v>1.0239400000000001E-5</v>
      </c>
      <c r="CT18" s="4">
        <v>9.9249000000000005E-6</v>
      </c>
      <c r="CU18" s="4">
        <v>9.6200999999999996E-6</v>
      </c>
      <c r="CV18" s="4">
        <v>9.3247000000000007E-6</v>
      </c>
      <c r="CW18" s="4">
        <v>9.0382999999999995E-6</v>
      </c>
      <c r="CX18" s="4">
        <v>8.7607999999999992E-6</v>
      </c>
      <c r="CY18" s="4">
        <v>8.4917000000000004E-6</v>
      </c>
      <c r="CZ18" s="4">
        <v>8.2308999999999994E-6</v>
      </c>
      <c r="DA18" s="4">
        <v>7.9781000000000007E-6</v>
      </c>
      <c r="DB18" s="4">
        <v>7.7331000000000006E-6</v>
      </c>
      <c r="DC18" s="4">
        <v>7.4955999999999999E-6</v>
      </c>
      <c r="DD18" s="4">
        <v>7.2653999999999999E-6</v>
      </c>
      <c r="DE18" s="4">
        <v>7.0423000000000003E-6</v>
      </c>
      <c r="DF18" s="4">
        <v>6.8260000000000004E-6</v>
      </c>
      <c r="DG18" s="4">
        <v>6.6162999999999997E-6</v>
      </c>
      <c r="DH18" s="4">
        <v>6.4130999999999996E-6</v>
      </c>
      <c r="DI18" s="4">
        <v>6.2161999999999999E-6</v>
      </c>
      <c r="DJ18" s="4">
        <v>6.0252000000000004E-6</v>
      </c>
      <c r="DK18" s="4">
        <v>5.8401999999999996E-6</v>
      </c>
      <c r="DL18" s="4">
        <v>5.6608000000000001E-6</v>
      </c>
      <c r="DM18" s="4">
        <v>5.4870000000000002E-6</v>
      </c>
      <c r="DN18" s="4">
        <v>5.3183999999999998E-6</v>
      </c>
      <c r="DO18" s="4">
        <v>5.1551E-6</v>
      </c>
      <c r="DP18" s="4">
        <v>4.9968000000000002E-6</v>
      </c>
      <c r="DQ18" s="4">
        <v>4.8432999999999999E-6</v>
      </c>
      <c r="DR18" s="4">
        <v>4.6944999999999997E-6</v>
      </c>
      <c r="DS18" s="4">
        <v>4.5503000000000003E-6</v>
      </c>
      <c r="DT18" s="4">
        <v>4.4105999999999998E-6</v>
      </c>
      <c r="DU18" s="4">
        <v>4.2750999999999999E-6</v>
      </c>
      <c r="DV18" s="4">
        <v>4.1438E-6</v>
      </c>
      <c r="DW18" s="4">
        <v>4.0165000000000004E-6</v>
      </c>
      <c r="DX18" s="4">
        <v>3.8932000000000003E-6</v>
      </c>
      <c r="DY18" s="4">
        <v>3.7736000000000002E-6</v>
      </c>
      <c r="DZ18" s="4">
        <v>3.6577000000000001E-6</v>
      </c>
      <c r="EA18" s="4">
        <v>3.5454E-6</v>
      </c>
      <c r="EB18" s="4">
        <v>3.4365E-6</v>
      </c>
      <c r="EC18" s="4">
        <v>3.3309000000000002E-6</v>
      </c>
      <c r="ED18" s="4">
        <v>3.2285999999999999E-6</v>
      </c>
      <c r="EE18" s="4">
        <v>3.1294999999999999E-6</v>
      </c>
      <c r="EF18" s="4">
        <v>3.0332999999999998E-6</v>
      </c>
      <c r="EG18" s="4">
        <v>2.9401999999999998E-6</v>
      </c>
      <c r="EH18" s="4">
        <v>2.8499E-6</v>
      </c>
      <c r="EI18" s="4">
        <v>2.7622999999999998E-6</v>
      </c>
      <c r="EJ18" s="4">
        <v>2.6775000000000002E-6</v>
      </c>
      <c r="EK18" s="4">
        <v>2.5953E-6</v>
      </c>
      <c r="EL18" s="4">
        <v>2.5154999999999999E-6</v>
      </c>
      <c r="EM18" s="4">
        <v>2.4383E-6</v>
      </c>
      <c r="EN18" s="4">
        <v>2.3634000000000001E-6</v>
      </c>
      <c r="EO18" s="4">
        <v>2.2908000000000002E-6</v>
      </c>
      <c r="EP18" s="4">
        <v>2.2204E-6</v>
      </c>
      <c r="EQ18" s="4">
        <v>2.1521999999999999E-6</v>
      </c>
      <c r="ER18" s="4">
        <v>2.0860999999999998E-6</v>
      </c>
      <c r="ES18" s="4">
        <v>2.0221000000000001E-6</v>
      </c>
      <c r="ET18" s="4">
        <v>1.9599999999999999E-6</v>
      </c>
      <c r="EU18" s="4">
        <v>1.8998E-6</v>
      </c>
      <c r="EV18" s="4">
        <v>1.8414000000000001E-6</v>
      </c>
      <c r="EW18" s="4">
        <v>1.7849000000000001E-6</v>
      </c>
      <c r="EX18" s="4">
        <v>1.73E-6</v>
      </c>
      <c r="EY18" s="4">
        <v>1.6769E-6</v>
      </c>
      <c r="EZ18" s="4">
        <v>1.6253999999999999E-6</v>
      </c>
      <c r="FA18" s="4">
        <v>1.5755E-6</v>
      </c>
      <c r="FB18" s="4">
        <v>1.5271E-6</v>
      </c>
      <c r="FC18" s="4">
        <v>1.4802E-6</v>
      </c>
      <c r="FD18" s="4">
        <v>1.4347E-6</v>
      </c>
      <c r="FE18" s="4">
        <v>1.3907000000000001E-6</v>
      </c>
      <c r="FF18" s="4">
        <v>1.3479E-6</v>
      </c>
      <c r="FG18" s="4">
        <v>1.3064999999999999E-6</v>
      </c>
      <c r="FH18" s="4">
        <v>1.2664000000000001E-6</v>
      </c>
      <c r="FI18" s="4">
        <v>1.2275000000000001E-6</v>
      </c>
      <c r="FJ18" s="4">
        <v>1.1898E-6</v>
      </c>
      <c r="FK18" s="4">
        <v>1.1533E-6</v>
      </c>
      <c r="FL18" s="4">
        <v>1.1177999999999999E-6</v>
      </c>
      <c r="FM18" s="4">
        <v>1.0835000000000001E-6</v>
      </c>
      <c r="FN18" s="4">
        <v>1.0501999999999999E-6</v>
      </c>
      <c r="FO18" s="4">
        <v>1.018E-6</v>
      </c>
      <c r="FP18" s="4">
        <v>9.8670000000000001E-7</v>
      </c>
      <c r="FQ18" s="4">
        <v>9.5640000000000007E-7</v>
      </c>
    </row>
    <row r="19" spans="1:173" x14ac:dyDescent="0.2">
      <c r="A19" s="3">
        <v>17</v>
      </c>
      <c r="B19" s="4">
        <v>1.973741E-4</v>
      </c>
      <c r="C19" s="4">
        <v>1.9269590000000001E-4</v>
      </c>
      <c r="D19" s="4">
        <v>1.8802200000000001E-4</v>
      </c>
      <c r="E19" s="4">
        <v>1.8336559999999999E-4</v>
      </c>
      <c r="F19" s="4">
        <v>1.7873809999999999E-4</v>
      </c>
      <c r="G19" s="4">
        <v>1.741496E-4</v>
      </c>
      <c r="H19" s="4">
        <v>1.6960909999999999E-4</v>
      </c>
      <c r="I19" s="4">
        <v>1.6512410000000001E-4</v>
      </c>
      <c r="J19" s="4">
        <v>1.6070120000000001E-4</v>
      </c>
      <c r="K19" s="4">
        <v>1.56346E-4</v>
      </c>
      <c r="L19" s="4">
        <v>1.5206329999999999E-4</v>
      </c>
      <c r="M19" s="4">
        <v>1.4785699999999999E-4</v>
      </c>
      <c r="N19" s="4">
        <v>1.437303E-4</v>
      </c>
      <c r="O19" s="4">
        <v>1.396859E-4</v>
      </c>
      <c r="P19" s="4">
        <v>1.3572559999999999E-4</v>
      </c>
      <c r="Q19" s="4">
        <v>1.318511E-4</v>
      </c>
      <c r="R19" s="4">
        <v>1.2806340000000001E-4</v>
      </c>
      <c r="S19" s="4">
        <v>1.2436310000000001E-4</v>
      </c>
      <c r="T19" s="4">
        <v>1.207506E-4</v>
      </c>
      <c r="U19" s="4">
        <v>1.172259E-4</v>
      </c>
      <c r="V19" s="4">
        <v>1.137887E-4</v>
      </c>
      <c r="W19" s="4">
        <v>1.104385E-4</v>
      </c>
      <c r="X19" s="4">
        <v>1.071746E-4</v>
      </c>
      <c r="Y19" s="4">
        <v>1.03996E-4</v>
      </c>
      <c r="Z19" s="4">
        <v>1.009019E-4</v>
      </c>
      <c r="AA19" s="4">
        <v>9.7890800000000001E-5</v>
      </c>
      <c r="AB19" s="4">
        <v>9.4961699999999996E-5</v>
      </c>
      <c r="AC19" s="4">
        <v>9.2113099999999997E-5</v>
      </c>
      <c r="AD19" s="4">
        <v>8.9343499999999996E-5</v>
      </c>
      <c r="AE19" s="4">
        <v>8.6651500000000002E-5</v>
      </c>
      <c r="AF19" s="4">
        <v>8.4035499999999999E-5</v>
      </c>
      <c r="AG19" s="4">
        <v>8.1493899999999996E-5</v>
      </c>
      <c r="AH19" s="4">
        <v>7.9024999999999996E-5</v>
      </c>
      <c r="AI19" s="4">
        <v>7.6627300000000004E-5</v>
      </c>
      <c r="AJ19" s="4">
        <v>7.4299000000000001E-5</v>
      </c>
      <c r="AK19" s="4">
        <v>7.2038499999999998E-5</v>
      </c>
      <c r="AL19" s="4">
        <v>6.9844099999999998E-5</v>
      </c>
      <c r="AM19" s="4">
        <v>6.7714199999999996E-5</v>
      </c>
      <c r="AN19" s="4">
        <v>6.5647099999999997E-5</v>
      </c>
      <c r="AO19" s="4">
        <v>6.3641300000000003E-5</v>
      </c>
      <c r="AP19" s="4">
        <v>6.1694999999999998E-5</v>
      </c>
      <c r="AQ19" s="4">
        <v>5.9806699999999998E-5</v>
      </c>
      <c r="AR19" s="4">
        <v>5.79749E-5</v>
      </c>
      <c r="AS19" s="4">
        <v>5.6198E-5</v>
      </c>
      <c r="AT19" s="4">
        <v>5.4474400000000001E-5</v>
      </c>
      <c r="AU19" s="4">
        <v>5.2802700000000002E-5</v>
      </c>
      <c r="AV19" s="4">
        <v>5.1181399999999998E-5</v>
      </c>
      <c r="AW19" s="4">
        <v>4.9609199999999999E-5</v>
      </c>
      <c r="AX19" s="4">
        <v>4.8084499999999997E-5</v>
      </c>
      <c r="AY19" s="4">
        <v>4.6606100000000001E-5</v>
      </c>
      <c r="AZ19" s="4">
        <v>4.5172500000000002E-5</v>
      </c>
      <c r="BA19" s="4">
        <v>4.3782600000000003E-5</v>
      </c>
      <c r="BB19" s="4">
        <v>4.2435000000000003E-5</v>
      </c>
      <c r="BC19" s="4">
        <v>4.1128399999999997E-5</v>
      </c>
      <c r="BD19" s="4">
        <v>3.9861699999999998E-5</v>
      </c>
      <c r="BE19" s="4">
        <v>3.8633700000000002E-5</v>
      </c>
      <c r="BF19" s="4">
        <v>3.7443300000000001E-5</v>
      </c>
      <c r="BG19" s="4">
        <v>3.6289299999999998E-5</v>
      </c>
      <c r="BH19" s="4">
        <v>3.5170599999999998E-5</v>
      </c>
      <c r="BI19" s="4">
        <v>3.4086199999999999E-5</v>
      </c>
      <c r="BJ19" s="4">
        <v>3.3034999999999998E-5</v>
      </c>
      <c r="BK19" s="4">
        <v>3.20161E-5</v>
      </c>
      <c r="BL19" s="4">
        <v>3.1028500000000003E-5</v>
      </c>
      <c r="BM19" s="4">
        <v>3.0071200000000001E-5</v>
      </c>
      <c r="BN19" s="4">
        <v>2.9143299999999999E-5</v>
      </c>
      <c r="BO19" s="4">
        <v>2.8243899999999999E-5</v>
      </c>
      <c r="BP19" s="4">
        <v>2.7372199999999999E-5</v>
      </c>
      <c r="BQ19" s="4">
        <v>2.6527299999999999E-5</v>
      </c>
      <c r="BR19" s="4">
        <v>2.57085E-5</v>
      </c>
      <c r="BS19" s="4">
        <v>2.4914800000000001E-5</v>
      </c>
      <c r="BT19" s="4">
        <v>2.4145600000000001E-5</v>
      </c>
      <c r="BU19" s="4">
        <v>2.34E-5</v>
      </c>
      <c r="BV19" s="4">
        <v>2.2677500000000001E-5</v>
      </c>
      <c r="BW19" s="4">
        <v>2.19772E-5</v>
      </c>
      <c r="BX19" s="4">
        <v>2.1298399999999999E-5</v>
      </c>
      <c r="BY19" s="4">
        <v>2.06407E-5</v>
      </c>
      <c r="BZ19" s="4">
        <v>2.0003199999999998E-5</v>
      </c>
      <c r="CA19" s="4">
        <v>1.9385299999999999E-5</v>
      </c>
      <c r="CB19" s="4">
        <v>1.87865E-5</v>
      </c>
      <c r="CC19" s="4">
        <v>1.8206199999999999E-5</v>
      </c>
      <c r="CD19" s="4">
        <v>1.7643799999999999E-5</v>
      </c>
      <c r="CE19" s="4">
        <v>1.70988E-5</v>
      </c>
      <c r="CF19" s="4">
        <v>1.65706E-5</v>
      </c>
      <c r="CG19" s="4">
        <v>1.6058599999999999E-5</v>
      </c>
      <c r="CH19" s="4">
        <v>1.5562499999999999E-5</v>
      </c>
      <c r="CI19" s="4">
        <v>1.50817E-5</v>
      </c>
      <c r="CJ19" s="4">
        <v>1.46157E-5</v>
      </c>
      <c r="CK19" s="4">
        <v>1.4164200000000001E-5</v>
      </c>
      <c r="CL19" s="4">
        <v>1.37265E-5</v>
      </c>
      <c r="CM19" s="4">
        <v>1.33024E-5</v>
      </c>
      <c r="CN19" s="4">
        <v>1.28914E-5</v>
      </c>
      <c r="CO19" s="4">
        <v>1.2493100000000001E-5</v>
      </c>
      <c r="CP19" s="4">
        <v>1.21071E-5</v>
      </c>
      <c r="CQ19" s="4">
        <v>1.1732999999999999E-5</v>
      </c>
      <c r="CR19" s="4">
        <v>1.13704E-5</v>
      </c>
      <c r="CS19" s="4">
        <v>1.1019099999999999E-5</v>
      </c>
      <c r="CT19" s="4">
        <v>1.06786E-5</v>
      </c>
      <c r="CU19" s="4">
        <v>1.0348599999999999E-5</v>
      </c>
      <c r="CV19" s="4">
        <v>1.00288E-5</v>
      </c>
      <c r="CW19" s="4">
        <v>9.7188999999999994E-6</v>
      </c>
      <c r="CX19" s="4">
        <v>9.4185999999999999E-6</v>
      </c>
      <c r="CY19" s="4">
        <v>9.1275000000000003E-6</v>
      </c>
      <c r="CZ19" s="4">
        <v>8.8455000000000003E-6</v>
      </c>
      <c r="DA19" s="4">
        <v>8.5721000000000005E-6</v>
      </c>
      <c r="DB19" s="4">
        <v>8.3072000000000007E-6</v>
      </c>
      <c r="DC19" s="4">
        <v>8.0505000000000003E-6</v>
      </c>
      <c r="DD19" s="4">
        <v>7.8017000000000002E-6</v>
      </c>
      <c r="DE19" s="4">
        <v>7.5606000000000001E-6</v>
      </c>
      <c r="DF19" s="4">
        <v>7.3270000000000003E-6</v>
      </c>
      <c r="DG19" s="4">
        <v>7.1006000000000003E-6</v>
      </c>
      <c r="DH19" s="4">
        <v>6.8811000000000001E-6</v>
      </c>
      <c r="DI19" s="4">
        <v>6.6684999999999998E-6</v>
      </c>
      <c r="DJ19" s="4">
        <v>6.4624000000000002E-6</v>
      </c>
      <c r="DK19" s="4">
        <v>6.2627000000000002E-6</v>
      </c>
      <c r="DL19" s="4">
        <v>6.0692000000000003E-6</v>
      </c>
      <c r="DM19" s="4">
        <v>5.8815999999999997E-6</v>
      </c>
      <c r="DN19" s="4">
        <v>5.6999000000000003E-6</v>
      </c>
      <c r="DO19" s="4">
        <v>5.5237000000000002E-6</v>
      </c>
      <c r="DP19" s="4">
        <v>5.3530000000000002E-6</v>
      </c>
      <c r="DQ19" s="4">
        <v>5.1876000000000001E-6</v>
      </c>
      <c r="DR19" s="4">
        <v>5.0273000000000001E-6</v>
      </c>
      <c r="DS19" s="4">
        <v>4.8718999999999999E-6</v>
      </c>
      <c r="DT19" s="4">
        <v>4.7213E-6</v>
      </c>
      <c r="DU19" s="4">
        <v>4.5754000000000003E-6</v>
      </c>
      <c r="DV19" s="4">
        <v>4.4340000000000002E-6</v>
      </c>
      <c r="DW19" s="4">
        <v>4.2969999999999997E-6</v>
      </c>
      <c r="DX19" s="4">
        <v>4.1641999999999999E-6</v>
      </c>
      <c r="DY19" s="4">
        <v>4.0354999999999997E-6</v>
      </c>
      <c r="DZ19" s="4">
        <v>3.9107999999999999E-6</v>
      </c>
      <c r="EA19" s="4">
        <v>3.7900000000000001E-6</v>
      </c>
      <c r="EB19" s="4">
        <v>3.6727999999999998E-6</v>
      </c>
      <c r="EC19" s="4">
        <v>3.5593E-6</v>
      </c>
      <c r="ED19" s="4">
        <v>3.4493000000000002E-6</v>
      </c>
      <c r="EE19" s="4">
        <v>3.3427000000000002E-6</v>
      </c>
      <c r="EF19" s="4">
        <v>3.2393999999999999E-6</v>
      </c>
      <c r="EG19" s="4">
        <v>3.1393000000000002E-6</v>
      </c>
      <c r="EH19" s="4">
        <v>3.0423000000000001E-6</v>
      </c>
      <c r="EI19" s="4">
        <v>2.9482999999999998E-6</v>
      </c>
      <c r="EJ19" s="4">
        <v>2.8571999999999999E-6</v>
      </c>
      <c r="EK19" s="4">
        <v>2.7688999999999999E-6</v>
      </c>
      <c r="EL19" s="4">
        <v>2.6833000000000002E-6</v>
      </c>
      <c r="EM19" s="4">
        <v>2.6004000000000001E-6</v>
      </c>
      <c r="EN19" s="4">
        <v>2.52E-6</v>
      </c>
      <c r="EO19" s="4">
        <v>2.4420999999999999E-6</v>
      </c>
      <c r="EP19" s="4">
        <v>2.3667000000000001E-6</v>
      </c>
      <c r="EQ19" s="4">
        <v>2.2935000000000001E-6</v>
      </c>
      <c r="ER19" s="4">
        <v>2.2226000000000001E-6</v>
      </c>
      <c r="ES19" s="4">
        <v>2.1538999999999998E-6</v>
      </c>
      <c r="ET19" s="4">
        <v>2.0874000000000001E-6</v>
      </c>
      <c r="EU19" s="4">
        <v>2.0229000000000001E-6</v>
      </c>
      <c r="EV19" s="4">
        <v>1.9603999999999999E-6</v>
      </c>
      <c r="EW19" s="4">
        <v>1.8998E-6</v>
      </c>
      <c r="EX19" s="4">
        <v>1.8411E-6</v>
      </c>
      <c r="EY19" s="4">
        <v>1.7842E-6</v>
      </c>
      <c r="EZ19" s="4">
        <v>1.7290000000000001E-6</v>
      </c>
      <c r="FA19" s="4">
        <v>1.6756000000000001E-6</v>
      </c>
      <c r="FB19" s="4">
        <v>1.6238E-6</v>
      </c>
      <c r="FC19" s="4">
        <v>1.5736000000000001E-6</v>
      </c>
      <c r="FD19" s="4">
        <v>1.525E-6</v>
      </c>
      <c r="FE19" s="4">
        <v>1.4779000000000001E-6</v>
      </c>
      <c r="FF19" s="4">
        <v>1.4322E-6</v>
      </c>
      <c r="FG19" s="4">
        <v>1.3879000000000001E-6</v>
      </c>
      <c r="FH19" s="4">
        <v>1.345E-6</v>
      </c>
      <c r="FI19" s="4">
        <v>1.3035000000000001E-6</v>
      </c>
      <c r="FJ19" s="4">
        <v>1.2632E-6</v>
      </c>
      <c r="FK19" s="4">
        <v>1.2242000000000001E-6</v>
      </c>
      <c r="FL19" s="4">
        <v>1.1863E-6</v>
      </c>
      <c r="FM19" s="4">
        <v>1.1497E-6</v>
      </c>
      <c r="FN19" s="4">
        <v>1.1141000000000001E-6</v>
      </c>
      <c r="FO19" s="4">
        <v>1.0797E-6</v>
      </c>
      <c r="FP19" s="4">
        <v>1.0463E-6</v>
      </c>
      <c r="FQ19" s="4">
        <v>1.0139999999999999E-6</v>
      </c>
    </row>
    <row r="20" spans="1:173" x14ac:dyDescent="0.2">
      <c r="A20" s="3">
        <v>18</v>
      </c>
      <c r="B20" s="4">
        <v>2.440454E-4</v>
      </c>
      <c r="C20" s="4">
        <v>2.3918020000000001E-4</v>
      </c>
      <c r="D20" s="4">
        <v>2.3426950000000001E-4</v>
      </c>
      <c r="E20" s="4">
        <v>2.2933090000000001E-4</v>
      </c>
      <c r="F20" s="4">
        <v>2.243801E-4</v>
      </c>
      <c r="G20" s="4">
        <v>2.1943099999999999E-4</v>
      </c>
      <c r="H20" s="4">
        <v>2.1449629999999999E-4</v>
      </c>
      <c r="I20" s="4">
        <v>2.0958700000000001E-4</v>
      </c>
      <c r="J20" s="4">
        <v>2.0471279999999999E-4</v>
      </c>
      <c r="K20" s="4">
        <v>1.998824E-4</v>
      </c>
      <c r="L20" s="4">
        <v>1.9510320000000001E-4</v>
      </c>
      <c r="M20" s="4">
        <v>1.9038179999999999E-4</v>
      </c>
      <c r="N20" s="4">
        <v>1.8572360000000001E-4</v>
      </c>
      <c r="O20" s="4">
        <v>1.811336E-4</v>
      </c>
      <c r="P20" s="4">
        <v>1.766157E-4</v>
      </c>
      <c r="Q20" s="4">
        <v>1.7217329999999999E-4</v>
      </c>
      <c r="R20" s="4">
        <v>1.6780920000000001E-4</v>
      </c>
      <c r="S20" s="4">
        <v>1.6352559999999999E-4</v>
      </c>
      <c r="T20" s="4">
        <v>1.5932420000000001E-4</v>
      </c>
      <c r="U20" s="4">
        <v>1.5520639999999999E-4</v>
      </c>
      <c r="V20" s="4">
        <v>1.511731E-4</v>
      </c>
      <c r="W20" s="4">
        <v>1.4722490000000001E-4</v>
      </c>
      <c r="X20" s="4">
        <v>1.4336209999999999E-4</v>
      </c>
      <c r="Y20" s="4">
        <v>1.3958460000000001E-4</v>
      </c>
      <c r="Z20" s="4">
        <v>1.3589240000000001E-4</v>
      </c>
      <c r="AA20" s="4">
        <v>1.3228489999999999E-4</v>
      </c>
      <c r="AB20" s="4">
        <v>1.2876160000000001E-4</v>
      </c>
      <c r="AC20" s="4">
        <v>1.2532179999999999E-4</v>
      </c>
      <c r="AD20" s="4">
        <v>1.2196449999999999E-4</v>
      </c>
      <c r="AE20" s="4">
        <v>1.1868869999999999E-4</v>
      </c>
      <c r="AF20" s="4">
        <v>1.1549329999999999E-4</v>
      </c>
      <c r="AG20" s="4">
        <v>1.123772E-4</v>
      </c>
      <c r="AH20" s="4">
        <v>1.09339E-4</v>
      </c>
      <c r="AI20" s="4">
        <v>1.063775E-4</v>
      </c>
      <c r="AJ20" s="4">
        <v>1.034913E-4</v>
      </c>
      <c r="AK20" s="4">
        <v>1.00679E-4</v>
      </c>
      <c r="AL20" s="4">
        <v>9.7939100000000006E-5</v>
      </c>
      <c r="AM20" s="4">
        <v>9.5270200000000001E-5</v>
      </c>
      <c r="AN20" s="4">
        <v>9.2670799999999994E-5</v>
      </c>
      <c r="AO20" s="4">
        <v>9.0139500000000007E-5</v>
      </c>
      <c r="AP20" s="4">
        <v>8.7674699999999996E-5</v>
      </c>
      <c r="AQ20" s="4">
        <v>8.5274999999999999E-5</v>
      </c>
      <c r="AR20" s="4">
        <v>8.2938900000000006E-5</v>
      </c>
      <c r="AS20" s="4">
        <v>8.0664899999999994E-5</v>
      </c>
      <c r="AT20" s="4">
        <v>7.8451599999999999E-5</v>
      </c>
      <c r="AU20" s="4">
        <v>7.6297499999999999E-5</v>
      </c>
      <c r="AV20" s="4">
        <v>7.4201099999999997E-5</v>
      </c>
      <c r="AW20" s="4">
        <v>7.2161200000000003E-5</v>
      </c>
      <c r="AX20" s="4">
        <v>7.0176200000000001E-5</v>
      </c>
      <c r="AY20" s="4">
        <v>6.8244900000000001E-5</v>
      </c>
      <c r="AZ20" s="4">
        <v>6.6365799999999994E-5</v>
      </c>
      <c r="BA20" s="4">
        <v>6.4537700000000004E-5</v>
      </c>
      <c r="BB20" s="4">
        <v>6.27592E-5</v>
      </c>
      <c r="BC20" s="4">
        <v>6.1029100000000002E-5</v>
      </c>
      <c r="BD20" s="4">
        <v>5.9346099999999997E-5</v>
      </c>
      <c r="BE20" s="4">
        <v>5.7708999999999999E-5</v>
      </c>
      <c r="BF20" s="4">
        <v>5.6116599999999997E-5</v>
      </c>
      <c r="BG20" s="4">
        <v>5.4567700000000003E-5</v>
      </c>
      <c r="BH20" s="4">
        <v>5.3061199999999999E-5</v>
      </c>
      <c r="BI20" s="4">
        <v>5.1595899999999998E-5</v>
      </c>
      <c r="BJ20" s="4">
        <v>5.0170799999999997E-5</v>
      </c>
      <c r="BK20" s="4">
        <v>4.8784800000000001E-5</v>
      </c>
      <c r="BL20" s="4">
        <v>4.74369E-5</v>
      </c>
      <c r="BM20" s="4">
        <v>4.6125899999999998E-5</v>
      </c>
      <c r="BN20" s="4">
        <v>4.4851000000000001E-5</v>
      </c>
      <c r="BO20" s="4">
        <v>4.36112E-5</v>
      </c>
      <c r="BP20" s="4">
        <v>4.2405499999999999E-5</v>
      </c>
      <c r="BQ20" s="4">
        <v>4.1232900000000003E-5</v>
      </c>
      <c r="BR20" s="4">
        <v>4.0092700000000003E-5</v>
      </c>
      <c r="BS20" s="4">
        <v>3.8983899999999998E-5</v>
      </c>
      <c r="BT20" s="4">
        <v>3.7905599999999998E-5</v>
      </c>
      <c r="BU20" s="4">
        <v>3.6857100000000003E-5</v>
      </c>
      <c r="BV20" s="4">
        <v>3.5837499999999997E-5</v>
      </c>
      <c r="BW20" s="4">
        <v>3.4845999999999998E-5</v>
      </c>
      <c r="BX20" s="4">
        <v>3.3881899999999998E-5</v>
      </c>
      <c r="BY20" s="4">
        <v>3.2944400000000003E-5</v>
      </c>
      <c r="BZ20" s="4">
        <v>3.2032800000000003E-5</v>
      </c>
      <c r="CA20" s="4">
        <v>3.1146399999999997E-5</v>
      </c>
      <c r="CB20" s="4">
        <v>3.0284400000000001E-5</v>
      </c>
      <c r="CC20" s="4">
        <v>2.94463E-5</v>
      </c>
      <c r="CD20" s="4">
        <v>2.8631300000000001E-5</v>
      </c>
      <c r="CE20" s="4">
        <v>2.7838899999999999E-5</v>
      </c>
      <c r="CF20" s="4">
        <v>2.70683E-5</v>
      </c>
      <c r="CG20" s="4">
        <v>2.63191E-5</v>
      </c>
      <c r="CH20" s="4">
        <v>2.5590499999999998E-5</v>
      </c>
      <c r="CI20" s="4">
        <v>2.48822E-5</v>
      </c>
      <c r="CJ20" s="4">
        <v>2.4193400000000001E-5</v>
      </c>
      <c r="CK20" s="4">
        <v>2.35236E-5</v>
      </c>
      <c r="CL20" s="4">
        <v>2.2872400000000001E-5</v>
      </c>
      <c r="CM20" s="4">
        <v>2.2239199999999999E-5</v>
      </c>
      <c r="CN20" s="4">
        <v>2.1623500000000001E-5</v>
      </c>
      <c r="CO20" s="4">
        <v>2.1024899999999999E-5</v>
      </c>
      <c r="CP20" s="4">
        <v>2.04428E-5</v>
      </c>
      <c r="CQ20" s="4">
        <v>1.9876799999999999E-5</v>
      </c>
      <c r="CR20" s="4">
        <v>1.9326499999999999E-5</v>
      </c>
      <c r="CS20" s="4">
        <v>1.8791400000000001E-5</v>
      </c>
      <c r="CT20" s="4">
        <v>1.8271099999999999E-5</v>
      </c>
      <c r="CU20" s="4">
        <v>1.7765200000000001E-5</v>
      </c>
      <c r="CV20" s="4">
        <v>1.72734E-5</v>
      </c>
      <c r="CW20" s="4">
        <v>1.6795100000000001E-5</v>
      </c>
      <c r="CX20" s="4">
        <v>1.6330100000000001E-5</v>
      </c>
      <c r="CY20" s="4">
        <v>1.5877899999999999E-5</v>
      </c>
      <c r="CZ20" s="4">
        <v>1.5438300000000001E-5</v>
      </c>
      <c r="DA20" s="4">
        <v>1.50108E-5</v>
      </c>
      <c r="DB20" s="4">
        <v>1.45952E-5</v>
      </c>
      <c r="DC20" s="4">
        <v>1.41911E-5</v>
      </c>
      <c r="DD20" s="4">
        <v>1.3798099999999999E-5</v>
      </c>
      <c r="DE20" s="4">
        <v>1.34161E-5</v>
      </c>
      <c r="DF20" s="4">
        <v>1.30446E-5</v>
      </c>
      <c r="DG20" s="4">
        <v>1.26834E-5</v>
      </c>
      <c r="DH20" s="4">
        <v>1.23322E-5</v>
      </c>
      <c r="DI20" s="4">
        <v>1.19907E-5</v>
      </c>
      <c r="DJ20" s="4">
        <v>1.1658700000000001E-5</v>
      </c>
      <c r="DK20" s="4">
        <v>1.1335800000000001E-5</v>
      </c>
      <c r="DL20" s="4">
        <v>1.10219E-5</v>
      </c>
      <c r="DM20" s="4">
        <v>1.07167E-5</v>
      </c>
      <c r="DN20" s="4">
        <v>1.042E-5</v>
      </c>
      <c r="DO20" s="4">
        <v>1.0131499999999999E-5</v>
      </c>
      <c r="DP20" s="4">
        <v>9.8509000000000008E-6</v>
      </c>
      <c r="DQ20" s="4">
        <v>9.5781000000000007E-6</v>
      </c>
      <c r="DR20" s="4">
        <v>9.3129000000000002E-6</v>
      </c>
      <c r="DS20" s="4">
        <v>9.0550000000000005E-6</v>
      </c>
      <c r="DT20" s="4">
        <v>8.8042999999999997E-6</v>
      </c>
      <c r="DU20" s="4">
        <v>8.5605000000000005E-6</v>
      </c>
      <c r="DV20" s="4">
        <v>8.3234000000000006E-6</v>
      </c>
      <c r="DW20" s="4">
        <v>8.0930000000000003E-6</v>
      </c>
      <c r="DX20" s="4">
        <v>7.8689000000000002E-6</v>
      </c>
      <c r="DY20" s="4">
        <v>7.6510000000000001E-6</v>
      </c>
      <c r="DZ20" s="4">
        <v>7.4390999999999996E-6</v>
      </c>
      <c r="EA20" s="4">
        <v>7.2331000000000003E-6</v>
      </c>
      <c r="EB20" s="4">
        <v>7.0327999999999998E-6</v>
      </c>
      <c r="EC20" s="4">
        <v>6.8380999999999998E-6</v>
      </c>
      <c r="ED20" s="4">
        <v>6.6487000000000004E-6</v>
      </c>
      <c r="EE20" s="4">
        <v>6.4645999999999999E-6</v>
      </c>
      <c r="EF20" s="4">
        <v>6.2855999999999996E-6</v>
      </c>
      <c r="EG20" s="4">
        <v>6.1114999999999998E-6</v>
      </c>
      <c r="EH20" s="4">
        <v>5.9422999999999998E-6</v>
      </c>
      <c r="EI20" s="4">
        <v>5.7778E-6</v>
      </c>
      <c r="EJ20" s="4">
        <v>5.6177999999999998E-6</v>
      </c>
      <c r="EK20" s="4">
        <v>5.4622E-6</v>
      </c>
      <c r="EL20" s="4">
        <v>5.3109000000000003E-6</v>
      </c>
      <c r="EM20" s="4">
        <v>5.1638999999999998E-6</v>
      </c>
      <c r="EN20" s="4">
        <v>5.0208999999999996E-6</v>
      </c>
      <c r="EO20" s="4">
        <v>4.8818999999999998E-6</v>
      </c>
      <c r="EP20" s="4">
        <v>4.7466999999999998E-6</v>
      </c>
      <c r="EQ20" s="4">
        <v>4.6152000000000003E-6</v>
      </c>
      <c r="ER20" s="4">
        <v>4.4873999999999996E-6</v>
      </c>
      <c r="ES20" s="4">
        <v>4.3632E-6</v>
      </c>
      <c r="ET20" s="4">
        <v>4.2423E-6</v>
      </c>
      <c r="EU20" s="4">
        <v>4.1249000000000001E-6</v>
      </c>
      <c r="EV20" s="4">
        <v>4.0106000000000002E-6</v>
      </c>
      <c r="EW20" s="4">
        <v>3.8995999999999999E-6</v>
      </c>
      <c r="EX20" s="4">
        <v>3.7915999999999998E-6</v>
      </c>
      <c r="EY20" s="4">
        <v>3.6866E-6</v>
      </c>
      <c r="EZ20" s="4">
        <v>3.5845000000000002E-6</v>
      </c>
      <c r="FA20" s="4">
        <v>3.4852999999999999E-6</v>
      </c>
      <c r="FB20" s="4">
        <v>3.3886999999999998E-6</v>
      </c>
      <c r="FC20" s="4">
        <v>3.2949E-6</v>
      </c>
      <c r="FD20" s="4">
        <v>3.2036999999999999E-6</v>
      </c>
      <c r="FE20" s="4">
        <v>3.1149999999999998E-6</v>
      </c>
      <c r="FF20" s="4">
        <v>3.0286999999999999E-6</v>
      </c>
      <c r="FG20" s="4">
        <v>2.9448000000000002E-6</v>
      </c>
      <c r="FH20" s="4">
        <v>2.8633000000000002E-6</v>
      </c>
      <c r="FI20" s="4">
        <v>2.7839999999999999E-6</v>
      </c>
      <c r="FJ20" s="4">
        <v>2.7068999999999999E-6</v>
      </c>
      <c r="FK20" s="4">
        <v>2.6319000000000002E-6</v>
      </c>
      <c r="FL20" s="4">
        <v>2.5591000000000002E-6</v>
      </c>
      <c r="FM20" s="4">
        <v>2.4882000000000002E-6</v>
      </c>
      <c r="FN20" s="4">
        <v>2.4192999999999999E-6</v>
      </c>
      <c r="FO20" s="4">
        <v>2.3522999999999999E-6</v>
      </c>
      <c r="FP20" s="4">
        <v>2.2871999999999999E-6</v>
      </c>
      <c r="FQ20" s="4">
        <v>2.2238000000000002E-6</v>
      </c>
    </row>
    <row r="21" spans="1:173" x14ac:dyDescent="0.2">
      <c r="A21" s="3">
        <v>19</v>
      </c>
      <c r="B21" s="4">
        <v>2.9398979999999998E-4</v>
      </c>
      <c r="C21" s="4">
        <v>2.8848120000000001E-4</v>
      </c>
      <c r="D21" s="4">
        <v>2.8290489999999998E-4</v>
      </c>
      <c r="E21" s="4">
        <v>2.7728159999999998E-4</v>
      </c>
      <c r="F21" s="4">
        <v>2.7163019999999999E-4</v>
      </c>
      <c r="G21" s="4">
        <v>2.6596740000000001E-4</v>
      </c>
      <c r="H21" s="4">
        <v>2.603083E-4</v>
      </c>
      <c r="I21" s="4">
        <v>2.5466619999999998E-4</v>
      </c>
      <c r="J21" s="4">
        <v>2.4905320000000002E-4</v>
      </c>
      <c r="K21" s="4">
        <v>2.4347959999999999E-4</v>
      </c>
      <c r="L21" s="4">
        <v>2.3795469999999999E-4</v>
      </c>
      <c r="M21" s="4">
        <v>2.3248649999999999E-4</v>
      </c>
      <c r="N21" s="4">
        <v>2.2708210000000001E-4</v>
      </c>
      <c r="O21" s="4">
        <v>2.2174759999999999E-4</v>
      </c>
      <c r="P21" s="4">
        <v>2.1648810000000001E-4</v>
      </c>
      <c r="Q21" s="4">
        <v>2.113079E-4</v>
      </c>
      <c r="R21" s="4">
        <v>2.062109E-4</v>
      </c>
      <c r="S21" s="4">
        <v>2.011999E-4</v>
      </c>
      <c r="T21" s="4">
        <v>1.9627760000000001E-4</v>
      </c>
      <c r="U21" s="4">
        <v>1.914458E-4</v>
      </c>
      <c r="V21" s="4">
        <v>1.86706E-4</v>
      </c>
      <c r="W21" s="4">
        <v>1.8205939999999999E-4</v>
      </c>
      <c r="X21" s="4">
        <v>1.775065E-4</v>
      </c>
      <c r="Y21" s="4">
        <v>1.7304789999999999E-4</v>
      </c>
      <c r="Z21" s="4">
        <v>1.686836E-4</v>
      </c>
      <c r="AA21" s="4">
        <v>1.644134E-4</v>
      </c>
      <c r="AB21" s="4">
        <v>1.60237E-4</v>
      </c>
      <c r="AC21" s="4">
        <v>1.561538E-4</v>
      </c>
      <c r="AD21" s="4">
        <v>1.5216310000000001E-4</v>
      </c>
      <c r="AE21" s="4">
        <v>1.482639E-4</v>
      </c>
      <c r="AF21" s="4">
        <v>1.444552E-4</v>
      </c>
      <c r="AG21" s="4">
        <v>1.407359E-4</v>
      </c>
      <c r="AH21" s="4">
        <v>1.371047E-4</v>
      </c>
      <c r="AI21" s="4">
        <v>1.335605E-4</v>
      </c>
      <c r="AJ21" s="4">
        <v>1.3010159999999999E-4</v>
      </c>
      <c r="AK21" s="4">
        <v>1.2672679999999999E-4</v>
      </c>
      <c r="AL21" s="4">
        <v>1.234346E-4</v>
      </c>
      <c r="AM21" s="4">
        <v>1.2022340000000001E-4</v>
      </c>
      <c r="AN21" s="4">
        <v>1.170918E-4</v>
      </c>
      <c r="AO21" s="4">
        <v>1.1403799999999999E-4</v>
      </c>
      <c r="AP21" s="4">
        <v>1.1106070000000001E-4</v>
      </c>
      <c r="AQ21" s="4">
        <v>1.081582E-4</v>
      </c>
      <c r="AR21" s="4">
        <v>1.053289E-4</v>
      </c>
      <c r="AS21" s="4">
        <v>1.025712E-4</v>
      </c>
      <c r="AT21" s="4">
        <v>9.9883599999999994E-5</v>
      </c>
      <c r="AU21" s="4">
        <v>9.7264500000000004E-5</v>
      </c>
      <c r="AV21" s="4">
        <v>9.4712300000000005E-5</v>
      </c>
      <c r="AW21" s="4">
        <v>9.2225599999999993E-5</v>
      </c>
      <c r="AX21" s="4">
        <v>8.98027E-5</v>
      </c>
      <c r="AY21" s="4">
        <v>8.7442300000000001E-5</v>
      </c>
      <c r="AZ21" s="4">
        <v>8.5142799999999994E-5</v>
      </c>
      <c r="BA21" s="4">
        <v>8.2902699999999995E-5</v>
      </c>
      <c r="BB21" s="4">
        <v>8.0720699999999994E-5</v>
      </c>
      <c r="BC21" s="4">
        <v>7.8595200000000003E-5</v>
      </c>
      <c r="BD21" s="4">
        <v>7.6525000000000003E-5</v>
      </c>
      <c r="BE21" s="4">
        <v>7.4508699999999994E-5</v>
      </c>
      <c r="BF21" s="4">
        <v>7.2544899999999997E-5</v>
      </c>
      <c r="BG21" s="4">
        <v>7.0632300000000005E-5</v>
      </c>
      <c r="BH21" s="4">
        <v>6.8769600000000006E-5</v>
      </c>
      <c r="BI21" s="4">
        <v>6.6955700000000007E-5</v>
      </c>
      <c r="BJ21" s="4">
        <v>6.5189200000000003E-5</v>
      </c>
      <c r="BK21" s="4">
        <v>6.3468900000000005E-5</v>
      </c>
      <c r="BL21" s="4">
        <v>6.1793700000000004E-5</v>
      </c>
      <c r="BM21" s="4">
        <v>6.0162499999999999E-5</v>
      </c>
      <c r="BN21" s="4">
        <v>5.8574099999999999E-5</v>
      </c>
      <c r="BO21" s="4">
        <v>5.7027300000000002E-5</v>
      </c>
      <c r="BP21" s="4">
        <v>5.55213E-5</v>
      </c>
      <c r="BQ21" s="4">
        <v>5.4054800000000003E-5</v>
      </c>
      <c r="BR21" s="4">
        <v>5.2626800000000002E-5</v>
      </c>
      <c r="BS21" s="4">
        <v>5.1236500000000003E-5</v>
      </c>
      <c r="BT21" s="4">
        <v>4.9882700000000003E-5</v>
      </c>
      <c r="BU21" s="4">
        <v>4.8564599999999999E-5</v>
      </c>
      <c r="BV21" s="4">
        <v>4.7281199999999997E-5</v>
      </c>
      <c r="BW21" s="4">
        <v>4.6031600000000002E-5</v>
      </c>
      <c r="BX21" s="4">
        <v>4.4814999999999997E-5</v>
      </c>
      <c r="BY21" s="4">
        <v>4.3630400000000002E-5</v>
      </c>
      <c r="BZ21" s="4">
        <v>4.24771E-5</v>
      </c>
      <c r="CA21" s="4">
        <v>4.1354199999999998E-5</v>
      </c>
      <c r="CB21" s="4">
        <v>4.0260899999999999E-5</v>
      </c>
      <c r="CC21" s="4">
        <v>3.9196500000000003E-5</v>
      </c>
      <c r="CD21" s="4">
        <v>3.8160200000000001E-5</v>
      </c>
      <c r="CE21" s="4">
        <v>3.7151199999999998E-5</v>
      </c>
      <c r="CF21" s="4">
        <v>3.6168899999999999E-5</v>
      </c>
      <c r="CG21" s="4">
        <v>3.5212500000000002E-5</v>
      </c>
      <c r="CH21" s="4">
        <v>3.42813E-5</v>
      </c>
      <c r="CI21" s="4">
        <v>3.3374799999999998E-5</v>
      </c>
      <c r="CJ21" s="4">
        <v>3.24922E-5</v>
      </c>
      <c r="CK21" s="4">
        <v>3.16329E-5</v>
      </c>
      <c r="CL21" s="4">
        <v>3.0796400000000002E-5</v>
      </c>
      <c r="CM21" s="4">
        <v>2.9981899999999998E-5</v>
      </c>
      <c r="CN21" s="4">
        <v>2.9189000000000001E-5</v>
      </c>
      <c r="CO21" s="4">
        <v>2.8416999999999999E-5</v>
      </c>
      <c r="CP21" s="4">
        <v>2.7665400000000001E-5</v>
      </c>
      <c r="CQ21" s="4">
        <v>2.6933699999999999E-5</v>
      </c>
      <c r="CR21" s="4">
        <v>2.6221299999999999E-5</v>
      </c>
      <c r="CS21" s="4">
        <v>2.55278E-5</v>
      </c>
      <c r="CT21" s="4">
        <v>2.48526E-5</v>
      </c>
      <c r="CU21" s="4">
        <v>2.4195199999999998E-5</v>
      </c>
      <c r="CV21" s="4">
        <v>2.3555200000000001E-5</v>
      </c>
      <c r="CW21" s="4">
        <v>2.29322E-5</v>
      </c>
      <c r="CX21" s="4">
        <v>2.2325599999999998E-5</v>
      </c>
      <c r="CY21" s="4">
        <v>2.1735100000000001E-5</v>
      </c>
      <c r="CZ21" s="4">
        <v>2.1160200000000001E-5</v>
      </c>
      <c r="DA21" s="4">
        <v>2.06004E-5</v>
      </c>
      <c r="DB21" s="4">
        <v>2.0055500000000001E-5</v>
      </c>
      <c r="DC21" s="4">
        <v>1.9525E-5</v>
      </c>
      <c r="DD21" s="4">
        <v>1.9008499999999999E-5</v>
      </c>
      <c r="DE21" s="4">
        <v>1.8505700000000001E-5</v>
      </c>
      <c r="DF21" s="4">
        <v>1.8016199999999999E-5</v>
      </c>
      <c r="DG21" s="4">
        <v>1.7539600000000001E-5</v>
      </c>
      <c r="DH21" s="4">
        <v>1.70757E-5</v>
      </c>
      <c r="DI21" s="4">
        <v>1.6623999999999999E-5</v>
      </c>
      <c r="DJ21" s="4">
        <v>1.61842E-5</v>
      </c>
      <c r="DK21" s="4">
        <v>1.57561E-5</v>
      </c>
      <c r="DL21" s="4">
        <v>1.5339300000000001E-5</v>
      </c>
      <c r="DM21" s="4">
        <v>1.49335E-5</v>
      </c>
      <c r="DN21" s="4">
        <v>1.45385E-5</v>
      </c>
      <c r="DO21" s="4">
        <v>1.41539E-5</v>
      </c>
      <c r="DP21" s="4">
        <v>1.3779500000000001E-5</v>
      </c>
      <c r="DQ21" s="4">
        <v>1.3414999999999999E-5</v>
      </c>
      <c r="DR21" s="4">
        <v>1.3060100000000001E-5</v>
      </c>
      <c r="DS21" s="4">
        <v>1.27146E-5</v>
      </c>
      <c r="DT21" s="4">
        <v>1.23783E-5</v>
      </c>
      <c r="DU21" s="4">
        <v>1.20508E-5</v>
      </c>
      <c r="DV21" s="4">
        <v>1.1732E-5</v>
      </c>
      <c r="DW21" s="4">
        <v>1.1421699999999999E-5</v>
      </c>
      <c r="DX21" s="4">
        <v>1.1119499999999999E-5</v>
      </c>
      <c r="DY21" s="4">
        <v>1.08254E-5</v>
      </c>
      <c r="DZ21" s="4">
        <v>1.0539E-5</v>
      </c>
      <c r="EA21" s="4">
        <v>1.02602E-5</v>
      </c>
      <c r="EB21" s="4">
        <v>9.9888E-6</v>
      </c>
      <c r="EC21" s="4">
        <v>9.7246E-6</v>
      </c>
      <c r="ED21" s="4">
        <v>9.4673E-6</v>
      </c>
      <c r="EE21" s="4">
        <v>9.2168999999999998E-6</v>
      </c>
      <c r="EF21" s="4">
        <v>8.9730000000000003E-6</v>
      </c>
      <c r="EG21" s="4">
        <v>8.7357000000000001E-6</v>
      </c>
      <c r="EH21" s="4">
        <v>8.5045999999999999E-6</v>
      </c>
      <c r="EI21" s="4">
        <v>8.2795999999999995E-6</v>
      </c>
      <c r="EJ21" s="4">
        <v>8.0606000000000004E-6</v>
      </c>
      <c r="EK21" s="4">
        <v>7.8473000000000002E-6</v>
      </c>
      <c r="EL21" s="4">
        <v>7.6397000000000007E-6</v>
      </c>
      <c r="EM21" s="4">
        <v>7.4375999999999997E-6</v>
      </c>
      <c r="EN21" s="4">
        <v>7.2409000000000004E-6</v>
      </c>
      <c r="EO21" s="4">
        <v>7.0493000000000004E-6</v>
      </c>
      <c r="EP21" s="4">
        <v>6.8629E-6</v>
      </c>
      <c r="EQ21" s="4">
        <v>6.6812999999999999E-6</v>
      </c>
      <c r="ER21" s="4">
        <v>6.5046000000000004E-6</v>
      </c>
      <c r="ES21" s="4">
        <v>6.3324999999999999E-6</v>
      </c>
      <c r="ET21" s="4">
        <v>6.1650000000000003E-6</v>
      </c>
      <c r="EU21" s="4">
        <v>6.0019000000000001E-6</v>
      </c>
      <c r="EV21" s="4">
        <v>5.8431E-6</v>
      </c>
      <c r="EW21" s="4">
        <v>5.6884999999999998E-6</v>
      </c>
      <c r="EX21" s="4">
        <v>5.5381000000000004E-6</v>
      </c>
      <c r="EY21" s="4">
        <v>5.3916000000000002E-6</v>
      </c>
      <c r="EZ21" s="4">
        <v>5.2488999999999998E-6</v>
      </c>
      <c r="FA21" s="4">
        <v>5.1101000000000004E-6</v>
      </c>
      <c r="FB21" s="4">
        <v>4.9748999999999996E-6</v>
      </c>
      <c r="FC21" s="4">
        <v>4.8432999999999999E-6</v>
      </c>
      <c r="FD21" s="4">
        <v>4.7152000000000002E-6</v>
      </c>
      <c r="FE21" s="4">
        <v>4.5904000000000001E-6</v>
      </c>
      <c r="FF21" s="4">
        <v>4.4689999999999999E-6</v>
      </c>
      <c r="FG21" s="4">
        <v>4.3507999999999999E-6</v>
      </c>
      <c r="FH21" s="4">
        <v>4.2357E-6</v>
      </c>
      <c r="FI21" s="4">
        <v>4.1235999999999998E-6</v>
      </c>
      <c r="FJ21" s="4">
        <v>4.0145000000000003E-6</v>
      </c>
      <c r="FK21" s="4">
        <v>3.9083000000000003E-6</v>
      </c>
      <c r="FL21" s="4">
        <v>3.8049000000000002E-6</v>
      </c>
      <c r="FM21" s="4">
        <v>3.7042999999999998E-6</v>
      </c>
      <c r="FN21" s="4">
        <v>3.6063000000000001E-6</v>
      </c>
      <c r="FO21" s="4">
        <v>3.5109000000000001E-6</v>
      </c>
      <c r="FP21" s="4">
        <v>3.4180000000000001E-6</v>
      </c>
      <c r="FQ21" s="4">
        <v>3.3276000000000001E-6</v>
      </c>
    </row>
    <row r="22" spans="1:173" x14ac:dyDescent="0.2">
      <c r="A22" s="3">
        <v>20</v>
      </c>
      <c r="B22" s="4">
        <v>3.2059420000000001E-4</v>
      </c>
      <c r="C22" s="4">
        <v>3.1459869999999999E-4</v>
      </c>
      <c r="D22" s="4">
        <v>3.0858079999999998E-4</v>
      </c>
      <c r="E22" s="4">
        <v>3.0255609999999997E-4</v>
      </c>
      <c r="F22" s="4">
        <v>2.9653889999999998E-4</v>
      </c>
      <c r="G22" s="4">
        <v>2.9054150000000002E-4</v>
      </c>
      <c r="H22" s="4">
        <v>2.845751E-4</v>
      </c>
      <c r="I22" s="4">
        <v>2.7864969999999998E-4</v>
      </c>
      <c r="J22" s="4">
        <v>2.7277390000000001E-4</v>
      </c>
      <c r="K22" s="4">
        <v>2.6695529999999997E-4</v>
      </c>
      <c r="L22" s="4">
        <v>2.6120059999999999E-4</v>
      </c>
      <c r="M22" s="4">
        <v>2.555155E-4</v>
      </c>
      <c r="N22" s="4">
        <v>2.4990499999999997E-4</v>
      </c>
      <c r="O22" s="4">
        <v>2.4437329999999998E-4</v>
      </c>
      <c r="P22" s="4">
        <v>2.38924E-4</v>
      </c>
      <c r="Q22" s="4">
        <v>2.3356000000000001E-4</v>
      </c>
      <c r="R22" s="4">
        <v>2.282838E-4</v>
      </c>
      <c r="S22" s="4">
        <v>2.230972E-4</v>
      </c>
      <c r="T22" s="4">
        <v>2.1800199999999999E-4</v>
      </c>
      <c r="U22" s="4">
        <v>2.1299909999999999E-4</v>
      </c>
      <c r="V22" s="4">
        <v>2.080893E-4</v>
      </c>
      <c r="W22" s="4">
        <v>2.032732E-4</v>
      </c>
      <c r="X22" s="4">
        <v>1.9855099999999999E-4</v>
      </c>
      <c r="Y22" s="4">
        <v>1.939225E-4</v>
      </c>
      <c r="Z22" s="4">
        <v>1.893877E-4</v>
      </c>
      <c r="AA22" s="4">
        <v>1.8494590000000001E-4</v>
      </c>
      <c r="AB22" s="4">
        <v>1.8059670000000001E-4</v>
      </c>
      <c r="AC22" s="4">
        <v>1.7633920000000001E-4</v>
      </c>
      <c r="AD22" s="4">
        <v>1.7217259999999999E-4</v>
      </c>
      <c r="AE22" s="4">
        <v>1.680959E-4</v>
      </c>
      <c r="AF22" s="4">
        <v>1.641081E-4</v>
      </c>
      <c r="AG22" s="4">
        <v>1.602079E-4</v>
      </c>
      <c r="AH22" s="4">
        <v>1.563941E-4</v>
      </c>
      <c r="AI22" s="4">
        <v>1.526655E-4</v>
      </c>
      <c r="AJ22" s="4">
        <v>1.4902059999999999E-4</v>
      </c>
      <c r="AK22" s="4">
        <v>1.454583E-4</v>
      </c>
      <c r="AL22" s="4">
        <v>1.4197689999999999E-4</v>
      </c>
      <c r="AM22" s="4">
        <v>1.385751E-4</v>
      </c>
      <c r="AN22" s="4">
        <v>1.352515E-4</v>
      </c>
      <c r="AO22" s="4">
        <v>1.320045E-4</v>
      </c>
      <c r="AP22" s="4">
        <v>1.288328E-4</v>
      </c>
      <c r="AQ22" s="4">
        <v>1.2573479999999999E-4</v>
      </c>
      <c r="AR22" s="4">
        <v>1.2270909999999999E-4</v>
      </c>
      <c r="AS22" s="4">
        <v>1.1975420000000001E-4</v>
      </c>
      <c r="AT22" s="4">
        <v>1.168687E-4</v>
      </c>
      <c r="AU22" s="4">
        <v>1.140511E-4</v>
      </c>
      <c r="AV22" s="4">
        <v>1.112999E-4</v>
      </c>
      <c r="AW22" s="4">
        <v>1.086138E-4</v>
      </c>
      <c r="AX22" s="4">
        <v>1.059913E-4</v>
      </c>
      <c r="AY22" s="4">
        <v>1.034311E-4</v>
      </c>
      <c r="AZ22" s="4">
        <v>1.0093169999999999E-4</v>
      </c>
      <c r="BA22" s="4">
        <v>9.8491899999999998E-5</v>
      </c>
      <c r="BB22" s="4">
        <v>9.61102E-5</v>
      </c>
      <c r="BC22" s="4">
        <v>9.3785500000000005E-5</v>
      </c>
      <c r="BD22" s="4">
        <v>9.1516300000000003E-5</v>
      </c>
      <c r="BE22" s="4">
        <v>8.9301499999999999E-5</v>
      </c>
      <c r="BF22" s="4">
        <v>8.7139799999999995E-5</v>
      </c>
      <c r="BG22" s="4">
        <v>8.5029899999999997E-5</v>
      </c>
      <c r="BH22" s="4">
        <v>8.2970600000000001E-5</v>
      </c>
      <c r="BI22" s="4">
        <v>8.0960900000000006E-5</v>
      </c>
      <c r="BJ22" s="4">
        <v>7.8999500000000001E-5</v>
      </c>
      <c r="BK22" s="4">
        <v>7.7085300000000005E-5</v>
      </c>
      <c r="BL22" s="4">
        <v>7.5217300000000002E-5</v>
      </c>
      <c r="BM22" s="4">
        <v>7.3394199999999996E-5</v>
      </c>
      <c r="BN22" s="4">
        <v>7.1615100000000005E-5</v>
      </c>
      <c r="BO22" s="4">
        <v>6.9878900000000006E-5</v>
      </c>
      <c r="BP22" s="4">
        <v>6.8184700000000005E-5</v>
      </c>
      <c r="BQ22" s="4">
        <v>6.6531299999999998E-5</v>
      </c>
      <c r="BR22" s="4">
        <v>6.4917899999999997E-5</v>
      </c>
      <c r="BS22" s="4">
        <v>6.3343500000000001E-5</v>
      </c>
      <c r="BT22" s="4">
        <v>6.1807100000000007E-5</v>
      </c>
      <c r="BU22" s="4">
        <v>6.0307899999999999E-5</v>
      </c>
      <c r="BV22" s="4">
        <v>5.8845000000000003E-5</v>
      </c>
      <c r="BW22" s="4">
        <v>5.7417399999999997E-5</v>
      </c>
      <c r="BX22" s="4">
        <v>5.6024399999999998E-5</v>
      </c>
      <c r="BY22" s="4">
        <v>5.46652E-5</v>
      </c>
      <c r="BZ22" s="4">
        <v>5.3338799999999998E-5</v>
      </c>
      <c r="CA22" s="4">
        <v>5.20446E-5</v>
      </c>
      <c r="CB22" s="4">
        <v>5.0781700000000002E-5</v>
      </c>
      <c r="CC22" s="4">
        <v>4.9549399999999997E-5</v>
      </c>
      <c r="CD22" s="4">
        <v>4.8347000000000003E-5</v>
      </c>
      <c r="CE22" s="4">
        <v>4.7173699999999999E-5</v>
      </c>
      <c r="CF22" s="4">
        <v>4.6028900000000002E-5</v>
      </c>
      <c r="CG22" s="4">
        <v>4.4911799999999999E-5</v>
      </c>
      <c r="CH22" s="4">
        <v>4.3821800000000001E-5</v>
      </c>
      <c r="CI22" s="4">
        <v>4.27582E-5</v>
      </c>
      <c r="CJ22" s="4">
        <v>4.1720400000000001E-5</v>
      </c>
      <c r="CK22" s="4">
        <v>4.0707799999999997E-5</v>
      </c>
      <c r="CL22" s="4">
        <v>3.9719699999999999E-5</v>
      </c>
      <c r="CM22" s="4">
        <v>3.8755599999999999E-5</v>
      </c>
      <c r="CN22" s="4">
        <v>3.7814900000000003E-5</v>
      </c>
      <c r="CO22" s="4">
        <v>3.6897000000000003E-5</v>
      </c>
      <c r="CP22" s="4">
        <v>3.6001399999999997E-5</v>
      </c>
      <c r="CQ22" s="4">
        <v>3.5127499999999999E-5</v>
      </c>
      <c r="CR22" s="4">
        <v>3.4274799999999999E-5</v>
      </c>
      <c r="CS22" s="4">
        <v>3.3442799999999998E-5</v>
      </c>
      <c r="CT22" s="4">
        <v>3.2631E-5</v>
      </c>
      <c r="CU22" s="4">
        <v>3.1838899999999998E-5</v>
      </c>
      <c r="CV22" s="4">
        <v>3.1065999999999997E-5</v>
      </c>
      <c r="CW22" s="4">
        <v>3.03118E-5</v>
      </c>
      <c r="CX22" s="4">
        <v>2.9575999999999999E-5</v>
      </c>
      <c r="CY22" s="4">
        <v>2.8858000000000001E-5</v>
      </c>
      <c r="CZ22" s="4">
        <v>2.8157499999999999E-5</v>
      </c>
      <c r="DA22" s="4">
        <v>2.7473900000000001E-5</v>
      </c>
      <c r="DB22" s="4">
        <v>2.6806899999999999E-5</v>
      </c>
      <c r="DC22" s="4">
        <v>2.6156199999999999E-5</v>
      </c>
      <c r="DD22" s="4">
        <v>2.5521199999999999E-5</v>
      </c>
      <c r="DE22" s="4">
        <v>2.4901599999999999E-5</v>
      </c>
      <c r="DF22" s="4">
        <v>2.4297100000000002E-5</v>
      </c>
      <c r="DG22" s="4">
        <v>2.3707199999999999E-5</v>
      </c>
      <c r="DH22" s="4">
        <v>2.3131700000000001E-5</v>
      </c>
      <c r="DI22" s="4">
        <v>2.2570099999999999E-5</v>
      </c>
      <c r="DJ22" s="4">
        <v>2.2022200000000001E-5</v>
      </c>
      <c r="DK22" s="4">
        <v>2.1487600000000001E-5</v>
      </c>
      <c r="DL22" s="4">
        <v>2.0965899999999999E-5</v>
      </c>
      <c r="DM22" s="4">
        <v>2.0456900000000001E-5</v>
      </c>
      <c r="DN22" s="4">
        <v>1.9960299999999999E-5</v>
      </c>
      <c r="DO22" s="4">
        <v>1.9475700000000001E-5</v>
      </c>
      <c r="DP22" s="4">
        <v>1.9002900000000001E-5</v>
      </c>
      <c r="DQ22" s="4">
        <v>1.8541599999999999E-5</v>
      </c>
      <c r="DR22" s="4">
        <v>1.8091400000000001E-5</v>
      </c>
      <c r="DS22" s="4">
        <v>1.76522E-5</v>
      </c>
      <c r="DT22" s="4">
        <v>1.7223599999999999E-5</v>
      </c>
      <c r="DU22" s="4">
        <v>1.68055E-5</v>
      </c>
      <c r="DV22" s="4">
        <v>1.63975E-5</v>
      </c>
      <c r="DW22" s="4">
        <v>1.5999400000000001E-5</v>
      </c>
      <c r="DX22" s="4">
        <v>1.5611E-5</v>
      </c>
      <c r="DY22" s="4">
        <v>1.5231999999999999E-5</v>
      </c>
      <c r="DZ22" s="4">
        <v>1.48622E-5</v>
      </c>
      <c r="EA22" s="4">
        <v>1.45014E-5</v>
      </c>
      <c r="EB22" s="4">
        <v>1.41493E-5</v>
      </c>
      <c r="EC22" s="4">
        <v>1.3805799999999999E-5</v>
      </c>
      <c r="ED22" s="4">
        <v>1.3470599999999999E-5</v>
      </c>
      <c r="EE22" s="4">
        <v>1.3143600000000001E-5</v>
      </c>
      <c r="EF22" s="4">
        <v>1.2824500000000001E-5</v>
      </c>
      <c r="EG22" s="4">
        <v>1.2513100000000001E-5</v>
      </c>
      <c r="EH22" s="4">
        <v>1.22094E-5</v>
      </c>
      <c r="EI22" s="4">
        <v>1.1912900000000001E-5</v>
      </c>
      <c r="EJ22" s="4">
        <v>1.16237E-5</v>
      </c>
      <c r="EK22" s="4">
        <v>1.13415E-5</v>
      </c>
      <c r="EL22" s="4">
        <v>1.1066199999999999E-5</v>
      </c>
      <c r="EM22" s="4">
        <v>1.07975E-5</v>
      </c>
      <c r="EN22" s="4">
        <v>1.0535400000000001E-5</v>
      </c>
      <c r="EO22" s="4">
        <v>1.0279600000000001E-5</v>
      </c>
      <c r="EP22" s="4">
        <v>1.0030000000000001E-5</v>
      </c>
      <c r="EQ22" s="4">
        <v>9.7865000000000002E-6</v>
      </c>
      <c r="ER22" s="4">
        <v>9.5488999999999993E-6</v>
      </c>
      <c r="ES22" s="4">
        <v>9.3170999999999993E-6</v>
      </c>
      <c r="ET22" s="4">
        <v>9.0908999999999996E-6</v>
      </c>
      <c r="EU22" s="4">
        <v>8.8702000000000002E-6</v>
      </c>
      <c r="EV22" s="4">
        <v>8.6548000000000006E-6</v>
      </c>
      <c r="EW22" s="4">
        <v>8.4447000000000006E-6</v>
      </c>
      <c r="EX22" s="4">
        <v>8.2397000000000001E-6</v>
      </c>
      <c r="EY22" s="4">
        <v>8.0397000000000003E-6</v>
      </c>
      <c r="EZ22" s="4">
        <v>7.8444999999999992E-6</v>
      </c>
      <c r="FA22" s="4">
        <v>7.6539999999999999E-6</v>
      </c>
      <c r="FB22" s="4">
        <v>7.4681999999999999E-6</v>
      </c>
      <c r="FC22" s="4">
        <v>7.2868999999999996E-6</v>
      </c>
      <c r="FD22" s="4">
        <v>7.1099999999999997E-6</v>
      </c>
      <c r="FE22" s="4">
        <v>6.9373999999999999E-6</v>
      </c>
      <c r="FF22" s="4">
        <v>6.7688999999999997E-6</v>
      </c>
      <c r="FG22" s="4">
        <v>6.6046000000000003E-6</v>
      </c>
      <c r="FH22" s="4">
        <v>6.4443000000000003E-6</v>
      </c>
      <c r="FI22" s="4">
        <v>6.2878000000000002E-6</v>
      </c>
      <c r="FJ22" s="4">
        <v>6.1350999999999999E-6</v>
      </c>
      <c r="FK22" s="4">
        <v>5.9862000000000004E-6</v>
      </c>
      <c r="FL22" s="4">
        <v>5.8409000000000003E-6</v>
      </c>
      <c r="FM22" s="4">
        <v>5.6991000000000002E-6</v>
      </c>
      <c r="FN22" s="4">
        <v>5.5607E-6</v>
      </c>
      <c r="FO22" s="4">
        <v>5.4257000000000004E-6</v>
      </c>
      <c r="FP22" s="4">
        <v>5.2939999999999996E-6</v>
      </c>
      <c r="FQ22" s="4">
        <v>5.1653999999999997E-6</v>
      </c>
    </row>
    <row r="23" spans="1:173" x14ac:dyDescent="0.2">
      <c r="A23" s="3">
        <v>21</v>
      </c>
      <c r="B23" s="4">
        <v>3.3727969999999998E-4</v>
      </c>
      <c r="C23" s="4">
        <v>3.3094910000000001E-4</v>
      </c>
      <c r="D23" s="4">
        <v>3.2462950000000001E-4</v>
      </c>
      <c r="E23" s="4">
        <v>3.1833289999999998E-4</v>
      </c>
      <c r="F23" s="4">
        <v>3.1206989999999998E-4</v>
      </c>
      <c r="G23" s="4">
        <v>3.0585019999999999E-4</v>
      </c>
      <c r="H23" s="4">
        <v>2.9968189999999997E-4</v>
      </c>
      <c r="I23" s="4">
        <v>2.9357249999999998E-4</v>
      </c>
      <c r="J23" s="4">
        <v>2.8752839999999998E-4</v>
      </c>
      <c r="K23" s="4">
        <v>2.8155520000000002E-4</v>
      </c>
      <c r="L23" s="4">
        <v>2.7565750000000001E-4</v>
      </c>
      <c r="M23" s="4">
        <v>2.698396E-4</v>
      </c>
      <c r="N23" s="4">
        <v>2.6410490000000001E-4</v>
      </c>
      <c r="O23" s="4">
        <v>2.584563E-4</v>
      </c>
      <c r="P23" s="4">
        <v>2.5289620000000003E-4</v>
      </c>
      <c r="Q23" s="4">
        <v>2.4742649999999998E-4</v>
      </c>
      <c r="R23" s="4">
        <v>2.4204860000000001E-4</v>
      </c>
      <c r="S23" s="4">
        <v>2.367638E-4</v>
      </c>
      <c r="T23" s="4">
        <v>2.3157289999999999E-4</v>
      </c>
      <c r="U23" s="4">
        <v>2.264763E-4</v>
      </c>
      <c r="V23" s="4">
        <v>2.2147439999999999E-4</v>
      </c>
      <c r="W23" s="4">
        <v>2.16567E-4</v>
      </c>
      <c r="X23" s="4">
        <v>2.1175400000000001E-4</v>
      </c>
      <c r="Y23" s="4">
        <v>2.0703510000000001E-4</v>
      </c>
      <c r="Z23" s="4">
        <v>2.0240969999999999E-4</v>
      </c>
      <c r="AA23" s="4">
        <v>1.97877E-4</v>
      </c>
      <c r="AB23" s="4">
        <v>1.9343640000000001E-4</v>
      </c>
      <c r="AC23" s="4">
        <v>1.8908679999999999E-4</v>
      </c>
      <c r="AD23" s="4">
        <v>1.848272E-4</v>
      </c>
      <c r="AE23" s="4">
        <v>1.806566E-4</v>
      </c>
      <c r="AF23" s="4">
        <v>1.7657379999999999E-4</v>
      </c>
      <c r="AG23" s="4">
        <v>1.725776E-4</v>
      </c>
      <c r="AH23" s="4">
        <v>1.686666E-4</v>
      </c>
      <c r="AI23" s="4">
        <v>1.6483970000000001E-4</v>
      </c>
      <c r="AJ23" s="4">
        <v>1.6109530000000001E-4</v>
      </c>
      <c r="AK23" s="4">
        <v>1.5743229999999999E-4</v>
      </c>
      <c r="AL23" s="4">
        <v>1.5384909999999999E-4</v>
      </c>
      <c r="AM23" s="4">
        <v>1.5034440000000001E-4</v>
      </c>
      <c r="AN23" s="4">
        <v>1.469167E-4</v>
      </c>
      <c r="AO23" s="4">
        <v>1.4356469999999999E-4</v>
      </c>
      <c r="AP23" s="4">
        <v>1.402869E-4</v>
      </c>
      <c r="AQ23" s="4">
        <v>1.370818E-4</v>
      </c>
      <c r="AR23" s="4">
        <v>1.3394820000000001E-4</v>
      </c>
      <c r="AS23" s="4">
        <v>1.3088450000000001E-4</v>
      </c>
      <c r="AT23" s="4">
        <v>1.2788940000000001E-4</v>
      </c>
      <c r="AU23" s="4">
        <v>1.2496149999999999E-4</v>
      </c>
      <c r="AV23" s="4">
        <v>1.220994E-4</v>
      </c>
      <c r="AW23" s="4">
        <v>1.193017E-4</v>
      </c>
      <c r="AX23" s="4">
        <v>1.165671E-4</v>
      </c>
      <c r="AY23" s="4">
        <v>1.138943E-4</v>
      </c>
      <c r="AZ23" s="4">
        <v>1.11282E-4</v>
      </c>
      <c r="BA23" s="4">
        <v>1.087289E-4</v>
      </c>
      <c r="BB23" s="4">
        <v>1.0623370000000001E-4</v>
      </c>
      <c r="BC23" s="4">
        <v>1.037951E-4</v>
      </c>
      <c r="BD23" s="4">
        <v>1.01412E-4</v>
      </c>
      <c r="BE23" s="4">
        <v>9.9083099999999993E-5</v>
      </c>
      <c r="BF23" s="4">
        <v>9.6807300000000004E-5</v>
      </c>
      <c r="BG23" s="4">
        <v>9.4583300000000006E-5</v>
      </c>
      <c r="BH23" s="4">
        <v>9.2410099999999998E-5</v>
      </c>
      <c r="BI23" s="4">
        <v>9.0286399999999997E-5</v>
      </c>
      <c r="BJ23" s="4">
        <v>8.8211299999999993E-5</v>
      </c>
      <c r="BK23" s="4">
        <v>8.6183599999999999E-5</v>
      </c>
      <c r="BL23" s="4">
        <v>8.4202299999999998E-5</v>
      </c>
      <c r="BM23" s="4">
        <v>8.2266400000000002E-5</v>
      </c>
      <c r="BN23" s="4">
        <v>8.0374699999999995E-5</v>
      </c>
      <c r="BO23" s="4">
        <v>7.8526400000000001E-5</v>
      </c>
      <c r="BP23" s="4">
        <v>7.6720399999999998E-5</v>
      </c>
      <c r="BQ23" s="4">
        <v>7.4955800000000005E-5</v>
      </c>
      <c r="BR23" s="4">
        <v>7.3231699999999999E-5</v>
      </c>
      <c r="BS23" s="4">
        <v>7.1547100000000005E-5</v>
      </c>
      <c r="BT23" s="4">
        <v>6.9901100000000001E-5</v>
      </c>
      <c r="BU23" s="4">
        <v>6.8292899999999998E-5</v>
      </c>
      <c r="BV23" s="4">
        <v>6.6721699999999995E-5</v>
      </c>
      <c r="BW23" s="4">
        <v>6.5186500000000003E-5</v>
      </c>
      <c r="BX23" s="4">
        <v>6.3686600000000001E-5</v>
      </c>
      <c r="BY23" s="4">
        <v>6.2221100000000006E-5</v>
      </c>
      <c r="BZ23" s="4">
        <v>6.0789299999999998E-5</v>
      </c>
      <c r="CA23" s="4">
        <v>5.93903E-5</v>
      </c>
      <c r="CB23" s="4">
        <v>5.8023599999999998E-5</v>
      </c>
      <c r="CC23" s="4">
        <v>5.6688199999999997E-5</v>
      </c>
      <c r="CD23" s="4">
        <v>5.5383500000000003E-5</v>
      </c>
      <c r="CE23" s="4">
        <v>5.4108799999999999E-5</v>
      </c>
      <c r="CF23" s="4">
        <v>5.28635E-5</v>
      </c>
      <c r="CG23" s="4">
        <v>5.1646700000000001E-5</v>
      </c>
      <c r="CH23" s="4">
        <v>5.0457999999999997E-5</v>
      </c>
      <c r="CI23" s="4">
        <v>4.9296599999999998E-5</v>
      </c>
      <c r="CJ23" s="4">
        <v>4.8161899999999997E-5</v>
      </c>
      <c r="CK23" s="4">
        <v>4.7053299999999999E-5</v>
      </c>
      <c r="CL23" s="4">
        <v>4.5970200000000002E-5</v>
      </c>
      <c r="CM23" s="4">
        <v>4.4912E-5</v>
      </c>
      <c r="CN23" s="4">
        <v>4.3878100000000003E-5</v>
      </c>
      <c r="CO23" s="4">
        <v>4.2868099999999997E-5</v>
      </c>
      <c r="CP23" s="4">
        <v>4.1881300000000002E-5</v>
      </c>
      <c r="CQ23" s="4">
        <v>4.0917200000000002E-5</v>
      </c>
      <c r="CR23" s="4">
        <v>3.9975200000000003E-5</v>
      </c>
      <c r="CS23" s="4">
        <v>3.9054999999999998E-5</v>
      </c>
      <c r="CT23" s="4">
        <v>3.8155899999999998E-5</v>
      </c>
      <c r="CU23" s="4">
        <v>3.7277499999999997E-5</v>
      </c>
      <c r="CV23" s="4">
        <v>3.6419399999999999E-5</v>
      </c>
      <c r="CW23" s="4">
        <v>3.5580899999999997E-5</v>
      </c>
      <c r="CX23" s="4">
        <v>3.4761800000000003E-5</v>
      </c>
      <c r="CY23" s="4">
        <v>3.3961599999999997E-5</v>
      </c>
      <c r="CZ23" s="4">
        <v>3.3179699999999997E-5</v>
      </c>
      <c r="DA23" s="4">
        <v>3.2415900000000002E-5</v>
      </c>
      <c r="DB23" s="4">
        <v>3.1669599999999999E-5</v>
      </c>
      <c r="DC23" s="4">
        <v>3.09405E-5</v>
      </c>
      <c r="DD23" s="4">
        <v>3.02282E-5</v>
      </c>
      <c r="DE23" s="4">
        <v>2.9532299999999998E-5</v>
      </c>
      <c r="DF23" s="4">
        <v>2.8852399999999998E-5</v>
      </c>
      <c r="DG23" s="4">
        <v>2.8188099999999999E-5</v>
      </c>
      <c r="DH23" s="4">
        <v>2.7539199999999999E-5</v>
      </c>
      <c r="DI23" s="4">
        <v>2.6905200000000001E-5</v>
      </c>
      <c r="DJ23" s="4">
        <v>2.6285700000000001E-5</v>
      </c>
      <c r="DK23" s="4">
        <v>2.5680599999999999E-5</v>
      </c>
      <c r="DL23" s="4">
        <v>2.50893E-5</v>
      </c>
      <c r="DM23" s="4">
        <v>2.4511700000000001E-5</v>
      </c>
      <c r="DN23" s="4">
        <v>2.39474E-5</v>
      </c>
      <c r="DO23" s="4">
        <v>2.3396100000000001E-5</v>
      </c>
      <c r="DP23" s="4">
        <v>2.2857399999999999E-5</v>
      </c>
      <c r="DQ23" s="4">
        <v>2.2331200000000001E-5</v>
      </c>
      <c r="DR23" s="4">
        <v>2.1817100000000002E-5</v>
      </c>
      <c r="DS23" s="4">
        <v>2.1314800000000001E-5</v>
      </c>
      <c r="DT23" s="4">
        <v>2.0823999999999999E-5</v>
      </c>
      <c r="DU23" s="4">
        <v>2.0344600000000002E-5</v>
      </c>
      <c r="DV23" s="4">
        <v>1.9876200000000001E-5</v>
      </c>
      <c r="DW23" s="4">
        <v>1.9418600000000001E-5</v>
      </c>
      <c r="DX23" s="4">
        <v>1.89715E-5</v>
      </c>
      <c r="DY23" s="4">
        <v>1.8534800000000001E-5</v>
      </c>
      <c r="DZ23" s="4">
        <v>1.8108E-5</v>
      </c>
      <c r="EA23" s="4">
        <v>1.7691100000000001E-5</v>
      </c>
      <c r="EB23" s="4">
        <v>1.7283799999999999E-5</v>
      </c>
      <c r="EC23" s="4">
        <v>1.68859E-5</v>
      </c>
      <c r="ED23" s="4">
        <v>1.6497100000000002E-5</v>
      </c>
      <c r="EE23" s="4">
        <v>1.6117299999999999E-5</v>
      </c>
      <c r="EF23" s="4">
        <v>1.5746299999999999E-5</v>
      </c>
      <c r="EG23" s="4">
        <v>1.53837E-5</v>
      </c>
      <c r="EH23" s="4">
        <v>1.5029599999999999E-5</v>
      </c>
      <c r="EI23" s="4">
        <v>1.4683499999999999E-5</v>
      </c>
      <c r="EJ23" s="4">
        <v>1.43455E-5</v>
      </c>
      <c r="EK23" s="4">
        <v>1.4015199999999999E-5</v>
      </c>
      <c r="EL23" s="4">
        <v>1.36925E-5</v>
      </c>
      <c r="EM23" s="4">
        <v>1.33773E-5</v>
      </c>
      <c r="EN23" s="4">
        <v>1.30693E-5</v>
      </c>
      <c r="EO23" s="4">
        <v>1.27684E-5</v>
      </c>
      <c r="EP23" s="4">
        <v>1.24744E-5</v>
      </c>
      <c r="EQ23" s="4">
        <v>1.2187200000000001E-5</v>
      </c>
      <c r="ER23" s="4">
        <v>1.19066E-5</v>
      </c>
      <c r="ES23" s="4">
        <v>1.1632499999999999E-5</v>
      </c>
      <c r="ET23" s="4">
        <v>1.13647E-5</v>
      </c>
      <c r="EU23" s="4">
        <v>1.1103E-5</v>
      </c>
      <c r="EV23" s="4">
        <v>1.0847400000000001E-5</v>
      </c>
      <c r="EW23" s="4">
        <v>1.05977E-5</v>
      </c>
      <c r="EX23" s="4">
        <v>1.03537E-5</v>
      </c>
      <c r="EY23" s="4">
        <v>1.01153E-5</v>
      </c>
      <c r="EZ23" s="4">
        <v>9.8824000000000005E-6</v>
      </c>
      <c r="FA23" s="4">
        <v>9.6548999999999997E-6</v>
      </c>
      <c r="FB23" s="4">
        <v>9.4326000000000001E-6</v>
      </c>
      <c r="FC23" s="4">
        <v>9.2153999999999999E-6</v>
      </c>
      <c r="FD23" s="4">
        <v>9.0033000000000007E-6</v>
      </c>
      <c r="FE23" s="4">
        <v>8.7960000000000001E-6</v>
      </c>
      <c r="FF23" s="4">
        <v>8.5935E-6</v>
      </c>
      <c r="FG23" s="4">
        <v>8.3955999999999997E-6</v>
      </c>
      <c r="FH23" s="4">
        <v>8.2022999999999994E-6</v>
      </c>
      <c r="FI23" s="4">
        <v>8.0135000000000004E-6</v>
      </c>
      <c r="FJ23" s="4">
        <v>7.8290000000000008E-6</v>
      </c>
      <c r="FK23" s="4">
        <v>7.6487000000000001E-6</v>
      </c>
      <c r="FL23" s="4">
        <v>7.4726000000000002E-6</v>
      </c>
      <c r="FM23" s="4">
        <v>7.3006E-6</v>
      </c>
      <c r="FN23" s="4">
        <v>7.1324999999999999E-6</v>
      </c>
      <c r="FO23" s="4">
        <v>6.9682999999999998E-6</v>
      </c>
      <c r="FP23" s="4">
        <v>6.8078999999999997E-6</v>
      </c>
      <c r="FQ23" s="4">
        <v>6.6510999999999997E-6</v>
      </c>
    </row>
    <row r="24" spans="1:173" x14ac:dyDescent="0.2">
      <c r="A24" s="3">
        <v>22</v>
      </c>
      <c r="B24" s="4">
        <v>3.3936920000000002E-4</v>
      </c>
      <c r="C24" s="4">
        <v>3.3304489999999999E-4</v>
      </c>
      <c r="D24" s="4">
        <v>3.2675560000000001E-4</v>
      </c>
      <c r="E24" s="4">
        <v>3.2051019999999999E-4</v>
      </c>
      <c r="F24" s="4">
        <v>3.1431619999999999E-4</v>
      </c>
      <c r="G24" s="4">
        <v>3.0818039999999999E-4</v>
      </c>
      <c r="H24" s="4">
        <v>3.0210870000000001E-4</v>
      </c>
      <c r="I24" s="4">
        <v>2.9610630000000002E-4</v>
      </c>
      <c r="J24" s="4">
        <v>2.9017749999999998E-4</v>
      </c>
      <c r="K24" s="4">
        <v>2.8432620000000002E-4</v>
      </c>
      <c r="L24" s="4">
        <v>2.785555E-4</v>
      </c>
      <c r="M24" s="4">
        <v>2.7286820000000002E-4</v>
      </c>
      <c r="N24" s="4">
        <v>2.6726640000000003E-4</v>
      </c>
      <c r="O24" s="4">
        <v>2.617521E-4</v>
      </c>
      <c r="P24" s="4">
        <v>2.5632649999999998E-4</v>
      </c>
      <c r="Q24" s="4">
        <v>2.5099079999999998E-4</v>
      </c>
      <c r="R24" s="4">
        <v>2.4574569999999998E-4</v>
      </c>
      <c r="S24" s="4">
        <v>2.4059179999999999E-4</v>
      </c>
      <c r="T24" s="4">
        <v>2.3552929999999999E-4</v>
      </c>
      <c r="U24" s="4">
        <v>2.305582E-4</v>
      </c>
      <c r="V24" s="4">
        <v>2.2567830000000001E-4</v>
      </c>
      <c r="W24" s="4">
        <v>2.208895E-4</v>
      </c>
      <c r="X24" s="4">
        <v>2.161911E-4</v>
      </c>
      <c r="Y24" s="4">
        <v>2.1158249999999999E-4</v>
      </c>
      <c r="Z24" s="4">
        <v>2.0706310000000001E-4</v>
      </c>
      <c r="AA24" s="4">
        <v>2.0263200000000001E-4</v>
      </c>
      <c r="AB24" s="4">
        <v>1.9828820000000001E-4</v>
      </c>
      <c r="AC24" s="4">
        <v>1.9403089999999999E-4</v>
      </c>
      <c r="AD24" s="4">
        <v>1.8985890000000001E-4</v>
      </c>
      <c r="AE24" s="4">
        <v>1.857711E-4</v>
      </c>
      <c r="AF24" s="4">
        <v>1.8176640000000001E-4</v>
      </c>
      <c r="AG24" s="4">
        <v>1.7784349999999999E-4</v>
      </c>
      <c r="AH24" s="4">
        <v>1.740012E-4</v>
      </c>
      <c r="AI24" s="4">
        <v>1.7023830000000001E-4</v>
      </c>
      <c r="AJ24" s="4">
        <v>1.6655350000000001E-4</v>
      </c>
      <c r="AK24" s="4">
        <v>1.6294540000000001E-4</v>
      </c>
      <c r="AL24" s="4">
        <v>1.5941269999999999E-4</v>
      </c>
      <c r="AM24" s="4">
        <v>1.559543E-4</v>
      </c>
      <c r="AN24" s="4">
        <v>1.5256859999999999E-4</v>
      </c>
      <c r="AO24" s="4">
        <v>1.4925450000000001E-4</v>
      </c>
      <c r="AP24" s="4">
        <v>1.460105E-4</v>
      </c>
      <c r="AQ24" s="4">
        <v>1.4283549999999999E-4</v>
      </c>
      <c r="AR24" s="4">
        <v>1.3972799999999999E-4</v>
      </c>
      <c r="AS24" s="4">
        <v>1.3668679999999999E-4</v>
      </c>
      <c r="AT24" s="4">
        <v>1.3371060000000001E-4</v>
      </c>
      <c r="AU24" s="4">
        <v>1.30798E-4</v>
      </c>
      <c r="AV24" s="4">
        <v>1.2794799999999999E-4</v>
      </c>
      <c r="AW24" s="4">
        <v>1.251592E-4</v>
      </c>
      <c r="AX24" s="4">
        <v>1.224303E-4</v>
      </c>
      <c r="AY24" s="4">
        <v>1.197603E-4</v>
      </c>
      <c r="AZ24" s="4">
        <v>1.171478E-4</v>
      </c>
      <c r="BA24" s="4">
        <v>1.145917E-4</v>
      </c>
      <c r="BB24" s="4">
        <v>1.120909E-4</v>
      </c>
      <c r="BC24" s="4">
        <v>1.096441E-4</v>
      </c>
      <c r="BD24" s="4">
        <v>1.072503E-4</v>
      </c>
      <c r="BE24" s="4">
        <v>1.0490839999999999E-4</v>
      </c>
      <c r="BF24" s="4">
        <v>1.026173E-4</v>
      </c>
      <c r="BG24" s="4">
        <v>1.003759E-4</v>
      </c>
      <c r="BH24" s="4">
        <v>9.8183200000000006E-5</v>
      </c>
      <c r="BI24" s="4">
        <v>9.6038099999999998E-5</v>
      </c>
      <c r="BJ24" s="4">
        <v>9.3939599999999998E-5</v>
      </c>
      <c r="BK24" s="4">
        <v>9.1886799999999996E-5</v>
      </c>
      <c r="BL24" s="4">
        <v>8.9878599999999997E-5</v>
      </c>
      <c r="BM24" s="4">
        <v>8.7914100000000006E-5</v>
      </c>
      <c r="BN24" s="4">
        <v>8.59924E-5</v>
      </c>
      <c r="BO24" s="4">
        <v>8.4112599999999998E-5</v>
      </c>
      <c r="BP24" s="4">
        <v>8.2273800000000005E-5</v>
      </c>
      <c r="BQ24" s="4">
        <v>8.0475000000000005E-5</v>
      </c>
      <c r="BR24" s="4">
        <v>7.8715500000000002E-5</v>
      </c>
      <c r="BS24" s="4">
        <v>7.6994299999999996E-5</v>
      </c>
      <c r="BT24" s="4">
        <v>7.5310700000000004E-5</v>
      </c>
      <c r="BU24" s="4">
        <v>7.3663800000000004E-5</v>
      </c>
      <c r="BV24" s="4">
        <v>7.2052799999999996E-5</v>
      </c>
      <c r="BW24" s="4">
        <v>7.0477100000000003E-5</v>
      </c>
      <c r="BX24" s="4">
        <v>6.8935699999999998E-5</v>
      </c>
      <c r="BY24" s="4">
        <v>6.7428000000000006E-5</v>
      </c>
      <c r="BZ24" s="4">
        <v>6.5953199999999997E-5</v>
      </c>
      <c r="CA24" s="4">
        <v>6.4510600000000005E-5</v>
      </c>
      <c r="CB24" s="4">
        <v>6.3099600000000001E-5</v>
      </c>
      <c r="CC24" s="4">
        <v>6.1719300000000004E-5</v>
      </c>
      <c r="CD24" s="4">
        <v>6.0369299999999998E-5</v>
      </c>
      <c r="CE24" s="4">
        <v>5.9048700000000003E-5</v>
      </c>
      <c r="CF24" s="4">
        <v>5.7757000000000003E-5</v>
      </c>
      <c r="CG24" s="4">
        <v>5.6493499999999997E-5</v>
      </c>
      <c r="CH24" s="4">
        <v>5.5257699999999998E-5</v>
      </c>
      <c r="CI24" s="4">
        <v>5.4048800000000003E-5</v>
      </c>
      <c r="CJ24" s="4">
        <v>5.2866399999999999E-5</v>
      </c>
      <c r="CK24" s="4">
        <v>5.1709899999999998E-5</v>
      </c>
      <c r="CL24" s="4">
        <v>5.0578599999999997E-5</v>
      </c>
      <c r="CM24" s="4">
        <v>4.9472099999999997E-5</v>
      </c>
      <c r="CN24" s="4">
        <v>4.8389700000000002E-5</v>
      </c>
      <c r="CO24" s="4">
        <v>4.7331099999999998E-5</v>
      </c>
      <c r="CP24" s="4">
        <v>4.6295599999999998E-5</v>
      </c>
      <c r="CQ24" s="4">
        <v>4.5282699999999999E-5</v>
      </c>
      <c r="CR24" s="4">
        <v>4.4292000000000002E-5</v>
      </c>
      <c r="CS24" s="4">
        <v>4.3322899999999998E-5</v>
      </c>
      <c r="CT24" s="4">
        <v>4.23751E-5</v>
      </c>
      <c r="CU24" s="4">
        <v>4.14479E-5</v>
      </c>
      <c r="CV24" s="4">
        <v>4.0541099999999997E-5</v>
      </c>
      <c r="CW24" s="4">
        <v>3.9654099999999997E-5</v>
      </c>
      <c r="CX24" s="4">
        <v>3.8786499999999999E-5</v>
      </c>
      <c r="CY24" s="4">
        <v>3.7937900000000001E-5</v>
      </c>
      <c r="CZ24" s="4">
        <v>3.7107799999999997E-5</v>
      </c>
      <c r="DA24" s="4">
        <v>3.6295899999999999E-5</v>
      </c>
      <c r="DB24" s="4">
        <v>3.5501699999999999E-5</v>
      </c>
      <c r="DC24" s="4">
        <v>3.4724999999999997E-5</v>
      </c>
      <c r="DD24" s="4">
        <v>3.3965199999999998E-5</v>
      </c>
      <c r="DE24" s="4">
        <v>3.3222000000000001E-5</v>
      </c>
      <c r="DF24" s="4">
        <v>3.24951E-5</v>
      </c>
      <c r="DG24" s="4">
        <v>3.1784099999999999E-5</v>
      </c>
      <c r="DH24" s="4">
        <v>3.1088699999999999E-5</v>
      </c>
      <c r="DI24" s="4">
        <v>3.0408499999999999E-5</v>
      </c>
      <c r="DJ24" s="4">
        <v>2.97431E-5</v>
      </c>
      <c r="DK24" s="4">
        <v>2.9092399999999999E-5</v>
      </c>
      <c r="DL24" s="4">
        <v>2.84558E-5</v>
      </c>
      <c r="DM24" s="4">
        <v>2.78332E-5</v>
      </c>
      <c r="DN24" s="4">
        <v>2.7224199999999999E-5</v>
      </c>
      <c r="DO24" s="4">
        <v>2.6628500000000001E-5</v>
      </c>
      <c r="DP24" s="4">
        <v>2.6045900000000001E-5</v>
      </c>
      <c r="DQ24" s="4">
        <v>2.5476000000000001E-5</v>
      </c>
      <c r="DR24" s="4">
        <v>2.4918499999999999E-5</v>
      </c>
      <c r="DS24" s="4">
        <v>2.4373299999999999E-5</v>
      </c>
      <c r="DT24" s="4">
        <v>2.3839999999999999E-5</v>
      </c>
      <c r="DU24" s="4">
        <v>2.33184E-5</v>
      </c>
      <c r="DV24" s="4">
        <v>2.28082E-5</v>
      </c>
      <c r="DW24" s="4">
        <v>2.23091E-5</v>
      </c>
      <c r="DX24" s="4">
        <v>2.1821E-5</v>
      </c>
      <c r="DY24" s="4">
        <v>2.13435E-5</v>
      </c>
      <c r="DZ24" s="4">
        <v>2.0876499999999999E-5</v>
      </c>
      <c r="EA24" s="4">
        <v>2.04197E-5</v>
      </c>
      <c r="EB24" s="4">
        <v>1.99729E-5</v>
      </c>
      <c r="EC24" s="4">
        <v>1.95359E-5</v>
      </c>
      <c r="ED24" s="4">
        <v>1.9108400000000002E-5</v>
      </c>
      <c r="EE24" s="4">
        <v>1.86903E-5</v>
      </c>
      <c r="EF24" s="4">
        <v>1.8281400000000001E-5</v>
      </c>
      <c r="EG24" s="4">
        <v>1.7881400000000001E-5</v>
      </c>
      <c r="EH24" s="4">
        <v>1.74901E-5</v>
      </c>
      <c r="EI24" s="4">
        <v>1.7107400000000002E-5</v>
      </c>
      <c r="EJ24" s="4">
        <v>1.6733100000000001E-5</v>
      </c>
      <c r="EK24" s="4">
        <v>1.6367000000000001E-5</v>
      </c>
      <c r="EL24" s="4">
        <v>1.6008800000000002E-5</v>
      </c>
      <c r="EM24" s="4">
        <v>1.5658599999999999E-5</v>
      </c>
      <c r="EN24" s="4">
        <v>1.53159E-5</v>
      </c>
      <c r="EO24" s="4">
        <v>1.4980800000000001E-5</v>
      </c>
      <c r="EP24" s="4">
        <v>1.4653E-5</v>
      </c>
      <c r="EQ24" s="4">
        <v>1.43324E-5</v>
      </c>
      <c r="ER24" s="4">
        <v>1.40188E-5</v>
      </c>
      <c r="ES24" s="4">
        <v>1.3712E-5</v>
      </c>
      <c r="ET24" s="4">
        <v>1.3412E-5</v>
      </c>
      <c r="EU24" s="4">
        <v>1.31186E-5</v>
      </c>
      <c r="EV24" s="4">
        <v>1.2831500000000001E-5</v>
      </c>
      <c r="EW24" s="4">
        <v>1.25507E-5</v>
      </c>
      <c r="EX24" s="4">
        <v>1.2276099999999999E-5</v>
      </c>
      <c r="EY24" s="4">
        <v>1.20075E-5</v>
      </c>
      <c r="EZ24" s="4">
        <v>1.17448E-5</v>
      </c>
      <c r="FA24" s="4">
        <v>1.14878E-5</v>
      </c>
      <c r="FB24" s="4">
        <v>1.12364E-5</v>
      </c>
      <c r="FC24" s="4">
        <v>1.0990599999999999E-5</v>
      </c>
      <c r="FD24" s="4">
        <v>1.0750100000000001E-5</v>
      </c>
      <c r="FE24" s="4">
        <v>1.05149E-5</v>
      </c>
      <c r="FF24" s="4">
        <v>1.02848E-5</v>
      </c>
      <c r="FG24" s="4">
        <v>1.00597E-5</v>
      </c>
      <c r="FH24" s="4">
        <v>9.8395999999999998E-6</v>
      </c>
      <c r="FI24" s="4">
        <v>9.6243000000000003E-6</v>
      </c>
      <c r="FJ24" s="4">
        <v>9.4136999999999993E-6</v>
      </c>
      <c r="FK24" s="4">
        <v>9.2078000000000002E-6</v>
      </c>
      <c r="FL24" s="4">
        <v>9.0063000000000005E-6</v>
      </c>
      <c r="FM24" s="4">
        <v>8.8092000000000003E-6</v>
      </c>
      <c r="FN24" s="4">
        <v>8.6164999999999996E-6</v>
      </c>
      <c r="FO24" s="4">
        <v>8.4278999999999994E-6</v>
      </c>
      <c r="FP24" s="4">
        <v>8.2434999999999999E-6</v>
      </c>
      <c r="FQ24" s="4">
        <v>8.0631000000000008E-6</v>
      </c>
    </row>
    <row r="25" spans="1:173" x14ac:dyDescent="0.2">
      <c r="A25" s="3">
        <v>23</v>
      </c>
      <c r="B25" s="4">
        <v>3.7453410000000002E-4</v>
      </c>
      <c r="C25" s="4">
        <v>3.6798419999999998E-4</v>
      </c>
      <c r="D25" s="4">
        <v>3.6148229999999999E-4</v>
      </c>
      <c r="E25" s="4">
        <v>3.5503500000000002E-4</v>
      </c>
      <c r="F25" s="4">
        <v>3.4864800000000001E-4</v>
      </c>
      <c r="G25" s="4">
        <v>3.4232620000000002E-4</v>
      </c>
      <c r="H25" s="4">
        <v>3.3607409999999999E-4</v>
      </c>
      <c r="I25" s="4">
        <v>3.298954E-4</v>
      </c>
      <c r="J25" s="4">
        <v>3.237933E-4</v>
      </c>
      <c r="K25" s="4">
        <v>3.1777059999999998E-4</v>
      </c>
      <c r="L25" s="4">
        <v>3.118296E-4</v>
      </c>
      <c r="M25" s="4">
        <v>3.0597209999999998E-4</v>
      </c>
      <c r="N25" s="4">
        <v>3.0019980000000002E-4</v>
      </c>
      <c r="O25" s="4">
        <v>2.9451379999999999E-4</v>
      </c>
      <c r="P25" s="4">
        <v>2.8891499999999999E-4</v>
      </c>
      <c r="Q25" s="4">
        <v>2.8340409999999999E-4</v>
      </c>
      <c r="R25" s="4">
        <v>2.7798150000000002E-4</v>
      </c>
      <c r="S25" s="4">
        <v>2.726475E-4</v>
      </c>
      <c r="T25" s="4">
        <v>2.6740210000000001E-4</v>
      </c>
      <c r="U25" s="4">
        <v>2.6224510000000001E-4</v>
      </c>
      <c r="V25" s="4">
        <v>2.5717630000000001E-4</v>
      </c>
      <c r="W25" s="4">
        <v>2.5219519999999999E-4</v>
      </c>
      <c r="X25" s="4">
        <v>2.473013E-4</v>
      </c>
      <c r="Y25" s="4">
        <v>2.42494E-4</v>
      </c>
      <c r="Z25" s="4">
        <v>2.3777259999999999E-4</v>
      </c>
      <c r="AA25" s="4">
        <v>2.3313620000000001E-4</v>
      </c>
      <c r="AB25" s="4">
        <v>2.2858390000000001E-4</v>
      </c>
      <c r="AC25" s="4">
        <v>2.2411499999999999E-4</v>
      </c>
      <c r="AD25" s="4">
        <v>2.1972819999999999E-4</v>
      </c>
      <c r="AE25" s="4">
        <v>2.1542269999999999E-4</v>
      </c>
      <c r="AF25" s="4">
        <v>2.1119739999999999E-4</v>
      </c>
      <c r="AG25" s="4">
        <v>2.0705119999999999E-4</v>
      </c>
      <c r="AH25" s="4">
        <v>2.02983E-4</v>
      </c>
      <c r="AI25" s="4">
        <v>1.9899149999999999E-4</v>
      </c>
      <c r="AJ25" s="4">
        <v>1.9507579999999999E-4</v>
      </c>
      <c r="AK25" s="4">
        <v>1.9123449999999999E-4</v>
      </c>
      <c r="AL25" s="4">
        <v>1.874666E-4</v>
      </c>
      <c r="AM25" s="4">
        <v>1.8377080000000001E-4</v>
      </c>
      <c r="AN25" s="4">
        <v>1.8014600000000001E-4</v>
      </c>
      <c r="AO25" s="4">
        <v>1.76591E-4</v>
      </c>
      <c r="AP25" s="4">
        <v>1.731045E-4</v>
      </c>
      <c r="AQ25" s="4">
        <v>1.696856E-4</v>
      </c>
      <c r="AR25" s="4">
        <v>1.6633279999999999E-4</v>
      </c>
      <c r="AS25" s="4">
        <v>1.630452E-4</v>
      </c>
      <c r="AT25" s="4">
        <v>1.5982149999999999E-4</v>
      </c>
      <c r="AU25" s="4">
        <v>1.566606E-4</v>
      </c>
      <c r="AV25" s="4">
        <v>1.535613E-4</v>
      </c>
      <c r="AW25" s="4">
        <v>1.5052260000000001E-4</v>
      </c>
      <c r="AX25" s="4">
        <v>1.475433E-4</v>
      </c>
      <c r="AY25" s="4">
        <v>1.4462240000000001E-4</v>
      </c>
      <c r="AZ25" s="4">
        <v>1.4175869999999999E-4</v>
      </c>
      <c r="BA25" s="4">
        <v>1.3895119999999999E-4</v>
      </c>
      <c r="BB25" s="4">
        <v>1.361988E-4</v>
      </c>
      <c r="BC25" s="4">
        <v>1.335005E-4</v>
      </c>
      <c r="BD25" s="4">
        <v>1.308553E-4</v>
      </c>
      <c r="BE25" s="4">
        <v>1.2826210000000001E-4</v>
      </c>
      <c r="BF25" s="4">
        <v>1.2572009999999999E-4</v>
      </c>
      <c r="BG25" s="4">
        <v>1.232281E-4</v>
      </c>
      <c r="BH25" s="4">
        <v>1.207852E-4</v>
      </c>
      <c r="BI25" s="4">
        <v>1.183906E-4</v>
      </c>
      <c r="BJ25" s="4">
        <v>1.160432E-4</v>
      </c>
      <c r="BK25" s="4">
        <v>1.137421E-4</v>
      </c>
      <c r="BL25" s="4">
        <v>1.114865E-4</v>
      </c>
      <c r="BM25" s="4">
        <v>1.0927549999999999E-4</v>
      </c>
      <c r="BN25" s="4">
        <v>1.0710820000000001E-4</v>
      </c>
      <c r="BO25" s="4">
        <v>1.049837E-4</v>
      </c>
      <c r="BP25" s="4">
        <v>1.029013E-4</v>
      </c>
      <c r="BQ25" s="4">
        <v>1.0086000000000001E-4</v>
      </c>
      <c r="BR25" s="4">
        <v>9.8859199999999997E-5</v>
      </c>
      <c r="BS25" s="4">
        <v>9.6897899999999999E-5</v>
      </c>
      <c r="BT25" s="4">
        <v>9.4975499999999999E-5</v>
      </c>
      <c r="BU25" s="4">
        <v>9.3091199999999994E-5</v>
      </c>
      <c r="BV25" s="4">
        <v>9.1244199999999996E-5</v>
      </c>
      <c r="BW25" s="4">
        <v>8.9433700000000004E-5</v>
      </c>
      <c r="BX25" s="4">
        <v>8.7659199999999996E-5</v>
      </c>
      <c r="BY25" s="4">
        <v>8.5919699999999997E-5</v>
      </c>
      <c r="BZ25" s="4">
        <v>8.4214800000000006E-5</v>
      </c>
      <c r="CA25" s="4">
        <v>8.2543699999999994E-5</v>
      </c>
      <c r="CB25" s="4">
        <v>8.09056E-5</v>
      </c>
      <c r="CC25" s="4">
        <v>7.9300099999999997E-5</v>
      </c>
      <c r="CD25" s="4">
        <v>7.7726399999999995E-5</v>
      </c>
      <c r="CE25" s="4">
        <v>7.6183899999999994E-5</v>
      </c>
      <c r="CF25" s="4">
        <v>7.4671899999999999E-5</v>
      </c>
      <c r="CG25" s="4">
        <v>7.3189999999999996E-5</v>
      </c>
      <c r="CH25" s="4">
        <v>7.1737500000000002E-5</v>
      </c>
      <c r="CI25" s="4">
        <v>7.0313699999999997E-5</v>
      </c>
      <c r="CJ25" s="4">
        <v>6.8918199999999993E-5</v>
      </c>
      <c r="CK25" s="4">
        <v>6.7550400000000003E-5</v>
      </c>
      <c r="CL25" s="4">
        <v>6.6209699999999997E-5</v>
      </c>
      <c r="CM25" s="4">
        <v>6.4895599999999996E-5</v>
      </c>
      <c r="CN25" s="4">
        <v>6.3607600000000004E-5</v>
      </c>
      <c r="CO25" s="4">
        <v>6.2345099999999994E-5</v>
      </c>
      <c r="CP25" s="4">
        <v>6.1107700000000004E-5</v>
      </c>
      <c r="CQ25" s="4">
        <v>5.9894800000000001E-5</v>
      </c>
      <c r="CR25" s="4">
        <v>5.8705999999999997E-5</v>
      </c>
      <c r="CS25" s="4">
        <v>5.7540800000000003E-5</v>
      </c>
      <c r="CT25" s="4">
        <v>5.6398699999999999E-5</v>
      </c>
      <c r="CU25" s="4">
        <v>5.5279299999999998E-5</v>
      </c>
      <c r="CV25" s="4">
        <v>5.4182099999999997E-5</v>
      </c>
      <c r="CW25" s="4">
        <v>5.3106599999999997E-5</v>
      </c>
      <c r="CX25" s="4">
        <v>5.2052499999999997E-5</v>
      </c>
      <c r="CY25" s="4">
        <v>5.1019300000000001E-5</v>
      </c>
      <c r="CZ25" s="4">
        <v>5.0006699999999997E-5</v>
      </c>
      <c r="DA25" s="4">
        <v>4.9014100000000002E-5</v>
      </c>
      <c r="DB25" s="4">
        <v>4.8041199999999997E-5</v>
      </c>
      <c r="DC25" s="4">
        <v>4.70876E-5</v>
      </c>
      <c r="DD25" s="4">
        <v>4.6152999999999997E-5</v>
      </c>
      <c r="DE25" s="4">
        <v>4.5236900000000001E-5</v>
      </c>
      <c r="DF25" s="4">
        <v>4.4338900000000003E-5</v>
      </c>
      <c r="DG25" s="4">
        <v>4.3458799999999998E-5</v>
      </c>
      <c r="DH25" s="4">
        <v>4.2596199999999997E-5</v>
      </c>
      <c r="DI25" s="4">
        <v>4.17507E-5</v>
      </c>
      <c r="DJ25" s="4">
        <v>4.0921999999999999E-5</v>
      </c>
      <c r="DK25" s="4">
        <v>4.01097E-5</v>
      </c>
      <c r="DL25" s="4">
        <v>3.9313500000000002E-5</v>
      </c>
      <c r="DM25" s="4">
        <v>3.8533199999999999E-5</v>
      </c>
      <c r="DN25" s="4">
        <v>3.7768300000000002E-5</v>
      </c>
      <c r="DO25" s="4">
        <v>3.7018599999999998E-5</v>
      </c>
      <c r="DP25" s="4">
        <v>3.62838E-5</v>
      </c>
      <c r="DQ25" s="4">
        <v>3.5563599999999999E-5</v>
      </c>
      <c r="DR25" s="4">
        <v>3.4857699999999997E-5</v>
      </c>
      <c r="DS25" s="4">
        <v>3.4165799999999997E-5</v>
      </c>
      <c r="DT25" s="4">
        <v>3.3487600000000001E-5</v>
      </c>
      <c r="DU25" s="4">
        <v>3.28229E-5</v>
      </c>
      <c r="DV25" s="4">
        <v>3.2171300000000001E-5</v>
      </c>
      <c r="DW25" s="4">
        <v>3.1532699999999997E-5</v>
      </c>
      <c r="DX25" s="4">
        <v>3.09068E-5</v>
      </c>
      <c r="DY25" s="4">
        <v>3.02933E-5</v>
      </c>
      <c r="DZ25" s="4">
        <v>2.9692E-5</v>
      </c>
      <c r="EA25" s="4">
        <v>2.9102600000000002E-5</v>
      </c>
      <c r="EB25" s="4">
        <v>2.8524899999999999E-5</v>
      </c>
      <c r="EC25" s="4">
        <v>2.7958700000000001E-5</v>
      </c>
      <c r="ED25" s="4">
        <v>2.74038E-5</v>
      </c>
      <c r="EE25" s="4">
        <v>2.68598E-5</v>
      </c>
      <c r="EF25" s="4">
        <v>2.63266E-5</v>
      </c>
      <c r="EG25" s="4">
        <v>2.5804099999999999E-5</v>
      </c>
      <c r="EH25" s="4">
        <v>2.5291800000000001E-5</v>
      </c>
      <c r="EI25" s="4">
        <v>2.4789800000000001E-5</v>
      </c>
      <c r="EJ25" s="4">
        <v>2.4297699999999999E-5</v>
      </c>
      <c r="EK25" s="4">
        <v>2.3815399999999999E-5</v>
      </c>
      <c r="EL25" s="4">
        <v>2.3342699999999999E-5</v>
      </c>
      <c r="EM25" s="4">
        <v>2.28793E-5</v>
      </c>
      <c r="EN25" s="4">
        <v>2.24252E-5</v>
      </c>
      <c r="EO25" s="4">
        <v>2.198E-5</v>
      </c>
      <c r="EP25" s="4">
        <v>2.1543699999999998E-5</v>
      </c>
      <c r="EQ25" s="4">
        <v>2.1116099999999999E-5</v>
      </c>
      <c r="ER25" s="4">
        <v>2.0696900000000002E-5</v>
      </c>
      <c r="ES25" s="4">
        <v>2.0286099999999999E-5</v>
      </c>
      <c r="ET25" s="4">
        <v>1.98834E-5</v>
      </c>
      <c r="EU25" s="4">
        <v>1.9488699999999999E-5</v>
      </c>
      <c r="EV25" s="4">
        <v>1.9101900000000001E-5</v>
      </c>
      <c r="EW25" s="4">
        <v>1.8722699999999999E-5</v>
      </c>
      <c r="EX25" s="4">
        <v>1.8351100000000001E-5</v>
      </c>
      <c r="EY25" s="4">
        <v>1.7986799999999999E-5</v>
      </c>
      <c r="EZ25" s="4">
        <v>1.7629799999999998E-5</v>
      </c>
      <c r="FA25" s="4">
        <v>1.72798E-5</v>
      </c>
      <c r="FB25" s="4">
        <v>1.69368E-5</v>
      </c>
      <c r="FC25" s="4">
        <v>1.6600600000000002E-5</v>
      </c>
      <c r="FD25" s="4">
        <v>1.6271100000000001E-5</v>
      </c>
      <c r="FE25" s="4">
        <v>1.5948100000000001E-5</v>
      </c>
      <c r="FF25" s="4">
        <v>1.5631500000000001E-5</v>
      </c>
      <c r="FG25" s="4">
        <v>1.5321299999999998E-5</v>
      </c>
      <c r="FH25" s="4">
        <v>1.5017100000000001E-5</v>
      </c>
      <c r="FI25" s="4">
        <v>1.4718999999999999E-5</v>
      </c>
      <c r="FJ25" s="4">
        <v>1.4426900000000001E-5</v>
      </c>
      <c r="FK25" s="4">
        <v>1.41405E-5</v>
      </c>
      <c r="FL25" s="4">
        <v>1.3859800000000001E-5</v>
      </c>
      <c r="FM25" s="4">
        <v>1.3584700000000001E-5</v>
      </c>
      <c r="FN25" s="4">
        <v>1.3315E-5</v>
      </c>
      <c r="FO25" s="4">
        <v>1.30507E-5</v>
      </c>
      <c r="FP25" s="4">
        <v>1.27917E-5</v>
      </c>
      <c r="FQ25" s="4">
        <v>1.25377E-5</v>
      </c>
    </row>
    <row r="26" spans="1:173" x14ac:dyDescent="0.2">
      <c r="A26" s="3">
        <v>24</v>
      </c>
      <c r="B26" s="4">
        <v>3.8462050000000002E-4</v>
      </c>
      <c r="C26" s="4">
        <v>3.7946710000000001E-4</v>
      </c>
      <c r="D26" s="4">
        <v>3.7424419999999999E-4</v>
      </c>
      <c r="E26" s="4">
        <v>3.6896679999999998E-4</v>
      </c>
      <c r="F26" s="4">
        <v>3.6364909999999999E-4</v>
      </c>
      <c r="G26" s="4">
        <v>3.583034E-4</v>
      </c>
      <c r="H26" s="4">
        <v>3.5294120000000002E-4</v>
      </c>
      <c r="I26" s="4">
        <v>3.4757279999999999E-4</v>
      </c>
      <c r="J26" s="4">
        <v>3.422074E-4</v>
      </c>
      <c r="K26" s="4">
        <v>3.3685330000000002E-4</v>
      </c>
      <c r="L26" s="4">
        <v>3.3151810000000003E-4</v>
      </c>
      <c r="M26" s="4">
        <v>3.2620830000000003E-4</v>
      </c>
      <c r="N26" s="4">
        <v>3.2092999999999998E-4</v>
      </c>
      <c r="O26" s="4">
        <v>3.156883E-4</v>
      </c>
      <c r="P26" s="4">
        <v>3.1048799999999999E-4</v>
      </c>
      <c r="Q26" s="4">
        <v>3.0533319999999999E-4</v>
      </c>
      <c r="R26" s="4">
        <v>3.0022749999999998E-4</v>
      </c>
      <c r="S26" s="4">
        <v>2.9517399999999999E-4</v>
      </c>
      <c r="T26" s="4">
        <v>2.901755E-4</v>
      </c>
      <c r="U26" s="4">
        <v>2.8523440000000001E-4</v>
      </c>
      <c r="V26" s="4">
        <v>2.8035259999999998E-4</v>
      </c>
      <c r="W26" s="4">
        <v>2.7553179999999998E-4</v>
      </c>
      <c r="X26" s="4">
        <v>2.7077360000000002E-4</v>
      </c>
      <c r="Y26" s="4">
        <v>2.6607900000000001E-4</v>
      </c>
      <c r="Z26" s="4">
        <v>2.6144889999999999E-4</v>
      </c>
      <c r="AA26" s="4">
        <v>2.5688419999999999E-4</v>
      </c>
      <c r="AB26" s="4">
        <v>2.5238540000000002E-4</v>
      </c>
      <c r="AC26" s="4">
        <v>2.4795280000000002E-4</v>
      </c>
      <c r="AD26" s="4">
        <v>2.435866E-4</v>
      </c>
      <c r="AE26" s="4">
        <v>2.39287E-4</v>
      </c>
      <c r="AF26" s="4">
        <v>2.350539E-4</v>
      </c>
      <c r="AG26" s="4">
        <v>2.3088709999999999E-4</v>
      </c>
      <c r="AH26" s="4">
        <v>2.2678659999999999E-4</v>
      </c>
      <c r="AI26" s="4">
        <v>2.2275180000000001E-4</v>
      </c>
      <c r="AJ26" s="4">
        <v>2.187825E-4</v>
      </c>
      <c r="AK26" s="4">
        <v>2.1487820000000001E-4</v>
      </c>
      <c r="AL26" s="4">
        <v>2.110383E-4</v>
      </c>
      <c r="AM26" s="4">
        <v>2.0726229999999999E-4</v>
      </c>
      <c r="AN26" s="4">
        <v>2.0354950000000001E-4</v>
      </c>
      <c r="AO26" s="4">
        <v>1.9989939999999999E-4</v>
      </c>
      <c r="AP26" s="4">
        <v>1.963112E-4</v>
      </c>
      <c r="AQ26" s="4">
        <v>1.927842E-4</v>
      </c>
      <c r="AR26" s="4">
        <v>1.893176E-4</v>
      </c>
      <c r="AS26" s="4">
        <v>1.8591079999999999E-4</v>
      </c>
      <c r="AT26" s="4">
        <v>1.825629E-4</v>
      </c>
      <c r="AU26" s="4">
        <v>1.79273E-4</v>
      </c>
      <c r="AV26" s="4">
        <v>1.7604050000000001E-4</v>
      </c>
      <c r="AW26" s="4">
        <v>1.7286450000000001E-4</v>
      </c>
      <c r="AX26" s="4">
        <v>1.6974420000000001E-4</v>
      </c>
      <c r="AY26" s="4">
        <v>1.6667879999999999E-4</v>
      </c>
      <c r="AZ26" s="4">
        <v>1.6366730000000001E-4</v>
      </c>
      <c r="BA26" s="4">
        <v>1.6070909999999999E-4</v>
      </c>
      <c r="BB26" s="4">
        <v>1.5780319999999999E-4</v>
      </c>
      <c r="BC26" s="4">
        <v>1.549489E-4</v>
      </c>
      <c r="BD26" s="4">
        <v>1.5214539999999999E-4</v>
      </c>
      <c r="BE26" s="4">
        <v>1.4939169999999999E-4</v>
      </c>
      <c r="BF26" s="4">
        <v>1.4668710000000001E-4</v>
      </c>
      <c r="BG26" s="4">
        <v>1.4403079999999999E-4</v>
      </c>
      <c r="BH26" s="4">
        <v>1.4142199999999999E-4</v>
      </c>
      <c r="BI26" s="4">
        <v>1.388599E-4</v>
      </c>
      <c r="BJ26" s="4">
        <v>1.3634380000000001E-4</v>
      </c>
      <c r="BK26" s="4">
        <v>1.3387269999999999E-4</v>
      </c>
      <c r="BL26" s="4">
        <v>1.3144609999999999E-4</v>
      </c>
      <c r="BM26" s="4">
        <v>1.2906300000000001E-4</v>
      </c>
      <c r="BN26" s="4">
        <v>1.2672280000000001E-4</v>
      </c>
      <c r="BO26" s="4">
        <v>1.2442470000000001E-4</v>
      </c>
      <c r="BP26" s="4">
        <v>1.2216810000000001E-4</v>
      </c>
      <c r="BQ26" s="4">
        <v>1.199521E-4</v>
      </c>
      <c r="BR26" s="4">
        <v>1.1777600000000001E-4</v>
      </c>
      <c r="BS26" s="4">
        <v>1.156393E-4</v>
      </c>
      <c r="BT26" s="4">
        <v>1.135411E-4</v>
      </c>
      <c r="BU26" s="4">
        <v>1.114808E-4</v>
      </c>
      <c r="BV26" s="4">
        <v>1.094577E-4</v>
      </c>
      <c r="BW26" s="4">
        <v>1.074713E-4</v>
      </c>
      <c r="BX26" s="4">
        <v>1.055207E-4</v>
      </c>
      <c r="BY26" s="4">
        <v>1.036054E-4</v>
      </c>
      <c r="BZ26" s="4">
        <v>1.0172480000000001E-4</v>
      </c>
      <c r="CA26" s="4">
        <v>9.9878199999999995E-5</v>
      </c>
      <c r="CB26" s="4">
        <v>9.8065099999999997E-5</v>
      </c>
      <c r="CC26" s="4">
        <v>9.6284800000000004E-5</v>
      </c>
      <c r="CD26" s="4">
        <v>9.4536699999999999E-5</v>
      </c>
      <c r="CE26" s="4">
        <v>9.2820300000000003E-5</v>
      </c>
      <c r="CF26" s="4">
        <v>9.1135000000000001E-5</v>
      </c>
      <c r="CG26" s="4">
        <v>8.9480299999999998E-5</v>
      </c>
      <c r="CH26" s="4">
        <v>8.7855499999999999E-5</v>
      </c>
      <c r="CI26" s="4">
        <v>8.6260200000000005E-5</v>
      </c>
      <c r="CJ26" s="4">
        <v>8.4693900000000006E-5</v>
      </c>
      <c r="CK26" s="4">
        <v>8.3155899999999994E-5</v>
      </c>
      <c r="CL26" s="4">
        <v>8.1645799999999997E-5</v>
      </c>
      <c r="CM26" s="4">
        <v>8.0163199999999998E-5</v>
      </c>
      <c r="CN26" s="4">
        <v>7.8707400000000005E-5</v>
      </c>
      <c r="CO26" s="4">
        <v>7.7278000000000001E-5</v>
      </c>
      <c r="CP26" s="4">
        <v>7.58746E-5</v>
      </c>
      <c r="CQ26" s="4">
        <v>7.4496699999999994E-5</v>
      </c>
      <c r="CR26" s="4">
        <v>7.3143699999999996E-5</v>
      </c>
      <c r="CS26" s="4">
        <v>7.1815299999999997E-5</v>
      </c>
      <c r="CT26" s="4">
        <v>7.0511000000000003E-5</v>
      </c>
      <c r="CU26" s="4">
        <v>6.92304E-5</v>
      </c>
      <c r="CV26" s="4">
        <v>6.7972999999999994E-5</v>
      </c>
      <c r="CW26" s="4">
        <v>6.6738500000000005E-5</v>
      </c>
      <c r="CX26" s="4">
        <v>6.5526399999999997E-5</v>
      </c>
      <c r="CY26" s="4">
        <v>6.4336200000000002E-5</v>
      </c>
      <c r="CZ26" s="4">
        <v>6.3167699999999995E-5</v>
      </c>
      <c r="DA26" s="4">
        <v>6.2020400000000007E-5</v>
      </c>
      <c r="DB26" s="4">
        <v>6.0893900000000003E-5</v>
      </c>
      <c r="DC26" s="4">
        <v>5.9787899999999997E-5</v>
      </c>
      <c r="DD26" s="4">
        <v>5.8702000000000001E-5</v>
      </c>
      <c r="DE26" s="4">
        <v>5.7635800000000001E-5</v>
      </c>
      <c r="DF26" s="4">
        <v>5.6588900000000003E-5</v>
      </c>
      <c r="DG26" s="4">
        <v>5.5560999999999999E-5</v>
      </c>
      <c r="DH26" s="4">
        <v>5.4551900000000002E-5</v>
      </c>
      <c r="DI26" s="4">
        <v>5.3560999999999998E-5</v>
      </c>
      <c r="DJ26" s="4">
        <v>5.2588099999999999E-5</v>
      </c>
      <c r="DK26" s="4">
        <v>5.1632899999999998E-5</v>
      </c>
      <c r="DL26" s="4">
        <v>5.0695100000000002E-5</v>
      </c>
      <c r="DM26" s="4">
        <v>4.9774300000000002E-5</v>
      </c>
      <c r="DN26" s="4">
        <v>4.8870199999999998E-5</v>
      </c>
      <c r="DO26" s="4">
        <v>4.7982499999999997E-5</v>
      </c>
      <c r="DP26" s="4">
        <v>4.7110999999999997E-5</v>
      </c>
      <c r="DQ26" s="4">
        <v>4.6255199999999997E-5</v>
      </c>
      <c r="DR26" s="4">
        <v>4.5415099999999998E-5</v>
      </c>
      <c r="DS26" s="4">
        <v>4.4590099999999999E-5</v>
      </c>
      <c r="DT26" s="4">
        <v>4.3780199999999998E-5</v>
      </c>
      <c r="DU26" s="4">
        <v>4.2985000000000003E-5</v>
      </c>
      <c r="DV26" s="4">
        <v>4.2204199999999998E-5</v>
      </c>
      <c r="DW26" s="4">
        <v>4.1437599999999998E-5</v>
      </c>
      <c r="DX26" s="4">
        <v>4.0684900000000001E-5</v>
      </c>
      <c r="DY26" s="4">
        <v>3.99459E-5</v>
      </c>
      <c r="DZ26" s="4">
        <v>3.9220300000000001E-5</v>
      </c>
      <c r="EA26" s="4">
        <v>3.8507899999999998E-5</v>
      </c>
      <c r="EB26" s="4">
        <v>3.7808400000000002E-5</v>
      </c>
      <c r="EC26" s="4">
        <v>3.7121700000000001E-5</v>
      </c>
      <c r="ED26" s="4">
        <v>3.6447399999999999E-5</v>
      </c>
      <c r="EE26" s="4">
        <v>3.5785299999999998E-5</v>
      </c>
      <c r="EF26" s="4">
        <v>3.5135300000000002E-5</v>
      </c>
      <c r="EG26" s="4">
        <v>3.4497099999999999E-5</v>
      </c>
      <c r="EH26" s="4">
        <v>3.38705E-5</v>
      </c>
      <c r="EI26" s="4">
        <v>3.32552E-5</v>
      </c>
      <c r="EJ26" s="4">
        <v>3.2651199999999997E-5</v>
      </c>
      <c r="EK26" s="4">
        <v>3.2058099999999997E-5</v>
      </c>
      <c r="EL26" s="4">
        <v>3.1475800000000001E-5</v>
      </c>
      <c r="EM26" s="4">
        <v>3.0904000000000001E-5</v>
      </c>
      <c r="EN26" s="4">
        <v>3.03427E-5</v>
      </c>
      <c r="EO26" s="4">
        <v>2.9791500000000001E-5</v>
      </c>
      <c r="EP26" s="4">
        <v>2.92504E-5</v>
      </c>
      <c r="EQ26" s="4">
        <v>2.8719000000000001E-5</v>
      </c>
      <c r="ER26" s="4">
        <v>2.8197399999999999E-5</v>
      </c>
      <c r="ES26" s="4">
        <v>2.76852E-5</v>
      </c>
      <c r="ET26" s="4">
        <v>2.7182299999999999E-5</v>
      </c>
      <c r="EU26" s="4">
        <v>2.66885E-5</v>
      </c>
      <c r="EV26" s="4">
        <v>2.6203800000000001E-5</v>
      </c>
      <c r="EW26" s="4">
        <v>2.5727800000000001E-5</v>
      </c>
      <c r="EX26" s="4">
        <v>2.52604E-5</v>
      </c>
      <c r="EY26" s="4">
        <v>2.48016E-5</v>
      </c>
      <c r="EZ26" s="4">
        <v>2.4351100000000001E-5</v>
      </c>
      <c r="FA26" s="4">
        <v>2.3908800000000001E-5</v>
      </c>
      <c r="FB26" s="4">
        <v>2.34745E-5</v>
      </c>
      <c r="FC26" s="4">
        <v>2.30481E-5</v>
      </c>
      <c r="FD26" s="4">
        <v>2.2629400000000001E-5</v>
      </c>
      <c r="FE26" s="4">
        <v>2.2218400000000001E-5</v>
      </c>
      <c r="FF26" s="4">
        <v>2.18148E-5</v>
      </c>
      <c r="FG26" s="4">
        <v>2.1418500000000002E-5</v>
      </c>
      <c r="FH26" s="4">
        <v>2.1029499999999999E-5</v>
      </c>
      <c r="FI26" s="4">
        <v>2.0647499999999998E-5</v>
      </c>
      <c r="FJ26" s="4">
        <v>2.0272399999999999E-5</v>
      </c>
      <c r="FK26" s="4">
        <v>1.9904200000000002E-5</v>
      </c>
      <c r="FL26" s="4">
        <v>1.9542600000000002E-5</v>
      </c>
      <c r="FM26" s="4">
        <v>1.9187599999999999E-5</v>
      </c>
      <c r="FN26" s="4">
        <v>1.8839100000000001E-5</v>
      </c>
      <c r="FO26" s="4">
        <v>1.8496899999999999E-5</v>
      </c>
      <c r="FP26" s="4">
        <v>1.8160900000000001E-5</v>
      </c>
      <c r="FQ26" s="4">
        <v>1.7830999999999999E-5</v>
      </c>
    </row>
    <row r="27" spans="1:173" x14ac:dyDescent="0.2">
      <c r="A27" s="3">
        <v>25</v>
      </c>
      <c r="B27" s="4">
        <v>3.991221E-4</v>
      </c>
      <c r="C27" s="4">
        <v>3.925674E-4</v>
      </c>
      <c r="D27" s="4">
        <v>3.86103E-4</v>
      </c>
      <c r="E27" s="4">
        <v>3.7972940000000001E-4</v>
      </c>
      <c r="F27" s="4">
        <v>3.7344670000000001E-4</v>
      </c>
      <c r="G27" s="4">
        <v>3.6725499999999998E-4</v>
      </c>
      <c r="H27" s="4">
        <v>3.6115410000000001E-4</v>
      </c>
      <c r="I27" s="4">
        <v>3.5514390000000002E-4</v>
      </c>
      <c r="J27" s="4">
        <v>3.4922399999999998E-4</v>
      </c>
      <c r="K27" s="4">
        <v>3.4339400000000001E-4</v>
      </c>
      <c r="L27" s="4">
        <v>3.3765329999999998E-4</v>
      </c>
      <c r="M27" s="4">
        <v>3.3200120000000002E-4</v>
      </c>
      <c r="N27" s="4">
        <v>3.2643720000000002E-4</v>
      </c>
      <c r="O27" s="4">
        <v>3.2096039999999999E-4</v>
      </c>
      <c r="P27" s="4">
        <v>3.1557010000000002E-4</v>
      </c>
      <c r="Q27" s="4">
        <v>3.1026529999999999E-4</v>
      </c>
      <c r="R27" s="4">
        <v>3.050452E-4</v>
      </c>
      <c r="S27" s="4">
        <v>2.9990890000000002E-4</v>
      </c>
      <c r="T27" s="4">
        <v>2.948553E-4</v>
      </c>
      <c r="U27" s="4">
        <v>2.8988350000000001E-4</v>
      </c>
      <c r="V27" s="4">
        <v>2.8499260000000001E-4</v>
      </c>
      <c r="W27" s="4">
        <v>2.801813E-4</v>
      </c>
      <c r="X27" s="4">
        <v>2.7544880000000002E-4</v>
      </c>
      <c r="Y27" s="4">
        <v>2.707939E-4</v>
      </c>
      <c r="Z27" s="4">
        <v>2.6621549999999999E-4</v>
      </c>
      <c r="AA27" s="4">
        <v>2.6171270000000001E-4</v>
      </c>
      <c r="AB27" s="4">
        <v>2.5728440000000001E-4</v>
      </c>
      <c r="AC27" s="4">
        <v>2.5292940000000002E-4</v>
      </c>
      <c r="AD27" s="4">
        <v>2.4864670000000001E-4</v>
      </c>
      <c r="AE27" s="4">
        <v>2.4443529999999998E-4</v>
      </c>
      <c r="AF27" s="4">
        <v>2.40294E-4</v>
      </c>
      <c r="AG27" s="4">
        <v>2.362218E-4</v>
      </c>
      <c r="AH27" s="4">
        <v>2.322177E-4</v>
      </c>
      <c r="AI27" s="4">
        <v>2.2828059999999999E-4</v>
      </c>
      <c r="AJ27" s="4">
        <v>2.2440940000000001E-4</v>
      </c>
      <c r="AK27" s="4">
        <v>2.206032E-4</v>
      </c>
      <c r="AL27" s="4">
        <v>2.1686080000000001E-4</v>
      </c>
      <c r="AM27" s="4">
        <v>2.1318140000000001E-4</v>
      </c>
      <c r="AN27" s="4">
        <v>2.0956379999999999E-4</v>
      </c>
      <c r="AO27" s="4">
        <v>2.0600720000000001E-4</v>
      </c>
      <c r="AP27" s="4">
        <v>2.0251040000000001E-4</v>
      </c>
      <c r="AQ27" s="4">
        <v>1.990726E-4</v>
      </c>
      <c r="AR27" s="4">
        <v>1.956928E-4</v>
      </c>
      <c r="AS27" s="4">
        <v>1.9237E-4</v>
      </c>
      <c r="AT27" s="4">
        <v>1.8910340000000001E-4</v>
      </c>
      <c r="AU27" s="4">
        <v>1.8589189999999999E-4</v>
      </c>
      <c r="AV27" s="4">
        <v>1.8273479999999999E-4</v>
      </c>
      <c r="AW27" s="4">
        <v>1.79631E-4</v>
      </c>
      <c r="AX27" s="4">
        <v>1.765797E-4</v>
      </c>
      <c r="AY27" s="4">
        <v>1.7358010000000001E-4</v>
      </c>
      <c r="AZ27" s="4">
        <v>1.7063129999999999E-4</v>
      </c>
      <c r="BA27" s="4">
        <v>1.677324E-4</v>
      </c>
      <c r="BB27" s="4">
        <v>1.648826E-4</v>
      </c>
      <c r="BC27" s="4">
        <v>1.6208109999999999E-4</v>
      </c>
      <c r="BD27" s="4">
        <v>1.5932709999999999E-4</v>
      </c>
      <c r="BE27" s="4">
        <v>1.5661970000000001E-4</v>
      </c>
      <c r="BF27" s="4">
        <v>1.5395830000000001E-4</v>
      </c>
      <c r="BG27" s="4">
        <v>1.51342E-4</v>
      </c>
      <c r="BH27" s="4">
        <v>1.4877010000000001E-4</v>
      </c>
      <c r="BI27" s="4">
        <v>1.462418E-4</v>
      </c>
      <c r="BJ27" s="4">
        <v>1.4375649999999999E-4</v>
      </c>
      <c r="BK27" s="4">
        <v>1.413133E-4</v>
      </c>
      <c r="BL27" s="4">
        <v>1.3891150000000001E-4</v>
      </c>
      <c r="BM27" s="4">
        <v>1.365506E-4</v>
      </c>
      <c r="BN27" s="4">
        <v>1.342297E-4</v>
      </c>
      <c r="BO27" s="4">
        <v>1.3194819999999999E-4</v>
      </c>
      <c r="BP27" s="4">
        <v>1.2970549999999999E-4</v>
      </c>
      <c r="BQ27" s="4">
        <v>1.2750089999999999E-4</v>
      </c>
      <c r="BR27" s="4">
        <v>1.253336E-4</v>
      </c>
      <c r="BS27" s="4">
        <v>1.232033E-4</v>
      </c>
      <c r="BT27" s="4">
        <v>1.21109E-4</v>
      </c>
      <c r="BU27" s="4">
        <v>1.1905039999999999E-4</v>
      </c>
      <c r="BV27" s="4">
        <v>1.170267E-4</v>
      </c>
      <c r="BW27" s="4">
        <v>1.150374E-4</v>
      </c>
      <c r="BX27" s="4">
        <v>1.13082E-4</v>
      </c>
      <c r="BY27" s="4">
        <v>1.1115970000000001E-4</v>
      </c>
      <c r="BZ27" s="4">
        <v>1.092701E-4</v>
      </c>
      <c r="CA27" s="4">
        <v>1.074126E-4</v>
      </c>
      <c r="CB27" s="4">
        <v>1.055866E-4</v>
      </c>
      <c r="CC27" s="4">
        <v>1.037917E-4</v>
      </c>
      <c r="CD27" s="4">
        <v>1.020273E-4</v>
      </c>
      <c r="CE27" s="4">
        <v>1.002929E-4</v>
      </c>
      <c r="CF27" s="4">
        <v>9.8587999999999999E-5</v>
      </c>
      <c r="CG27" s="4">
        <v>9.6911999999999996E-5</v>
      </c>
      <c r="CH27" s="4">
        <v>9.5264499999999996E-5</v>
      </c>
      <c r="CI27" s="4">
        <v>9.3645000000000002E-5</v>
      </c>
      <c r="CJ27" s="4">
        <v>9.2053100000000001E-5</v>
      </c>
      <c r="CK27" s="4">
        <v>9.0488200000000006E-5</v>
      </c>
      <c r="CL27" s="4">
        <v>8.8949799999999993E-5</v>
      </c>
      <c r="CM27" s="4">
        <v>8.7437700000000005E-5</v>
      </c>
      <c r="CN27" s="4">
        <v>8.5951200000000005E-5</v>
      </c>
      <c r="CO27" s="4">
        <v>8.4489999999999999E-5</v>
      </c>
      <c r="CP27" s="4">
        <v>8.3053700000000001E-5</v>
      </c>
      <c r="CQ27" s="4">
        <v>8.1641699999999995E-5</v>
      </c>
      <c r="CR27" s="4">
        <v>8.0253799999999994E-5</v>
      </c>
      <c r="CS27" s="4">
        <v>7.8889399999999997E-5</v>
      </c>
      <c r="CT27" s="4">
        <v>7.7548300000000004E-5</v>
      </c>
      <c r="CU27" s="4">
        <v>7.62299E-5</v>
      </c>
      <c r="CV27" s="4">
        <v>7.4933999999999998E-5</v>
      </c>
      <c r="CW27" s="4">
        <v>7.3660100000000003E-5</v>
      </c>
      <c r="CX27" s="4">
        <v>7.2407800000000002E-5</v>
      </c>
      <c r="CY27" s="4">
        <v>7.1176799999999999E-5</v>
      </c>
      <c r="CZ27" s="4">
        <v>6.9966800000000002E-5</v>
      </c>
      <c r="DA27" s="4">
        <v>6.8777300000000003E-5</v>
      </c>
      <c r="DB27" s="4">
        <v>6.7607999999999994E-5</v>
      </c>
      <c r="DC27" s="4">
        <v>6.6458599999999994E-5</v>
      </c>
      <c r="DD27" s="4">
        <v>6.5328799999999997E-5</v>
      </c>
      <c r="DE27" s="4">
        <v>6.4218200000000001E-5</v>
      </c>
      <c r="DF27" s="4">
        <v>6.3126400000000006E-5</v>
      </c>
      <c r="DG27" s="4">
        <v>6.2053199999999997E-5</v>
      </c>
      <c r="DH27" s="4">
        <v>6.0998200000000002E-5</v>
      </c>
      <c r="DI27" s="4">
        <v>5.9961199999999998E-5</v>
      </c>
      <c r="DJ27" s="4">
        <v>5.8941799999999999E-5</v>
      </c>
      <c r="DK27" s="4">
        <v>5.7939799999999997E-5</v>
      </c>
      <c r="DL27" s="4">
        <v>5.6954699999999999E-5</v>
      </c>
      <c r="DM27" s="4">
        <v>5.5986499999999997E-5</v>
      </c>
      <c r="DN27" s="4">
        <v>5.5034600000000003E-5</v>
      </c>
      <c r="DO27" s="4">
        <v>5.4098999999999998E-5</v>
      </c>
      <c r="DP27" s="4">
        <v>5.3179300000000001E-5</v>
      </c>
      <c r="DQ27" s="4">
        <v>5.2275199999999997E-5</v>
      </c>
      <c r="DR27" s="4">
        <v>5.13865E-5</v>
      </c>
      <c r="DS27" s="4">
        <v>5.0512800000000002E-5</v>
      </c>
      <c r="DT27" s="4">
        <v>4.9654100000000003E-5</v>
      </c>
      <c r="DU27" s="4">
        <v>4.8809900000000002E-5</v>
      </c>
      <c r="DV27" s="4">
        <v>4.7980099999999998E-5</v>
      </c>
      <c r="DW27" s="4">
        <v>4.7164399999999999E-5</v>
      </c>
      <c r="DX27" s="4">
        <v>4.6362500000000002E-5</v>
      </c>
      <c r="DY27" s="4">
        <v>4.5574300000000002E-5</v>
      </c>
      <c r="DZ27" s="4">
        <v>4.4799499999999997E-5</v>
      </c>
      <c r="EA27" s="4">
        <v>4.4037900000000001E-5</v>
      </c>
      <c r="EB27" s="4">
        <v>4.3289199999999999E-5</v>
      </c>
      <c r="EC27" s="4">
        <v>4.2553199999999998E-5</v>
      </c>
      <c r="ED27" s="4">
        <v>4.1829799999999997E-5</v>
      </c>
      <c r="EE27" s="4">
        <v>4.1118600000000003E-5</v>
      </c>
      <c r="EF27" s="4">
        <v>4.0419600000000002E-5</v>
      </c>
      <c r="EG27" s="4">
        <v>3.9732399999999999E-5</v>
      </c>
      <c r="EH27" s="4">
        <v>3.9056900000000002E-5</v>
      </c>
      <c r="EI27" s="4">
        <v>3.8392900000000003E-5</v>
      </c>
      <c r="EJ27" s="4">
        <v>3.7740200000000002E-5</v>
      </c>
      <c r="EK27" s="4">
        <v>3.7098499999999997E-5</v>
      </c>
      <c r="EL27" s="4">
        <v>3.6467799999999997E-5</v>
      </c>
      <c r="EM27" s="4">
        <v>3.5847799999999999E-5</v>
      </c>
      <c r="EN27" s="4">
        <v>3.5238399999999998E-5</v>
      </c>
      <c r="EO27" s="4">
        <v>3.4639299999999999E-5</v>
      </c>
      <c r="EP27" s="4">
        <v>3.4050400000000002E-5</v>
      </c>
      <c r="EQ27" s="4">
        <v>3.34715E-5</v>
      </c>
      <c r="ER27" s="4">
        <v>3.2902399999999999E-5</v>
      </c>
      <c r="ES27" s="4">
        <v>3.2343099999999999E-5</v>
      </c>
      <c r="ET27" s="4">
        <v>3.1793199999999999E-5</v>
      </c>
      <c r="EU27" s="4">
        <v>3.12527E-5</v>
      </c>
      <c r="EV27" s="4">
        <v>3.07213E-5</v>
      </c>
      <c r="EW27" s="4">
        <v>3.0199E-5</v>
      </c>
      <c r="EX27" s="4">
        <v>2.9685599999999999E-5</v>
      </c>
      <c r="EY27" s="4">
        <v>2.91809E-5</v>
      </c>
      <c r="EZ27" s="4">
        <v>2.86848E-5</v>
      </c>
      <c r="FA27" s="4">
        <v>2.8197100000000001E-5</v>
      </c>
      <c r="FB27" s="4">
        <v>2.7717800000000001E-5</v>
      </c>
      <c r="FC27" s="4">
        <v>2.7246500000000001E-5</v>
      </c>
      <c r="FD27" s="4">
        <v>2.6783300000000002E-5</v>
      </c>
      <c r="FE27" s="4">
        <v>2.6327999999999999E-5</v>
      </c>
      <c r="FF27" s="4">
        <v>2.58803E-5</v>
      </c>
      <c r="FG27" s="4">
        <v>2.5440300000000001E-5</v>
      </c>
      <c r="FH27" s="4">
        <v>2.5007800000000001E-5</v>
      </c>
      <c r="FI27" s="4">
        <v>2.4582700000000001E-5</v>
      </c>
      <c r="FJ27" s="4">
        <v>2.4164699999999999E-5</v>
      </c>
      <c r="FK27" s="4">
        <v>2.37539E-5</v>
      </c>
      <c r="FL27" s="4">
        <v>2.3350099999999999E-5</v>
      </c>
      <c r="FM27" s="4">
        <v>2.2953099999999999E-5</v>
      </c>
      <c r="FN27" s="4">
        <v>2.25628E-5</v>
      </c>
      <c r="FO27" s="4">
        <v>2.21793E-5</v>
      </c>
      <c r="FP27" s="4">
        <v>2.1802199999999999E-5</v>
      </c>
      <c r="FQ27" s="4">
        <v>2.14315E-5</v>
      </c>
    </row>
    <row r="28" spans="1:173" x14ac:dyDescent="0.2">
      <c r="A28" s="3">
        <v>26</v>
      </c>
      <c r="B28" s="4">
        <v>4.0643420000000002E-4</v>
      </c>
      <c r="C28" s="4">
        <v>4.018556E-4</v>
      </c>
      <c r="D28" s="4">
        <v>3.9716980000000001E-4</v>
      </c>
      <c r="E28" s="4">
        <v>3.9239389999999998E-4</v>
      </c>
      <c r="F28" s="4">
        <v>3.8754330000000001E-4</v>
      </c>
      <c r="G28" s="4">
        <v>3.8263229999999999E-4</v>
      </c>
      <c r="H28" s="4">
        <v>3.7767379999999998E-4</v>
      </c>
      <c r="I28" s="4">
        <v>3.7267959999999999E-4</v>
      </c>
      <c r="J28" s="4">
        <v>3.6766019999999997E-4</v>
      </c>
      <c r="K28" s="4">
        <v>3.626255E-4</v>
      </c>
      <c r="L28" s="4">
        <v>3.575842E-4</v>
      </c>
      <c r="M28" s="4">
        <v>3.5254410000000003E-4</v>
      </c>
      <c r="N28" s="4">
        <v>3.4751250000000002E-4</v>
      </c>
      <c r="O28" s="4">
        <v>3.4249569999999997E-4</v>
      </c>
      <c r="P28" s="4">
        <v>3.3749939999999998E-4</v>
      </c>
      <c r="Q28" s="4">
        <v>3.3252880000000001E-4</v>
      </c>
      <c r="R28" s="4">
        <v>3.275884E-4</v>
      </c>
      <c r="S28" s="4">
        <v>3.2268249999999998E-4</v>
      </c>
      <c r="T28" s="4">
        <v>3.178144E-4</v>
      </c>
      <c r="U28" s="4">
        <v>3.1298749999999998E-4</v>
      </c>
      <c r="V28" s="4">
        <v>3.0820450000000003E-4</v>
      </c>
      <c r="W28" s="4">
        <v>3.0346790000000001E-4</v>
      </c>
      <c r="X28" s="4">
        <v>2.987798E-4</v>
      </c>
      <c r="Y28" s="4">
        <v>2.94142E-4</v>
      </c>
      <c r="Z28" s="4">
        <v>2.8955609999999998E-4</v>
      </c>
      <c r="AA28" s="4">
        <v>2.8502349999999998E-4</v>
      </c>
      <c r="AB28" s="4">
        <v>2.8054520000000001E-4</v>
      </c>
      <c r="AC28" s="4">
        <v>2.761223E-4</v>
      </c>
      <c r="AD28" s="4">
        <v>2.7175529999999998E-4</v>
      </c>
      <c r="AE28" s="4">
        <v>2.67445E-4</v>
      </c>
      <c r="AF28" s="4">
        <v>2.6319169999999999E-4</v>
      </c>
      <c r="AG28" s="4">
        <v>2.589957E-4</v>
      </c>
      <c r="AH28" s="4">
        <v>2.5485729999999998E-4</v>
      </c>
      <c r="AI28" s="4">
        <v>2.5077660000000001E-4</v>
      </c>
      <c r="AJ28" s="4">
        <v>2.4675339999999997E-4</v>
      </c>
      <c r="AK28" s="4">
        <v>2.4278780000000001E-4</v>
      </c>
      <c r="AL28" s="4">
        <v>2.3887950000000001E-4</v>
      </c>
      <c r="AM28" s="4">
        <v>2.350284E-4</v>
      </c>
      <c r="AN28" s="4">
        <v>2.31234E-4</v>
      </c>
      <c r="AO28" s="4">
        <v>2.2749620000000001E-4</v>
      </c>
      <c r="AP28" s="4">
        <v>2.238144E-4</v>
      </c>
      <c r="AQ28" s="4">
        <v>2.2018830000000001E-4</v>
      </c>
      <c r="AR28" s="4">
        <v>2.166173E-4</v>
      </c>
      <c r="AS28" s="4">
        <v>2.1310099999999999E-4</v>
      </c>
      <c r="AT28" s="4">
        <v>2.096388E-4</v>
      </c>
      <c r="AU28" s="4">
        <v>2.0623009999999999E-4</v>
      </c>
      <c r="AV28" s="4">
        <v>2.028744E-4</v>
      </c>
      <c r="AW28" s="4">
        <v>1.9957119999999999E-4</v>
      </c>
      <c r="AX28" s="4">
        <v>1.9631959999999999E-4</v>
      </c>
      <c r="AY28" s="4">
        <v>1.931193E-4</v>
      </c>
      <c r="AZ28" s="4">
        <v>1.8996940000000001E-4</v>
      </c>
      <c r="BA28" s="4">
        <v>1.8686939999999999E-4</v>
      </c>
      <c r="BB28" s="4">
        <v>1.838186E-4</v>
      </c>
      <c r="BC28" s="4">
        <v>1.8081630000000001E-4</v>
      </c>
      <c r="BD28" s="4">
        <v>1.7786200000000001E-4</v>
      </c>
      <c r="BE28" s="4">
        <v>1.7495489999999999E-4</v>
      </c>
      <c r="BF28" s="4">
        <v>1.720944E-4</v>
      </c>
      <c r="BG28" s="4">
        <v>1.6927979999999999E-4</v>
      </c>
      <c r="BH28" s="4">
        <v>1.665104E-4</v>
      </c>
      <c r="BI28" s="4">
        <v>1.637857E-4</v>
      </c>
      <c r="BJ28" s="4">
        <v>1.611049E-4</v>
      </c>
      <c r="BK28" s="4">
        <v>1.584674E-4</v>
      </c>
      <c r="BL28" s="4">
        <v>1.558725E-4</v>
      </c>
      <c r="BM28" s="4">
        <v>1.5331970000000001E-4</v>
      </c>
      <c r="BN28" s="4">
        <v>1.5080820000000001E-4</v>
      </c>
      <c r="BO28" s="4">
        <v>1.4833749999999999E-4</v>
      </c>
      <c r="BP28" s="4">
        <v>1.4590689999999999E-4</v>
      </c>
      <c r="BQ28" s="4">
        <v>1.4351580000000001E-4</v>
      </c>
      <c r="BR28" s="4">
        <v>1.4116359999999999E-4</v>
      </c>
      <c r="BS28" s="4">
        <v>1.3884969999999999E-4</v>
      </c>
      <c r="BT28" s="4">
        <v>1.365734E-4</v>
      </c>
      <c r="BU28" s="4">
        <v>1.343343E-4</v>
      </c>
      <c r="BV28" s="4">
        <v>1.321316E-4</v>
      </c>
      <c r="BW28" s="4">
        <v>1.299649E-4</v>
      </c>
      <c r="BX28" s="4">
        <v>1.2783360000000001E-4</v>
      </c>
      <c r="BY28" s="4">
        <v>1.2573700000000001E-4</v>
      </c>
      <c r="BZ28" s="4">
        <v>1.2367469999999999E-4</v>
      </c>
      <c r="CA28" s="4">
        <v>1.216461E-4</v>
      </c>
      <c r="CB28" s="4">
        <v>1.196507E-4</v>
      </c>
      <c r="CC28" s="4">
        <v>1.176878E-4</v>
      </c>
      <c r="CD28" s="4">
        <v>1.157571E-4</v>
      </c>
      <c r="CE28" s="4">
        <v>1.1385800000000001E-4</v>
      </c>
      <c r="CF28" s="4">
        <v>1.1199E-4</v>
      </c>
      <c r="CG28" s="4">
        <v>1.1015250000000001E-4</v>
      </c>
      <c r="CH28" s="4">
        <v>1.083451E-4</v>
      </c>
      <c r="CI28" s="4">
        <v>1.0656730000000001E-4</v>
      </c>
      <c r="CJ28" s="4">
        <v>1.0481870000000001E-4</v>
      </c>
      <c r="CK28" s="4">
        <v>1.030986E-4</v>
      </c>
      <c r="CL28" s="4">
        <v>1.014068E-4</v>
      </c>
      <c r="CM28" s="4">
        <v>9.9742700000000003E-5</v>
      </c>
      <c r="CN28" s="4">
        <v>9.8105799999999998E-5</v>
      </c>
      <c r="CO28" s="4">
        <v>9.6495800000000005E-5</v>
      </c>
      <c r="CP28" s="4">
        <v>9.4912200000000002E-5</v>
      </c>
      <c r="CQ28" s="4">
        <v>9.3354499999999995E-5</v>
      </c>
      <c r="CR28" s="4">
        <v>9.1822400000000004E-5</v>
      </c>
      <c r="CS28" s="4">
        <v>9.0315400000000006E-5</v>
      </c>
      <c r="CT28" s="4">
        <v>8.8833100000000002E-5</v>
      </c>
      <c r="CU28" s="4">
        <v>8.7375100000000003E-5</v>
      </c>
      <c r="CV28" s="4">
        <v>8.5940999999999996E-5</v>
      </c>
      <c r="CW28" s="4">
        <v>8.4530400000000006E-5</v>
      </c>
      <c r="CX28" s="4">
        <v>8.3143E-5</v>
      </c>
      <c r="CY28" s="4">
        <v>8.1778400000000003E-5</v>
      </c>
      <c r="CZ28" s="4">
        <v>8.0436099999999994E-5</v>
      </c>
      <c r="DA28" s="4">
        <v>7.9115899999999999E-5</v>
      </c>
      <c r="DB28" s="4">
        <v>7.7817299999999998E-5</v>
      </c>
      <c r="DC28" s="4">
        <v>7.6539999999999996E-5</v>
      </c>
      <c r="DD28" s="4">
        <v>7.5283600000000005E-5</v>
      </c>
      <c r="DE28" s="4">
        <v>7.40479E-5</v>
      </c>
      <c r="DF28" s="4">
        <v>7.2832500000000004E-5</v>
      </c>
      <c r="DG28" s="4">
        <v>7.1637000000000005E-5</v>
      </c>
      <c r="DH28" s="4">
        <v>7.0461099999999995E-5</v>
      </c>
      <c r="DI28" s="4">
        <v>6.9304499999999993E-5</v>
      </c>
      <c r="DJ28" s="4">
        <v>6.8166900000000006E-5</v>
      </c>
      <c r="DK28" s="4">
        <v>6.7047999999999999E-5</v>
      </c>
      <c r="DL28" s="4">
        <v>6.5947399999999998E-5</v>
      </c>
      <c r="DM28" s="4">
        <v>6.4864900000000003E-5</v>
      </c>
      <c r="DN28" s="4">
        <v>6.3800200000000006E-5</v>
      </c>
      <c r="DO28" s="4">
        <v>6.2752899999999993E-5</v>
      </c>
      <c r="DP28" s="4">
        <v>6.1722800000000005E-5</v>
      </c>
      <c r="DQ28" s="4">
        <v>6.0709699999999999E-5</v>
      </c>
      <c r="DR28" s="4">
        <v>5.9713100000000003E-5</v>
      </c>
      <c r="DS28" s="4">
        <v>5.8732900000000001E-5</v>
      </c>
      <c r="DT28" s="4">
        <v>5.7768800000000002E-5</v>
      </c>
      <c r="DU28" s="4">
        <v>5.6820500000000003E-5</v>
      </c>
      <c r="DV28" s="4">
        <v>5.5887799999999997E-5</v>
      </c>
      <c r="DW28" s="4">
        <v>5.4970399999999998E-5</v>
      </c>
      <c r="DX28" s="4">
        <v>5.4068099999999998E-5</v>
      </c>
      <c r="DY28" s="4">
        <v>5.3180499999999997E-5</v>
      </c>
      <c r="DZ28" s="4">
        <v>5.23076E-5</v>
      </c>
      <c r="EA28" s="4">
        <v>5.1448900000000001E-5</v>
      </c>
      <c r="EB28" s="4">
        <v>5.06044E-5</v>
      </c>
      <c r="EC28" s="4">
        <v>4.9773700000000001E-5</v>
      </c>
      <c r="ED28" s="4">
        <v>4.8956699999999998E-5</v>
      </c>
      <c r="EE28" s="4">
        <v>4.8152999999999998E-5</v>
      </c>
      <c r="EF28" s="4">
        <v>4.7362599999999999E-5</v>
      </c>
      <c r="EG28" s="4">
        <v>4.6585100000000002E-5</v>
      </c>
      <c r="EH28" s="4">
        <v>4.5820399999999999E-5</v>
      </c>
      <c r="EI28" s="4">
        <v>4.5068200000000003E-5</v>
      </c>
      <c r="EJ28" s="4">
        <v>4.4328400000000001E-5</v>
      </c>
      <c r="EK28" s="4">
        <v>4.3600699999999997E-5</v>
      </c>
      <c r="EL28" s="4">
        <v>4.2885E-5</v>
      </c>
      <c r="EM28" s="4">
        <v>4.2181000000000002E-5</v>
      </c>
      <c r="EN28" s="4">
        <v>4.1488600000000001E-5</v>
      </c>
      <c r="EO28" s="4">
        <v>4.0807599999999999E-5</v>
      </c>
      <c r="EP28" s="4">
        <v>4.01377E-5</v>
      </c>
      <c r="EQ28" s="4">
        <v>3.9478799999999999E-5</v>
      </c>
      <c r="ER28" s="4">
        <v>3.8830800000000001E-5</v>
      </c>
      <c r="ES28" s="4">
        <v>3.8193299999999999E-5</v>
      </c>
      <c r="ET28" s="4">
        <v>3.75664E-5</v>
      </c>
      <c r="EU28" s="4">
        <v>3.6949700000000003E-5</v>
      </c>
      <c r="EV28" s="4">
        <v>3.6343200000000001E-5</v>
      </c>
      <c r="EW28" s="4">
        <v>3.5746600000000001E-5</v>
      </c>
      <c r="EX28" s="4">
        <v>3.5159800000000002E-5</v>
      </c>
      <c r="EY28" s="4">
        <v>3.4582600000000003E-5</v>
      </c>
      <c r="EZ28" s="4">
        <v>3.4014899999999999E-5</v>
      </c>
      <c r="FA28" s="4">
        <v>3.3456500000000001E-5</v>
      </c>
      <c r="FB28" s="4">
        <v>3.2907300000000003E-5</v>
      </c>
      <c r="FC28" s="4">
        <v>3.2367099999999997E-5</v>
      </c>
      <c r="FD28" s="4">
        <v>3.1835799999999998E-5</v>
      </c>
      <c r="FE28" s="4">
        <v>3.1313199999999997E-5</v>
      </c>
      <c r="FF28" s="4">
        <v>3.0799200000000002E-5</v>
      </c>
      <c r="FG28" s="4">
        <v>3.0293600000000001E-5</v>
      </c>
      <c r="FH28" s="4">
        <v>2.9796300000000001E-5</v>
      </c>
      <c r="FI28" s="4">
        <v>2.93072E-5</v>
      </c>
      <c r="FJ28" s="4">
        <v>2.8826099999999998E-5</v>
      </c>
      <c r="FK28" s="4">
        <v>2.8352900000000001E-5</v>
      </c>
      <c r="FL28" s="4">
        <v>2.78875E-5</v>
      </c>
      <c r="FM28" s="4">
        <v>2.7429699999999999E-5</v>
      </c>
      <c r="FN28" s="4">
        <v>2.6979400000000001E-5</v>
      </c>
      <c r="FO28" s="4">
        <v>2.6536499999999999E-5</v>
      </c>
      <c r="FP28" s="4">
        <v>2.6100899999999999E-5</v>
      </c>
      <c r="FQ28" s="4">
        <v>2.5672399999999998E-5</v>
      </c>
    </row>
    <row r="29" spans="1:173" x14ac:dyDescent="0.2">
      <c r="A29" s="3">
        <v>27</v>
      </c>
      <c r="B29" s="4">
        <v>3.9605700000000001E-4</v>
      </c>
      <c r="C29" s="4">
        <v>3.9014349999999998E-4</v>
      </c>
      <c r="D29" s="4">
        <v>3.84275E-4</v>
      </c>
      <c r="E29" s="4">
        <v>3.7845540000000001E-4</v>
      </c>
      <c r="F29" s="4">
        <v>3.7268819999999999E-4</v>
      </c>
      <c r="G29" s="4">
        <v>3.6697630000000003E-4</v>
      </c>
      <c r="H29" s="4">
        <v>3.6132230000000002E-4</v>
      </c>
      <c r="I29" s="4">
        <v>3.5572860000000002E-4</v>
      </c>
      <c r="J29" s="4">
        <v>3.5019700000000001E-4</v>
      </c>
      <c r="K29" s="4">
        <v>3.4472920000000001E-4</v>
      </c>
      <c r="L29" s="4">
        <v>3.3932649999999999E-4</v>
      </c>
      <c r="M29" s="4">
        <v>3.3399010000000003E-4</v>
      </c>
      <c r="N29" s="4">
        <v>3.2872100000000003E-4</v>
      </c>
      <c r="O29" s="4">
        <v>3.2351979999999998E-4</v>
      </c>
      <c r="P29" s="4">
        <v>3.1838709999999998E-4</v>
      </c>
      <c r="Q29" s="4">
        <v>3.133233E-4</v>
      </c>
      <c r="R29" s="4">
        <v>3.0832860000000001E-4</v>
      </c>
      <c r="S29" s="4">
        <v>3.0340320000000001E-4</v>
      </c>
      <c r="T29" s="4">
        <v>2.9854710000000001E-4</v>
      </c>
      <c r="U29" s="4">
        <v>2.9376009999999999E-4</v>
      </c>
      <c r="V29" s="4">
        <v>2.8904210000000002E-4</v>
      </c>
      <c r="W29" s="4">
        <v>2.8439289999999999E-4</v>
      </c>
      <c r="X29" s="4">
        <v>2.79812E-4</v>
      </c>
      <c r="Y29" s="4">
        <v>2.7529900000000001E-4</v>
      </c>
      <c r="Z29" s="4">
        <v>2.7085359999999998E-4</v>
      </c>
      <c r="AA29" s="4">
        <v>2.6647509999999999E-4</v>
      </c>
      <c r="AB29" s="4">
        <v>2.6216299999999999E-4</v>
      </c>
      <c r="AC29" s="4">
        <v>2.5791669999999998E-4</v>
      </c>
      <c r="AD29" s="4">
        <v>2.5373559999999998E-4</v>
      </c>
      <c r="AE29" s="4">
        <v>2.4961900000000002E-4</v>
      </c>
      <c r="AF29" s="4">
        <v>2.4556619999999997E-4</v>
      </c>
      <c r="AG29" s="4">
        <v>2.415765E-4</v>
      </c>
      <c r="AH29" s="4">
        <v>2.3764909999999999E-4</v>
      </c>
      <c r="AI29" s="4">
        <v>2.337834E-4</v>
      </c>
      <c r="AJ29" s="4">
        <v>2.2997849999999999E-4</v>
      </c>
      <c r="AK29" s="4">
        <v>2.2623359999999999E-4</v>
      </c>
      <c r="AL29" s="4">
        <v>2.2254809999999999E-4</v>
      </c>
      <c r="AM29" s="4">
        <v>2.1892109999999999E-4</v>
      </c>
      <c r="AN29" s="4">
        <v>2.1535179999999999E-4</v>
      </c>
      <c r="AO29" s="4">
        <v>2.118395E-4</v>
      </c>
      <c r="AP29" s="4">
        <v>2.0838329999999999E-4</v>
      </c>
      <c r="AQ29" s="4">
        <v>2.0498249999999999E-4</v>
      </c>
      <c r="AR29" s="4">
        <v>2.0163620000000001E-4</v>
      </c>
      <c r="AS29" s="4">
        <v>1.9834360000000001E-4</v>
      </c>
      <c r="AT29" s="4">
        <v>1.9510409999999999E-4</v>
      </c>
      <c r="AU29" s="4">
        <v>1.9191670000000001E-4</v>
      </c>
      <c r="AV29" s="4">
        <v>1.8878079999999999E-4</v>
      </c>
      <c r="AW29" s="4">
        <v>1.856956E-4</v>
      </c>
      <c r="AX29" s="4">
        <v>1.826602E-4</v>
      </c>
      <c r="AY29" s="4">
        <v>1.79674E-4</v>
      </c>
      <c r="AZ29" s="4">
        <v>1.7673609999999999E-4</v>
      </c>
      <c r="BA29" s="4">
        <v>1.7384590000000001E-4</v>
      </c>
      <c r="BB29" s="4">
        <v>1.710026E-4</v>
      </c>
      <c r="BC29" s="4">
        <v>1.6820539999999999E-4</v>
      </c>
      <c r="BD29" s="4">
        <v>1.654537E-4</v>
      </c>
      <c r="BE29" s="4">
        <v>1.6274679999999999E-4</v>
      </c>
      <c r="BF29" s="4">
        <v>1.600839E-4</v>
      </c>
      <c r="BG29" s="4">
        <v>1.574643E-4</v>
      </c>
      <c r="BH29" s="4">
        <v>1.5488740000000001E-4</v>
      </c>
      <c r="BI29" s="4">
        <v>1.523525E-4</v>
      </c>
      <c r="BJ29" s="4">
        <v>1.4985890000000001E-4</v>
      </c>
      <c r="BK29" s="4">
        <v>1.4740599999999999E-4</v>
      </c>
      <c r="BL29" s="4">
        <v>1.44993E-4</v>
      </c>
      <c r="BM29" s="4">
        <v>1.4261950000000001E-4</v>
      </c>
      <c r="BN29" s="4">
        <v>1.4028470000000001E-4</v>
      </c>
      <c r="BO29" s="4">
        <v>1.3798799999999999E-4</v>
      </c>
      <c r="BP29" s="4">
        <v>1.357288E-4</v>
      </c>
      <c r="BQ29" s="4">
        <v>1.3350650000000001E-4</v>
      </c>
      <c r="BR29" s="4">
        <v>1.3132049999999999E-4</v>
      </c>
      <c r="BS29" s="4">
        <v>1.291702E-4</v>
      </c>
      <c r="BT29" s="4">
        <v>1.270551E-4</v>
      </c>
      <c r="BU29" s="4">
        <v>1.2497450000000001E-4</v>
      </c>
      <c r="BV29" s="4">
        <v>1.2292800000000001E-4</v>
      </c>
      <c r="BW29" s="4">
        <v>1.209149E-4</v>
      </c>
      <c r="BX29" s="4">
        <v>1.189348E-4</v>
      </c>
      <c r="BY29" s="4">
        <v>1.16987E-4</v>
      </c>
      <c r="BZ29" s="4">
        <v>1.150711E-4</v>
      </c>
      <c r="CA29" s="4">
        <v>1.131865E-4</v>
      </c>
      <c r="CB29" s="4">
        <v>1.113328E-4</v>
      </c>
      <c r="CC29" s="4">
        <v>1.095094E-4</v>
      </c>
      <c r="CD29" s="4">
        <v>1.077158E-4</v>
      </c>
      <c r="CE29" s="4">
        <v>1.059516E-4</v>
      </c>
      <c r="CF29" s="4">
        <v>1.042163E-4</v>
      </c>
      <c r="CG29" s="4">
        <v>1.025093E-4</v>
      </c>
      <c r="CH29" s="4">
        <v>1.008303E-4</v>
      </c>
      <c r="CI29" s="4">
        <v>9.9178800000000007E-5</v>
      </c>
      <c r="CJ29" s="4">
        <v>9.7554399999999996E-5</v>
      </c>
      <c r="CK29" s="4">
        <v>9.5956499999999995E-5</v>
      </c>
      <c r="CL29" s="4">
        <v>9.4384799999999998E-5</v>
      </c>
      <c r="CM29" s="4">
        <v>9.2838799999999996E-5</v>
      </c>
      <c r="CN29" s="4">
        <v>9.1318100000000002E-5</v>
      </c>
      <c r="CO29" s="4">
        <v>8.9822300000000002E-5</v>
      </c>
      <c r="CP29" s="4">
        <v>8.8350999999999995E-5</v>
      </c>
      <c r="CQ29" s="4">
        <v>8.6903800000000006E-5</v>
      </c>
      <c r="CR29" s="4">
        <v>8.5480299999999995E-5</v>
      </c>
      <c r="CS29" s="4">
        <v>8.4080100000000002E-5</v>
      </c>
      <c r="CT29" s="4">
        <v>8.2702900000000004E-5</v>
      </c>
      <c r="CU29" s="4">
        <v>8.1348199999999995E-5</v>
      </c>
      <c r="CV29" s="4">
        <v>8.0015699999999994E-5</v>
      </c>
      <c r="CW29" s="4">
        <v>7.8704999999999999E-5</v>
      </c>
      <c r="CX29" s="4">
        <v>7.7415699999999998E-5</v>
      </c>
      <c r="CY29" s="4">
        <v>7.6147600000000003E-5</v>
      </c>
      <c r="CZ29" s="4">
        <v>7.4900299999999998E-5</v>
      </c>
      <c r="DA29" s="4">
        <v>7.3673399999999998E-5</v>
      </c>
      <c r="DB29" s="4">
        <v>7.2466500000000002E-5</v>
      </c>
      <c r="DC29" s="4">
        <v>7.1279500000000001E-5</v>
      </c>
      <c r="DD29" s="4">
        <v>7.0111900000000002E-5</v>
      </c>
      <c r="DE29" s="4">
        <v>6.8963399999999998E-5</v>
      </c>
      <c r="DF29" s="4">
        <v>6.7833699999999994E-5</v>
      </c>
      <c r="DG29" s="4">
        <v>6.6722499999999997E-5</v>
      </c>
      <c r="DH29" s="4">
        <v>6.5629499999999999E-5</v>
      </c>
      <c r="DI29" s="4">
        <v>6.45545E-5</v>
      </c>
      <c r="DJ29" s="4">
        <v>6.3497000000000005E-5</v>
      </c>
      <c r="DK29" s="4">
        <v>6.2456899999999995E-5</v>
      </c>
      <c r="DL29" s="4">
        <v>6.1433700000000001E-5</v>
      </c>
      <c r="DM29" s="4">
        <v>6.0427399999999997E-5</v>
      </c>
      <c r="DN29" s="4">
        <v>5.9437500000000001E-5</v>
      </c>
      <c r="DO29" s="4">
        <v>5.8463900000000001E-5</v>
      </c>
      <c r="DP29" s="4">
        <v>5.7506200000000002E-5</v>
      </c>
      <c r="DQ29" s="4">
        <v>5.6564200000000003E-5</v>
      </c>
      <c r="DR29" s="4">
        <v>5.5637599999999997E-5</v>
      </c>
      <c r="DS29" s="4">
        <v>5.4726199999999998E-5</v>
      </c>
      <c r="DT29" s="4">
        <v>5.3829699999999997E-5</v>
      </c>
      <c r="DU29" s="4">
        <v>5.2947900000000002E-5</v>
      </c>
      <c r="DV29" s="4">
        <v>5.2080499999999997E-5</v>
      </c>
      <c r="DW29" s="4">
        <v>5.1227399999999997E-5</v>
      </c>
      <c r="DX29" s="4">
        <v>5.03882E-5</v>
      </c>
      <c r="DY29" s="4">
        <v>4.9562799999999999E-5</v>
      </c>
      <c r="DZ29" s="4">
        <v>4.8750900000000001E-5</v>
      </c>
      <c r="EA29" s="4">
        <v>4.7952299999999998E-5</v>
      </c>
      <c r="EB29" s="4">
        <v>4.7166799999999997E-5</v>
      </c>
      <c r="EC29" s="4">
        <v>4.6394099999999997E-5</v>
      </c>
      <c r="ED29" s="4">
        <v>4.5634099999999997E-5</v>
      </c>
      <c r="EE29" s="4">
        <v>4.4886599999999998E-5</v>
      </c>
      <c r="EF29" s="4">
        <v>4.4151299999999999E-5</v>
      </c>
      <c r="EG29" s="4">
        <v>4.3427999999999998E-5</v>
      </c>
      <c r="EH29" s="4">
        <v>4.2716599999999997E-5</v>
      </c>
      <c r="EI29" s="4">
        <v>4.2016900000000001E-5</v>
      </c>
      <c r="EJ29" s="4">
        <v>4.1328600000000003E-5</v>
      </c>
      <c r="EK29" s="4">
        <v>4.0651500000000002E-5</v>
      </c>
      <c r="EL29" s="4">
        <v>3.9985599999999999E-5</v>
      </c>
      <c r="EM29" s="4">
        <v>3.9330599999999999E-5</v>
      </c>
      <c r="EN29" s="4">
        <v>3.8686300000000003E-5</v>
      </c>
      <c r="EO29" s="4">
        <v>3.8052600000000002E-5</v>
      </c>
      <c r="EP29" s="4">
        <v>3.7429199999999997E-5</v>
      </c>
      <c r="EQ29" s="4">
        <v>3.6816100000000001E-5</v>
      </c>
      <c r="ER29" s="4">
        <v>3.6213E-5</v>
      </c>
      <c r="ES29" s="4">
        <v>3.5619800000000001E-5</v>
      </c>
      <c r="ET29" s="4">
        <v>3.5036300000000002E-5</v>
      </c>
      <c r="EU29" s="4">
        <v>3.4462299999999997E-5</v>
      </c>
      <c r="EV29" s="4">
        <v>3.3897799999999999E-5</v>
      </c>
      <c r="EW29" s="4">
        <v>3.3342500000000001E-5</v>
      </c>
      <c r="EX29" s="4">
        <v>3.2796300000000003E-5</v>
      </c>
      <c r="EY29" s="4">
        <v>3.2258999999999997E-5</v>
      </c>
      <c r="EZ29" s="4">
        <v>3.1730599999999997E-5</v>
      </c>
      <c r="FA29" s="4">
        <v>3.1210800000000003E-5</v>
      </c>
      <c r="FB29" s="4">
        <v>3.06995E-5</v>
      </c>
      <c r="FC29" s="4">
        <v>3.0196600000000002E-5</v>
      </c>
      <c r="FD29" s="4">
        <v>2.9701900000000001E-5</v>
      </c>
      <c r="FE29" s="4">
        <v>2.9215400000000002E-5</v>
      </c>
      <c r="FF29" s="4">
        <v>2.8736799999999999E-5</v>
      </c>
      <c r="FG29" s="4">
        <v>2.8266E-5</v>
      </c>
      <c r="FH29" s="4">
        <v>2.7803000000000001E-5</v>
      </c>
      <c r="FI29" s="4">
        <v>2.7347499999999999E-5</v>
      </c>
      <c r="FJ29" s="4">
        <v>2.6899499999999999E-5</v>
      </c>
      <c r="FK29" s="4">
        <v>2.6458899999999998E-5</v>
      </c>
      <c r="FL29" s="4">
        <v>2.60255E-5</v>
      </c>
      <c r="FM29" s="4">
        <v>2.55991E-5</v>
      </c>
      <c r="FN29" s="4">
        <v>2.5179799999999999E-5</v>
      </c>
      <c r="FO29" s="4">
        <v>2.4767299999999999E-5</v>
      </c>
      <c r="FP29" s="4">
        <v>2.4361600000000001E-5</v>
      </c>
      <c r="FQ29" s="4">
        <v>2.39625E-5</v>
      </c>
    </row>
    <row r="30" spans="1:173" x14ac:dyDescent="0.2">
      <c r="A30" s="3">
        <v>28</v>
      </c>
      <c r="B30" s="4">
        <v>4.3126630000000002E-4</v>
      </c>
      <c r="C30" s="4">
        <v>4.250026E-4</v>
      </c>
      <c r="D30" s="4">
        <v>4.187897E-4</v>
      </c>
      <c r="E30" s="4">
        <v>4.1263129999999999E-4</v>
      </c>
      <c r="F30" s="4">
        <v>4.0653040000000003E-4</v>
      </c>
      <c r="G30" s="4">
        <v>4.0048949999999997E-4</v>
      </c>
      <c r="H30" s="4">
        <v>3.9451090000000002E-4</v>
      </c>
      <c r="I30" s="4">
        <v>3.8859670000000003E-4</v>
      </c>
      <c r="J30" s="4">
        <v>3.827484E-4</v>
      </c>
      <c r="K30" s="4">
        <v>3.7696749999999998E-4</v>
      </c>
      <c r="L30" s="4">
        <v>3.7125519999999998E-4</v>
      </c>
      <c r="M30" s="4">
        <v>3.6561230000000002E-4</v>
      </c>
      <c r="N30" s="4">
        <v>3.6003970000000001E-4</v>
      </c>
      <c r="O30" s="4">
        <v>3.5453790000000002E-4</v>
      </c>
      <c r="P30" s="4">
        <v>3.4910730000000002E-4</v>
      </c>
      <c r="Q30" s="4">
        <v>3.437483E-4</v>
      </c>
      <c r="R30" s="4">
        <v>3.3846089999999999E-4</v>
      </c>
      <c r="S30" s="4">
        <v>3.3324510000000001E-4</v>
      </c>
      <c r="T30" s="4">
        <v>3.2810100000000002E-4</v>
      </c>
      <c r="U30" s="4">
        <v>3.2302829999999999E-4</v>
      </c>
      <c r="V30" s="4">
        <v>3.1802680000000001E-4</v>
      </c>
      <c r="W30" s="4">
        <v>3.1309609999999999E-4</v>
      </c>
      <c r="X30" s="4">
        <v>3.0823580000000002E-4</v>
      </c>
      <c r="Y30" s="4">
        <v>3.0344559999999999E-4</v>
      </c>
      <c r="Z30" s="4">
        <v>2.987248E-4</v>
      </c>
      <c r="AA30" s="4">
        <v>2.94073E-4</v>
      </c>
      <c r="AB30" s="4">
        <v>2.8948949999999999E-4</v>
      </c>
      <c r="AC30" s="4">
        <v>2.8497370000000002E-4</v>
      </c>
      <c r="AD30" s="4">
        <v>2.8052490000000002E-4</v>
      </c>
      <c r="AE30" s="4">
        <v>2.7614259999999999E-4</v>
      </c>
      <c r="AF30" s="4">
        <v>2.7182580000000001E-4</v>
      </c>
      <c r="AG30" s="4">
        <v>2.675741E-4</v>
      </c>
      <c r="AH30" s="4">
        <v>2.6338650000000001E-4</v>
      </c>
      <c r="AI30" s="4">
        <v>2.5926230000000001E-4</v>
      </c>
      <c r="AJ30" s="4">
        <v>2.5520080000000002E-4</v>
      </c>
      <c r="AK30" s="4">
        <v>2.5120120000000001E-4</v>
      </c>
      <c r="AL30" s="4">
        <v>2.4726270000000001E-4</v>
      </c>
      <c r="AM30" s="4">
        <v>2.4338450000000001E-4</v>
      </c>
      <c r="AN30" s="4">
        <v>2.3956579999999999E-4</v>
      </c>
      <c r="AO30" s="4">
        <v>2.3580580000000001E-4</v>
      </c>
      <c r="AP30" s="4">
        <v>2.321038E-4</v>
      </c>
      <c r="AQ30" s="4">
        <v>2.284589E-4</v>
      </c>
      <c r="AR30" s="4">
        <v>2.248703E-4</v>
      </c>
      <c r="AS30" s="4">
        <v>2.2133729999999999E-4</v>
      </c>
      <c r="AT30" s="4">
        <v>2.178591E-4</v>
      </c>
      <c r="AU30" s="4">
        <v>2.1443490000000001E-4</v>
      </c>
      <c r="AV30" s="4">
        <v>2.110638E-4</v>
      </c>
      <c r="AW30" s="4">
        <v>2.077452E-4</v>
      </c>
      <c r="AX30" s="4">
        <v>2.0447830000000001E-4</v>
      </c>
      <c r="AY30" s="4">
        <v>2.0126230000000001E-4</v>
      </c>
      <c r="AZ30" s="4">
        <v>1.9809640000000001E-4</v>
      </c>
      <c r="BA30" s="4">
        <v>1.9498000000000001E-4</v>
      </c>
      <c r="BB30" s="4">
        <v>1.9191219999999999E-4</v>
      </c>
      <c r="BC30" s="4">
        <v>1.8889239999999999E-4</v>
      </c>
      <c r="BD30" s="4">
        <v>1.859199E-4</v>
      </c>
      <c r="BE30" s="4">
        <v>1.829938E-4</v>
      </c>
      <c r="BF30" s="4">
        <v>1.8011359999999999E-4</v>
      </c>
      <c r="BG30" s="4">
        <v>1.7727849999999999E-4</v>
      </c>
      <c r="BH30" s="4">
        <v>1.744878E-4</v>
      </c>
      <c r="BI30" s="4">
        <v>1.7174080000000001E-4</v>
      </c>
      <c r="BJ30" s="4">
        <v>1.69037E-4</v>
      </c>
      <c r="BK30" s="4">
        <v>1.663755E-4</v>
      </c>
      <c r="BL30" s="4">
        <v>1.637559E-4</v>
      </c>
      <c r="BM30" s="4">
        <v>1.611773E-4</v>
      </c>
      <c r="BN30" s="4">
        <v>1.5863929999999999E-4</v>
      </c>
      <c r="BO30" s="4">
        <v>1.561411E-4</v>
      </c>
      <c r="BP30" s="4">
        <v>1.5368209999999999E-4</v>
      </c>
      <c r="BQ30" s="4">
        <v>1.512618E-4</v>
      </c>
      <c r="BR30" s="4">
        <v>1.488796E-4</v>
      </c>
      <c r="BS30" s="4">
        <v>1.465347E-4</v>
      </c>
      <c r="BT30" s="4">
        <v>1.4422680000000001E-4</v>
      </c>
      <c r="BU30" s="4">
        <v>1.4195510000000001E-4</v>
      </c>
      <c r="BV30" s="4">
        <v>1.397192E-4</v>
      </c>
      <c r="BW30" s="4">
        <v>1.3751839999999999E-4</v>
      </c>
      <c r="BX30" s="4">
        <v>1.3535230000000001E-4</v>
      </c>
      <c r="BY30" s="4">
        <v>1.3322019999999999E-4</v>
      </c>
      <c r="BZ30" s="4">
        <v>1.3112169999999999E-4</v>
      </c>
      <c r="CA30" s="4">
        <v>1.2905619999999999E-4</v>
      </c>
      <c r="CB30" s="4">
        <v>1.270233E-4</v>
      </c>
      <c r="CC30" s="4">
        <v>1.2502229999999999E-4</v>
      </c>
      <c r="CD30" s="4">
        <v>1.2305279999999999E-4</v>
      </c>
      <c r="CE30" s="4">
        <v>1.211143E-4</v>
      </c>
      <c r="CF30" s="4">
        <v>1.192063E-4</v>
      </c>
      <c r="CG30" s="4">
        <v>1.173284E-4</v>
      </c>
      <c r="CH30" s="4">
        <v>1.1548E-4</v>
      </c>
      <c r="CI30" s="4">
        <v>1.1366079999999999E-4</v>
      </c>
      <c r="CJ30" s="4">
        <v>1.118701E-4</v>
      </c>
      <c r="CK30" s="4">
        <v>1.101077E-4</v>
      </c>
      <c r="CL30" s="4">
        <v>1.08373E-4</v>
      </c>
      <c r="CM30" s="4">
        <v>1.066657E-4</v>
      </c>
      <c r="CN30" s="4">
        <v>1.049852E-4</v>
      </c>
      <c r="CO30" s="4">
        <v>1.033312E-4</v>
      </c>
      <c r="CP30" s="4">
        <v>1.0170330000000001E-4</v>
      </c>
      <c r="CQ30" s="4">
        <v>1.00101E-4</v>
      </c>
      <c r="CR30" s="4">
        <v>9.85239E-5</v>
      </c>
      <c r="CS30" s="4">
        <v>9.6971699999999999E-5</v>
      </c>
      <c r="CT30" s="4">
        <v>9.5443899999999996E-5</v>
      </c>
      <c r="CU30" s="4">
        <v>9.3940100000000005E-5</v>
      </c>
      <c r="CV30" s="4">
        <v>9.2460099999999999E-5</v>
      </c>
      <c r="CW30" s="4">
        <v>9.1003399999999997E-5</v>
      </c>
      <c r="CX30" s="4">
        <v>8.9569599999999997E-5</v>
      </c>
      <c r="CY30" s="4">
        <v>8.8158400000000006E-5</v>
      </c>
      <c r="CZ30" s="4">
        <v>8.6769500000000003E-5</v>
      </c>
      <c r="DA30" s="4">
        <v>8.5402399999999994E-5</v>
      </c>
      <c r="DB30" s="4">
        <v>8.4056799999999998E-5</v>
      </c>
      <c r="DC30" s="4">
        <v>8.2732500000000001E-5</v>
      </c>
      <c r="DD30" s="4">
        <v>8.1428999999999996E-5</v>
      </c>
      <c r="DE30" s="4">
        <v>8.0146000000000001E-5</v>
      </c>
      <c r="DF30" s="4">
        <v>7.8883300000000004E-5</v>
      </c>
      <c r="DG30" s="4">
        <v>7.7640500000000003E-5</v>
      </c>
      <c r="DH30" s="4">
        <v>7.6417199999999997E-5</v>
      </c>
      <c r="DI30" s="4">
        <v>7.52132E-5</v>
      </c>
      <c r="DJ30" s="4">
        <v>7.4028200000000004E-5</v>
      </c>
      <c r="DK30" s="4">
        <v>7.2861799999999994E-5</v>
      </c>
      <c r="DL30" s="4">
        <v>7.1713799999999998E-5</v>
      </c>
      <c r="DM30" s="4">
        <v>7.0583899999999993E-5</v>
      </c>
      <c r="DN30" s="4">
        <v>6.9471800000000001E-5</v>
      </c>
      <c r="DO30" s="4">
        <v>6.83772E-5</v>
      </c>
      <c r="DP30" s="4">
        <v>6.7299900000000003E-5</v>
      </c>
      <c r="DQ30" s="4">
        <v>6.6239600000000002E-5</v>
      </c>
      <c r="DR30" s="4">
        <v>6.5195899999999997E-5</v>
      </c>
      <c r="DS30" s="4">
        <v>6.4168699999999994E-5</v>
      </c>
      <c r="DT30" s="4">
        <v>6.31577E-5</v>
      </c>
      <c r="DU30" s="4">
        <v>6.2162599999999993E-5</v>
      </c>
      <c r="DV30" s="4">
        <v>6.1183099999999994E-5</v>
      </c>
      <c r="DW30" s="4">
        <v>6.0219100000000001E-5</v>
      </c>
      <c r="DX30" s="4">
        <v>5.9270300000000001E-5</v>
      </c>
      <c r="DY30" s="4">
        <v>5.83365E-5</v>
      </c>
      <c r="DZ30" s="4">
        <v>5.7417300000000003E-5</v>
      </c>
      <c r="EA30" s="4">
        <v>5.6512699999999999E-5</v>
      </c>
      <c r="EB30" s="4">
        <v>5.5622299999999998E-5</v>
      </c>
      <c r="EC30" s="4">
        <v>5.47459E-5</v>
      </c>
      <c r="ED30" s="4">
        <v>5.38833E-5</v>
      </c>
      <c r="EE30" s="4">
        <v>5.3034300000000001E-5</v>
      </c>
      <c r="EF30" s="4">
        <v>5.2198699999999999E-5</v>
      </c>
      <c r="EG30" s="4">
        <v>5.1376299999999998E-5</v>
      </c>
      <c r="EH30" s="4">
        <v>5.0566799999999998E-5</v>
      </c>
      <c r="EI30" s="4">
        <v>4.97701E-5</v>
      </c>
      <c r="EJ30" s="4">
        <v>4.8985900000000001E-5</v>
      </c>
      <c r="EK30" s="4">
        <v>4.8214100000000003E-5</v>
      </c>
      <c r="EL30" s="4">
        <v>4.7454399999999997E-5</v>
      </c>
      <c r="EM30" s="4">
        <v>4.6706699999999998E-5</v>
      </c>
      <c r="EN30" s="4">
        <v>4.5970799999999997E-5</v>
      </c>
      <c r="EO30" s="4">
        <v>4.5246500000000001E-5</v>
      </c>
      <c r="EP30" s="4">
        <v>4.4533600000000003E-5</v>
      </c>
      <c r="EQ30" s="4">
        <v>4.3831900000000003E-5</v>
      </c>
      <c r="ER30" s="4">
        <v>4.31413E-5</v>
      </c>
      <c r="ES30" s="4">
        <v>4.24616E-5</v>
      </c>
      <c r="ET30" s="4">
        <v>4.1792599999999997E-5</v>
      </c>
      <c r="EU30" s="4">
        <v>4.1134100000000003E-5</v>
      </c>
      <c r="EV30" s="4">
        <v>4.0485999999999998E-5</v>
      </c>
      <c r="EW30" s="4">
        <v>3.9848100000000002E-5</v>
      </c>
      <c r="EX30" s="4">
        <v>3.9220200000000001E-5</v>
      </c>
      <c r="EY30" s="4">
        <v>3.8602300000000001E-5</v>
      </c>
      <c r="EZ30" s="4">
        <v>3.7994000000000002E-5</v>
      </c>
      <c r="FA30" s="4">
        <v>3.7395399999999998E-5</v>
      </c>
      <c r="FB30" s="4">
        <v>3.68062E-5</v>
      </c>
      <c r="FC30" s="4">
        <v>3.6226300000000002E-5</v>
      </c>
      <c r="FD30" s="4">
        <v>3.5655499999999998E-5</v>
      </c>
      <c r="FE30" s="4">
        <v>3.5093699999999999E-5</v>
      </c>
      <c r="FF30" s="4">
        <v>3.45408E-5</v>
      </c>
      <c r="FG30" s="4">
        <v>3.3996499999999999E-5</v>
      </c>
      <c r="FH30" s="4">
        <v>3.3460899999999997E-5</v>
      </c>
      <c r="FI30" s="4">
        <v>3.2933699999999999E-5</v>
      </c>
      <c r="FJ30" s="4">
        <v>3.24148E-5</v>
      </c>
      <c r="FK30" s="4">
        <v>3.1903999999999998E-5</v>
      </c>
      <c r="FL30" s="4">
        <v>3.1401400000000001E-5</v>
      </c>
      <c r="FM30" s="4">
        <v>3.09066E-5</v>
      </c>
      <c r="FN30" s="4">
        <v>3.0419599999999999E-5</v>
      </c>
      <c r="FO30" s="4">
        <v>2.9940299999999999E-5</v>
      </c>
      <c r="FP30" s="4">
        <v>2.9468600000000001E-5</v>
      </c>
      <c r="FQ30" s="4">
        <v>2.9004299999999999E-5</v>
      </c>
    </row>
    <row r="31" spans="1:173" x14ac:dyDescent="0.2">
      <c r="A31" s="3">
        <v>29</v>
      </c>
      <c r="B31" s="4">
        <v>4.5131529999999998E-4</v>
      </c>
      <c r="C31" s="4">
        <v>4.4445280000000002E-4</v>
      </c>
      <c r="D31" s="4">
        <v>4.376707E-4</v>
      </c>
      <c r="E31" s="4">
        <v>4.3097030000000002E-4</v>
      </c>
      <c r="F31" s="4">
        <v>4.2435280000000002E-4</v>
      </c>
      <c r="G31" s="4">
        <v>4.1781879999999998E-4</v>
      </c>
      <c r="H31" s="4">
        <v>4.113691E-4</v>
      </c>
      <c r="I31" s="4">
        <v>4.0500399999999999E-4</v>
      </c>
      <c r="J31" s="4">
        <v>3.9872399999999999E-4</v>
      </c>
      <c r="K31" s="4">
        <v>3.9252900000000002E-4</v>
      </c>
      <c r="L31" s="4">
        <v>3.8641899999999999E-4</v>
      </c>
      <c r="M31" s="4">
        <v>3.8039399999999999E-4</v>
      </c>
      <c r="N31" s="4">
        <v>3.7445369999999998E-4</v>
      </c>
      <c r="O31" s="4">
        <v>3.6859780000000002E-4</v>
      </c>
      <c r="P31" s="4">
        <v>3.628258E-4</v>
      </c>
      <c r="Q31" s="4">
        <v>3.5713729999999999E-4</v>
      </c>
      <c r="R31" s="4">
        <v>3.5153160000000002E-4</v>
      </c>
      <c r="S31" s="4">
        <v>3.4600810000000001E-4</v>
      </c>
      <c r="T31" s="4">
        <v>3.4056629999999999E-4</v>
      </c>
      <c r="U31" s="4">
        <v>3.352052E-4</v>
      </c>
      <c r="V31" s="4">
        <v>3.2992429999999999E-4</v>
      </c>
      <c r="W31" s="4">
        <v>3.2472259999999999E-4</v>
      </c>
      <c r="X31" s="4">
        <v>3.1959939999999997E-4</v>
      </c>
      <c r="Y31" s="4">
        <v>3.1455380000000002E-4</v>
      </c>
      <c r="Z31" s="4">
        <v>3.0958480000000001E-4</v>
      </c>
      <c r="AA31" s="4">
        <v>3.0469170000000002E-4</v>
      </c>
      <c r="AB31" s="4">
        <v>2.9987349999999999E-4</v>
      </c>
      <c r="AC31" s="4">
        <v>2.9512929999999998E-4</v>
      </c>
      <c r="AD31" s="4">
        <v>2.9045809999999998E-4</v>
      </c>
      <c r="AE31" s="4">
        <v>2.8585900000000002E-4</v>
      </c>
      <c r="AF31" s="4">
        <v>2.8133109999999999E-4</v>
      </c>
      <c r="AG31" s="4">
        <v>2.7687339999999999E-4</v>
      </c>
      <c r="AH31" s="4">
        <v>2.7248490000000001E-4</v>
      </c>
      <c r="AI31" s="4">
        <v>2.6816479999999999E-4</v>
      </c>
      <c r="AJ31" s="4">
        <v>2.6391199999999999E-4</v>
      </c>
      <c r="AK31" s="4">
        <v>2.5972560000000003E-4</v>
      </c>
      <c r="AL31" s="4">
        <v>2.5560470000000001E-4</v>
      </c>
      <c r="AM31" s="4">
        <v>2.5154829999999998E-4</v>
      </c>
      <c r="AN31" s="4">
        <v>2.4755550000000001E-4</v>
      </c>
      <c r="AO31" s="4">
        <v>2.436254E-4</v>
      </c>
      <c r="AP31" s="4">
        <v>2.39757E-4</v>
      </c>
      <c r="AQ31" s="4">
        <v>2.3594950000000001E-4</v>
      </c>
      <c r="AR31" s="4">
        <v>2.322019E-4</v>
      </c>
      <c r="AS31" s="4">
        <v>2.2851340000000001E-4</v>
      </c>
      <c r="AT31" s="4">
        <v>2.2488299999999999E-4</v>
      </c>
      <c r="AU31" s="4">
        <v>2.2130979999999999E-4</v>
      </c>
      <c r="AV31" s="4">
        <v>2.1779309999999999E-4</v>
      </c>
      <c r="AW31" s="4">
        <v>2.1433189999999999E-4</v>
      </c>
      <c r="AX31" s="4">
        <v>2.109255E-4</v>
      </c>
      <c r="AY31" s="4">
        <v>2.0757290000000001E-4</v>
      </c>
      <c r="AZ31" s="4">
        <v>2.0427330000000001E-4</v>
      </c>
      <c r="BA31" s="4">
        <v>2.0102600000000001E-4</v>
      </c>
      <c r="BB31" s="4">
        <v>1.978301E-4</v>
      </c>
      <c r="BC31" s="4">
        <v>1.9468480000000001E-4</v>
      </c>
      <c r="BD31" s="4">
        <v>1.9158930000000001E-4</v>
      </c>
      <c r="BE31" s="4">
        <v>1.8854289999999999E-4</v>
      </c>
      <c r="BF31" s="4">
        <v>1.855448E-4</v>
      </c>
      <c r="BG31" s="4">
        <v>1.8259419999999999E-4</v>
      </c>
      <c r="BH31" s="4">
        <v>1.7969049999999999E-4</v>
      </c>
      <c r="BI31" s="4">
        <v>1.7683280000000001E-4</v>
      </c>
      <c r="BJ31" s="4">
        <v>1.7402039999999999E-4</v>
      </c>
      <c r="BK31" s="4">
        <v>1.7125269999999999E-4</v>
      </c>
      <c r="BL31" s="4">
        <v>1.68529E-4</v>
      </c>
      <c r="BM31" s="4">
        <v>1.658485E-4</v>
      </c>
      <c r="BN31" s="4">
        <v>1.6321050000000001E-4</v>
      </c>
      <c r="BO31" s="4">
        <v>1.6061450000000001E-4</v>
      </c>
      <c r="BP31" s="4">
        <v>1.5805969999999999E-4</v>
      </c>
      <c r="BQ31" s="4">
        <v>1.5554539999999999E-4</v>
      </c>
      <c r="BR31" s="4">
        <v>1.5307109999999999E-4</v>
      </c>
      <c r="BS31" s="4">
        <v>1.5063620000000001E-4</v>
      </c>
      <c r="BT31" s="4">
        <v>1.482399E-4</v>
      </c>
      <c r="BU31" s="4">
        <v>1.4588169999999999E-4</v>
      </c>
      <c r="BV31" s="4">
        <v>1.43561E-4</v>
      </c>
      <c r="BW31" s="4">
        <v>1.412772E-4</v>
      </c>
      <c r="BX31" s="4">
        <v>1.3902970000000001E-4</v>
      </c>
      <c r="BY31" s="4">
        <v>1.368179E-4</v>
      </c>
      <c r="BZ31" s="4">
        <v>1.3464130000000001E-4</v>
      </c>
      <c r="CA31" s="4">
        <v>1.324993E-4</v>
      </c>
      <c r="CB31" s="4">
        <v>1.3039130000000001E-4</v>
      </c>
      <c r="CC31" s="4">
        <v>1.2831689999999999E-4</v>
      </c>
      <c r="CD31" s="4">
        <v>1.2627539999999999E-4</v>
      </c>
      <c r="CE31" s="4">
        <v>1.242665E-4</v>
      </c>
      <c r="CF31" s="4">
        <v>1.2228940000000001E-4</v>
      </c>
      <c r="CG31" s="4">
        <v>1.203438E-4</v>
      </c>
      <c r="CH31" s="4">
        <v>1.184292E-4</v>
      </c>
      <c r="CI31" s="4">
        <v>1.16545E-4</v>
      </c>
      <c r="CJ31" s="4">
        <v>1.146907E-4</v>
      </c>
      <c r="CK31" s="4">
        <v>1.12866E-4</v>
      </c>
      <c r="CL31" s="4">
        <v>1.110703E-4</v>
      </c>
      <c r="CM31" s="4">
        <v>1.093031E-4</v>
      </c>
      <c r="CN31" s="4">
        <v>1.075641E-4</v>
      </c>
      <c r="CO31" s="4">
        <v>1.058527E-4</v>
      </c>
      <c r="CP31" s="4">
        <v>1.041686E-4</v>
      </c>
      <c r="CQ31" s="4">
        <v>1.025112E-4</v>
      </c>
      <c r="CR31" s="4">
        <v>1.008802E-4</v>
      </c>
      <c r="CS31" s="4">
        <v>9.9275099999999994E-5</v>
      </c>
      <c r="CT31" s="4">
        <v>9.7695599999999993E-5</v>
      </c>
      <c r="CU31" s="4">
        <v>9.61412E-5</v>
      </c>
      <c r="CV31" s="4">
        <v>9.46115E-5</v>
      </c>
      <c r="CW31" s="4">
        <v>9.31062E-5</v>
      </c>
      <c r="CX31" s="4">
        <v>9.1624800000000004E-5</v>
      </c>
      <c r="CY31" s="4">
        <v>9.0167000000000006E-5</v>
      </c>
      <c r="CZ31" s="4">
        <v>8.8732400000000004E-5</v>
      </c>
      <c r="DA31" s="4">
        <v>8.7320500000000005E-5</v>
      </c>
      <c r="DB31" s="4">
        <v>8.5931200000000002E-5</v>
      </c>
      <c r="DC31" s="4">
        <v>8.4563999999999999E-5</v>
      </c>
      <c r="DD31" s="4">
        <v>8.3218499999999996E-5</v>
      </c>
      <c r="DE31" s="4">
        <v>8.18944E-5</v>
      </c>
      <c r="DF31" s="4">
        <v>8.0591400000000002E-5</v>
      </c>
      <c r="DG31" s="4">
        <v>7.9309100000000003E-5</v>
      </c>
      <c r="DH31" s="4">
        <v>7.8047199999999994E-5</v>
      </c>
      <c r="DI31" s="4">
        <v>7.6805399999999995E-5</v>
      </c>
      <c r="DJ31" s="4">
        <v>7.5583300000000005E-5</v>
      </c>
      <c r="DK31" s="4">
        <v>7.4380699999999998E-5</v>
      </c>
      <c r="DL31" s="4">
        <v>7.3197300000000005E-5</v>
      </c>
      <c r="DM31" s="4">
        <v>7.2032600000000006E-5</v>
      </c>
      <c r="DN31" s="4">
        <v>7.0886500000000006E-5</v>
      </c>
      <c r="DO31" s="4">
        <v>6.9758600000000007E-5</v>
      </c>
      <c r="DP31" s="4">
        <v>6.8648700000000006E-5</v>
      </c>
      <c r="DQ31" s="4">
        <v>6.7556400000000003E-5</v>
      </c>
      <c r="DR31" s="4">
        <v>6.6481499999999997E-5</v>
      </c>
      <c r="DS31" s="4">
        <v>6.5423699999999995E-5</v>
      </c>
      <c r="DT31" s="4">
        <v>6.4382700000000003E-5</v>
      </c>
      <c r="DU31" s="4">
        <v>6.3358300000000006E-5</v>
      </c>
      <c r="DV31" s="4">
        <v>6.2350199999999998E-5</v>
      </c>
      <c r="DW31" s="4">
        <v>6.1358099999999998E-5</v>
      </c>
      <c r="DX31" s="4">
        <v>6.0381899999999999E-5</v>
      </c>
      <c r="DY31" s="4">
        <v>5.9421099999999999E-5</v>
      </c>
      <c r="DZ31" s="4">
        <v>5.84756E-5</v>
      </c>
      <c r="EA31" s="4">
        <v>5.7545199999999999E-5</v>
      </c>
      <c r="EB31" s="4">
        <v>5.6629599999999997E-5</v>
      </c>
      <c r="EC31" s="4">
        <v>5.57286E-5</v>
      </c>
      <c r="ED31" s="4">
        <v>5.4841800000000001E-5</v>
      </c>
      <c r="EE31" s="4">
        <v>5.3969199999999998E-5</v>
      </c>
      <c r="EF31" s="4">
        <v>5.3110499999999999E-5</v>
      </c>
      <c r="EG31" s="4">
        <v>5.2265500000000003E-5</v>
      </c>
      <c r="EH31" s="4">
        <v>5.1433900000000002E-5</v>
      </c>
      <c r="EI31" s="4">
        <v>5.0615499999999997E-5</v>
      </c>
      <c r="EJ31" s="4">
        <v>4.9810099999999999E-5</v>
      </c>
      <c r="EK31" s="4">
        <v>4.9017600000000003E-5</v>
      </c>
      <c r="EL31" s="4">
        <v>4.82376E-5</v>
      </c>
      <c r="EM31" s="4">
        <v>4.7470099999999998E-5</v>
      </c>
      <c r="EN31" s="4">
        <v>4.6714800000000002E-5</v>
      </c>
      <c r="EO31" s="4">
        <v>4.5971499999999999E-5</v>
      </c>
      <c r="EP31" s="4">
        <v>4.5240000000000001E-5</v>
      </c>
      <c r="EQ31" s="4">
        <v>4.4520200000000001E-5</v>
      </c>
      <c r="ER31" s="4">
        <v>4.38118E-5</v>
      </c>
      <c r="ES31" s="4">
        <v>4.3114700000000002E-5</v>
      </c>
      <c r="ET31" s="4">
        <v>4.2428700000000003E-5</v>
      </c>
      <c r="EU31" s="4">
        <v>4.1753599999999999E-5</v>
      </c>
      <c r="EV31" s="4">
        <v>4.10892E-5</v>
      </c>
      <c r="EW31" s="4">
        <v>4.0435500000000003E-5</v>
      </c>
      <c r="EX31" s="4">
        <v>3.9792100000000001E-5</v>
      </c>
      <c r="EY31" s="4">
        <v>3.9158900000000002E-5</v>
      </c>
      <c r="EZ31" s="4">
        <v>3.8535799999999998E-5</v>
      </c>
      <c r="FA31" s="4">
        <v>3.7922700000000002E-5</v>
      </c>
      <c r="FB31" s="4">
        <v>3.73193E-5</v>
      </c>
      <c r="FC31" s="4">
        <v>3.6725499999999999E-5</v>
      </c>
      <c r="FD31" s="4">
        <v>3.6141099999999999E-5</v>
      </c>
      <c r="FE31" s="4">
        <v>3.5566099999999998E-5</v>
      </c>
      <c r="FF31" s="4">
        <v>3.5000199999999997E-5</v>
      </c>
      <c r="FG31" s="4">
        <v>3.4443300000000003E-5</v>
      </c>
      <c r="FH31" s="4">
        <v>3.38952E-5</v>
      </c>
      <c r="FI31" s="4">
        <v>3.3355899999999997E-5</v>
      </c>
      <c r="FJ31" s="4">
        <v>3.2825199999999999E-5</v>
      </c>
      <c r="FK31" s="4">
        <v>3.2302899999999999E-5</v>
      </c>
      <c r="FL31" s="4">
        <v>3.1788900000000003E-5</v>
      </c>
      <c r="FM31" s="4">
        <v>3.1283099999999999E-5</v>
      </c>
      <c r="FN31" s="4">
        <v>3.0785299999999998E-5</v>
      </c>
      <c r="FO31" s="4">
        <v>3.0295500000000002E-5</v>
      </c>
      <c r="FP31" s="4">
        <v>2.9813400000000002E-5</v>
      </c>
      <c r="FQ31" s="4">
        <v>2.9339000000000001E-5</v>
      </c>
    </row>
    <row r="32" spans="1:173" x14ac:dyDescent="0.2">
      <c r="A32" s="3">
        <v>30</v>
      </c>
      <c r="B32" s="4">
        <v>4.5013600000000001E-4</v>
      </c>
      <c r="C32" s="4">
        <v>4.448225E-4</v>
      </c>
      <c r="D32" s="4">
        <v>4.3943399999999999E-4</v>
      </c>
      <c r="E32" s="4">
        <v>4.3398509999999999E-4</v>
      </c>
      <c r="F32" s="4">
        <v>4.2848920000000001E-4</v>
      </c>
      <c r="G32" s="4">
        <v>4.2295849999999998E-4</v>
      </c>
      <c r="H32" s="4">
        <v>4.1740400000000002E-4</v>
      </c>
      <c r="I32" s="4">
        <v>4.1183570000000001E-4</v>
      </c>
      <c r="J32" s="4">
        <v>4.0626280000000001E-4</v>
      </c>
      <c r="K32" s="4">
        <v>4.0069329999999997E-4</v>
      </c>
      <c r="L32" s="4">
        <v>3.9513459999999999E-4</v>
      </c>
      <c r="M32" s="4">
        <v>3.8959340000000001E-4</v>
      </c>
      <c r="N32" s="4">
        <v>3.8407550000000001E-4</v>
      </c>
      <c r="O32" s="4">
        <v>3.7858640000000001E-4</v>
      </c>
      <c r="P32" s="4">
        <v>3.731308E-4</v>
      </c>
      <c r="Q32" s="4">
        <v>3.6771280000000002E-4</v>
      </c>
      <c r="R32" s="4">
        <v>3.6233620000000001E-4</v>
      </c>
      <c r="S32" s="4">
        <v>3.5700430000000001E-4</v>
      </c>
      <c r="T32" s="4">
        <v>3.5171999999999997E-4</v>
      </c>
      <c r="U32" s="4">
        <v>3.4648589999999998E-4</v>
      </c>
      <c r="V32" s="4">
        <v>3.4130409999999999E-4</v>
      </c>
      <c r="W32" s="4">
        <v>3.3617659999999998E-4</v>
      </c>
      <c r="X32" s="4">
        <v>3.31105E-4</v>
      </c>
      <c r="Y32" s="4">
        <v>3.2609069999999998E-4</v>
      </c>
      <c r="Z32" s="4">
        <v>3.2113489999999997E-4</v>
      </c>
      <c r="AA32" s="4">
        <v>3.162385E-4</v>
      </c>
      <c r="AB32" s="4">
        <v>3.1140230000000001E-4</v>
      </c>
      <c r="AC32" s="4">
        <v>3.0662689999999998E-4</v>
      </c>
      <c r="AD32" s="4">
        <v>3.0191279999999999E-4</v>
      </c>
      <c r="AE32" s="4">
        <v>2.9726029999999998E-4</v>
      </c>
      <c r="AF32" s="4">
        <v>2.9266969999999998E-4</v>
      </c>
      <c r="AG32" s="4">
        <v>2.8814090000000002E-4</v>
      </c>
      <c r="AH32" s="4">
        <v>2.8367399999999998E-4</v>
      </c>
      <c r="AI32" s="4">
        <v>2.7926900000000001E-4</v>
      </c>
      <c r="AJ32" s="4">
        <v>2.7492560000000002E-4</v>
      </c>
      <c r="AK32" s="4">
        <v>2.7064370000000001E-4</v>
      </c>
      <c r="AL32" s="4">
        <v>2.6642279999999999E-4</v>
      </c>
      <c r="AM32" s="4">
        <v>2.622627E-4</v>
      </c>
      <c r="AN32" s="4">
        <v>2.5816290000000002E-4</v>
      </c>
      <c r="AO32" s="4">
        <v>2.5412310000000001E-4</v>
      </c>
      <c r="AP32" s="4">
        <v>2.5014260000000001E-4</v>
      </c>
      <c r="AQ32" s="4">
        <v>2.4622100000000003E-4</v>
      </c>
      <c r="AR32" s="4">
        <v>2.4235780000000001E-4</v>
      </c>
      <c r="AS32" s="4">
        <v>2.385523E-4</v>
      </c>
      <c r="AT32" s="4">
        <v>2.3480389999999999E-4</v>
      </c>
      <c r="AU32" s="4">
        <v>2.3111210000000001E-4</v>
      </c>
      <c r="AV32" s="4">
        <v>2.2747619999999999E-4</v>
      </c>
      <c r="AW32" s="4">
        <v>2.238955E-4</v>
      </c>
      <c r="AX32" s="4">
        <v>2.2036939999999999E-4</v>
      </c>
      <c r="AY32" s="4">
        <v>2.1689720000000001E-4</v>
      </c>
      <c r="AZ32" s="4">
        <v>2.1347830000000001E-4</v>
      </c>
      <c r="BA32" s="4">
        <v>2.101119E-4</v>
      </c>
      <c r="BB32" s="4">
        <v>2.0679739999999999E-4</v>
      </c>
      <c r="BC32" s="4">
        <v>2.0353400000000001E-4</v>
      </c>
      <c r="BD32" s="4">
        <v>2.0032120000000001E-4</v>
      </c>
      <c r="BE32" s="4">
        <v>1.9715809999999999E-4</v>
      </c>
      <c r="BF32" s="4">
        <v>1.940442E-4</v>
      </c>
      <c r="BG32" s="4">
        <v>1.9097870000000001E-4</v>
      </c>
      <c r="BH32" s="4">
        <v>1.87961E-4</v>
      </c>
      <c r="BI32" s="4">
        <v>1.849903E-4</v>
      </c>
      <c r="BJ32" s="4">
        <v>1.8206590000000001E-4</v>
      </c>
      <c r="BK32" s="4">
        <v>1.791873E-4</v>
      </c>
      <c r="BL32" s="4">
        <v>1.763538E-4</v>
      </c>
      <c r="BM32" s="4">
        <v>1.7356460000000001E-4</v>
      </c>
      <c r="BN32" s="4">
        <v>1.7081910000000001E-4</v>
      </c>
      <c r="BO32" s="4">
        <v>1.681168E-4</v>
      </c>
      <c r="BP32" s="4">
        <v>1.654568E-4</v>
      </c>
      <c r="BQ32" s="4">
        <v>1.628387E-4</v>
      </c>
      <c r="BR32" s="4">
        <v>1.602617E-4</v>
      </c>
      <c r="BS32" s="4">
        <v>1.5772520000000001E-4</v>
      </c>
      <c r="BT32" s="4">
        <v>1.5522870000000001E-4</v>
      </c>
      <c r="BU32" s="4">
        <v>1.5277150000000001E-4</v>
      </c>
      <c r="BV32" s="4">
        <v>1.5035299999999999E-4</v>
      </c>
      <c r="BW32" s="4">
        <v>1.479726E-4</v>
      </c>
      <c r="BX32" s="4">
        <v>1.4562980000000001E-4</v>
      </c>
      <c r="BY32" s="4">
        <v>1.4332390000000001E-4</v>
      </c>
      <c r="BZ32" s="4">
        <v>1.410544E-4</v>
      </c>
      <c r="CA32" s="4">
        <v>1.388207E-4</v>
      </c>
      <c r="CB32" s="4">
        <v>1.366223E-4</v>
      </c>
      <c r="CC32" s="4">
        <v>1.3445859999999999E-4</v>
      </c>
      <c r="CD32" s="4">
        <v>1.3232909999999999E-4</v>
      </c>
      <c r="CE32" s="4">
        <v>1.3023329999999999E-4</v>
      </c>
      <c r="CF32" s="4">
        <v>1.281706E-4</v>
      </c>
      <c r="CG32" s="4">
        <v>1.2614040000000001E-4</v>
      </c>
      <c r="CH32" s="4">
        <v>1.2414239999999999E-4</v>
      </c>
      <c r="CI32" s="4">
        <v>1.2217599999999999E-4</v>
      </c>
      <c r="CJ32" s="4">
        <v>1.202406E-4</v>
      </c>
      <c r="CK32" s="4">
        <v>1.1833590000000001E-4</v>
      </c>
      <c r="CL32" s="4">
        <v>1.164613E-4</v>
      </c>
      <c r="CM32" s="4">
        <v>1.146164E-4</v>
      </c>
      <c r="CN32" s="4">
        <v>1.128007E-4</v>
      </c>
      <c r="CO32" s="4">
        <v>1.110137E-4</v>
      </c>
      <c r="CP32" s="4">
        <v>1.092549E-4</v>
      </c>
      <c r="CQ32" s="4">
        <v>1.075241E-4</v>
      </c>
      <c r="CR32" s="4">
        <v>1.058206E-4</v>
      </c>
      <c r="CS32" s="4">
        <v>1.04144E-4</v>
      </c>
      <c r="CT32" s="4">
        <v>1.0249410000000001E-4</v>
      </c>
      <c r="CU32" s="4">
        <v>1.008702E-4</v>
      </c>
      <c r="CV32" s="4">
        <v>9.9272100000000001E-5</v>
      </c>
      <c r="CW32" s="4">
        <v>9.7699200000000001E-5</v>
      </c>
      <c r="CX32" s="4">
        <v>9.6151300000000002E-5</v>
      </c>
      <c r="CY32" s="4">
        <v>9.4627899999999996E-5</v>
      </c>
      <c r="CZ32" s="4">
        <v>9.3128599999999995E-5</v>
      </c>
      <c r="DA32" s="4">
        <v>9.1652999999999998E-5</v>
      </c>
      <c r="DB32" s="4">
        <v>9.0200900000000006E-5</v>
      </c>
      <c r="DC32" s="4">
        <v>8.8771700000000003E-5</v>
      </c>
      <c r="DD32" s="4">
        <v>8.7365099999999995E-5</v>
      </c>
      <c r="DE32" s="4">
        <v>8.5980899999999995E-5</v>
      </c>
      <c r="DF32" s="4">
        <v>8.4618500000000003E-5</v>
      </c>
      <c r="DG32" s="4">
        <v>8.3277799999999997E-5</v>
      </c>
      <c r="DH32" s="4">
        <v>8.1958299999999998E-5</v>
      </c>
      <c r="DI32" s="4">
        <v>8.0659699999999996E-5</v>
      </c>
      <c r="DJ32" s="4">
        <v>7.9381600000000006E-5</v>
      </c>
      <c r="DK32" s="4">
        <v>7.8123799999999999E-5</v>
      </c>
      <c r="DL32" s="4">
        <v>7.6885900000000002E-5</v>
      </c>
      <c r="DM32" s="4">
        <v>7.5667700000000001E-5</v>
      </c>
      <c r="DN32" s="4">
        <v>7.4468700000000001E-5</v>
      </c>
      <c r="DO32" s="4">
        <v>7.3288700000000002E-5</v>
      </c>
      <c r="DP32" s="4">
        <v>7.2127500000000004E-5</v>
      </c>
      <c r="DQ32" s="4">
        <v>7.0984599999999998E-5</v>
      </c>
      <c r="DR32" s="4">
        <v>6.9859799999999998E-5</v>
      </c>
      <c r="DS32" s="4">
        <v>6.8752900000000004E-5</v>
      </c>
      <c r="DT32" s="4">
        <v>6.76635E-5</v>
      </c>
      <c r="DU32" s="4">
        <v>6.6591299999999994E-5</v>
      </c>
      <c r="DV32" s="4">
        <v>6.5536099999999998E-5</v>
      </c>
      <c r="DW32" s="4">
        <v>6.4497699999999997E-5</v>
      </c>
      <c r="DX32" s="4">
        <v>6.3475700000000006E-5</v>
      </c>
      <c r="DY32" s="4">
        <v>6.2469899999999996E-5</v>
      </c>
      <c r="DZ32" s="4">
        <v>6.1480000000000001E-5</v>
      </c>
      <c r="EA32" s="4">
        <v>6.05059E-5</v>
      </c>
      <c r="EB32" s="4">
        <v>5.9547099999999998E-5</v>
      </c>
      <c r="EC32" s="4">
        <v>5.8603600000000002E-5</v>
      </c>
      <c r="ED32" s="4">
        <v>5.7674899999999999E-5</v>
      </c>
      <c r="EE32" s="4">
        <v>5.6761100000000001E-5</v>
      </c>
      <c r="EF32" s="4">
        <v>5.5861600000000001E-5</v>
      </c>
      <c r="EG32" s="4">
        <v>5.4976499999999998E-5</v>
      </c>
      <c r="EH32" s="4">
        <v>5.4105299999999998E-5</v>
      </c>
      <c r="EI32" s="4">
        <v>5.3248000000000002E-5</v>
      </c>
      <c r="EJ32" s="4">
        <v>5.2404300000000002E-5</v>
      </c>
      <c r="EK32" s="4">
        <v>5.1573899999999998E-5</v>
      </c>
      <c r="EL32" s="4">
        <v>5.0756700000000001E-5</v>
      </c>
      <c r="EM32" s="4">
        <v>4.99524E-5</v>
      </c>
      <c r="EN32" s="4">
        <v>4.9160899999999999E-5</v>
      </c>
      <c r="EO32" s="4">
        <v>4.8381899999999998E-5</v>
      </c>
      <c r="EP32" s="4">
        <v>4.7615199999999998E-5</v>
      </c>
      <c r="EQ32" s="4">
        <v>4.6860699999999997E-5</v>
      </c>
      <c r="ER32" s="4">
        <v>4.6118200000000002E-5</v>
      </c>
      <c r="ES32" s="4">
        <v>4.5387399999999998E-5</v>
      </c>
      <c r="ET32" s="4">
        <v>4.46682E-5</v>
      </c>
      <c r="EU32" s="4">
        <v>4.39604E-5</v>
      </c>
      <c r="EV32" s="4">
        <v>4.3263799999999997E-5</v>
      </c>
      <c r="EW32" s="4">
        <v>4.2578299999999999E-5</v>
      </c>
      <c r="EX32" s="4">
        <v>4.1903600000000003E-5</v>
      </c>
      <c r="EY32" s="4">
        <v>4.1239599999999997E-5</v>
      </c>
      <c r="EZ32" s="4">
        <v>4.0586100000000001E-5</v>
      </c>
      <c r="FA32" s="4">
        <v>3.9943E-5</v>
      </c>
      <c r="FB32" s="4">
        <v>3.9310100000000002E-5</v>
      </c>
      <c r="FC32" s="4">
        <v>3.8687199999999998E-5</v>
      </c>
      <c r="FD32" s="4">
        <v>3.8074100000000002E-5</v>
      </c>
      <c r="FE32" s="4">
        <v>3.74708E-5</v>
      </c>
      <c r="FF32" s="4">
        <v>3.68771E-5</v>
      </c>
      <c r="FG32" s="4">
        <v>3.6292699999999999E-5</v>
      </c>
      <c r="FH32" s="4">
        <v>3.5717599999999998E-5</v>
      </c>
      <c r="FI32" s="4">
        <v>3.5151699999999998E-5</v>
      </c>
      <c r="FJ32" s="4">
        <v>3.4594700000000003E-5</v>
      </c>
      <c r="FK32" s="4">
        <v>3.40465E-5</v>
      </c>
      <c r="FL32" s="4">
        <v>3.3507000000000003E-5</v>
      </c>
      <c r="FM32" s="4">
        <v>3.2975999999999997E-5</v>
      </c>
      <c r="FN32" s="4">
        <v>3.2453499999999997E-5</v>
      </c>
      <c r="FO32" s="4">
        <v>3.1939200000000001E-5</v>
      </c>
      <c r="FP32" s="4">
        <v>3.1433100000000002E-5</v>
      </c>
      <c r="FQ32" s="4">
        <v>3.0935100000000001E-5</v>
      </c>
    </row>
    <row r="33" spans="1:173" x14ac:dyDescent="0.2">
      <c r="A33" s="3">
        <v>31</v>
      </c>
      <c r="B33" s="4">
        <v>4.9169929999999995E-4</v>
      </c>
      <c r="C33" s="4">
        <v>4.8580509999999999E-4</v>
      </c>
      <c r="D33" s="4">
        <v>4.7986280000000001E-4</v>
      </c>
      <c r="E33" s="4">
        <v>4.7388489999999997E-4</v>
      </c>
      <c r="F33" s="4">
        <v>4.6788279999999998E-4</v>
      </c>
      <c r="G33" s="4">
        <v>4.6186680000000001E-4</v>
      </c>
      <c r="H33" s="4">
        <v>4.5584610000000002E-4</v>
      </c>
      <c r="I33" s="4">
        <v>4.4982909999999999E-4</v>
      </c>
      <c r="J33" s="4">
        <v>4.4382349999999999E-4</v>
      </c>
      <c r="K33" s="4">
        <v>4.3783599999999999E-4</v>
      </c>
      <c r="L33" s="4">
        <v>4.3187279999999998E-4</v>
      </c>
      <c r="M33" s="4">
        <v>4.2593930000000001E-4</v>
      </c>
      <c r="N33" s="4">
        <v>4.200405E-4</v>
      </c>
      <c r="O33" s="4">
        <v>4.1418070000000002E-4</v>
      </c>
      <c r="P33" s="4">
        <v>4.0836380000000002E-4</v>
      </c>
      <c r="Q33" s="4">
        <v>4.0259319999999999E-4</v>
      </c>
      <c r="R33" s="4">
        <v>3.9687190000000001E-4</v>
      </c>
      <c r="S33" s="4">
        <v>3.9120259999999999E-4</v>
      </c>
      <c r="T33" s="4">
        <v>3.8558759999999999E-4</v>
      </c>
      <c r="U33" s="4">
        <v>3.8002890000000001E-4</v>
      </c>
      <c r="V33" s="4">
        <v>3.745283E-4</v>
      </c>
      <c r="W33" s="4">
        <v>3.6908710000000002E-4</v>
      </c>
      <c r="X33" s="4">
        <v>3.6370670000000001E-4</v>
      </c>
      <c r="Y33" s="4">
        <v>3.5838800000000001E-4</v>
      </c>
      <c r="Z33" s="4">
        <v>3.531319E-4</v>
      </c>
      <c r="AA33" s="4">
        <v>3.4793919999999998E-4</v>
      </c>
      <c r="AB33" s="4">
        <v>3.4281019999999999E-4</v>
      </c>
      <c r="AC33" s="4">
        <v>3.377454E-4</v>
      </c>
      <c r="AD33" s="4">
        <v>3.3274509999999999E-4</v>
      </c>
      <c r="AE33" s="4">
        <v>3.2780930000000003E-4</v>
      </c>
      <c r="AF33" s="4">
        <v>3.2293810000000002E-4</v>
      </c>
      <c r="AG33" s="4">
        <v>3.1813149999999999E-4</v>
      </c>
      <c r="AH33" s="4">
        <v>3.1338930000000001E-4</v>
      </c>
      <c r="AI33" s="4">
        <v>3.0871140000000001E-4</v>
      </c>
      <c r="AJ33" s="4">
        <v>3.0409730000000002E-4</v>
      </c>
      <c r="AK33" s="4">
        <v>2.9954690000000002E-4</v>
      </c>
      <c r="AL33" s="4">
        <v>2.9505960000000001E-4</v>
      </c>
      <c r="AM33" s="4">
        <v>2.9063519999999999E-4</v>
      </c>
      <c r="AN33" s="4">
        <v>2.8627299999999997E-4</v>
      </c>
      <c r="AO33" s="4">
        <v>2.8197269999999998E-4</v>
      </c>
      <c r="AP33" s="4">
        <v>2.7773359999999999E-4</v>
      </c>
      <c r="AQ33" s="4">
        <v>2.7355519999999999E-4</v>
      </c>
      <c r="AR33" s="4">
        <v>2.6943680000000002E-4</v>
      </c>
      <c r="AS33" s="4">
        <v>2.6537799999999998E-4</v>
      </c>
      <c r="AT33" s="4">
        <v>2.6137810000000002E-4</v>
      </c>
      <c r="AU33" s="4">
        <v>2.5743629999999999E-4</v>
      </c>
      <c r="AV33" s="4">
        <v>2.5355210000000002E-4</v>
      </c>
      <c r="AW33" s="4">
        <v>2.4972470000000002E-4</v>
      </c>
      <c r="AX33" s="4">
        <v>2.4595360000000002E-4</v>
      </c>
      <c r="AY33" s="4">
        <v>2.4223800000000001E-4</v>
      </c>
      <c r="AZ33" s="4">
        <v>2.385772E-4</v>
      </c>
      <c r="BA33" s="4">
        <v>2.349706E-4</v>
      </c>
      <c r="BB33" s="4">
        <v>2.3141740000000001E-4</v>
      </c>
      <c r="BC33" s="4">
        <v>2.2791700000000001E-4</v>
      </c>
      <c r="BD33" s="4">
        <v>2.2446860000000001E-4</v>
      </c>
      <c r="BE33" s="4">
        <v>2.210716E-4</v>
      </c>
      <c r="BF33" s="4">
        <v>2.1772529999999999E-4</v>
      </c>
      <c r="BG33" s="4">
        <v>2.144289E-4</v>
      </c>
      <c r="BH33" s="4">
        <v>2.1118189999999999E-4</v>
      </c>
      <c r="BI33" s="4">
        <v>2.0798339999999999E-4</v>
      </c>
      <c r="BJ33" s="4">
        <v>2.0483289999999999E-4</v>
      </c>
      <c r="BK33" s="4">
        <v>2.0172969999999999E-4</v>
      </c>
      <c r="BL33" s="4">
        <v>1.9867299999999999E-4</v>
      </c>
      <c r="BM33" s="4">
        <v>1.9566230000000001E-4</v>
      </c>
      <c r="BN33" s="4">
        <v>1.9269689999999999E-4</v>
      </c>
      <c r="BO33" s="4">
        <v>1.8977609999999999E-4</v>
      </c>
      <c r="BP33" s="4">
        <v>1.8689929999999999E-4</v>
      </c>
      <c r="BQ33" s="4">
        <v>1.840658E-4</v>
      </c>
      <c r="BR33" s="4">
        <v>1.81275E-4</v>
      </c>
      <c r="BS33" s="4">
        <v>1.7852640000000001E-4</v>
      </c>
      <c r="BT33" s="4">
        <v>1.7581920000000001E-4</v>
      </c>
      <c r="BU33" s="4">
        <v>1.7315289999999999E-4</v>
      </c>
      <c r="BV33" s="4">
        <v>1.7052690000000001E-4</v>
      </c>
      <c r="BW33" s="4">
        <v>1.679405E-4</v>
      </c>
      <c r="BX33" s="4">
        <v>1.6539319999999999E-4</v>
      </c>
      <c r="BY33" s="4">
        <v>1.628845E-4</v>
      </c>
      <c r="BZ33" s="4">
        <v>1.6041370000000001E-4</v>
      </c>
      <c r="CA33" s="4">
        <v>1.5798019999999999E-4</v>
      </c>
      <c r="CB33" s="4">
        <v>1.5558360000000001E-4</v>
      </c>
      <c r="CC33" s="4">
        <v>1.5322329999999999E-4</v>
      </c>
      <c r="CD33" s="4">
        <v>1.508987E-4</v>
      </c>
      <c r="CE33" s="4">
        <v>1.4860930000000001E-4</v>
      </c>
      <c r="CF33" s="4">
        <v>1.463545E-4</v>
      </c>
      <c r="CG33" s="4">
        <v>1.4413389999999999E-4</v>
      </c>
      <c r="CH33" s="4">
        <v>1.4194699999999999E-4</v>
      </c>
      <c r="CI33" s="4">
        <v>1.397932E-4</v>
      </c>
      <c r="CJ33" s="4">
        <v>1.3767200000000001E-4</v>
      </c>
      <c r="CK33" s="4">
        <v>1.3558290000000001E-4</v>
      </c>
      <c r="CL33" s="4">
        <v>1.3352559999999999E-4</v>
      </c>
      <c r="CM33" s="4">
        <v>1.3149940000000001E-4</v>
      </c>
      <c r="CN33" s="4">
        <v>1.2950390000000001E-4</v>
      </c>
      <c r="CO33" s="4">
        <v>1.2753870000000001E-4</v>
      </c>
      <c r="CP33" s="4">
        <v>1.256032E-4</v>
      </c>
      <c r="CQ33" s="4">
        <v>1.2369719999999999E-4</v>
      </c>
      <c r="CR33" s="4">
        <v>1.2182E-4</v>
      </c>
      <c r="CS33" s="4">
        <v>1.199713E-4</v>
      </c>
      <c r="CT33" s="4">
        <v>1.181506E-4</v>
      </c>
      <c r="CU33" s="4">
        <v>1.163576E-4</v>
      </c>
      <c r="CV33" s="4">
        <v>1.145917E-4</v>
      </c>
      <c r="CW33" s="4">
        <v>1.128526E-4</v>
      </c>
      <c r="CX33" s="4">
        <v>1.111399E-4</v>
      </c>
      <c r="CY33" s="4">
        <v>1.094532E-4</v>
      </c>
      <c r="CZ33" s="4">
        <v>1.0779209999999999E-4</v>
      </c>
      <c r="DA33" s="4">
        <v>1.0615620000000001E-4</v>
      </c>
      <c r="DB33" s="4">
        <v>1.045451E-4</v>
      </c>
      <c r="DC33" s="4">
        <v>1.029584E-4</v>
      </c>
      <c r="DD33" s="4">
        <v>1.013958E-4</v>
      </c>
      <c r="DE33" s="4">
        <v>9.9856899999999996E-5</v>
      </c>
      <c r="DF33" s="4">
        <v>9.83414E-5</v>
      </c>
      <c r="DG33" s="4">
        <v>9.6848799999999993E-5</v>
      </c>
      <c r="DH33" s="4">
        <v>9.5378900000000003E-5</v>
      </c>
      <c r="DI33" s="4">
        <v>9.3931400000000007E-5</v>
      </c>
      <c r="DJ33" s="4">
        <v>9.2505700000000004E-5</v>
      </c>
      <c r="DK33" s="4">
        <v>9.1101799999999996E-5</v>
      </c>
      <c r="DL33" s="4">
        <v>8.9719100000000006E-5</v>
      </c>
      <c r="DM33" s="4">
        <v>8.8357399999999995E-5</v>
      </c>
      <c r="DN33" s="4">
        <v>8.7016300000000002E-5</v>
      </c>
      <c r="DO33" s="4">
        <v>8.56956E-5</v>
      </c>
      <c r="DP33" s="4">
        <v>8.4394999999999994E-5</v>
      </c>
      <c r="DQ33" s="4">
        <v>8.3114099999999998E-5</v>
      </c>
      <c r="DR33" s="4">
        <v>8.1852600000000003E-5</v>
      </c>
      <c r="DS33" s="4">
        <v>8.0610299999999996E-5</v>
      </c>
      <c r="DT33" s="4">
        <v>7.9386800000000004E-5</v>
      </c>
      <c r="DU33" s="4">
        <v>7.8181899999999998E-5</v>
      </c>
      <c r="DV33" s="4">
        <v>7.6995299999999998E-5</v>
      </c>
      <c r="DW33" s="4">
        <v>7.5826699999999997E-5</v>
      </c>
      <c r="DX33" s="4">
        <v>7.4675800000000001E-5</v>
      </c>
      <c r="DY33" s="4">
        <v>7.3542399999999996E-5</v>
      </c>
      <c r="DZ33" s="4">
        <v>7.2426200000000001E-5</v>
      </c>
      <c r="EA33" s="4">
        <v>7.1326899999999996E-5</v>
      </c>
      <c r="EB33" s="4">
        <v>7.0244299999999994E-5</v>
      </c>
      <c r="EC33" s="4">
        <v>6.9178199999999994E-5</v>
      </c>
      <c r="ED33" s="4">
        <v>6.8128199999999996E-5</v>
      </c>
      <c r="EE33" s="4">
        <v>6.7094200000000006E-5</v>
      </c>
      <c r="EF33" s="4">
        <v>6.6075799999999995E-5</v>
      </c>
      <c r="EG33" s="4">
        <v>6.5072899999999998E-5</v>
      </c>
      <c r="EH33" s="4">
        <v>6.4085300000000001E-5</v>
      </c>
      <c r="EI33" s="4">
        <v>6.3112600000000003E-5</v>
      </c>
      <c r="EJ33" s="4">
        <v>6.2154699999999996E-5</v>
      </c>
      <c r="EK33" s="4">
        <v>6.1211300000000001E-5</v>
      </c>
      <c r="EL33" s="4">
        <v>6.0282199999999997E-5</v>
      </c>
      <c r="EM33" s="4">
        <v>5.9367300000000003E-5</v>
      </c>
      <c r="EN33" s="4">
        <v>5.8466199999999999E-5</v>
      </c>
      <c r="EO33" s="4">
        <v>5.7578799999999998E-5</v>
      </c>
      <c r="EP33" s="4">
        <v>5.67049E-5</v>
      </c>
      <c r="EQ33" s="4">
        <v>5.5844200000000003E-5</v>
      </c>
      <c r="ER33" s="4">
        <v>5.4996600000000001E-5</v>
      </c>
      <c r="ES33" s="4">
        <v>5.4161900000000001E-5</v>
      </c>
      <c r="ET33" s="4">
        <v>5.33398E-5</v>
      </c>
      <c r="EU33" s="4">
        <v>5.2530200000000001E-5</v>
      </c>
      <c r="EV33" s="4">
        <v>5.1732900000000001E-5</v>
      </c>
      <c r="EW33" s="4">
        <v>5.09477E-5</v>
      </c>
      <c r="EX33" s="4">
        <v>5.0174399999999999E-5</v>
      </c>
      <c r="EY33" s="4">
        <v>4.9412900000000003E-5</v>
      </c>
      <c r="EZ33" s="4">
        <v>4.8662899999999998E-5</v>
      </c>
      <c r="FA33" s="4">
        <v>4.7924299999999998E-5</v>
      </c>
      <c r="FB33" s="4">
        <v>4.7196900000000002E-5</v>
      </c>
      <c r="FC33" s="4">
        <v>4.6480500000000003E-5</v>
      </c>
      <c r="FD33" s="4">
        <v>4.5775000000000001E-5</v>
      </c>
      <c r="FE33" s="4">
        <v>4.5080200000000003E-5</v>
      </c>
      <c r="FF33" s="4">
        <v>4.4396E-5</v>
      </c>
      <c r="FG33" s="4">
        <v>4.37222E-5</v>
      </c>
      <c r="FH33" s="4">
        <v>4.3058500000000001E-5</v>
      </c>
      <c r="FI33" s="4">
        <v>4.2404999999999998E-5</v>
      </c>
      <c r="FJ33" s="4">
        <v>4.1761400000000003E-5</v>
      </c>
      <c r="FK33" s="4">
        <v>4.1127500000000002E-5</v>
      </c>
      <c r="FL33" s="4">
        <v>4.0503300000000002E-5</v>
      </c>
      <c r="FM33" s="4">
        <v>3.9888500000000003E-5</v>
      </c>
      <c r="FN33" s="4">
        <v>3.9283099999999997E-5</v>
      </c>
      <c r="FO33" s="4">
        <v>3.8686799999999997E-5</v>
      </c>
      <c r="FP33" s="4">
        <v>3.8099599999999997E-5</v>
      </c>
      <c r="FQ33" s="4">
        <v>3.7521400000000003E-5</v>
      </c>
    </row>
    <row r="34" spans="1:173" x14ac:dyDescent="0.2">
      <c r="A34" s="3">
        <v>32</v>
      </c>
      <c r="B34" s="4">
        <v>5.3124729999999998E-4</v>
      </c>
      <c r="C34" s="4">
        <v>5.2315010000000004E-4</v>
      </c>
      <c r="D34" s="4">
        <v>5.1518479999999997E-4</v>
      </c>
      <c r="E34" s="4">
        <v>5.0734840000000005E-4</v>
      </c>
      <c r="F34" s="4">
        <v>4.9963820000000002E-4</v>
      </c>
      <c r="G34" s="4">
        <v>4.9205159999999996E-4</v>
      </c>
      <c r="H34" s="4">
        <v>4.8458600000000001E-4</v>
      </c>
      <c r="I34" s="4">
        <v>4.7723889999999998E-4</v>
      </c>
      <c r="J34" s="4">
        <v>4.7000790000000002E-4</v>
      </c>
      <c r="K34" s="4">
        <v>4.6289090000000002E-4</v>
      </c>
      <c r="L34" s="4">
        <v>4.5588559999999999E-4</v>
      </c>
      <c r="M34" s="4">
        <v>4.4898989999999999E-4</v>
      </c>
      <c r="N34" s="4">
        <v>4.4220179999999998E-4</v>
      </c>
      <c r="O34" s="4">
        <v>4.3551929999999998E-4</v>
      </c>
      <c r="P34" s="4">
        <v>4.289405E-4</v>
      </c>
      <c r="Q34" s="4">
        <v>4.2246349999999999E-4</v>
      </c>
      <c r="R34" s="4">
        <v>4.1608649999999998E-4</v>
      </c>
      <c r="S34" s="4">
        <v>4.0980790000000002E-4</v>
      </c>
      <c r="T34" s="4">
        <v>4.0362580000000001E-4</v>
      </c>
      <c r="U34" s="4">
        <v>3.975386E-4</v>
      </c>
      <c r="V34" s="4">
        <v>3.9154480000000002E-4</v>
      </c>
      <c r="W34" s="4">
        <v>3.8564270000000003E-4</v>
      </c>
      <c r="X34" s="4">
        <v>3.7983089999999998E-4</v>
      </c>
      <c r="Y34" s="4">
        <v>3.7410770000000001E-4</v>
      </c>
      <c r="Z34" s="4">
        <v>3.6847190000000003E-4</v>
      </c>
      <c r="AA34" s="4">
        <v>3.6292190000000003E-4</v>
      </c>
      <c r="AB34" s="4">
        <v>3.574564E-4</v>
      </c>
      <c r="AC34" s="4">
        <v>3.5207389999999998E-4</v>
      </c>
      <c r="AD34" s="4">
        <v>3.467732E-4</v>
      </c>
      <c r="AE34" s="4">
        <v>3.4155289999999999E-4</v>
      </c>
      <c r="AF34" s="4">
        <v>3.3641189999999998E-4</v>
      </c>
      <c r="AG34" s="4">
        <v>3.3134869999999999E-4</v>
      </c>
      <c r="AH34" s="4">
        <v>3.2636219999999998E-4</v>
      </c>
      <c r="AI34" s="4">
        <v>3.2145120000000001E-4</v>
      </c>
      <c r="AJ34" s="4">
        <v>3.1661450000000001E-4</v>
      </c>
      <c r="AK34" s="4">
        <v>3.118509E-4</v>
      </c>
      <c r="AL34" s="4">
        <v>3.0715940000000002E-4</v>
      </c>
      <c r="AM34" s="4">
        <v>3.025387E-4</v>
      </c>
      <c r="AN34" s="4">
        <v>2.9798770000000001E-4</v>
      </c>
      <c r="AO34" s="4">
        <v>2.9350550000000001E-4</v>
      </c>
      <c r="AP34" s="4">
        <v>2.8909090000000002E-4</v>
      </c>
      <c r="AQ34" s="4">
        <v>2.8474300000000001E-4</v>
      </c>
      <c r="AR34" s="4">
        <v>2.804606E-4</v>
      </c>
      <c r="AS34" s="4">
        <v>2.7624270000000002E-4</v>
      </c>
      <c r="AT34" s="4">
        <v>2.7208849999999998E-4</v>
      </c>
      <c r="AU34" s="4">
        <v>2.6799689999999998E-4</v>
      </c>
      <c r="AV34" s="4">
        <v>2.6396690000000001E-4</v>
      </c>
      <c r="AW34" s="4">
        <v>2.5999760000000003E-4</v>
      </c>
      <c r="AX34" s="4">
        <v>2.560881E-4</v>
      </c>
      <c r="AY34" s="4">
        <v>2.522375E-4</v>
      </c>
      <c r="AZ34" s="4">
        <v>2.4844489999999999E-4</v>
      </c>
      <c r="BA34" s="4">
        <v>2.4470939999999999E-4</v>
      </c>
      <c r="BB34" s="4">
        <v>2.4103009999999999E-4</v>
      </c>
      <c r="BC34" s="4">
        <v>2.374062E-4</v>
      </c>
      <c r="BD34" s="4">
        <v>2.3383679999999999E-4</v>
      </c>
      <c r="BE34" s="4">
        <v>2.303211E-4</v>
      </c>
      <c r="BF34" s="4">
        <v>2.268584E-4</v>
      </c>
      <c r="BG34" s="4">
        <v>2.2344770000000001E-4</v>
      </c>
      <c r="BH34" s="4">
        <v>2.2008840000000001E-4</v>
      </c>
      <c r="BI34" s="4">
        <v>2.1677959999999999E-4</v>
      </c>
      <c r="BJ34" s="4">
        <v>2.1352050000000001E-4</v>
      </c>
      <c r="BK34" s="4">
        <v>2.1031049999999999E-4</v>
      </c>
      <c r="BL34" s="4">
        <v>2.0714879999999999E-4</v>
      </c>
      <c r="BM34" s="4">
        <v>2.0403460000000001E-4</v>
      </c>
      <c r="BN34" s="4">
        <v>2.009673E-4</v>
      </c>
      <c r="BO34" s="4">
        <v>1.9794610000000001E-4</v>
      </c>
      <c r="BP34" s="4">
        <v>1.9497030000000001E-4</v>
      </c>
      <c r="BQ34" s="4">
        <v>1.9203929999999999E-4</v>
      </c>
      <c r="BR34" s="4">
        <v>1.8915229999999999E-4</v>
      </c>
      <c r="BS34" s="4">
        <v>1.8630879999999999E-4</v>
      </c>
      <c r="BT34" s="4">
        <v>1.8350800000000001E-4</v>
      </c>
      <c r="BU34" s="4">
        <v>1.8074939999999999E-4</v>
      </c>
      <c r="BV34" s="4">
        <v>1.7803219999999999E-4</v>
      </c>
      <c r="BW34" s="4">
        <v>1.7535580000000001E-4</v>
      </c>
      <c r="BX34" s="4">
        <v>1.7271969999999999E-4</v>
      </c>
      <c r="BY34" s="4">
        <v>1.7012329999999999E-4</v>
      </c>
      <c r="BZ34" s="4">
        <v>1.675658E-4</v>
      </c>
      <c r="CA34" s="4">
        <v>1.650469E-4</v>
      </c>
      <c r="CB34" s="4">
        <v>1.6256570000000001E-4</v>
      </c>
      <c r="CC34" s="4">
        <v>1.601219E-4</v>
      </c>
      <c r="CD34" s="4">
        <v>1.577149E-4</v>
      </c>
      <c r="CE34" s="4">
        <v>1.55344E-4</v>
      </c>
      <c r="CF34" s="4">
        <v>1.5300869999999999E-4</v>
      </c>
      <c r="CG34" s="4">
        <v>1.5070860000000001E-4</v>
      </c>
      <c r="CH34" s="4">
        <v>1.4844310000000001E-4</v>
      </c>
      <c r="CI34" s="4">
        <v>1.462116E-4</v>
      </c>
      <c r="CJ34" s="4">
        <v>1.4401360000000001E-4</v>
      </c>
      <c r="CK34" s="4">
        <v>1.418487E-4</v>
      </c>
      <c r="CL34" s="4">
        <v>1.3971630000000001E-4</v>
      </c>
      <c r="CM34" s="4">
        <v>1.3761599999999999E-4</v>
      </c>
      <c r="CN34" s="4">
        <v>1.3554729999999999E-4</v>
      </c>
      <c r="CO34" s="4">
        <v>1.3350969999999999E-4</v>
      </c>
      <c r="CP34" s="4">
        <v>1.3150259999999999E-4</v>
      </c>
      <c r="CQ34" s="4">
        <v>1.2952579999999999E-4</v>
      </c>
      <c r="CR34" s="4">
        <v>1.2757870000000001E-4</v>
      </c>
      <c r="CS34" s="4">
        <v>1.2566079999999999E-4</v>
      </c>
      <c r="CT34" s="4">
        <v>1.2377180000000001E-4</v>
      </c>
      <c r="CU34" s="4">
        <v>1.2191120000000001E-4</v>
      </c>
      <c r="CV34" s="4">
        <v>1.2007850000000001E-4</v>
      </c>
      <c r="CW34" s="4">
        <v>1.182734E-4</v>
      </c>
      <c r="CX34" s="4">
        <v>1.164955E-4</v>
      </c>
      <c r="CY34" s="4">
        <v>1.147442E-4</v>
      </c>
      <c r="CZ34" s="4">
        <v>1.130193E-4</v>
      </c>
      <c r="DA34" s="4">
        <v>1.1132030000000001E-4</v>
      </c>
      <c r="DB34" s="4">
        <v>1.096469E-4</v>
      </c>
      <c r="DC34" s="4">
        <v>1.0799860000000001E-4</v>
      </c>
      <c r="DD34" s="4">
        <v>1.06375E-4</v>
      </c>
      <c r="DE34" s="4">
        <v>1.0477589999999999E-4</v>
      </c>
      <c r="DF34" s="4">
        <v>1.032009E-4</v>
      </c>
      <c r="DG34" s="4">
        <v>1.016495E-4</v>
      </c>
      <c r="DH34" s="4">
        <v>1.001214E-4</v>
      </c>
      <c r="DI34" s="4">
        <v>9.86163E-5</v>
      </c>
      <c r="DJ34" s="4">
        <v>9.7133799999999995E-5</v>
      </c>
      <c r="DK34" s="4">
        <v>9.5673600000000005E-5</v>
      </c>
      <c r="DL34" s="4">
        <v>9.4235399999999996E-5</v>
      </c>
      <c r="DM34" s="4">
        <v>9.28187E-5</v>
      </c>
      <c r="DN34" s="4">
        <v>9.1423399999999996E-5</v>
      </c>
      <c r="DO34" s="4">
        <v>9.0049099999999998E-5</v>
      </c>
      <c r="DP34" s="4">
        <v>8.8695400000000005E-5</v>
      </c>
      <c r="DQ34" s="4">
        <v>8.7361999999999995E-5</v>
      </c>
      <c r="DR34" s="4">
        <v>8.6048699999999995E-5</v>
      </c>
      <c r="DS34" s="4">
        <v>8.4755100000000004E-5</v>
      </c>
      <c r="DT34" s="4">
        <v>8.3480999999999996E-5</v>
      </c>
      <c r="DU34" s="4">
        <v>8.2226100000000002E-5</v>
      </c>
      <c r="DV34" s="4">
        <v>8.0989999999999995E-5</v>
      </c>
      <c r="DW34" s="4">
        <v>7.9772500000000002E-5</v>
      </c>
      <c r="DX34" s="4">
        <v>7.8573199999999995E-5</v>
      </c>
      <c r="DY34" s="4">
        <v>7.7392100000000001E-5</v>
      </c>
      <c r="DZ34" s="4">
        <v>7.6228600000000004E-5</v>
      </c>
      <c r="EA34" s="4">
        <v>7.5082700000000005E-5</v>
      </c>
      <c r="EB34" s="4">
        <v>7.3954000000000004E-5</v>
      </c>
      <c r="EC34" s="4">
        <v>7.2842200000000005E-5</v>
      </c>
      <c r="ED34" s="4">
        <v>7.1747200000000003E-5</v>
      </c>
      <c r="EE34" s="4">
        <v>7.0668599999999996E-5</v>
      </c>
      <c r="EF34" s="4">
        <v>6.9606199999999998E-5</v>
      </c>
      <c r="EG34" s="4">
        <v>6.8559900000000001E-5</v>
      </c>
      <c r="EH34" s="4">
        <v>6.7529199999999997E-5</v>
      </c>
      <c r="EI34" s="4">
        <v>6.6513999999999994E-5</v>
      </c>
      <c r="EJ34" s="4">
        <v>6.5514100000000003E-5</v>
      </c>
      <c r="EK34" s="4">
        <v>6.4529200000000006E-5</v>
      </c>
      <c r="EL34" s="4">
        <v>6.3559200000000006E-5</v>
      </c>
      <c r="EM34" s="4">
        <v>6.2603700000000005E-5</v>
      </c>
      <c r="EN34" s="4">
        <v>6.1662599999999995E-5</v>
      </c>
      <c r="EO34" s="4">
        <v>6.0735600000000002E-5</v>
      </c>
      <c r="EP34" s="4">
        <v>5.9822499999999999E-5</v>
      </c>
      <c r="EQ34" s="4">
        <v>5.8923199999999999E-5</v>
      </c>
      <c r="ER34" s="4">
        <v>5.8037400000000001E-5</v>
      </c>
      <c r="ES34" s="4">
        <v>5.7164899999999999E-5</v>
      </c>
      <c r="ET34" s="4">
        <v>5.6305599999999998E-5</v>
      </c>
      <c r="EU34" s="4">
        <v>5.5459099999999999E-5</v>
      </c>
      <c r="EV34" s="4">
        <v>5.46254E-5</v>
      </c>
      <c r="EW34" s="4">
        <v>5.3804200000000002E-5</v>
      </c>
      <c r="EX34" s="4">
        <v>5.2995399999999997E-5</v>
      </c>
      <c r="EY34" s="4">
        <v>5.2198699999999999E-5</v>
      </c>
      <c r="EZ34" s="4">
        <v>5.1413999999999999E-5</v>
      </c>
      <c r="FA34" s="4">
        <v>5.0641099999999999E-5</v>
      </c>
      <c r="FB34" s="4">
        <v>4.9879800000000003E-5</v>
      </c>
      <c r="FC34" s="4">
        <v>4.9129899999999999E-5</v>
      </c>
      <c r="FD34" s="4">
        <v>4.8391299999999999E-5</v>
      </c>
      <c r="FE34" s="4">
        <v>4.7663900000000003E-5</v>
      </c>
      <c r="FF34" s="4">
        <v>4.6947299999999997E-5</v>
      </c>
      <c r="FG34" s="4">
        <v>4.6241600000000001E-5</v>
      </c>
      <c r="FH34" s="4">
        <v>4.5546400000000002E-5</v>
      </c>
      <c r="FI34" s="4">
        <v>4.4861699999999998E-5</v>
      </c>
      <c r="FJ34" s="4">
        <v>4.4187300000000003E-5</v>
      </c>
      <c r="FK34" s="4">
        <v>4.3523000000000003E-5</v>
      </c>
      <c r="FL34" s="4">
        <v>4.2868699999999998E-5</v>
      </c>
      <c r="FM34" s="4">
        <v>4.2224300000000002E-5</v>
      </c>
      <c r="FN34" s="4">
        <v>4.1589499999999999E-5</v>
      </c>
      <c r="FO34" s="4">
        <v>4.0964299999999997E-5</v>
      </c>
      <c r="FP34" s="4">
        <v>4.0348500000000002E-5</v>
      </c>
      <c r="FQ34" s="4">
        <v>3.97419E-5</v>
      </c>
    </row>
    <row r="35" spans="1:173" x14ac:dyDescent="0.2">
      <c r="A35" s="3">
        <v>33</v>
      </c>
      <c r="B35" s="4">
        <v>5.3791030000000005E-4</v>
      </c>
      <c r="C35" s="4">
        <v>5.3086229999999999E-4</v>
      </c>
      <c r="D35" s="4">
        <v>5.2380820000000002E-4</v>
      </c>
      <c r="E35" s="4">
        <v>5.1675790000000005E-4</v>
      </c>
      <c r="F35" s="4">
        <v>5.0972069999999999E-4</v>
      </c>
      <c r="G35" s="4">
        <v>5.0270489999999996E-4</v>
      </c>
      <c r="H35" s="4">
        <v>4.9571779999999996E-4</v>
      </c>
      <c r="I35" s="4">
        <v>4.8876599999999996E-4</v>
      </c>
      <c r="J35" s="4">
        <v>4.8185539999999997E-4</v>
      </c>
      <c r="K35" s="4">
        <v>4.7499139999999999E-4</v>
      </c>
      <c r="L35" s="4">
        <v>4.6817849999999998E-4</v>
      </c>
      <c r="M35" s="4">
        <v>4.6142090000000002E-4</v>
      </c>
      <c r="N35" s="4">
        <v>4.5472219999999997E-4</v>
      </c>
      <c r="O35" s="4">
        <v>4.480857E-4</v>
      </c>
      <c r="P35" s="4">
        <v>4.41514E-4</v>
      </c>
      <c r="Q35" s="4">
        <v>4.3500960000000002E-4</v>
      </c>
      <c r="R35" s="4">
        <v>4.2857460000000002E-4</v>
      </c>
      <c r="S35" s="4">
        <v>4.2221069999999998E-4</v>
      </c>
      <c r="T35" s="4">
        <v>4.1591939999999997E-4</v>
      </c>
      <c r="U35" s="4">
        <v>4.097018E-4</v>
      </c>
      <c r="V35" s="4">
        <v>4.0355920000000002E-4</v>
      </c>
      <c r="W35" s="4">
        <v>3.9749209999999997E-4</v>
      </c>
      <c r="X35" s="4">
        <v>3.915012E-4</v>
      </c>
      <c r="Y35" s="4">
        <v>3.8558700000000001E-4</v>
      </c>
      <c r="Z35" s="4">
        <v>3.7974969999999999E-4</v>
      </c>
      <c r="AA35" s="4">
        <v>3.739894E-4</v>
      </c>
      <c r="AB35" s="4">
        <v>3.6830629999999999E-4</v>
      </c>
      <c r="AC35" s="4">
        <v>3.6270019999999999E-4</v>
      </c>
      <c r="AD35" s="4">
        <v>3.5717099999999999E-4</v>
      </c>
      <c r="AE35" s="4">
        <v>3.5171829999999999E-4</v>
      </c>
      <c r="AF35" s="4">
        <v>3.4634180000000001E-4</v>
      </c>
      <c r="AG35" s="4">
        <v>3.410412E-4</v>
      </c>
      <c r="AH35" s="4">
        <v>3.358158E-4</v>
      </c>
      <c r="AI35" s="4">
        <v>3.3066520000000002E-4</v>
      </c>
      <c r="AJ35" s="4">
        <v>3.2558879999999998E-4</v>
      </c>
      <c r="AK35" s="4">
        <v>3.2058599999999998E-4</v>
      </c>
      <c r="AL35" s="4">
        <v>3.1565610000000002E-4</v>
      </c>
      <c r="AM35" s="4">
        <v>3.1079829999999998E-4</v>
      </c>
      <c r="AN35" s="4">
        <v>3.0601210000000002E-4</v>
      </c>
      <c r="AO35" s="4">
        <v>3.012965E-4</v>
      </c>
      <c r="AP35" s="4">
        <v>2.9665090000000001E-4</v>
      </c>
      <c r="AQ35" s="4">
        <v>2.9207449999999998E-4</v>
      </c>
      <c r="AR35" s="4">
        <v>2.8756639999999998E-4</v>
      </c>
      <c r="AS35" s="4">
        <v>2.8312580000000001E-4</v>
      </c>
      <c r="AT35" s="4">
        <v>2.78752E-4</v>
      </c>
      <c r="AU35" s="4">
        <v>2.7444399999999999E-4</v>
      </c>
      <c r="AV35" s="4">
        <v>2.702011E-4</v>
      </c>
      <c r="AW35" s="4">
        <v>2.6602229999999998E-4</v>
      </c>
      <c r="AX35" s="4">
        <v>2.6190700000000003E-4</v>
      </c>
      <c r="AY35" s="4">
        <v>2.5785409999999999E-4</v>
      </c>
      <c r="AZ35" s="4">
        <v>2.5386290000000003E-4</v>
      </c>
      <c r="BA35" s="4">
        <v>2.4993250000000003E-4</v>
      </c>
      <c r="BB35" s="4">
        <v>2.460621E-4</v>
      </c>
      <c r="BC35" s="4">
        <v>2.4225080000000001E-4</v>
      </c>
      <c r="BD35" s="4">
        <v>2.3849780000000001E-4</v>
      </c>
      <c r="BE35" s="4">
        <v>2.3480239999999999E-4</v>
      </c>
      <c r="BF35" s="4">
        <v>2.3116360000000001E-4</v>
      </c>
      <c r="BG35" s="4">
        <v>2.275806E-4</v>
      </c>
      <c r="BH35" s="4">
        <v>2.240527E-4</v>
      </c>
      <c r="BI35" s="4">
        <v>2.2057899999999999E-4</v>
      </c>
      <c r="BJ35" s="4">
        <v>2.1715880000000001E-4</v>
      </c>
      <c r="BK35" s="4">
        <v>2.137912E-4</v>
      </c>
      <c r="BL35" s="4">
        <v>2.1047549999999999E-4</v>
      </c>
      <c r="BM35" s="4">
        <v>2.072109E-4</v>
      </c>
      <c r="BN35" s="4">
        <v>2.0399670000000001E-4</v>
      </c>
      <c r="BO35" s="4">
        <v>2.008321E-4</v>
      </c>
      <c r="BP35" s="4">
        <v>1.9771630000000001E-4</v>
      </c>
      <c r="BQ35" s="4">
        <v>1.9464870000000001E-4</v>
      </c>
      <c r="BR35" s="4">
        <v>1.9162850000000001E-4</v>
      </c>
      <c r="BS35" s="4">
        <v>1.886549E-4</v>
      </c>
      <c r="BT35" s="4">
        <v>1.8572740000000001E-4</v>
      </c>
      <c r="BU35" s="4">
        <v>1.8284510000000001E-4</v>
      </c>
      <c r="BV35" s="4">
        <v>1.8000739999999999E-4</v>
      </c>
      <c r="BW35" s="4">
        <v>1.7721370000000001E-4</v>
      </c>
      <c r="BX35" s="4">
        <v>1.7446310000000001E-4</v>
      </c>
      <c r="BY35" s="4">
        <v>1.7175520000000001E-4</v>
      </c>
      <c r="BZ35" s="4">
        <v>1.6908919999999999E-4</v>
      </c>
      <c r="CA35" s="4">
        <v>1.664646E-4</v>
      </c>
      <c r="CB35" s="4">
        <v>1.6388049999999999E-4</v>
      </c>
      <c r="CC35" s="4">
        <v>1.613366E-4</v>
      </c>
      <c r="CD35" s="4">
        <v>1.58832E-4</v>
      </c>
      <c r="CE35" s="4">
        <v>1.5636630000000001E-4</v>
      </c>
      <c r="CF35" s="4">
        <v>1.539388E-4</v>
      </c>
      <c r="CG35" s="4">
        <v>1.515489E-4</v>
      </c>
      <c r="CH35" s="4">
        <v>1.4919609999999999E-4</v>
      </c>
      <c r="CI35" s="4">
        <v>1.4687979999999999E-4</v>
      </c>
      <c r="CJ35" s="4">
        <v>1.445994E-4</v>
      </c>
      <c r="CK35" s="4">
        <v>1.423544E-4</v>
      </c>
      <c r="CL35" s="4">
        <v>1.4014419999999999E-4</v>
      </c>
      <c r="CM35" s="4">
        <v>1.379683E-4</v>
      </c>
      <c r="CN35" s="4">
        <v>1.3582620000000001E-4</v>
      </c>
      <c r="CO35" s="4">
        <v>1.3371720000000001E-4</v>
      </c>
      <c r="CP35" s="4">
        <v>1.316411E-4</v>
      </c>
      <c r="CQ35" s="4">
        <v>1.2959709999999999E-4</v>
      </c>
      <c r="CR35" s="4">
        <v>1.2758480000000001E-4</v>
      </c>
      <c r="CS35" s="4">
        <v>1.2560380000000001E-4</v>
      </c>
      <c r="CT35" s="4">
        <v>1.236535E-4</v>
      </c>
      <c r="CU35" s="4">
        <v>1.217335E-4</v>
      </c>
      <c r="CV35" s="4">
        <v>1.1984330000000001E-4</v>
      </c>
      <c r="CW35" s="4">
        <v>1.179824E-4</v>
      </c>
      <c r="CX35" s="4">
        <v>1.1615040000000001E-4</v>
      </c>
      <c r="CY35" s="4">
        <v>1.143469E-4</v>
      </c>
      <c r="CZ35" s="4">
        <v>1.125713E-4</v>
      </c>
      <c r="DA35" s="4">
        <v>1.108233E-4</v>
      </c>
      <c r="DB35" s="4">
        <v>1.0910249999999999E-4</v>
      </c>
      <c r="DC35" s="4">
        <v>1.0740830000000001E-4</v>
      </c>
      <c r="DD35" s="4">
        <v>1.0574049999999999E-4</v>
      </c>
      <c r="DE35" s="4">
        <v>1.040985E-4</v>
      </c>
      <c r="DF35" s="4">
        <v>1.0248210000000001E-4</v>
      </c>
      <c r="DG35" s="4">
        <v>1.008907E-4</v>
      </c>
      <c r="DH35" s="4">
        <v>9.9324100000000007E-5</v>
      </c>
      <c r="DI35" s="4">
        <v>9.7781699999999999E-5</v>
      </c>
      <c r="DJ35" s="4">
        <v>9.6263300000000004E-5</v>
      </c>
      <c r="DK35" s="4">
        <v>9.4768500000000006E-5</v>
      </c>
      <c r="DL35" s="4">
        <v>9.3296900000000005E-5</v>
      </c>
      <c r="DM35" s="4">
        <v>9.1848099999999999E-5</v>
      </c>
      <c r="DN35" s="4">
        <v>9.0421900000000002E-5</v>
      </c>
      <c r="DO35" s="4">
        <v>8.9017799999999993E-5</v>
      </c>
      <c r="DP35" s="4">
        <v>8.7635399999999998E-5</v>
      </c>
      <c r="DQ35" s="4">
        <v>8.6274599999999996E-5</v>
      </c>
      <c r="DR35" s="4">
        <v>8.4934900000000006E-5</v>
      </c>
      <c r="DS35" s="4">
        <v>8.36159E-5</v>
      </c>
      <c r="DT35" s="4">
        <v>8.2317499999999999E-5</v>
      </c>
      <c r="DU35" s="4">
        <v>8.1039199999999995E-5</v>
      </c>
      <c r="DV35" s="4">
        <v>7.97808E-5</v>
      </c>
      <c r="DW35" s="4">
        <v>7.8541900000000001E-5</v>
      </c>
      <c r="DX35" s="4">
        <v>7.7322200000000003E-5</v>
      </c>
      <c r="DY35" s="4">
        <v>7.6121500000000006E-5</v>
      </c>
      <c r="DZ35" s="4">
        <v>7.4939399999999996E-5</v>
      </c>
      <c r="EA35" s="4">
        <v>7.3775699999999999E-5</v>
      </c>
      <c r="EB35" s="4">
        <v>7.2630099999999994E-5</v>
      </c>
      <c r="EC35" s="4">
        <v>7.1502199999999994E-5</v>
      </c>
      <c r="ED35" s="4">
        <v>7.0391900000000006E-5</v>
      </c>
      <c r="EE35" s="4">
        <v>6.9298800000000001E-5</v>
      </c>
      <c r="EF35" s="4">
        <v>6.82226E-5</v>
      </c>
      <c r="EG35" s="4">
        <v>6.7163199999999994E-5</v>
      </c>
      <c r="EH35" s="4">
        <v>6.6120199999999998E-5</v>
      </c>
      <c r="EI35" s="4">
        <v>6.5093500000000003E-5</v>
      </c>
      <c r="EJ35" s="4">
        <v>6.4082600000000002E-5</v>
      </c>
      <c r="EK35" s="4">
        <v>6.3087499999999995E-5</v>
      </c>
      <c r="EL35" s="4">
        <v>6.2107799999999995E-5</v>
      </c>
      <c r="EM35" s="4">
        <v>6.1143300000000001E-5</v>
      </c>
      <c r="EN35" s="4">
        <v>6.01939E-5</v>
      </c>
      <c r="EO35" s="4">
        <v>5.9259100000000003E-5</v>
      </c>
      <c r="EP35" s="4">
        <v>5.8338899999999998E-5</v>
      </c>
      <c r="EQ35" s="4">
        <v>5.7432899999999997E-5</v>
      </c>
      <c r="ER35" s="4">
        <v>5.6541E-5</v>
      </c>
      <c r="ES35" s="4">
        <v>5.5662999999999999E-5</v>
      </c>
      <c r="ET35" s="4">
        <v>5.4798600000000001E-5</v>
      </c>
      <c r="EU35" s="4">
        <v>5.3947699999999998E-5</v>
      </c>
      <c r="EV35" s="4">
        <v>5.3109899999999998E-5</v>
      </c>
      <c r="EW35" s="4">
        <v>5.2285199999999999E-5</v>
      </c>
      <c r="EX35" s="4">
        <v>5.14732E-5</v>
      </c>
      <c r="EY35" s="4">
        <v>5.0673900000000003E-5</v>
      </c>
      <c r="EZ35" s="4">
        <v>4.9886999999999999E-5</v>
      </c>
      <c r="FA35" s="4">
        <v>4.9112300000000001E-5</v>
      </c>
      <c r="FB35" s="4">
        <v>4.8349600000000002E-5</v>
      </c>
      <c r="FC35" s="4">
        <v>4.7598800000000002E-5</v>
      </c>
      <c r="FD35" s="4">
        <v>4.6859600000000001E-5</v>
      </c>
      <c r="FE35" s="4">
        <v>4.6131899999999998E-5</v>
      </c>
      <c r="FF35" s="4">
        <v>4.5415499999999999E-5</v>
      </c>
      <c r="FG35" s="4">
        <v>4.4710299999999998E-5</v>
      </c>
      <c r="FH35" s="4">
        <v>4.4016E-5</v>
      </c>
      <c r="FI35" s="4">
        <v>4.3332399999999999E-5</v>
      </c>
      <c r="FJ35" s="4">
        <v>4.26595E-5</v>
      </c>
      <c r="FK35" s="4">
        <v>4.1997099999999998E-5</v>
      </c>
      <c r="FL35" s="4">
        <v>4.1344899999999998E-5</v>
      </c>
      <c r="FM35" s="4">
        <v>4.0702799999999999E-5</v>
      </c>
      <c r="FN35" s="4">
        <v>4.0070800000000003E-5</v>
      </c>
      <c r="FO35" s="4">
        <v>3.94485E-5</v>
      </c>
      <c r="FP35" s="4">
        <v>3.8835899999999999E-5</v>
      </c>
      <c r="FQ35" s="4">
        <v>3.8232799999999998E-5</v>
      </c>
    </row>
    <row r="36" spans="1:173" x14ac:dyDescent="0.2">
      <c r="A36" s="3">
        <v>34</v>
      </c>
      <c r="B36" s="4">
        <v>5.6746369999999995E-4</v>
      </c>
      <c r="C36" s="4">
        <v>5.6050119999999999E-4</v>
      </c>
      <c r="D36" s="4">
        <v>5.5348850000000005E-4</v>
      </c>
      <c r="E36" s="4">
        <v>5.4643979999999997E-4</v>
      </c>
      <c r="F36" s="4">
        <v>5.3936819999999999E-4</v>
      </c>
      <c r="G36" s="4">
        <v>5.3228529999999996E-4</v>
      </c>
      <c r="H36" s="4">
        <v>5.2520189999999997E-4</v>
      </c>
      <c r="I36" s="4">
        <v>5.1812739999999998E-4</v>
      </c>
      <c r="J36" s="4">
        <v>5.1107050000000003E-4</v>
      </c>
      <c r="K36" s="4">
        <v>5.0403899999999996E-4</v>
      </c>
      <c r="L36" s="4">
        <v>4.9703970000000003E-4</v>
      </c>
      <c r="M36" s="4">
        <v>4.9007900000000004E-4</v>
      </c>
      <c r="N36" s="4">
        <v>4.8316240000000001E-4</v>
      </c>
      <c r="O36" s="4">
        <v>4.7629470000000001E-4</v>
      </c>
      <c r="P36" s="4">
        <v>4.6948040000000001E-4</v>
      </c>
      <c r="Q36" s="4">
        <v>4.6272320000000002E-4</v>
      </c>
      <c r="R36" s="4">
        <v>4.5602670000000002E-4</v>
      </c>
      <c r="S36" s="4">
        <v>4.4939369999999999E-4</v>
      </c>
      <c r="T36" s="4">
        <v>4.4282680000000001E-4</v>
      </c>
      <c r="U36" s="4">
        <v>4.363282E-4</v>
      </c>
      <c r="V36" s="4">
        <v>4.2989979999999997E-4</v>
      </c>
      <c r="W36" s="4">
        <v>4.2354330000000001E-4</v>
      </c>
      <c r="X36" s="4">
        <v>4.1725989999999999E-4</v>
      </c>
      <c r="Y36" s="4">
        <v>4.1105079999999999E-4</v>
      </c>
      <c r="Z36" s="4">
        <v>4.0491689999999999E-4</v>
      </c>
      <c r="AA36" s="4">
        <v>3.9885879999999998E-4</v>
      </c>
      <c r="AB36" s="4">
        <v>3.9287710000000001E-4</v>
      </c>
      <c r="AC36" s="4">
        <v>3.8697219999999998E-4</v>
      </c>
      <c r="AD36" s="4">
        <v>3.811442E-4</v>
      </c>
      <c r="AE36" s="4">
        <v>3.7539319999999998E-4</v>
      </c>
      <c r="AF36" s="4">
        <v>3.6971919999999998E-4</v>
      </c>
      <c r="AG36" s="4">
        <v>3.6412219999999999E-4</v>
      </c>
      <c r="AH36" s="4">
        <v>3.5860170000000003E-4</v>
      </c>
      <c r="AI36" s="4">
        <v>3.5315770000000002E-4</v>
      </c>
      <c r="AJ36" s="4">
        <v>3.4778959999999997E-4</v>
      </c>
      <c r="AK36" s="4">
        <v>3.4249699999999998E-4</v>
      </c>
      <c r="AL36" s="4">
        <v>3.3727939999999998E-4</v>
      </c>
      <c r="AM36" s="4">
        <v>3.3213630000000001E-4</v>
      </c>
      <c r="AN36" s="4">
        <v>3.27067E-4</v>
      </c>
      <c r="AO36" s="4">
        <v>3.22071E-4</v>
      </c>
      <c r="AP36" s="4">
        <v>3.1714740000000002E-4</v>
      </c>
      <c r="AQ36" s="4">
        <v>3.1229579999999998E-4</v>
      </c>
      <c r="AR36" s="4">
        <v>3.0751509999999999E-4</v>
      </c>
      <c r="AS36" s="4">
        <v>3.0280489999999998E-4</v>
      </c>
      <c r="AT36" s="4">
        <v>2.9816419999999997E-4</v>
      </c>
      <c r="AU36" s="4">
        <v>2.9359219999999998E-4</v>
      </c>
      <c r="AV36" s="4">
        <v>2.8908820000000002E-4</v>
      </c>
      <c r="AW36" s="4">
        <v>2.846514E-4</v>
      </c>
      <c r="AX36" s="4">
        <v>2.8028089999999997E-4</v>
      </c>
      <c r="AY36" s="4">
        <v>2.7597590000000001E-4</v>
      </c>
      <c r="AZ36" s="4">
        <v>2.7173550000000001E-4</v>
      </c>
      <c r="BA36" s="4">
        <v>2.67559E-4</v>
      </c>
      <c r="BB36" s="4">
        <v>2.6344539999999998E-4</v>
      </c>
      <c r="BC36" s="4">
        <v>2.5939399999999998E-4</v>
      </c>
      <c r="BD36" s="4">
        <v>2.554039E-4</v>
      </c>
      <c r="BE36" s="4">
        <v>2.5147420000000003E-4</v>
      </c>
      <c r="BF36" s="4">
        <v>2.4760420000000002E-4</v>
      </c>
      <c r="BG36" s="4">
        <v>2.4379299999999999E-4</v>
      </c>
      <c r="BH36" s="4">
        <v>2.4003969999999999E-4</v>
      </c>
      <c r="BI36" s="4">
        <v>2.3634360000000001E-4</v>
      </c>
      <c r="BJ36" s="4">
        <v>2.3270389999999999E-4</v>
      </c>
      <c r="BK36" s="4">
        <v>2.291196E-4</v>
      </c>
      <c r="BL36" s="4">
        <v>2.255902E-4</v>
      </c>
      <c r="BM36" s="4">
        <v>2.221146E-4</v>
      </c>
      <c r="BN36" s="4">
        <v>2.186922E-4</v>
      </c>
      <c r="BO36" s="4">
        <v>2.1532220000000001E-4</v>
      </c>
      <c r="BP36" s="4">
        <v>2.120038E-4</v>
      </c>
      <c r="BQ36" s="4">
        <v>2.087363E-4</v>
      </c>
      <c r="BR36" s="4">
        <v>2.0551879999999999E-4</v>
      </c>
      <c r="BS36" s="4">
        <v>2.0235070000000001E-4</v>
      </c>
      <c r="BT36" s="4">
        <v>1.992312E-4</v>
      </c>
      <c r="BU36" s="4">
        <v>1.9615959999999999E-4</v>
      </c>
      <c r="BV36" s="4">
        <v>1.931352E-4</v>
      </c>
      <c r="BW36" s="4">
        <v>1.901572E-4</v>
      </c>
      <c r="BX36" s="4">
        <v>1.8722500000000001E-4</v>
      </c>
      <c r="BY36" s="4">
        <v>1.843378E-4</v>
      </c>
      <c r="BZ36" s="4">
        <v>1.814951E-4</v>
      </c>
      <c r="CA36" s="4">
        <v>1.7869610000000001E-4</v>
      </c>
      <c r="CB36" s="4">
        <v>1.7594010000000001E-4</v>
      </c>
      <c r="CC36" s="4">
        <v>1.732266E-4</v>
      </c>
      <c r="CD36" s="4">
        <v>1.7055480000000001E-4</v>
      </c>
      <c r="CE36" s="4">
        <v>1.679242E-4</v>
      </c>
      <c r="CF36" s="4">
        <v>1.65334E-4</v>
      </c>
      <c r="CG36" s="4">
        <v>1.627837E-4</v>
      </c>
      <c r="CH36" s="4">
        <v>1.6027279999999999E-4</v>
      </c>
      <c r="CI36" s="4">
        <v>1.5780049999999999E-4</v>
      </c>
      <c r="CJ36" s="4">
        <v>1.553662E-4</v>
      </c>
      <c r="CK36" s="4">
        <v>1.5296950000000001E-4</v>
      </c>
      <c r="CL36" s="4">
        <v>1.506097E-4</v>
      </c>
      <c r="CM36" s="4">
        <v>1.4828629999999999E-4</v>
      </c>
      <c r="CN36" s="4">
        <v>1.4599869999999999E-4</v>
      </c>
      <c r="CO36" s="4">
        <v>1.4374630000000001E-4</v>
      </c>
      <c r="CP36" s="4">
        <v>1.415287E-4</v>
      </c>
      <c r="CQ36" s="4">
        <v>1.3934519999999999E-4</v>
      </c>
      <c r="CR36" s="4">
        <v>1.371954E-4</v>
      </c>
      <c r="CS36" s="4">
        <v>1.3507880000000001E-4</v>
      </c>
      <c r="CT36" s="4">
        <v>1.329948E-4</v>
      </c>
      <c r="CU36" s="4">
        <v>1.309429E-4</v>
      </c>
      <c r="CV36" s="4">
        <v>1.289227E-4</v>
      </c>
      <c r="CW36" s="4">
        <v>1.2693359999999999E-4</v>
      </c>
      <c r="CX36" s="4">
        <v>1.249752E-4</v>
      </c>
      <c r="CY36" s="4">
        <v>1.2304699999999999E-4</v>
      </c>
      <c r="CZ36" s="4">
        <v>1.2114849999999999E-4</v>
      </c>
      <c r="DA36" s="4">
        <v>1.192793E-4</v>
      </c>
      <c r="DB36" s="4">
        <v>1.174389E-4</v>
      </c>
      <c r="DC36" s="4">
        <v>1.15627E-4</v>
      </c>
      <c r="DD36" s="4">
        <v>1.1384289999999999E-4</v>
      </c>
      <c r="DE36" s="4">
        <v>1.120864E-4</v>
      </c>
      <c r="DF36" s="4">
        <v>1.10357E-4</v>
      </c>
      <c r="DG36" s="4">
        <v>1.086543E-4</v>
      </c>
      <c r="DH36" s="4">
        <v>1.069778E-4</v>
      </c>
      <c r="DI36" s="4">
        <v>1.053272E-4</v>
      </c>
      <c r="DJ36" s="4">
        <v>1.03702E-4</v>
      </c>
      <c r="DK36" s="4">
        <v>1.0210200000000001E-4</v>
      </c>
      <c r="DL36" s="4">
        <v>1.0052659999999999E-4</v>
      </c>
      <c r="DM36" s="4">
        <v>9.8975500000000001E-5</v>
      </c>
      <c r="DN36" s="4">
        <v>9.74483E-5</v>
      </c>
      <c r="DO36" s="4">
        <v>9.5944699999999996E-5</v>
      </c>
      <c r="DP36" s="4">
        <v>9.4464300000000003E-5</v>
      </c>
      <c r="DQ36" s="4">
        <v>9.3006700000000005E-5</v>
      </c>
      <c r="DR36" s="4">
        <v>9.1571700000000003E-5</v>
      </c>
      <c r="DS36" s="4">
        <v>9.0158699999999995E-5</v>
      </c>
      <c r="DT36" s="4">
        <v>8.87676E-5</v>
      </c>
      <c r="DU36" s="4">
        <v>8.7397899999999999E-5</v>
      </c>
      <c r="DV36" s="4">
        <v>8.6049400000000003E-5</v>
      </c>
      <c r="DW36" s="4">
        <v>8.4721600000000006E-5</v>
      </c>
      <c r="DX36" s="4">
        <v>8.3414399999999999E-5</v>
      </c>
      <c r="DY36" s="4">
        <v>8.2127300000000002E-5</v>
      </c>
      <c r="DZ36" s="4">
        <v>8.0860100000000002E-5</v>
      </c>
      <c r="EA36" s="4">
        <v>7.9612399999999997E-5</v>
      </c>
      <c r="EB36" s="4">
        <v>7.8384E-5</v>
      </c>
      <c r="EC36" s="4">
        <v>7.7174499999999998E-5</v>
      </c>
      <c r="ED36" s="4">
        <v>7.5983700000000002E-5</v>
      </c>
      <c r="EE36" s="4">
        <v>7.48112E-5</v>
      </c>
      <c r="EF36" s="4">
        <v>7.3656899999999996E-5</v>
      </c>
      <c r="EG36" s="4">
        <v>7.2520400000000004E-5</v>
      </c>
      <c r="EH36" s="4">
        <v>7.1401400000000004E-5</v>
      </c>
      <c r="EI36" s="4">
        <v>7.02996E-5</v>
      </c>
      <c r="EJ36" s="4">
        <v>6.92149E-5</v>
      </c>
      <c r="EK36" s="4">
        <v>6.8146900000000003E-5</v>
      </c>
      <c r="EL36" s="4">
        <v>6.7095399999999995E-5</v>
      </c>
      <c r="EM36" s="4">
        <v>6.6060099999999995E-5</v>
      </c>
      <c r="EN36" s="4">
        <v>6.5040699999999995E-5</v>
      </c>
      <c r="EO36" s="4">
        <v>6.4037100000000004E-5</v>
      </c>
      <c r="EP36" s="4">
        <v>6.3048999999999999E-5</v>
      </c>
      <c r="EQ36" s="4">
        <v>6.2076199999999994E-5</v>
      </c>
      <c r="ER36" s="4">
        <v>6.1118300000000001E-5</v>
      </c>
      <c r="ES36" s="4">
        <v>6.0175199999999999E-5</v>
      </c>
      <c r="ET36" s="4">
        <v>5.9246700000000003E-5</v>
      </c>
      <c r="EU36" s="4">
        <v>5.8332499999999998E-5</v>
      </c>
      <c r="EV36" s="4">
        <v>5.7432400000000003E-5</v>
      </c>
      <c r="EW36" s="4">
        <v>5.6546199999999997E-5</v>
      </c>
      <c r="EX36" s="4">
        <v>5.5673700000000002E-5</v>
      </c>
      <c r="EY36" s="4">
        <v>5.4814600000000002E-5</v>
      </c>
      <c r="EZ36" s="4">
        <v>5.3968799999999997E-5</v>
      </c>
      <c r="FA36" s="4">
        <v>5.3136100000000001E-5</v>
      </c>
      <c r="FB36" s="4">
        <v>5.2316199999999999E-5</v>
      </c>
      <c r="FC36" s="4">
        <v>5.1508899999999997E-5</v>
      </c>
      <c r="FD36" s="4">
        <v>5.0714100000000003E-5</v>
      </c>
      <c r="FE36" s="4">
        <v>4.9931600000000001E-5</v>
      </c>
      <c r="FF36" s="4">
        <v>4.9161099999999999E-5</v>
      </c>
      <c r="FG36" s="4">
        <v>4.8402500000000003E-5</v>
      </c>
      <c r="FH36" s="4">
        <v>4.7655699999999998E-5</v>
      </c>
      <c r="FI36" s="4">
        <v>4.6920299999999999E-5</v>
      </c>
      <c r="FJ36" s="4">
        <v>4.6196299999999997E-5</v>
      </c>
      <c r="FK36" s="4">
        <v>4.5483499999999999E-5</v>
      </c>
      <c r="FL36" s="4">
        <v>4.4781699999999999E-5</v>
      </c>
      <c r="FM36" s="4">
        <v>4.4090700000000001E-5</v>
      </c>
      <c r="FN36" s="4">
        <v>4.34103E-5</v>
      </c>
      <c r="FO36" s="4">
        <v>4.2740500000000002E-5</v>
      </c>
      <c r="FP36" s="4">
        <v>4.2080999999999999E-5</v>
      </c>
      <c r="FQ36" s="4">
        <v>4.1431599999999998E-5</v>
      </c>
    </row>
    <row r="37" spans="1:173" x14ac:dyDescent="0.2">
      <c r="A37" s="3">
        <v>35</v>
      </c>
      <c r="B37" s="4">
        <v>6.1652029999999995E-4</v>
      </c>
      <c r="C37" s="4">
        <v>6.0762550000000005E-4</v>
      </c>
      <c r="D37" s="4">
        <v>5.9880440000000001E-4</v>
      </c>
      <c r="E37" s="4">
        <v>5.9006170000000004E-4</v>
      </c>
      <c r="F37" s="4">
        <v>5.8140130000000005E-4</v>
      </c>
      <c r="G37" s="4">
        <v>5.7282679999999997E-4</v>
      </c>
      <c r="H37" s="4">
        <v>5.6434140000000002E-4</v>
      </c>
      <c r="I37" s="4">
        <v>5.5594749999999995E-4</v>
      </c>
      <c r="J37" s="4">
        <v>5.4764750000000002E-4</v>
      </c>
      <c r="K37" s="4">
        <v>5.3944319999999998E-4</v>
      </c>
      <c r="L37" s="4">
        <v>5.3133610000000002E-4</v>
      </c>
      <c r="M37" s="4">
        <v>5.2332759999999996E-4</v>
      </c>
      <c r="N37" s="4">
        <v>5.1541849999999997E-4</v>
      </c>
      <c r="O37" s="4">
        <v>5.076096E-4</v>
      </c>
      <c r="P37" s="4">
        <v>4.999014E-4</v>
      </c>
      <c r="Q37" s="4">
        <v>4.9229440000000003E-4</v>
      </c>
      <c r="R37" s="4">
        <v>4.847885E-4</v>
      </c>
      <c r="S37" s="4">
        <v>4.7738389999999999E-4</v>
      </c>
      <c r="T37" s="4">
        <v>4.7008040000000003E-4</v>
      </c>
      <c r="U37" s="4">
        <v>4.6287759999999998E-4</v>
      </c>
      <c r="V37" s="4">
        <v>4.557753E-4</v>
      </c>
      <c r="W37" s="4">
        <v>4.4877300000000002E-4</v>
      </c>
      <c r="X37" s="4">
        <v>4.4186989999999999E-4</v>
      </c>
      <c r="Y37" s="4">
        <v>4.3506559999999998E-4</v>
      </c>
      <c r="Z37" s="4">
        <v>4.283593E-4</v>
      </c>
      <c r="AA37" s="4">
        <v>4.2175010000000001E-4</v>
      </c>
      <c r="AB37" s="4">
        <v>4.1523740000000002E-4</v>
      </c>
      <c r="AC37" s="4">
        <v>4.0882000000000001E-4</v>
      </c>
      <c r="AD37" s="4">
        <v>4.0249719999999999E-4</v>
      </c>
      <c r="AE37" s="4">
        <v>3.9626800000000002E-4</v>
      </c>
      <c r="AF37" s="4">
        <v>3.9013129999999999E-4</v>
      </c>
      <c r="AG37" s="4">
        <v>3.8408609999999999E-4</v>
      </c>
      <c r="AH37" s="4">
        <v>3.781314E-4</v>
      </c>
      <c r="AI37" s="4">
        <v>3.7226620000000002E-4</v>
      </c>
      <c r="AJ37" s="4">
        <v>3.664893E-4</v>
      </c>
      <c r="AK37" s="4">
        <v>3.6079960000000001E-4</v>
      </c>
      <c r="AL37" s="4">
        <v>3.5519609999999999E-4</v>
      </c>
      <c r="AM37" s="4">
        <v>3.4967769999999997E-4</v>
      </c>
      <c r="AN37" s="4">
        <v>3.442432E-4</v>
      </c>
      <c r="AO37" s="4">
        <v>3.3889150000000003E-4</v>
      </c>
      <c r="AP37" s="4">
        <v>3.3362149999999999E-4</v>
      </c>
      <c r="AQ37" s="4">
        <v>3.2843210000000001E-4</v>
      </c>
      <c r="AR37" s="4">
        <v>3.2332219999999998E-4</v>
      </c>
      <c r="AS37" s="4">
        <v>3.1829070000000001E-4</v>
      </c>
      <c r="AT37" s="4">
        <v>3.1333640000000002E-4</v>
      </c>
      <c r="AU37" s="4">
        <v>3.0845839999999998E-4</v>
      </c>
      <c r="AV37" s="4">
        <v>3.0365539999999998E-4</v>
      </c>
      <c r="AW37" s="4">
        <v>2.9892649999999998E-4</v>
      </c>
      <c r="AX37" s="4">
        <v>2.9427050000000002E-4</v>
      </c>
      <c r="AY37" s="4">
        <v>2.8968640000000002E-4</v>
      </c>
      <c r="AZ37" s="4">
        <v>2.8517309999999998E-4</v>
      </c>
      <c r="BA37" s="4">
        <v>2.807296E-4</v>
      </c>
      <c r="BB37" s="4">
        <v>2.7635490000000001E-4</v>
      </c>
      <c r="BC37" s="4">
        <v>2.7204790000000001E-4</v>
      </c>
      <c r="BD37" s="4">
        <v>2.6780759999999999E-4</v>
      </c>
      <c r="BE37" s="4">
        <v>2.6363299999999999E-4</v>
      </c>
      <c r="BF37" s="4">
        <v>2.5952320000000002E-4</v>
      </c>
      <c r="BG37" s="4">
        <v>2.5547720000000001E-4</v>
      </c>
      <c r="BH37" s="4">
        <v>2.51494E-4</v>
      </c>
      <c r="BI37" s="4">
        <v>2.4757259999999998E-4</v>
      </c>
      <c r="BJ37" s="4">
        <v>2.4371209999999999E-4</v>
      </c>
      <c r="BK37" s="4">
        <v>2.3991170000000001E-4</v>
      </c>
      <c r="BL37" s="4">
        <v>2.361703E-4</v>
      </c>
      <c r="BM37" s="4">
        <v>2.3248710000000001E-4</v>
      </c>
      <c r="BN37" s="4">
        <v>2.288611E-4</v>
      </c>
      <c r="BO37" s="4">
        <v>2.2529160000000001E-4</v>
      </c>
      <c r="BP37" s="4">
        <v>2.217776E-4</v>
      </c>
      <c r="BQ37" s="4">
        <v>2.1831840000000001E-4</v>
      </c>
      <c r="BR37" s="4">
        <v>2.149129E-4</v>
      </c>
      <c r="BS37" s="4">
        <v>2.1156049999999999E-4</v>
      </c>
      <c r="BT37" s="4">
        <v>2.0826030000000001E-4</v>
      </c>
      <c r="BU37" s="4">
        <v>2.0501149999999999E-4</v>
      </c>
      <c r="BV37" s="4">
        <v>2.0181330000000001E-4</v>
      </c>
      <c r="BW37" s="4">
        <v>1.9866489999999999E-4</v>
      </c>
      <c r="BX37" s="4">
        <v>1.9556550000000001E-4</v>
      </c>
      <c r="BY37" s="4">
        <v>1.925145E-4</v>
      </c>
      <c r="BZ37" s="4">
        <v>1.8951100000000001E-4</v>
      </c>
      <c r="CA37" s="4">
        <v>1.8655430000000001E-4</v>
      </c>
      <c r="CB37" s="4">
        <v>1.8364379999999999E-4</v>
      </c>
      <c r="CC37" s="4">
        <v>1.8077849999999999E-4</v>
      </c>
      <c r="CD37" s="4">
        <v>1.7795800000000001E-4</v>
      </c>
      <c r="CE37" s="4">
        <v>1.751814E-4</v>
      </c>
      <c r="CF37" s="4">
        <v>1.7244809999999999E-4</v>
      </c>
      <c r="CG37" s="4">
        <v>1.6975740000000001E-4</v>
      </c>
      <c r="CH37" s="4">
        <v>1.6710870000000001E-4</v>
      </c>
      <c r="CI37" s="4">
        <v>1.645013E-4</v>
      </c>
      <c r="CJ37" s="4">
        <v>1.6193460000000001E-4</v>
      </c>
      <c r="CK37" s="4">
        <v>1.594078E-4</v>
      </c>
      <c r="CL37" s="4">
        <v>1.5692049999999999E-4</v>
      </c>
      <c r="CM37" s="4">
        <v>1.5447200000000001E-4</v>
      </c>
      <c r="CN37" s="4">
        <v>1.5206169999999999E-4</v>
      </c>
      <c r="CO37" s="4">
        <v>1.4968889999999999E-4</v>
      </c>
      <c r="CP37" s="4">
        <v>1.4735320000000001E-4</v>
      </c>
      <c r="CQ37" s="4">
        <v>1.450539E-4</v>
      </c>
      <c r="CR37" s="4">
        <v>1.4279049999999999E-4</v>
      </c>
      <c r="CS37" s="4">
        <v>1.405624E-4</v>
      </c>
      <c r="CT37" s="4">
        <v>1.38369E-4</v>
      </c>
      <c r="CU37" s="4">
        <v>1.3620989999999999E-4</v>
      </c>
      <c r="CV37" s="4">
        <v>1.340844E-4</v>
      </c>
      <c r="CW37" s="4">
        <v>1.3199220000000001E-4</v>
      </c>
      <c r="CX37" s="4">
        <v>1.2993250000000001E-4</v>
      </c>
      <c r="CY37" s="4">
        <v>1.2790499999999999E-4</v>
      </c>
      <c r="CZ37" s="4">
        <v>1.2590910000000001E-4</v>
      </c>
      <c r="DA37" s="4">
        <v>1.2394430000000001E-4</v>
      </c>
      <c r="DB37" s="4">
        <v>1.2201020000000001E-4</v>
      </c>
      <c r="DC37" s="4">
        <v>1.201063E-4</v>
      </c>
      <c r="DD37" s="4">
        <v>1.182321E-4</v>
      </c>
      <c r="DE37" s="4">
        <v>1.163871E-4</v>
      </c>
      <c r="DF37" s="4">
        <v>1.145709E-4</v>
      </c>
      <c r="DG37" s="4">
        <v>1.127831E-4</v>
      </c>
      <c r="DH37" s="4">
        <v>1.110231E-4</v>
      </c>
      <c r="DI37" s="4">
        <v>1.0929059999999999E-4</v>
      </c>
      <c r="DJ37" s="4">
        <v>1.0758519999999999E-4</v>
      </c>
      <c r="DK37" s="4">
        <v>1.0590630000000001E-4</v>
      </c>
      <c r="DL37" s="4">
        <v>1.042537E-4</v>
      </c>
      <c r="DM37" s="4">
        <v>1.026268E-4</v>
      </c>
      <c r="DN37" s="4">
        <v>1.010253E-4</v>
      </c>
      <c r="DO37" s="4">
        <v>9.9448800000000002E-5</v>
      </c>
      <c r="DP37" s="4">
        <v>9.7896899999999994E-5</v>
      </c>
      <c r="DQ37" s="4">
        <v>9.6369300000000006E-5</v>
      </c>
      <c r="DR37" s="4">
        <v>9.4865399999999995E-5</v>
      </c>
      <c r="DS37" s="4">
        <v>9.3385000000000001E-5</v>
      </c>
      <c r="DT37" s="4">
        <v>9.1927800000000004E-5</v>
      </c>
      <c r="DU37" s="4">
        <v>9.0493200000000003E-5</v>
      </c>
      <c r="DV37" s="4">
        <v>8.9081100000000003E-5</v>
      </c>
      <c r="DW37" s="4">
        <v>8.7690999999999998E-5</v>
      </c>
      <c r="DX37" s="4">
        <v>8.6322499999999999E-5</v>
      </c>
      <c r="DY37" s="4">
        <v>8.49755E-5</v>
      </c>
      <c r="DZ37" s="4">
        <v>8.3649399999999999E-5</v>
      </c>
      <c r="EA37" s="4">
        <v>8.2343999999999996E-5</v>
      </c>
      <c r="EB37" s="4">
        <v>8.1059100000000005E-5</v>
      </c>
      <c r="EC37" s="4">
        <v>7.9794099999999996E-5</v>
      </c>
      <c r="ED37" s="4">
        <v>7.8548900000000003E-5</v>
      </c>
      <c r="EE37" s="4">
        <v>7.7323099999999998E-5</v>
      </c>
      <c r="EF37" s="4">
        <v>7.6116499999999995E-5</v>
      </c>
      <c r="EG37" s="4">
        <v>7.4928700000000006E-5</v>
      </c>
      <c r="EH37" s="4">
        <v>7.3759399999999997E-5</v>
      </c>
      <c r="EI37" s="4">
        <v>7.2608399999999994E-5</v>
      </c>
      <c r="EJ37" s="4">
        <v>7.1475299999999996E-5</v>
      </c>
      <c r="EK37" s="4">
        <v>7.0359900000000004E-5</v>
      </c>
      <c r="EL37" s="4">
        <v>6.9261899999999995E-5</v>
      </c>
      <c r="EM37" s="4">
        <v>6.8181099999999997E-5</v>
      </c>
      <c r="EN37" s="4">
        <v>6.7117099999999995E-5</v>
      </c>
      <c r="EO37" s="4">
        <v>6.6069700000000002E-5</v>
      </c>
      <c r="EP37" s="4">
        <v>6.5038700000000005E-5</v>
      </c>
      <c r="EQ37" s="4">
        <v>6.4023700000000002E-5</v>
      </c>
      <c r="ER37" s="4">
        <v>6.30246E-5</v>
      </c>
      <c r="ES37" s="4">
        <v>6.2041100000000005E-5</v>
      </c>
      <c r="ET37" s="4">
        <v>6.1072899999999996E-5</v>
      </c>
      <c r="EU37" s="4">
        <v>6.01198E-5</v>
      </c>
      <c r="EV37" s="4">
        <v>5.9181700000000003E-5</v>
      </c>
      <c r="EW37" s="4">
        <v>5.8258099999999997E-5</v>
      </c>
      <c r="EX37" s="4">
        <v>5.7349000000000003E-5</v>
      </c>
      <c r="EY37" s="4">
        <v>5.6453999999999999E-5</v>
      </c>
      <c r="EZ37" s="4">
        <v>5.5572999999999998E-5</v>
      </c>
      <c r="FA37" s="4">
        <v>5.4705800000000001E-5</v>
      </c>
      <c r="FB37" s="4">
        <v>5.3852099999999999E-5</v>
      </c>
      <c r="FC37" s="4">
        <v>5.3011699999999999E-5</v>
      </c>
      <c r="FD37" s="4">
        <v>5.2184400000000001E-5</v>
      </c>
      <c r="FE37" s="4">
        <v>5.1370099999999998E-5</v>
      </c>
      <c r="FF37" s="4">
        <v>5.0568400000000002E-5</v>
      </c>
      <c r="FG37" s="4">
        <v>4.97793E-5</v>
      </c>
      <c r="FH37" s="4">
        <v>4.9002399999999997E-5</v>
      </c>
      <c r="FI37" s="4">
        <v>4.8237700000000001E-5</v>
      </c>
      <c r="FJ37" s="4">
        <v>4.7484999999999997E-5</v>
      </c>
      <c r="FK37" s="4">
        <v>4.6743899999999998E-5</v>
      </c>
      <c r="FL37" s="4">
        <v>4.6014499999999998E-5</v>
      </c>
      <c r="FM37" s="4">
        <v>4.5296400000000002E-5</v>
      </c>
      <c r="FN37" s="4">
        <v>4.4589499999999997E-5</v>
      </c>
      <c r="FO37" s="4">
        <v>4.3893700000000003E-5</v>
      </c>
      <c r="FP37" s="4">
        <v>4.3208699999999998E-5</v>
      </c>
      <c r="FQ37" s="4">
        <v>4.2534399999999997E-5</v>
      </c>
    </row>
    <row r="38" spans="1:173" x14ac:dyDescent="0.2">
      <c r="A38" s="3">
        <v>36</v>
      </c>
      <c r="B38" s="4">
        <v>6.4481719999999996E-4</v>
      </c>
      <c r="C38" s="4">
        <v>6.3446539999999999E-4</v>
      </c>
      <c r="D38" s="4">
        <v>6.2429249999999999E-4</v>
      </c>
      <c r="E38" s="4">
        <v>6.142942E-4</v>
      </c>
      <c r="F38" s="4">
        <v>6.0446649999999996E-4</v>
      </c>
      <c r="G38" s="4">
        <v>5.9480540000000004E-4</v>
      </c>
      <c r="H38" s="4">
        <v>5.853074E-4</v>
      </c>
      <c r="I38" s="4">
        <v>5.759688E-4</v>
      </c>
      <c r="J38" s="4">
        <v>5.6678640000000003E-4</v>
      </c>
      <c r="K38" s="4">
        <v>5.5775680000000002E-4</v>
      </c>
      <c r="L38" s="4">
        <v>5.4887689999999999E-4</v>
      </c>
      <c r="M38" s="4">
        <v>5.4014380000000004E-4</v>
      </c>
      <c r="N38" s="4">
        <v>5.3155439999999997E-4</v>
      </c>
      <c r="O38" s="4">
        <v>5.2310599999999996E-4</v>
      </c>
      <c r="P38" s="4">
        <v>5.1479580000000002E-4</v>
      </c>
      <c r="Q38" s="4">
        <v>5.0662129999999995E-4</v>
      </c>
      <c r="R38" s="4">
        <v>4.9857989999999995E-4</v>
      </c>
      <c r="S38" s="4">
        <v>4.9066910000000004E-4</v>
      </c>
      <c r="T38" s="4">
        <v>4.8288660000000001E-4</v>
      </c>
      <c r="U38" s="4">
        <v>4.7522999999999999E-4</v>
      </c>
      <c r="V38" s="4">
        <v>4.6769699999999999E-4</v>
      </c>
      <c r="W38" s="4">
        <v>4.6028539999999998E-4</v>
      </c>
      <c r="X38" s="4">
        <v>4.5299320000000002E-4</v>
      </c>
      <c r="Y38" s="4">
        <v>4.4581809999999999E-4</v>
      </c>
      <c r="Z38" s="4">
        <v>4.3875830000000002E-4</v>
      </c>
      <c r="AA38" s="4">
        <v>4.3181159999999998E-4</v>
      </c>
      <c r="AB38" s="4">
        <v>4.2497610000000001E-4</v>
      </c>
      <c r="AC38" s="4">
        <v>4.1825E-4</v>
      </c>
      <c r="AD38" s="4">
        <v>4.116314E-4</v>
      </c>
      <c r="AE38" s="4">
        <v>4.0511840000000002E-4</v>
      </c>
      <c r="AF38" s="4">
        <v>3.9870939999999999E-4</v>
      </c>
      <c r="AG38" s="4">
        <v>3.9240249999999998E-4</v>
      </c>
      <c r="AH38" s="4">
        <v>3.8619609999999998E-4</v>
      </c>
      <c r="AI38" s="4">
        <v>3.8008840000000003E-4</v>
      </c>
      <c r="AJ38" s="4">
        <v>3.7407800000000002E-4</v>
      </c>
      <c r="AK38" s="4">
        <v>3.681631E-4</v>
      </c>
      <c r="AL38" s="4">
        <v>3.6234219999999999E-4</v>
      </c>
      <c r="AM38" s="4">
        <v>3.5661379999999998E-4</v>
      </c>
      <c r="AN38" s="4">
        <v>3.5097630000000002E-4</v>
      </c>
      <c r="AO38" s="4">
        <v>3.4542839999999997E-4</v>
      </c>
      <c r="AP38" s="4">
        <v>3.3996839999999998E-4</v>
      </c>
      <c r="AQ38" s="4">
        <v>3.3459499999999998E-4</v>
      </c>
      <c r="AR38" s="4">
        <v>3.2930680000000002E-4</v>
      </c>
      <c r="AS38" s="4">
        <v>3.2410240000000002E-4</v>
      </c>
      <c r="AT38" s="4">
        <v>3.1898050000000002E-4</v>
      </c>
      <c r="AU38" s="4">
        <v>3.1393980000000001E-4</v>
      </c>
      <c r="AV38" s="4">
        <v>3.0897880000000001E-4</v>
      </c>
      <c r="AW38" s="4">
        <v>3.0409639999999998E-4</v>
      </c>
      <c r="AX38" s="4">
        <v>2.9929140000000001E-4</v>
      </c>
      <c r="AY38" s="4">
        <v>2.945623E-4</v>
      </c>
      <c r="AZ38" s="4">
        <v>2.899081E-4</v>
      </c>
      <c r="BA38" s="4">
        <v>2.8532759999999998E-4</v>
      </c>
      <c r="BB38" s="4">
        <v>2.8081949999999998E-4</v>
      </c>
      <c r="BC38" s="4">
        <v>2.7638279999999999E-4</v>
      </c>
      <c r="BD38" s="4">
        <v>2.7201619999999999E-4</v>
      </c>
      <c r="BE38" s="4">
        <v>2.677186E-4</v>
      </c>
      <c r="BF38" s="4">
        <v>2.6348909999999998E-4</v>
      </c>
      <c r="BG38" s="4">
        <v>2.5932640000000002E-4</v>
      </c>
      <c r="BH38" s="4">
        <v>2.552295E-4</v>
      </c>
      <c r="BI38" s="4">
        <v>2.5119740000000002E-4</v>
      </c>
      <c r="BJ38" s="4">
        <v>2.4722900000000001E-4</v>
      </c>
      <c r="BK38" s="4">
        <v>2.4332339999999999E-4</v>
      </c>
      <c r="BL38" s="4">
        <v>2.394795E-4</v>
      </c>
      <c r="BM38" s="4">
        <v>2.356964E-4</v>
      </c>
      <c r="BN38" s="4">
        <v>2.3197300000000001E-4</v>
      </c>
      <c r="BO38" s="4">
        <v>2.2830849999999999E-4</v>
      </c>
      <c r="BP38" s="4">
        <v>2.2470190000000001E-4</v>
      </c>
      <c r="BQ38" s="4">
        <v>2.2115230000000001E-4</v>
      </c>
      <c r="BR38" s="4">
        <v>2.176588E-4</v>
      </c>
      <c r="BS38" s="4">
        <v>2.1422039999999999E-4</v>
      </c>
      <c r="BT38" s="4">
        <v>2.108364E-4</v>
      </c>
      <c r="BU38" s="4">
        <v>2.0750590000000001E-4</v>
      </c>
      <c r="BV38" s="4">
        <v>2.0422800000000001E-4</v>
      </c>
      <c r="BW38" s="4">
        <v>2.010019E-4</v>
      </c>
      <c r="BX38" s="4">
        <v>1.9782679999999999E-4</v>
      </c>
      <c r="BY38" s="4">
        <v>1.9470180000000001E-4</v>
      </c>
      <c r="BZ38" s="4">
        <v>1.9162620000000001E-4</v>
      </c>
      <c r="CA38" s="4">
        <v>1.885992E-4</v>
      </c>
      <c r="CB38" s="4">
        <v>1.8562E-4</v>
      </c>
      <c r="CC38" s="4">
        <v>1.8268780000000001E-4</v>
      </c>
      <c r="CD38" s="4">
        <v>1.7980200000000001E-4</v>
      </c>
      <c r="CE38" s="4">
        <v>1.769618E-4</v>
      </c>
      <c r="CF38" s="4">
        <v>1.7416640000000001E-4</v>
      </c>
      <c r="CG38" s="4">
        <v>1.714152E-4</v>
      </c>
      <c r="CH38" s="4">
        <v>1.6870749999999999E-4</v>
      </c>
      <c r="CI38" s="4">
        <v>1.6604249999999999E-4</v>
      </c>
      <c r="CJ38" s="4">
        <v>1.6341970000000001E-4</v>
      </c>
      <c r="CK38" s="4">
        <v>1.6083819999999999E-4</v>
      </c>
      <c r="CL38" s="4">
        <v>1.5829759999999999E-4</v>
      </c>
      <c r="CM38" s="4">
        <v>1.55797E-4</v>
      </c>
      <c r="CN38" s="4">
        <v>1.5333600000000001E-4</v>
      </c>
      <c r="CO38" s="4">
        <v>1.5091390000000001E-4</v>
      </c>
      <c r="CP38" s="4">
        <v>1.4852999999999999E-4</v>
      </c>
      <c r="CQ38" s="4">
        <v>1.461837E-4</v>
      </c>
      <c r="CR38" s="4">
        <v>1.4387460000000001E-4</v>
      </c>
      <c r="CS38" s="4">
        <v>1.416019E-4</v>
      </c>
      <c r="CT38" s="4">
        <v>1.393651E-4</v>
      </c>
      <c r="CU38" s="4">
        <v>1.371636E-4</v>
      </c>
      <c r="CV38" s="4">
        <v>1.349969E-4</v>
      </c>
      <c r="CW38" s="4">
        <v>1.3286440000000001E-4</v>
      </c>
      <c r="CX38" s="4">
        <v>1.3076569999999999E-4</v>
      </c>
      <c r="CY38" s="4">
        <v>1.2870000000000001E-4</v>
      </c>
      <c r="CZ38" s="4">
        <v>1.2666700000000001E-4</v>
      </c>
      <c r="DA38" s="4">
        <v>1.2466610000000001E-4</v>
      </c>
      <c r="DB38" s="4">
        <v>1.2269679999999999E-4</v>
      </c>
      <c r="DC38" s="4">
        <v>1.2075870000000001E-4</v>
      </c>
      <c r="DD38" s="4">
        <v>1.188511E-4</v>
      </c>
      <c r="DE38" s="4">
        <v>1.169737E-4</v>
      </c>
      <c r="DF38" s="4">
        <v>1.151259E-4</v>
      </c>
      <c r="DG38" s="4">
        <v>1.133073E-4</v>
      </c>
      <c r="DH38" s="4">
        <v>1.115175E-4</v>
      </c>
      <c r="DI38" s="4">
        <v>1.097559E-4</v>
      </c>
      <c r="DJ38" s="4">
        <v>1.080221E-4</v>
      </c>
      <c r="DK38" s="4">
        <v>1.063157E-4</v>
      </c>
      <c r="DL38" s="4">
        <v>1.046363E-4</v>
      </c>
      <c r="DM38" s="4">
        <v>1.029834E-4</v>
      </c>
      <c r="DN38" s="4">
        <v>1.013566E-4</v>
      </c>
      <c r="DO38" s="4">
        <v>9.9755500000000004E-5</v>
      </c>
      <c r="DP38" s="4">
        <v>9.8179700000000005E-5</v>
      </c>
      <c r="DQ38" s="4">
        <v>9.6628799999999999E-5</v>
      </c>
      <c r="DR38" s="4">
        <v>9.5102399999999999E-5</v>
      </c>
      <c r="DS38" s="4">
        <v>9.3600100000000005E-5</v>
      </c>
      <c r="DT38" s="4">
        <v>9.2121500000000002E-5</v>
      </c>
      <c r="DU38" s="4">
        <v>9.0666299999999996E-5</v>
      </c>
      <c r="DV38" s="4">
        <v>8.92341E-5</v>
      </c>
      <c r="DW38" s="4">
        <v>8.7824499999999999E-5</v>
      </c>
      <c r="DX38" s="4">
        <v>8.64372E-5</v>
      </c>
      <c r="DY38" s="4">
        <v>8.5071699999999994E-5</v>
      </c>
      <c r="DZ38" s="4">
        <v>8.3727900000000002E-5</v>
      </c>
      <c r="EA38" s="4">
        <v>8.2405300000000002E-5</v>
      </c>
      <c r="EB38" s="4">
        <v>8.1103499999999994E-5</v>
      </c>
      <c r="EC38" s="4">
        <v>7.9822399999999997E-5</v>
      </c>
      <c r="ED38" s="4">
        <v>7.8561399999999996E-5</v>
      </c>
      <c r="EE38" s="4">
        <v>7.7320399999999999E-5</v>
      </c>
      <c r="EF38" s="4">
        <v>7.6099000000000004E-5</v>
      </c>
      <c r="EG38" s="4">
        <v>7.4896900000000005E-5</v>
      </c>
      <c r="EH38" s="4">
        <v>7.3713800000000006E-5</v>
      </c>
      <c r="EI38" s="4">
        <v>7.2549299999999993E-5</v>
      </c>
      <c r="EJ38" s="4">
        <v>7.1403300000000001E-5</v>
      </c>
      <c r="EK38" s="4">
        <v>7.0275299999999994E-5</v>
      </c>
      <c r="EL38" s="4">
        <v>6.9165200000000007E-5</v>
      </c>
      <c r="EM38" s="4">
        <v>6.8072599999999996E-5</v>
      </c>
      <c r="EN38" s="4">
        <v>6.6997300000000003E-5</v>
      </c>
      <c r="EO38" s="4">
        <v>6.59389E-5</v>
      </c>
      <c r="EP38" s="4">
        <v>6.4897300000000006E-5</v>
      </c>
      <c r="EQ38" s="4">
        <v>6.3872099999999994E-5</v>
      </c>
      <c r="ER38" s="4">
        <v>6.2863100000000005E-5</v>
      </c>
      <c r="ES38" s="4">
        <v>6.1870099999999996E-5</v>
      </c>
      <c r="ET38" s="4">
        <v>6.0892800000000001E-5</v>
      </c>
      <c r="EU38" s="4">
        <v>5.9930799999999999E-5</v>
      </c>
      <c r="EV38" s="4">
        <v>5.8984100000000003E-5</v>
      </c>
      <c r="EW38" s="4">
        <v>5.80523E-5</v>
      </c>
      <c r="EX38" s="4">
        <v>5.7135300000000002E-5</v>
      </c>
      <c r="EY38" s="4">
        <v>5.6232700000000001E-5</v>
      </c>
      <c r="EZ38" s="4">
        <v>5.5344399999999998E-5</v>
      </c>
      <c r="FA38" s="4">
        <v>5.4470199999999999E-5</v>
      </c>
      <c r="FB38" s="4">
        <v>5.3609700000000003E-5</v>
      </c>
      <c r="FC38" s="4">
        <v>5.2762800000000002E-5</v>
      </c>
      <c r="FD38" s="4">
        <v>5.1929299999999998E-5</v>
      </c>
      <c r="FE38" s="4">
        <v>5.1109000000000001E-5</v>
      </c>
      <c r="FF38" s="4">
        <v>5.03016E-5</v>
      </c>
      <c r="FG38" s="4">
        <v>4.9506999999999999E-5</v>
      </c>
      <c r="FH38" s="4">
        <v>4.8724999999999999E-5</v>
      </c>
      <c r="FI38" s="4">
        <v>4.7955299999999998E-5</v>
      </c>
      <c r="FJ38" s="4">
        <v>4.7197699999999997E-5</v>
      </c>
      <c r="FK38" s="4">
        <v>4.6452100000000002E-5</v>
      </c>
      <c r="FL38" s="4">
        <v>4.5718299999999999E-5</v>
      </c>
      <c r="FM38" s="4">
        <v>4.4996100000000001E-5</v>
      </c>
      <c r="FN38" s="4">
        <v>4.4285300000000001E-5</v>
      </c>
      <c r="FO38" s="4">
        <v>4.3585699999999998E-5</v>
      </c>
      <c r="FP38" s="4">
        <v>4.28972E-5</v>
      </c>
      <c r="FQ38" s="4">
        <v>4.2219599999999998E-5</v>
      </c>
    </row>
    <row r="39" spans="1:173" x14ac:dyDescent="0.2">
      <c r="A39" s="3">
        <v>37</v>
      </c>
      <c r="B39" s="4">
        <v>6.884587E-4</v>
      </c>
      <c r="C39" s="4">
        <v>6.7881929999999999E-4</v>
      </c>
      <c r="D39" s="4">
        <v>6.6919470000000004E-4</v>
      </c>
      <c r="E39" s="4">
        <v>6.5959700000000005E-4</v>
      </c>
      <c r="F39" s="4">
        <v>6.500373E-4</v>
      </c>
      <c r="G39" s="4">
        <v>6.4052550000000003E-4</v>
      </c>
      <c r="H39" s="4">
        <v>6.3107039999999999E-4</v>
      </c>
      <c r="I39" s="4">
        <v>6.2167980000000004E-4</v>
      </c>
      <c r="J39" s="4">
        <v>6.1236060000000004E-4</v>
      </c>
      <c r="K39" s="4">
        <v>6.0311900000000005E-4</v>
      </c>
      <c r="L39" s="4">
        <v>5.9396049999999999E-4</v>
      </c>
      <c r="M39" s="4">
        <v>5.8488959999999999E-4</v>
      </c>
      <c r="N39" s="4">
        <v>5.7591059999999999E-4</v>
      </c>
      <c r="O39" s="4">
        <v>5.6702689999999997E-4</v>
      </c>
      <c r="P39" s="4">
        <v>5.5824170000000003E-4</v>
      </c>
      <c r="Q39" s="4">
        <v>5.4955740000000002E-4</v>
      </c>
      <c r="R39" s="4">
        <v>5.4097640000000001E-4</v>
      </c>
      <c r="S39" s="4">
        <v>5.3250029999999998E-4</v>
      </c>
      <c r="T39" s="4">
        <v>5.2413060000000003E-4</v>
      </c>
      <c r="U39" s="4">
        <v>5.1586850000000001E-4</v>
      </c>
      <c r="V39" s="4">
        <v>5.0771490000000002E-4</v>
      </c>
      <c r="W39" s="4">
        <v>4.9967030000000001E-4</v>
      </c>
      <c r="X39" s="4">
        <v>4.9173520000000005E-4</v>
      </c>
      <c r="Y39" s="4">
        <v>4.839097E-4</v>
      </c>
      <c r="Z39" s="4">
        <v>4.7619390000000001E-4</v>
      </c>
      <c r="AA39" s="4">
        <v>4.6858760000000001E-4</v>
      </c>
      <c r="AB39" s="4">
        <v>4.610905E-4</v>
      </c>
      <c r="AC39" s="4">
        <v>4.5370220000000001E-4</v>
      </c>
      <c r="AD39" s="4">
        <v>4.4642219999999999E-4</v>
      </c>
      <c r="AE39" s="4">
        <v>4.3924969999999998E-4</v>
      </c>
      <c r="AF39" s="4">
        <v>4.3218409999999999E-4</v>
      </c>
      <c r="AG39" s="4">
        <v>4.2522449999999999E-4</v>
      </c>
      <c r="AH39" s="4">
        <v>4.1837009999999997E-4</v>
      </c>
      <c r="AI39" s="4">
        <v>4.1161989999999999E-4</v>
      </c>
      <c r="AJ39" s="4">
        <v>4.0497290000000001E-4</v>
      </c>
      <c r="AK39" s="4">
        <v>3.9842799999999999E-4</v>
      </c>
      <c r="AL39" s="4">
        <v>3.9198420000000002E-4</v>
      </c>
      <c r="AM39" s="4">
        <v>3.8564030000000002E-4</v>
      </c>
      <c r="AN39" s="4">
        <v>3.793952E-4</v>
      </c>
      <c r="AO39" s="4">
        <v>3.7324759999999999E-4</v>
      </c>
      <c r="AP39" s="4">
        <v>3.6719649999999998E-4</v>
      </c>
      <c r="AQ39" s="4">
        <v>3.6124049999999998E-4</v>
      </c>
      <c r="AR39" s="4">
        <v>3.5537850000000001E-4</v>
      </c>
      <c r="AS39" s="4">
        <v>3.4960919999999998E-4</v>
      </c>
      <c r="AT39" s="4">
        <v>3.4393139999999998E-4</v>
      </c>
      <c r="AU39" s="4">
        <v>3.3834369999999998E-4</v>
      </c>
      <c r="AV39" s="4">
        <v>3.328451E-4</v>
      </c>
      <c r="AW39" s="4">
        <v>3.2743410000000002E-4</v>
      </c>
      <c r="AX39" s="4">
        <v>3.2210959999999999E-4</v>
      </c>
      <c r="AY39" s="4">
        <v>3.1687030000000001E-4</v>
      </c>
      <c r="AZ39" s="4">
        <v>3.1171509999999999E-4</v>
      </c>
      <c r="BA39" s="4">
        <v>3.0664249999999999E-4</v>
      </c>
      <c r="BB39" s="4">
        <v>3.0165150000000001E-4</v>
      </c>
      <c r="BC39" s="4">
        <v>2.9674079999999998E-4</v>
      </c>
      <c r="BD39" s="4">
        <v>2.9190919999999999E-4</v>
      </c>
      <c r="BE39" s="4">
        <v>2.8715540000000001E-4</v>
      </c>
      <c r="BF39" s="4">
        <v>2.8247839999999999E-4</v>
      </c>
      <c r="BG39" s="4">
        <v>2.77877E-4</v>
      </c>
      <c r="BH39" s="4">
        <v>2.7334990000000002E-4</v>
      </c>
      <c r="BI39" s="4">
        <v>2.6889600000000002E-4</v>
      </c>
      <c r="BJ39" s="4">
        <v>2.6451429999999998E-4</v>
      </c>
      <c r="BK39" s="4">
        <v>2.6020349999999998E-4</v>
      </c>
      <c r="BL39" s="4">
        <v>2.5596249999999999E-4</v>
      </c>
      <c r="BM39" s="4">
        <v>2.5179029999999999E-4</v>
      </c>
      <c r="BN39" s="4">
        <v>2.4768579999999999E-4</v>
      </c>
      <c r="BO39" s="4">
        <v>2.436479E-4</v>
      </c>
      <c r="BP39" s="4">
        <v>2.396756E-4</v>
      </c>
      <c r="BQ39" s="4">
        <v>2.3576780000000001E-4</v>
      </c>
      <c r="BR39" s="4">
        <v>2.3192340000000001E-4</v>
      </c>
      <c r="BS39" s="4">
        <v>2.281416E-4</v>
      </c>
      <c r="BT39" s="4">
        <v>2.244212E-4</v>
      </c>
      <c r="BU39" s="4">
        <v>2.207613E-4</v>
      </c>
      <c r="BV39" s="4">
        <v>2.17161E-4</v>
      </c>
      <c r="BW39" s="4">
        <v>2.136192E-4</v>
      </c>
      <c r="BX39" s="4">
        <v>2.101351E-4</v>
      </c>
      <c r="BY39" s="4">
        <v>2.0670770000000001E-4</v>
      </c>
      <c r="BZ39" s="4">
        <v>2.0333610000000001E-4</v>
      </c>
      <c r="CA39" s="4">
        <v>2.000193E-4</v>
      </c>
      <c r="CB39" s="4">
        <v>1.9675660000000001E-4</v>
      </c>
      <c r="CC39" s="4">
        <v>1.93547E-4</v>
      </c>
      <c r="CD39" s="4">
        <v>1.9038980000000001E-4</v>
      </c>
      <c r="CE39" s="4">
        <v>1.8728390000000001E-4</v>
      </c>
      <c r="CF39" s="4">
        <v>1.8422870000000001E-4</v>
      </c>
      <c r="CG39" s="4">
        <v>1.8122320000000001E-4</v>
      </c>
      <c r="CH39" s="4">
        <v>1.782667E-4</v>
      </c>
      <c r="CI39" s="4">
        <v>1.753584E-4</v>
      </c>
      <c r="CJ39" s="4">
        <v>1.7249750000000001E-4</v>
      </c>
      <c r="CK39" s="4">
        <v>1.696833E-4</v>
      </c>
      <c r="CL39" s="4">
        <v>1.669149E-4</v>
      </c>
      <c r="CM39" s="4">
        <v>1.6419159999999999E-4</v>
      </c>
      <c r="CN39" s="4">
        <v>1.615128E-4</v>
      </c>
      <c r="CO39" s="4">
        <v>1.5887759999999999E-4</v>
      </c>
      <c r="CP39" s="4">
        <v>1.5628540000000001E-4</v>
      </c>
      <c r="CQ39" s="4">
        <v>1.5373550000000001E-4</v>
      </c>
      <c r="CR39" s="4">
        <v>1.5122709999999999E-4</v>
      </c>
      <c r="CS39" s="4">
        <v>1.4875970000000001E-4</v>
      </c>
      <c r="CT39" s="4">
        <v>1.463325E-4</v>
      </c>
      <c r="CU39" s="4">
        <v>1.439449E-4</v>
      </c>
      <c r="CV39" s="4">
        <v>1.415962E-4</v>
      </c>
      <c r="CW39" s="4">
        <v>1.3928589999999999E-4</v>
      </c>
      <c r="CX39" s="4">
        <v>1.370132E-4</v>
      </c>
      <c r="CY39" s="4">
        <v>1.347776E-4</v>
      </c>
      <c r="CZ39" s="4">
        <v>1.325784E-4</v>
      </c>
      <c r="DA39" s="4">
        <v>1.304152E-4</v>
      </c>
      <c r="DB39" s="4">
        <v>1.282872E-4</v>
      </c>
      <c r="DC39" s="4">
        <v>1.2619390000000001E-4</v>
      </c>
      <c r="DD39" s="4">
        <v>1.241348E-4</v>
      </c>
      <c r="DE39" s="4">
        <v>1.2210930000000001E-4</v>
      </c>
      <c r="DF39" s="4">
        <v>1.201168E-4</v>
      </c>
      <c r="DG39" s="4">
        <v>1.1815689999999999E-4</v>
      </c>
      <c r="DH39" s="4">
        <v>1.1622889999999999E-4</v>
      </c>
      <c r="DI39" s="4">
        <v>1.143323E-4</v>
      </c>
      <c r="DJ39" s="4">
        <v>1.124667E-4</v>
      </c>
      <c r="DK39" s="4">
        <v>1.106315E-4</v>
      </c>
      <c r="DL39" s="4">
        <v>1.088263E-4</v>
      </c>
      <c r="DM39" s="4">
        <v>1.070506E-4</v>
      </c>
      <c r="DN39" s="4">
        <v>1.0530380000000001E-4</v>
      </c>
      <c r="DO39" s="4">
        <v>1.035855E-4</v>
      </c>
      <c r="DP39" s="4">
        <v>1.018952E-4</v>
      </c>
      <c r="DQ39" s="4">
        <v>1.0023250000000001E-4</v>
      </c>
      <c r="DR39" s="4">
        <v>9.8596899999999998E-5</v>
      </c>
      <c r="DS39" s="4">
        <v>9.6988099999999994E-5</v>
      </c>
      <c r="DT39" s="4">
        <v>9.5405500000000007E-5</v>
      </c>
      <c r="DU39" s="4">
        <v>9.3848699999999995E-5</v>
      </c>
      <c r="DV39" s="4">
        <v>9.2317299999999998E-5</v>
      </c>
      <c r="DW39" s="4">
        <v>9.0810799999999995E-5</v>
      </c>
      <c r="DX39" s="4">
        <v>8.9328999999999998E-5</v>
      </c>
      <c r="DY39" s="4">
        <v>8.78714E-5</v>
      </c>
      <c r="DZ39" s="4">
        <v>8.6437499999999994E-5</v>
      </c>
      <c r="EA39" s="4">
        <v>8.5026999999999998E-5</v>
      </c>
      <c r="EB39" s="4">
        <v>8.3639600000000005E-5</v>
      </c>
      <c r="EC39" s="4">
        <v>8.22747E-5</v>
      </c>
      <c r="ED39" s="4">
        <v>8.0932200000000004E-5</v>
      </c>
      <c r="EE39" s="4">
        <v>7.9611599999999995E-5</v>
      </c>
      <c r="EF39" s="4">
        <v>7.8312499999999999E-5</v>
      </c>
      <c r="EG39" s="4">
        <v>7.7034599999999996E-5</v>
      </c>
      <c r="EH39" s="4">
        <v>7.5777499999999997E-5</v>
      </c>
      <c r="EI39" s="4">
        <v>7.4541000000000003E-5</v>
      </c>
      <c r="EJ39" s="4">
        <v>7.3324600000000006E-5</v>
      </c>
      <c r="EK39" s="4">
        <v>7.2128100000000005E-5</v>
      </c>
      <c r="EL39" s="4">
        <v>7.0951099999999999E-5</v>
      </c>
      <c r="EM39" s="4">
        <v>6.9793299999999995E-5</v>
      </c>
      <c r="EN39" s="4">
        <v>6.8654500000000005E-5</v>
      </c>
      <c r="EO39" s="4">
        <v>6.7534100000000001E-5</v>
      </c>
      <c r="EP39" s="4">
        <v>6.6432099999999997E-5</v>
      </c>
      <c r="EQ39" s="4">
        <v>6.5348100000000005E-5</v>
      </c>
      <c r="ER39" s="4">
        <v>6.4281699999999998E-5</v>
      </c>
      <c r="ES39" s="4">
        <v>6.3232799999999995E-5</v>
      </c>
      <c r="ET39" s="4">
        <v>6.2200900000000003E-5</v>
      </c>
      <c r="EU39" s="4">
        <v>6.11859E-5</v>
      </c>
      <c r="EV39" s="4">
        <v>6.0187499999999999E-5</v>
      </c>
      <c r="EW39" s="4">
        <v>5.92053E-5</v>
      </c>
      <c r="EX39" s="4">
        <v>5.8239200000000003E-5</v>
      </c>
      <c r="EY39" s="4">
        <v>5.72889E-5</v>
      </c>
      <c r="EZ39" s="4">
        <v>5.6354000000000003E-5</v>
      </c>
      <c r="FA39" s="4">
        <v>5.5434399999999999E-5</v>
      </c>
      <c r="FB39" s="4">
        <v>5.4529800000000001E-5</v>
      </c>
      <c r="FC39" s="4">
        <v>5.3640000000000001E-5</v>
      </c>
      <c r="FD39" s="4">
        <v>5.27647E-5</v>
      </c>
      <c r="FE39" s="4">
        <v>5.1903700000000002E-5</v>
      </c>
      <c r="FF39" s="4">
        <v>5.1056700000000002E-5</v>
      </c>
      <c r="FG39" s="4">
        <v>5.0223599999999998E-5</v>
      </c>
      <c r="FH39" s="4">
        <v>4.9404000000000003E-5</v>
      </c>
      <c r="FI39" s="4">
        <v>4.8597799999999997E-5</v>
      </c>
      <c r="FJ39" s="4">
        <v>4.78048E-5</v>
      </c>
      <c r="FK39" s="4">
        <v>4.7024699999999997E-5</v>
      </c>
      <c r="FL39" s="4">
        <v>4.6257300000000002E-5</v>
      </c>
      <c r="FM39" s="4">
        <v>4.55025E-5</v>
      </c>
      <c r="FN39" s="4">
        <v>4.4759999999999998E-5</v>
      </c>
      <c r="FO39" s="4">
        <v>4.4029600000000003E-5</v>
      </c>
      <c r="FP39" s="4">
        <v>4.3311099999999999E-5</v>
      </c>
      <c r="FQ39" s="4">
        <v>4.2604300000000001E-5</v>
      </c>
    </row>
    <row r="40" spans="1:173" x14ac:dyDescent="0.2">
      <c r="A40" s="3">
        <v>38</v>
      </c>
      <c r="B40" s="4">
        <v>7.2896389999999999E-4</v>
      </c>
      <c r="C40" s="4">
        <v>7.1937149999999996E-4</v>
      </c>
      <c r="D40" s="4">
        <v>7.0971670000000001E-4</v>
      </c>
      <c r="E40" s="4">
        <v>7.0001980000000002E-4</v>
      </c>
      <c r="F40" s="4">
        <v>6.9029889999999998E-4</v>
      </c>
      <c r="G40" s="4">
        <v>6.8057060000000001E-4</v>
      </c>
      <c r="H40" s="4">
        <v>6.708498E-4</v>
      </c>
      <c r="I40" s="4">
        <v>6.6114980000000004E-4</v>
      </c>
      <c r="J40" s="4">
        <v>6.5148270000000002E-4</v>
      </c>
      <c r="K40" s="4">
        <v>6.4185930000000004E-4</v>
      </c>
      <c r="L40" s="4">
        <v>6.322891E-4</v>
      </c>
      <c r="M40" s="4">
        <v>6.2278080000000003E-4</v>
      </c>
      <c r="N40" s="4">
        <v>6.1334189999999998E-4</v>
      </c>
      <c r="O40" s="4">
        <v>6.039792E-4</v>
      </c>
      <c r="P40" s="4">
        <v>5.9469869999999997E-4</v>
      </c>
      <c r="Q40" s="4">
        <v>5.8550539999999997E-4</v>
      </c>
      <c r="R40" s="4">
        <v>5.7640399999999998E-4</v>
      </c>
      <c r="S40" s="4">
        <v>5.6739840000000002E-4</v>
      </c>
      <c r="T40" s="4">
        <v>5.5849199999999995E-4</v>
      </c>
      <c r="U40" s="4">
        <v>5.4968759999999997E-4</v>
      </c>
      <c r="V40" s="4">
        <v>5.4098769999999996E-4</v>
      </c>
      <c r="W40" s="4">
        <v>5.3239430000000005E-4</v>
      </c>
      <c r="X40" s="4">
        <v>5.2390900000000003E-4</v>
      </c>
      <c r="Y40" s="4">
        <v>5.1553320000000005E-4</v>
      </c>
      <c r="Z40" s="4">
        <v>5.0726790000000003E-4</v>
      </c>
      <c r="AA40" s="4">
        <v>4.9911390000000001E-4</v>
      </c>
      <c r="AB40" s="4">
        <v>4.9107160000000003E-4</v>
      </c>
      <c r="AC40" s="4">
        <v>4.8314130000000002E-4</v>
      </c>
      <c r="AD40" s="4">
        <v>4.7532310000000002E-4</v>
      </c>
      <c r="AE40" s="4">
        <v>4.6761699999999998E-4</v>
      </c>
      <c r="AF40" s="4">
        <v>4.6002260000000002E-4</v>
      </c>
      <c r="AG40" s="4">
        <v>4.5253950000000002E-4</v>
      </c>
      <c r="AH40" s="4">
        <v>4.451673E-4</v>
      </c>
      <c r="AI40" s="4">
        <v>4.3790540000000002E-4</v>
      </c>
      <c r="AJ40" s="4">
        <v>4.3075289999999999E-4</v>
      </c>
      <c r="AK40" s="4">
        <v>4.2370899999999998E-4</v>
      </c>
      <c r="AL40" s="4">
        <v>4.16773E-4</v>
      </c>
      <c r="AM40" s="4">
        <v>4.0994369999999998E-4</v>
      </c>
      <c r="AN40" s="4">
        <v>4.0322030000000003E-4</v>
      </c>
      <c r="AO40" s="4">
        <v>3.9660150000000001E-4</v>
      </c>
      <c r="AP40" s="4">
        <v>3.9008640000000002E-4</v>
      </c>
      <c r="AQ40" s="4">
        <v>3.8367369999999998E-4</v>
      </c>
      <c r="AR40" s="4">
        <v>3.7736220000000002E-4</v>
      </c>
      <c r="AS40" s="4">
        <v>3.711508E-4</v>
      </c>
      <c r="AT40" s="4">
        <v>3.650382E-4</v>
      </c>
      <c r="AU40" s="4">
        <v>3.5902310000000002E-4</v>
      </c>
      <c r="AV40" s="4">
        <v>3.5310430000000002E-4</v>
      </c>
      <c r="AW40" s="4">
        <v>3.472805E-4</v>
      </c>
      <c r="AX40" s="4">
        <v>3.4155040000000001E-4</v>
      </c>
      <c r="AY40" s="4">
        <v>3.3591269999999997E-4</v>
      </c>
      <c r="AZ40" s="4">
        <v>3.3036619999999997E-4</v>
      </c>
      <c r="BA40" s="4">
        <v>3.2490939999999999E-4</v>
      </c>
      <c r="BB40" s="4">
        <v>3.1954120000000002E-4</v>
      </c>
      <c r="BC40" s="4">
        <v>3.1426030000000001E-4</v>
      </c>
      <c r="BD40" s="4">
        <v>3.0906530000000002E-4</v>
      </c>
      <c r="BE40" s="4">
        <v>3.0395489999999998E-4</v>
      </c>
      <c r="BF40" s="4">
        <v>2.9892800000000001E-4</v>
      </c>
      <c r="BG40" s="4">
        <v>2.9398320000000001E-4</v>
      </c>
      <c r="BH40" s="4">
        <v>2.891193E-4</v>
      </c>
      <c r="BI40" s="4">
        <v>2.8433510000000001E-4</v>
      </c>
      <c r="BJ40" s="4">
        <v>2.7962929999999998E-4</v>
      </c>
      <c r="BK40" s="4">
        <v>2.7500069999999998E-4</v>
      </c>
      <c r="BL40" s="4">
        <v>2.7044809999999999E-4</v>
      </c>
      <c r="BM40" s="4">
        <v>2.6597030000000002E-4</v>
      </c>
      <c r="BN40" s="4">
        <v>2.6156619999999998E-4</v>
      </c>
      <c r="BO40" s="4">
        <v>2.5723450000000002E-4</v>
      </c>
      <c r="BP40" s="4">
        <v>2.5297409999999997E-4</v>
      </c>
      <c r="BQ40" s="4">
        <v>2.4878390000000002E-4</v>
      </c>
      <c r="BR40" s="4">
        <v>2.446627E-4</v>
      </c>
      <c r="BS40" s="4">
        <v>2.4060950000000001E-4</v>
      </c>
      <c r="BT40" s="4">
        <v>2.366232E-4</v>
      </c>
      <c r="BU40" s="4">
        <v>2.3270269999999999E-4</v>
      </c>
      <c r="BV40" s="4">
        <v>2.288468E-4</v>
      </c>
      <c r="BW40" s="4">
        <v>2.250547E-4</v>
      </c>
      <c r="BX40" s="4">
        <v>2.2132520000000001E-4</v>
      </c>
      <c r="BY40" s="4">
        <v>2.176573E-4</v>
      </c>
      <c r="BZ40" s="4">
        <v>2.1405E-4</v>
      </c>
      <c r="CA40" s="4">
        <v>2.105024E-4</v>
      </c>
      <c r="CB40" s="4">
        <v>2.0701340000000001E-4</v>
      </c>
      <c r="CC40" s="4">
        <v>2.0358210000000001E-4</v>
      </c>
      <c r="CD40" s="4">
        <v>2.002076E-4</v>
      </c>
      <c r="CE40" s="4">
        <v>1.968889E-4</v>
      </c>
      <c r="CF40" s="4">
        <v>1.9362519999999999E-4</v>
      </c>
      <c r="CG40" s="4">
        <v>1.9041540000000001E-4</v>
      </c>
      <c r="CH40" s="4">
        <v>1.8725879999999999E-4</v>
      </c>
      <c r="CI40" s="4">
        <v>1.8415449999999999E-4</v>
      </c>
      <c r="CJ40" s="4">
        <v>1.8110150000000001E-4</v>
      </c>
      <c r="CK40" s="4">
        <v>1.7809910000000001E-4</v>
      </c>
      <c r="CL40" s="4">
        <v>1.751465E-4</v>
      </c>
      <c r="CM40" s="4">
        <v>1.7224269999999999E-4</v>
      </c>
      <c r="CN40" s="4">
        <v>1.6938700000000001E-4</v>
      </c>
      <c r="CO40" s="4">
        <v>1.665786E-4</v>
      </c>
      <c r="CP40" s="4">
        <v>1.6381680000000001E-4</v>
      </c>
      <c r="CQ40" s="4">
        <v>1.6110070000000001E-4</v>
      </c>
      <c r="CR40" s="4">
        <v>1.5842960000000001E-4</v>
      </c>
      <c r="CS40" s="4">
        <v>1.558028E-4</v>
      </c>
      <c r="CT40" s="4">
        <v>1.5321949999999999E-4</v>
      </c>
      <c r="CU40" s="4">
        <v>1.50679E-4</v>
      </c>
      <c r="CV40" s="4">
        <v>1.481806E-4</v>
      </c>
      <c r="CW40" s="4">
        <v>1.4572359999999999E-4</v>
      </c>
      <c r="CX40" s="4">
        <v>1.4330730000000001E-4</v>
      </c>
      <c r="CY40" s="4">
        <v>1.4093109999999999E-4</v>
      </c>
      <c r="CZ40" s="4">
        <v>1.3859429999999999E-4</v>
      </c>
      <c r="DA40" s="4">
        <v>1.3629620000000001E-4</v>
      </c>
      <c r="DB40" s="4">
        <v>1.3403619999999999E-4</v>
      </c>
      <c r="DC40" s="4">
        <v>1.3181360000000001E-4</v>
      </c>
      <c r="DD40" s="4">
        <v>1.2962790000000001E-4</v>
      </c>
      <c r="DE40" s="4">
        <v>1.2747839999999999E-4</v>
      </c>
      <c r="DF40" s="4">
        <v>1.253646E-4</v>
      </c>
      <c r="DG40" s="4">
        <v>1.232858E-4</v>
      </c>
      <c r="DH40" s="4">
        <v>1.2124149999999999E-4</v>
      </c>
      <c r="DI40" s="4">
        <v>1.19231E-4</v>
      </c>
      <c r="DJ40" s="4">
        <v>1.1725390000000001E-4</v>
      </c>
      <c r="DK40" s="4">
        <v>1.153096E-4</v>
      </c>
      <c r="DL40" s="4">
        <v>1.1339750000000001E-4</v>
      </c>
      <c r="DM40" s="4">
        <v>1.115171E-4</v>
      </c>
      <c r="DN40" s="4">
        <v>1.096679E-4</v>
      </c>
      <c r="DO40" s="4">
        <v>1.078493E-4</v>
      </c>
      <c r="DP40" s="4">
        <v>1.0606090000000001E-4</v>
      </c>
      <c r="DQ40" s="4">
        <v>1.0430220000000001E-4</v>
      </c>
      <c r="DR40" s="4">
        <v>1.0257259999999999E-4</v>
      </c>
      <c r="DS40" s="4">
        <v>1.0087160000000001E-4</v>
      </c>
      <c r="DT40" s="4">
        <v>9.9198900000000003E-5</v>
      </c>
      <c r="DU40" s="4">
        <v>9.7553999999999995E-5</v>
      </c>
      <c r="DV40" s="4">
        <v>9.5936300000000005E-5</v>
      </c>
      <c r="DW40" s="4">
        <v>9.4345400000000006E-5</v>
      </c>
      <c r="DX40" s="4">
        <v>9.2780899999999998E-5</v>
      </c>
      <c r="DY40" s="4">
        <v>9.1242299999999999E-5</v>
      </c>
      <c r="DZ40" s="4">
        <v>8.9729300000000002E-5</v>
      </c>
      <c r="EA40" s="4">
        <v>8.8241300000000005E-5</v>
      </c>
      <c r="EB40" s="4">
        <v>8.6778000000000002E-5</v>
      </c>
      <c r="EC40" s="4">
        <v>8.5339000000000004E-5</v>
      </c>
      <c r="ED40" s="4">
        <v>8.3923800000000004E-5</v>
      </c>
      <c r="EE40" s="4">
        <v>8.2532099999999995E-5</v>
      </c>
      <c r="EF40" s="4">
        <v>8.1163500000000003E-5</v>
      </c>
      <c r="EG40" s="4">
        <v>7.98176E-5</v>
      </c>
      <c r="EH40" s="4">
        <v>7.8493999999999998E-5</v>
      </c>
      <c r="EI40" s="4">
        <v>7.7192299999999996E-5</v>
      </c>
      <c r="EJ40" s="4">
        <v>7.5912200000000001E-5</v>
      </c>
      <c r="EK40" s="4">
        <v>7.4653400000000006E-5</v>
      </c>
      <c r="EL40" s="4">
        <v>7.3415400000000002E-5</v>
      </c>
      <c r="EM40" s="4">
        <v>7.2198000000000002E-5</v>
      </c>
      <c r="EN40" s="4">
        <v>7.1000699999999999E-5</v>
      </c>
      <c r="EO40" s="4">
        <v>6.9823300000000006E-5</v>
      </c>
      <c r="EP40" s="4">
        <v>6.8665399999999995E-5</v>
      </c>
      <c r="EQ40" s="4">
        <v>6.7526699999999998E-5</v>
      </c>
      <c r="ER40" s="4">
        <v>6.6406899999999996E-5</v>
      </c>
      <c r="ES40" s="4">
        <v>6.5305699999999994E-5</v>
      </c>
      <c r="ET40" s="4">
        <v>6.4222700000000004E-5</v>
      </c>
      <c r="EU40" s="4">
        <v>6.31577E-5</v>
      </c>
      <c r="EV40" s="4">
        <v>6.2110400000000001E-5</v>
      </c>
      <c r="EW40" s="4">
        <v>6.1080400000000006E-5</v>
      </c>
      <c r="EX40" s="4">
        <v>6.00675E-5</v>
      </c>
      <c r="EY40" s="4">
        <v>5.9071399999999998E-5</v>
      </c>
      <c r="EZ40" s="4">
        <v>5.8091799999999998E-5</v>
      </c>
      <c r="FA40" s="4">
        <v>5.71284E-5</v>
      </c>
      <c r="FB40" s="4">
        <v>5.6181100000000003E-5</v>
      </c>
      <c r="FC40" s="4">
        <v>5.52494E-5</v>
      </c>
      <c r="FD40" s="4">
        <v>5.4333199999999997E-5</v>
      </c>
      <c r="FE40" s="4">
        <v>5.34322E-5</v>
      </c>
      <c r="FF40" s="4">
        <v>5.2546100000000002E-5</v>
      </c>
      <c r="FG40" s="4">
        <v>5.1674700000000002E-5</v>
      </c>
      <c r="FH40" s="4">
        <v>5.08178E-5</v>
      </c>
      <c r="FI40" s="4">
        <v>4.9975100000000002E-5</v>
      </c>
      <c r="FJ40" s="4">
        <v>4.9146300000000001E-5</v>
      </c>
      <c r="FK40" s="4">
        <v>4.8331300000000003E-5</v>
      </c>
      <c r="FL40" s="4">
        <v>4.75298E-5</v>
      </c>
      <c r="FM40" s="4">
        <v>4.67416E-5</v>
      </c>
      <c r="FN40" s="4">
        <v>4.5966500000000001E-5</v>
      </c>
      <c r="FO40" s="4">
        <v>4.5204200000000003E-5</v>
      </c>
      <c r="FP40" s="4">
        <v>4.44546E-5</v>
      </c>
      <c r="FQ40" s="4">
        <v>4.3717400000000003E-5</v>
      </c>
    </row>
    <row r="41" spans="1:173" x14ac:dyDescent="0.2">
      <c r="A41" s="3">
        <v>39</v>
      </c>
      <c r="B41" s="4">
        <v>7.9600090000000003E-4</v>
      </c>
      <c r="C41" s="4">
        <v>7.8633380000000001E-4</v>
      </c>
      <c r="D41" s="4">
        <v>7.7650780000000001E-4</v>
      </c>
      <c r="E41" s="4">
        <v>7.6655280000000004E-4</v>
      </c>
      <c r="F41" s="4">
        <v>7.5649579999999999E-4</v>
      </c>
      <c r="G41" s="4">
        <v>7.4636159999999995E-4</v>
      </c>
      <c r="H41" s="4">
        <v>7.3617259999999999E-4</v>
      </c>
      <c r="I41" s="4">
        <v>7.2594930000000003E-4</v>
      </c>
      <c r="J41" s="4">
        <v>7.1570990000000001E-4</v>
      </c>
      <c r="K41" s="4">
        <v>7.0547120000000001E-4</v>
      </c>
      <c r="L41" s="4">
        <v>6.9524820000000005E-4</v>
      </c>
      <c r="M41" s="4">
        <v>6.850542E-4</v>
      </c>
      <c r="N41" s="4">
        <v>6.7490129999999999E-4</v>
      </c>
      <c r="O41" s="4">
        <v>6.648003E-4</v>
      </c>
      <c r="P41" s="4">
        <v>6.5476089999999998E-4</v>
      </c>
      <c r="Q41" s="4">
        <v>6.4479160000000002E-4</v>
      </c>
      <c r="R41" s="4">
        <v>6.3489989999999995E-4</v>
      </c>
      <c r="S41" s="4">
        <v>6.2509260000000004E-4</v>
      </c>
      <c r="T41" s="4">
        <v>6.1537549999999999E-4</v>
      </c>
      <c r="U41" s="4">
        <v>6.0575370000000002E-4</v>
      </c>
      <c r="V41" s="4">
        <v>5.9623170000000004E-4</v>
      </c>
      <c r="W41" s="4">
        <v>5.8681339999999997E-4</v>
      </c>
      <c r="X41" s="4">
        <v>5.7750200000000003E-4</v>
      </c>
      <c r="Y41" s="4">
        <v>5.6830040000000002E-4</v>
      </c>
      <c r="Z41" s="4">
        <v>5.5921080000000004E-4</v>
      </c>
      <c r="AA41" s="4">
        <v>5.5023520000000001E-4</v>
      </c>
      <c r="AB41" s="4">
        <v>5.4137510000000001E-4</v>
      </c>
      <c r="AC41" s="4">
        <v>5.3263180000000005E-4</v>
      </c>
      <c r="AD41" s="4">
        <v>5.2400609999999996E-4</v>
      </c>
      <c r="AE41" s="4">
        <v>5.154987E-4</v>
      </c>
      <c r="AF41" s="4">
        <v>5.0710999999999996E-4</v>
      </c>
      <c r="AG41" s="4">
        <v>4.9884009999999999E-4</v>
      </c>
      <c r="AH41" s="4">
        <v>4.9068910000000002E-4</v>
      </c>
      <c r="AI41" s="4">
        <v>4.8265660000000002E-4</v>
      </c>
      <c r="AJ41" s="4">
        <v>4.7474239999999998E-4</v>
      </c>
      <c r="AK41" s="4">
        <v>4.6694599999999998E-4</v>
      </c>
      <c r="AL41" s="4">
        <v>4.5926659999999999E-4</v>
      </c>
      <c r="AM41" s="4">
        <v>4.5170360000000001E-4</v>
      </c>
      <c r="AN41" s="4">
        <v>4.442561E-4</v>
      </c>
      <c r="AO41" s="4">
        <v>4.3692319999999999E-4</v>
      </c>
      <c r="AP41" s="4">
        <v>4.2970399999999999E-4</v>
      </c>
      <c r="AQ41" s="4">
        <v>4.2259719999999999E-4</v>
      </c>
      <c r="AR41" s="4">
        <v>4.1560179999999998E-4</v>
      </c>
      <c r="AS41" s="4">
        <v>4.0871670000000002E-4</v>
      </c>
      <c r="AT41" s="4">
        <v>4.019405E-4</v>
      </c>
      <c r="AU41" s="4">
        <v>3.9527209999999999E-4</v>
      </c>
      <c r="AV41" s="4">
        <v>3.8871009999999999E-4</v>
      </c>
      <c r="AW41" s="4">
        <v>3.8225329999999998E-4</v>
      </c>
      <c r="AX41" s="4">
        <v>3.7590030000000002E-4</v>
      </c>
      <c r="AY41" s="4">
        <v>3.6964970000000002E-4</v>
      </c>
      <c r="AZ41" s="4">
        <v>3.6350020000000001E-4</v>
      </c>
      <c r="BA41" s="4">
        <v>3.5745040000000002E-4</v>
      </c>
      <c r="BB41" s="4">
        <v>3.5149900000000002E-4</v>
      </c>
      <c r="BC41" s="4">
        <v>3.4564449999999999E-4</v>
      </c>
      <c r="BD41" s="4">
        <v>3.3988559999999999E-4</v>
      </c>
      <c r="BE41" s="4">
        <v>3.3422079999999998E-4</v>
      </c>
      <c r="BF41" s="4">
        <v>3.286489E-4</v>
      </c>
      <c r="BG41" s="4">
        <v>3.2316840000000001E-4</v>
      </c>
      <c r="BH41" s="4">
        <v>3.1777800000000001E-4</v>
      </c>
      <c r="BI41" s="4">
        <v>3.124763E-4</v>
      </c>
      <c r="BJ41" s="4">
        <v>3.0726190000000001E-4</v>
      </c>
      <c r="BK41" s="4">
        <v>3.0213359999999999E-4</v>
      </c>
      <c r="BL41" s="4">
        <v>2.9709000000000002E-4</v>
      </c>
      <c r="BM41" s="4">
        <v>2.9212969999999999E-4</v>
      </c>
      <c r="BN41" s="4">
        <v>2.8725149999999999E-4</v>
      </c>
      <c r="BO41" s="4">
        <v>2.824541E-4</v>
      </c>
      <c r="BP41" s="4">
        <v>2.7773620000000001E-4</v>
      </c>
      <c r="BQ41" s="4">
        <v>2.7309650000000002E-4</v>
      </c>
      <c r="BR41" s="4">
        <v>2.6853389999999998E-4</v>
      </c>
      <c r="BS41" s="4">
        <v>2.64047E-4</v>
      </c>
      <c r="BT41" s="4">
        <v>2.596346E-4</v>
      </c>
      <c r="BU41" s="4">
        <v>2.5529559999999999E-4</v>
      </c>
      <c r="BV41" s="4">
        <v>2.5102879999999998E-4</v>
      </c>
      <c r="BW41" s="4">
        <v>2.4683289999999998E-4</v>
      </c>
      <c r="BX41" s="4">
        <v>2.4270699999999999E-4</v>
      </c>
      <c r="BY41" s="4">
        <v>2.3864970000000001E-4</v>
      </c>
      <c r="BZ41" s="4">
        <v>2.3466000000000001E-4</v>
      </c>
      <c r="CA41" s="4">
        <v>2.307368E-4</v>
      </c>
      <c r="CB41" s="4">
        <v>2.268789E-4</v>
      </c>
      <c r="CC41" s="4">
        <v>2.2308540000000001E-4</v>
      </c>
      <c r="CD41" s="4">
        <v>2.193552E-4</v>
      </c>
      <c r="CE41" s="4">
        <v>2.1568720000000001E-4</v>
      </c>
      <c r="CF41" s="4">
        <v>2.1208039999999999E-4</v>
      </c>
      <c r="CG41" s="4">
        <v>2.085337E-4</v>
      </c>
      <c r="CH41" s="4">
        <v>2.0504630000000001E-4</v>
      </c>
      <c r="CI41" s="4">
        <v>2.016171E-4</v>
      </c>
      <c r="CJ41" s="4">
        <v>1.9824520000000001E-4</v>
      </c>
      <c r="CK41" s="4">
        <v>1.949295E-4</v>
      </c>
      <c r="CL41" s="4">
        <v>1.9166929999999999E-4</v>
      </c>
      <c r="CM41" s="4">
        <v>1.884635E-4</v>
      </c>
      <c r="CN41" s="4">
        <v>1.853112E-4</v>
      </c>
      <c r="CO41" s="4">
        <v>1.8221160000000001E-4</v>
      </c>
      <c r="CP41" s="4">
        <v>1.7916380000000001E-4</v>
      </c>
      <c r="CQ41" s="4">
        <v>1.76167E-4</v>
      </c>
      <c r="CR41" s="4">
        <v>1.7322020000000001E-4</v>
      </c>
      <c r="CS41" s="4">
        <v>1.7032270000000001E-4</v>
      </c>
      <c r="CT41" s="4">
        <v>1.674736E-4</v>
      </c>
      <c r="CU41" s="4">
        <v>1.6467209999999999E-4</v>
      </c>
      <c r="CV41" s="4">
        <v>1.619174E-4</v>
      </c>
      <c r="CW41" s="4">
        <v>1.5920880000000001E-4</v>
      </c>
      <c r="CX41" s="4">
        <v>1.5654549999999999E-4</v>
      </c>
      <c r="CY41" s="4">
        <v>1.539268E-4</v>
      </c>
      <c r="CZ41" s="4">
        <v>1.5135180000000001E-4</v>
      </c>
      <c r="DA41" s="4">
        <v>1.4881979999999999E-4</v>
      </c>
      <c r="DB41" s="4">
        <v>1.463302E-4</v>
      </c>
      <c r="DC41" s="4">
        <v>1.4388230000000001E-4</v>
      </c>
      <c r="DD41" s="4">
        <v>1.414752E-4</v>
      </c>
      <c r="DE41" s="4">
        <v>1.3910849999999999E-4</v>
      </c>
      <c r="DF41" s="4">
        <v>1.3678130000000001E-4</v>
      </c>
      <c r="DG41" s="4">
        <v>1.3449299999999999E-4</v>
      </c>
      <c r="DH41" s="4">
        <v>1.3224299999999999E-4</v>
      </c>
      <c r="DI41" s="4">
        <v>1.3003059999999999E-4</v>
      </c>
      <c r="DJ41" s="4">
        <v>1.278552E-4</v>
      </c>
      <c r="DK41" s="4">
        <v>1.2571619999999999E-4</v>
      </c>
      <c r="DL41" s="4">
        <v>1.2361300000000001E-4</v>
      </c>
      <c r="DM41" s="4">
        <v>1.21545E-4</v>
      </c>
      <c r="DN41" s="4">
        <v>1.195116E-4</v>
      </c>
      <c r="DO41" s="4">
        <v>1.175121E-4</v>
      </c>
      <c r="DP41" s="4">
        <v>1.155461E-4</v>
      </c>
      <c r="DQ41" s="4">
        <v>1.13613E-4</v>
      </c>
      <c r="DR41" s="4">
        <v>1.117123E-4</v>
      </c>
      <c r="DS41" s="4">
        <v>1.0984330000000001E-4</v>
      </c>
      <c r="DT41" s="4">
        <v>1.0800559999999999E-4</v>
      </c>
      <c r="DU41" s="4">
        <v>1.061987E-4</v>
      </c>
      <c r="DV41" s="4">
        <v>1.044219E-4</v>
      </c>
      <c r="DW41" s="4">
        <v>1.026749E-4</v>
      </c>
      <c r="DX41" s="4">
        <v>1.009571E-4</v>
      </c>
      <c r="DY41" s="4">
        <v>9.9268100000000006E-5</v>
      </c>
      <c r="DZ41" s="4">
        <v>9.7607299999999996E-5</v>
      </c>
      <c r="EA41" s="4">
        <v>9.5974299999999994E-5</v>
      </c>
      <c r="EB41" s="4">
        <v>9.4368600000000003E-5</v>
      </c>
      <c r="EC41" s="4">
        <v>9.2789700000000004E-5</v>
      </c>
      <c r="ED41" s="4">
        <v>9.1237300000000001E-5</v>
      </c>
      <c r="EE41" s="4">
        <v>8.9710900000000002E-5</v>
      </c>
      <c r="EF41" s="4">
        <v>8.8209900000000004E-5</v>
      </c>
      <c r="EG41" s="4">
        <v>8.6734099999999993E-5</v>
      </c>
      <c r="EH41" s="4">
        <v>8.5283000000000003E-5</v>
      </c>
      <c r="EI41" s="4">
        <v>8.3856200000000005E-5</v>
      </c>
      <c r="EJ41" s="4">
        <v>8.2453200000000005E-5</v>
      </c>
      <c r="EK41" s="4">
        <v>8.1073699999999996E-5</v>
      </c>
      <c r="EL41" s="4">
        <v>7.9717300000000003E-5</v>
      </c>
      <c r="EM41" s="4">
        <v>7.8383599999999999E-5</v>
      </c>
      <c r="EN41" s="4">
        <v>7.7072199999999997E-5</v>
      </c>
      <c r="EO41" s="4">
        <v>7.5782699999999995E-5</v>
      </c>
      <c r="EP41" s="4">
        <v>7.45148E-5</v>
      </c>
      <c r="EQ41" s="4">
        <v>7.3268099999999997E-5</v>
      </c>
      <c r="ER41" s="4">
        <v>7.2042300000000006E-5</v>
      </c>
      <c r="ES41" s="4">
        <v>7.0836900000000006E-5</v>
      </c>
      <c r="ET41" s="4">
        <v>6.9651800000000003E-5</v>
      </c>
      <c r="EU41" s="4">
        <v>6.8486399999999995E-5</v>
      </c>
      <c r="EV41" s="4">
        <v>6.7340600000000004E-5</v>
      </c>
      <c r="EW41" s="4">
        <v>6.6213900000000007E-5</v>
      </c>
      <c r="EX41" s="4">
        <v>6.5106100000000003E-5</v>
      </c>
      <c r="EY41" s="4">
        <v>6.4016799999999993E-5</v>
      </c>
      <c r="EZ41" s="4">
        <v>6.2945800000000003E-5</v>
      </c>
      <c r="FA41" s="4">
        <v>6.1892599999999998E-5</v>
      </c>
      <c r="FB41" s="4">
        <v>6.0857099999999997E-5</v>
      </c>
      <c r="FC41" s="4">
        <v>5.9838900000000001E-5</v>
      </c>
      <c r="FD41" s="4">
        <v>5.8837800000000001E-5</v>
      </c>
      <c r="FE41" s="4">
        <v>5.7853399999999997E-5</v>
      </c>
      <c r="FF41" s="4">
        <v>5.6885400000000003E-5</v>
      </c>
      <c r="FG41" s="4">
        <v>5.5933700000000003E-5</v>
      </c>
      <c r="FH41" s="4">
        <v>5.4997799999999997E-5</v>
      </c>
      <c r="FI41" s="4">
        <v>5.4077699999999999E-5</v>
      </c>
      <c r="FJ41" s="4">
        <v>5.31729E-5</v>
      </c>
      <c r="FK41" s="4">
        <v>5.2283300000000001E-5</v>
      </c>
      <c r="FL41" s="4">
        <v>5.1408500000000001E-5</v>
      </c>
      <c r="FM41" s="4">
        <v>5.0548399999999999E-5</v>
      </c>
      <c r="FN41" s="4">
        <v>4.9702700000000001E-5</v>
      </c>
      <c r="FO41" s="4">
        <v>4.88711E-5</v>
      </c>
      <c r="FP41" s="4">
        <v>4.8053400000000003E-5</v>
      </c>
      <c r="FQ41" s="4">
        <v>4.7249500000000002E-5</v>
      </c>
    </row>
    <row r="42" spans="1:173" x14ac:dyDescent="0.2">
      <c r="A42" s="3">
        <v>40</v>
      </c>
      <c r="B42" s="4">
        <v>8.6901679999999996E-4</v>
      </c>
      <c r="C42" s="4">
        <v>8.5595919999999995E-4</v>
      </c>
      <c r="D42" s="4">
        <v>8.4296030000000001E-4</v>
      </c>
      <c r="E42" s="4">
        <v>8.3003380000000004E-4</v>
      </c>
      <c r="F42" s="4">
        <v>8.1719180000000005E-4</v>
      </c>
      <c r="G42" s="4">
        <v>8.0444519999999995E-4</v>
      </c>
      <c r="H42" s="4">
        <v>7.9180349999999995E-4</v>
      </c>
      <c r="I42" s="4">
        <v>7.7927509999999999E-4</v>
      </c>
      <c r="J42" s="4">
        <v>7.6686729999999995E-4</v>
      </c>
      <c r="K42" s="4">
        <v>7.545866E-4</v>
      </c>
      <c r="L42" s="4">
        <v>7.4243849999999995E-4</v>
      </c>
      <c r="M42" s="4">
        <v>7.3042769999999999E-4</v>
      </c>
      <c r="N42" s="4">
        <v>7.1855829999999999E-4</v>
      </c>
      <c r="O42" s="4">
        <v>7.0683379999999997E-4</v>
      </c>
      <c r="P42" s="4">
        <v>6.9525689999999998E-4</v>
      </c>
      <c r="Q42" s="4">
        <v>6.8382999999999996E-4</v>
      </c>
      <c r="R42" s="4">
        <v>6.7255489999999999E-4</v>
      </c>
      <c r="S42" s="4">
        <v>6.6143289999999997E-4</v>
      </c>
      <c r="T42" s="4">
        <v>6.5046519999999999E-4</v>
      </c>
      <c r="U42" s="4">
        <v>6.3965229999999999E-4</v>
      </c>
      <c r="V42" s="4">
        <v>6.2899470000000004E-4</v>
      </c>
      <c r="W42" s="4">
        <v>6.1849240000000003E-4</v>
      </c>
      <c r="X42" s="4">
        <v>6.081452E-4</v>
      </c>
      <c r="Y42" s="4">
        <v>5.9795279999999996E-4</v>
      </c>
      <c r="Z42" s="4">
        <v>5.8791449999999999E-4</v>
      </c>
      <c r="AA42" s="4">
        <v>5.7802959999999997E-4</v>
      </c>
      <c r="AB42" s="4">
        <v>5.6829709999999998E-4</v>
      </c>
      <c r="AC42" s="4">
        <v>5.5871600000000001E-4</v>
      </c>
      <c r="AD42" s="4">
        <v>5.4928509999999998E-4</v>
      </c>
      <c r="AE42" s="4">
        <v>5.4000309999999998E-4</v>
      </c>
      <c r="AF42" s="4">
        <v>5.3086859999999997E-4</v>
      </c>
      <c r="AG42" s="4">
        <v>5.2188020000000002E-4</v>
      </c>
      <c r="AH42" s="4">
        <v>5.1303619999999999E-4</v>
      </c>
      <c r="AI42" s="4">
        <v>5.043351E-4</v>
      </c>
      <c r="AJ42" s="4">
        <v>4.9577520000000002E-4</v>
      </c>
      <c r="AK42" s="4">
        <v>4.8735469999999998E-4</v>
      </c>
      <c r="AL42" s="4">
        <v>4.7907210000000002E-4</v>
      </c>
      <c r="AM42" s="4">
        <v>4.7092549999999998E-4</v>
      </c>
      <c r="AN42" s="4">
        <v>4.629131E-4</v>
      </c>
      <c r="AO42" s="4">
        <v>4.5503299999999998E-4</v>
      </c>
      <c r="AP42" s="4">
        <v>4.4728360000000002E-4</v>
      </c>
      <c r="AQ42" s="4">
        <v>4.3966289999999999E-4</v>
      </c>
      <c r="AR42" s="4">
        <v>4.3216899999999999E-4</v>
      </c>
      <c r="AS42" s="4">
        <v>4.2480030000000002E-4</v>
      </c>
      <c r="AT42" s="4">
        <v>4.1755470000000002E-4</v>
      </c>
      <c r="AU42" s="4">
        <v>4.1043059999999997E-4</v>
      </c>
      <c r="AV42" s="4">
        <v>4.0342589999999999E-4</v>
      </c>
      <c r="AW42" s="4">
        <v>3.9653900000000001E-4</v>
      </c>
      <c r="AX42" s="4">
        <v>3.8976800000000003E-4</v>
      </c>
      <c r="AY42" s="4">
        <v>3.8311120000000001E-4</v>
      </c>
      <c r="AZ42" s="4">
        <v>3.7656659999999999E-4</v>
      </c>
      <c r="BA42" s="4">
        <v>3.701326E-4</v>
      </c>
      <c r="BB42" s="4">
        <v>3.6380739999999998E-4</v>
      </c>
      <c r="BC42" s="4">
        <v>3.575893E-4</v>
      </c>
      <c r="BD42" s="4">
        <v>3.5147649999999999E-4</v>
      </c>
      <c r="BE42" s="4">
        <v>3.4546739999999999E-4</v>
      </c>
      <c r="BF42" s="4">
        <v>3.3956029999999998E-4</v>
      </c>
      <c r="BG42" s="4">
        <v>3.3375339999999997E-4</v>
      </c>
      <c r="BH42" s="4">
        <v>3.2804520000000002E-4</v>
      </c>
      <c r="BI42" s="4">
        <v>3.224341E-4</v>
      </c>
      <c r="BJ42" s="4">
        <v>3.1691839999999999E-4</v>
      </c>
      <c r="BK42" s="4">
        <v>3.1149660000000002E-4</v>
      </c>
      <c r="BL42" s="4">
        <v>3.0616710000000002E-4</v>
      </c>
      <c r="BM42" s="4">
        <v>3.0092850000000001E-4</v>
      </c>
      <c r="BN42" s="4">
        <v>2.9577899999999997E-4</v>
      </c>
      <c r="BO42" s="4">
        <v>2.9071739999999999E-4</v>
      </c>
      <c r="BP42" s="4">
        <v>2.857421E-4</v>
      </c>
      <c r="BQ42" s="4">
        <v>2.8085170000000001E-4</v>
      </c>
      <c r="BR42" s="4">
        <v>2.760447E-4</v>
      </c>
      <c r="BS42" s="4">
        <v>2.7131980000000001E-4</v>
      </c>
      <c r="BT42" s="4">
        <v>2.6667550000000003E-4</v>
      </c>
      <c r="BU42" s="4">
        <v>2.6211060000000001E-4</v>
      </c>
      <c r="BV42" s="4">
        <v>2.576236E-4</v>
      </c>
      <c r="BW42" s="4">
        <v>2.5321330000000001E-4</v>
      </c>
      <c r="BX42" s="4">
        <v>2.4887830000000001E-4</v>
      </c>
      <c r="BY42" s="4">
        <v>2.4461749999999999E-4</v>
      </c>
      <c r="BZ42" s="4">
        <v>2.4042940000000001E-4</v>
      </c>
      <c r="CA42" s="4">
        <v>2.3631300000000001E-4</v>
      </c>
      <c r="CB42" s="4">
        <v>2.322669E-4</v>
      </c>
      <c r="CC42" s="4">
        <v>2.2829E-4</v>
      </c>
      <c r="CD42" s="4">
        <v>2.2438119999999999E-4</v>
      </c>
      <c r="CE42" s="4">
        <v>2.205392E-4</v>
      </c>
      <c r="CF42" s="4">
        <v>2.1676289999999999E-4</v>
      </c>
      <c r="CG42" s="4">
        <v>2.130512E-4</v>
      </c>
      <c r="CH42" s="4">
        <v>2.0940299999999999E-4</v>
      </c>
      <c r="CI42" s="4">
        <v>2.058172E-4</v>
      </c>
      <c r="CJ42" s="4">
        <v>2.022928E-4</v>
      </c>
      <c r="CK42" s="4">
        <v>1.9882870000000001E-4</v>
      </c>
      <c r="CL42" s="4">
        <v>1.9542379999999999E-4</v>
      </c>
      <c r="CM42" s="4">
        <v>1.9207729999999999E-4</v>
      </c>
      <c r="CN42" s="4">
        <v>1.8878800000000001E-4</v>
      </c>
      <c r="CO42" s="4">
        <v>1.8555500000000001E-4</v>
      </c>
      <c r="CP42" s="4">
        <v>1.8237740000000001E-4</v>
      </c>
      <c r="CQ42" s="4">
        <v>1.7925410000000001E-4</v>
      </c>
      <c r="CR42" s="4">
        <v>1.7618430000000001E-4</v>
      </c>
      <c r="CS42" s="4">
        <v>1.7316710000000001E-4</v>
      </c>
      <c r="CT42" s="4">
        <v>1.7020149999999999E-4</v>
      </c>
      <c r="CU42" s="4">
        <v>1.6728660000000001E-4</v>
      </c>
      <c r="CV42" s="4">
        <v>1.6442170000000001E-4</v>
      </c>
      <c r="CW42" s="4">
        <v>1.616058E-4</v>
      </c>
      <c r="CX42" s="4">
        <v>1.588382E-4</v>
      </c>
      <c r="CY42" s="4">
        <v>1.561179E-4</v>
      </c>
      <c r="CZ42" s="4">
        <v>1.5344419999999999E-4</v>
      </c>
      <c r="DA42" s="4">
        <v>1.5081630000000001E-4</v>
      </c>
      <c r="DB42" s="4">
        <v>1.482333E-4</v>
      </c>
      <c r="DC42" s="4">
        <v>1.4569459999999999E-4</v>
      </c>
      <c r="DD42" s="4">
        <v>1.431994E-4</v>
      </c>
      <c r="DE42" s="4">
        <v>1.4074690000000001E-4</v>
      </c>
      <c r="DF42" s="4">
        <v>1.383364E-4</v>
      </c>
      <c r="DG42" s="4">
        <v>1.3596720000000001E-4</v>
      </c>
      <c r="DH42" s="4">
        <v>1.336385E-4</v>
      </c>
      <c r="DI42" s="4">
        <v>1.313497E-4</v>
      </c>
      <c r="DJ42" s="4">
        <v>1.291001E-4</v>
      </c>
      <c r="DK42" s="4">
        <v>1.2688900000000001E-4</v>
      </c>
      <c r="DL42" s="4">
        <v>1.2471579999999999E-4</v>
      </c>
      <c r="DM42" s="4">
        <v>1.2257979999999999E-4</v>
      </c>
      <c r="DN42" s="4">
        <v>1.204804E-4</v>
      </c>
      <c r="DO42" s="4">
        <v>1.18417E-4</v>
      </c>
      <c r="DP42" s="4">
        <v>1.163888E-4</v>
      </c>
      <c r="DQ42" s="4">
        <v>1.1439540000000001E-4</v>
      </c>
      <c r="DR42" s="4">
        <v>1.1243620000000001E-4</v>
      </c>
      <c r="DS42" s="4">
        <v>1.1051050000000001E-4</v>
      </c>
      <c r="DT42" s="4">
        <v>1.086178E-4</v>
      </c>
      <c r="DU42" s="4">
        <v>1.067574E-4</v>
      </c>
      <c r="DV42" s="4">
        <v>1.04929E-4</v>
      </c>
      <c r="DW42" s="4">
        <v>1.0313189999999999E-4</v>
      </c>
      <c r="DX42" s="4">
        <v>1.013655E-4</v>
      </c>
      <c r="DY42" s="4">
        <v>9.9629400000000005E-5</v>
      </c>
      <c r="DZ42" s="4">
        <v>9.7923000000000004E-5</v>
      </c>
      <c r="EA42" s="4">
        <v>9.6245900000000006E-5</v>
      </c>
      <c r="EB42" s="4">
        <v>9.4597400000000003E-5</v>
      </c>
      <c r="EC42" s="4">
        <v>9.2977200000000001E-5</v>
      </c>
      <c r="ED42" s="4">
        <v>9.1384800000000006E-5</v>
      </c>
      <c r="EE42" s="4">
        <v>8.9819600000000003E-5</v>
      </c>
      <c r="EF42" s="4">
        <v>8.8281200000000004E-5</v>
      </c>
      <c r="EG42" s="4">
        <v>8.6769199999999996E-5</v>
      </c>
      <c r="EH42" s="4">
        <v>8.5283099999999997E-5</v>
      </c>
      <c r="EI42" s="4">
        <v>8.3822399999999999E-5</v>
      </c>
      <c r="EJ42" s="4">
        <v>8.2386700000000002E-5</v>
      </c>
      <c r="EK42" s="4">
        <v>8.0975699999999998E-5</v>
      </c>
      <c r="EL42" s="4">
        <v>7.9588700000000006E-5</v>
      </c>
      <c r="EM42" s="4">
        <v>7.8225600000000005E-5</v>
      </c>
      <c r="EN42" s="4">
        <v>7.6885799999999995E-5</v>
      </c>
      <c r="EO42" s="4">
        <v>7.5568900000000001E-5</v>
      </c>
      <c r="EP42" s="4">
        <v>7.4274600000000002E-5</v>
      </c>
      <c r="EQ42" s="4">
        <v>7.3002499999999998E-5</v>
      </c>
      <c r="ER42" s="4">
        <v>7.1752099999999994E-5</v>
      </c>
      <c r="ES42" s="4">
        <v>7.0523200000000003E-5</v>
      </c>
      <c r="ET42" s="4">
        <v>6.9315300000000004E-5</v>
      </c>
      <c r="EU42" s="4">
        <v>6.8128100000000003E-5</v>
      </c>
      <c r="EV42" s="4">
        <v>6.6961199999999999E-5</v>
      </c>
      <c r="EW42" s="4">
        <v>6.5814299999999998E-5</v>
      </c>
      <c r="EX42" s="4">
        <v>6.4687100000000006E-5</v>
      </c>
      <c r="EY42" s="4">
        <v>6.3579199999999996E-5</v>
      </c>
      <c r="EZ42" s="4">
        <v>6.2490199999999993E-5</v>
      </c>
      <c r="FA42" s="4">
        <v>6.1419899999999998E-5</v>
      </c>
      <c r="FB42" s="4">
        <v>6.0367900000000002E-5</v>
      </c>
      <c r="FC42" s="4">
        <v>5.9333999999999998E-5</v>
      </c>
      <c r="FD42" s="4">
        <v>5.8317699999999999E-5</v>
      </c>
      <c r="FE42" s="4">
        <v>5.7318899999999998E-5</v>
      </c>
      <c r="FF42" s="4">
        <v>5.63371E-5</v>
      </c>
      <c r="FG42" s="4">
        <v>5.5372199999999998E-5</v>
      </c>
      <c r="FH42" s="4">
        <v>5.4423799999999999E-5</v>
      </c>
      <c r="FI42" s="4">
        <v>5.3491600000000001E-5</v>
      </c>
      <c r="FJ42" s="4">
        <v>5.2575499999999998E-5</v>
      </c>
      <c r="FK42" s="4">
        <v>5.1675000000000002E-5</v>
      </c>
      <c r="FL42" s="4">
        <v>5.07899E-5</v>
      </c>
      <c r="FM42" s="4">
        <v>4.9920000000000003E-5</v>
      </c>
      <c r="FN42" s="4">
        <v>4.9064899999999998E-5</v>
      </c>
      <c r="FO42" s="4">
        <v>4.8224599999999999E-5</v>
      </c>
      <c r="FP42" s="4">
        <v>4.7398599999999997E-5</v>
      </c>
      <c r="FQ42" s="4">
        <v>4.6586799999999999E-5</v>
      </c>
    </row>
    <row r="43" spans="1:173" x14ac:dyDescent="0.2">
      <c r="A43" s="3">
        <v>41</v>
      </c>
      <c r="B43" s="4">
        <v>9.4871249999999995E-4</v>
      </c>
      <c r="C43" s="4">
        <v>9.3467949999999995E-4</v>
      </c>
      <c r="D43" s="4">
        <v>9.2067699999999995E-4</v>
      </c>
      <c r="E43" s="4">
        <v>9.0672319999999997E-4</v>
      </c>
      <c r="F43" s="4">
        <v>8.9283449999999996E-4</v>
      </c>
      <c r="G43" s="4">
        <v>8.7902529999999996E-4</v>
      </c>
      <c r="H43" s="4">
        <v>8.6530859999999995E-4</v>
      </c>
      <c r="I43" s="4">
        <v>8.5169589999999995E-4</v>
      </c>
      <c r="J43" s="4">
        <v>8.3819739999999997E-4</v>
      </c>
      <c r="K43" s="4">
        <v>8.2482189999999998E-4</v>
      </c>
      <c r="L43" s="4">
        <v>8.1157720000000003E-4</v>
      </c>
      <c r="M43" s="4">
        <v>7.9847010000000005E-4</v>
      </c>
      <c r="N43" s="4">
        <v>7.8550660000000004E-4</v>
      </c>
      <c r="O43" s="4">
        <v>7.726915E-4</v>
      </c>
      <c r="P43" s="4">
        <v>7.6002929999999995E-4</v>
      </c>
      <c r="Q43" s="4">
        <v>7.4752339999999997E-4</v>
      </c>
      <c r="R43" s="4">
        <v>7.3517690000000002E-4</v>
      </c>
      <c r="S43" s="4">
        <v>7.2299210000000003E-4</v>
      </c>
      <c r="T43" s="4">
        <v>7.1097100000000002E-4</v>
      </c>
      <c r="U43" s="4">
        <v>6.9911490000000001E-4</v>
      </c>
      <c r="V43" s="4">
        <v>6.8742499999999997E-4</v>
      </c>
      <c r="W43" s="4">
        <v>6.759019E-4</v>
      </c>
      <c r="X43" s="4">
        <v>6.6454579999999995E-4</v>
      </c>
      <c r="Y43" s="4">
        <v>6.5335689999999999E-4</v>
      </c>
      <c r="Z43" s="4">
        <v>6.4233490000000003E-4</v>
      </c>
      <c r="AA43" s="4">
        <v>6.3147940000000003E-4</v>
      </c>
      <c r="AB43" s="4">
        <v>6.2078950000000002E-4</v>
      </c>
      <c r="AC43" s="4">
        <v>6.102646E-4</v>
      </c>
      <c r="AD43" s="4">
        <v>5.999035E-4</v>
      </c>
      <c r="AE43" s="4">
        <v>5.8970500000000005E-4</v>
      </c>
      <c r="AF43" s="4">
        <v>5.7966789999999995E-4</v>
      </c>
      <c r="AG43" s="4">
        <v>5.6979070000000005E-4</v>
      </c>
      <c r="AH43" s="4">
        <v>5.6007189999999997E-4</v>
      </c>
      <c r="AI43" s="4">
        <v>5.5050979999999997E-4</v>
      </c>
      <c r="AJ43" s="4">
        <v>5.4110279999999996E-4</v>
      </c>
      <c r="AK43" s="4">
        <v>5.3184909999999996E-4</v>
      </c>
      <c r="AL43" s="4">
        <v>5.2274690000000002E-4</v>
      </c>
      <c r="AM43" s="4">
        <v>5.1379439999999995E-4</v>
      </c>
      <c r="AN43" s="4">
        <v>5.0498959999999995E-4</v>
      </c>
      <c r="AO43" s="4">
        <v>4.963306E-4</v>
      </c>
      <c r="AP43" s="4">
        <v>4.8781559999999999E-4</v>
      </c>
      <c r="AQ43" s="4">
        <v>4.7944239999999998E-4</v>
      </c>
      <c r="AR43" s="4">
        <v>4.7120920000000001E-4</v>
      </c>
      <c r="AS43" s="4">
        <v>4.6311399999999998E-4</v>
      </c>
      <c r="AT43" s="4">
        <v>4.5515470000000001E-4</v>
      </c>
      <c r="AU43" s="4">
        <v>4.4732929999999999E-4</v>
      </c>
      <c r="AV43" s="4">
        <v>4.3963599999999998E-4</v>
      </c>
      <c r="AW43" s="4">
        <v>4.3207260000000002E-4</v>
      </c>
      <c r="AX43" s="4">
        <v>4.2463709999999999E-4</v>
      </c>
      <c r="AY43" s="4">
        <v>4.173278E-4</v>
      </c>
      <c r="AZ43" s="4">
        <v>4.1014250000000001E-4</v>
      </c>
      <c r="BA43" s="4">
        <v>4.0307929999999997E-4</v>
      </c>
      <c r="BB43" s="4">
        <v>3.961363E-4</v>
      </c>
      <c r="BC43" s="4">
        <v>3.8931159999999997E-4</v>
      </c>
      <c r="BD43" s="4">
        <v>3.8260319999999998E-4</v>
      </c>
      <c r="BE43" s="4">
        <v>3.7600939999999998E-4</v>
      </c>
      <c r="BF43" s="4">
        <v>3.695282E-4</v>
      </c>
      <c r="BG43" s="4">
        <v>3.631579E-4</v>
      </c>
      <c r="BH43" s="4">
        <v>3.568965E-4</v>
      </c>
      <c r="BI43" s="4">
        <v>3.507424E-4</v>
      </c>
      <c r="BJ43" s="4">
        <v>3.446937E-4</v>
      </c>
      <c r="BK43" s="4">
        <v>3.3874870000000001E-4</v>
      </c>
      <c r="BL43" s="4">
        <v>3.3290570000000001E-4</v>
      </c>
      <c r="BM43" s="4">
        <v>3.27163E-4</v>
      </c>
      <c r="BN43" s="4">
        <v>3.2151880000000002E-4</v>
      </c>
      <c r="BO43" s="4">
        <v>3.1597169999999998E-4</v>
      </c>
      <c r="BP43" s="4">
        <v>3.1051979999999999E-4</v>
      </c>
      <c r="BQ43" s="4">
        <v>3.051617E-4</v>
      </c>
      <c r="BR43" s="4">
        <v>2.9989570000000002E-4</v>
      </c>
      <c r="BS43" s="4">
        <v>2.9472029999999999E-4</v>
      </c>
      <c r="BT43" s="4">
        <v>2.8963399999999999E-4</v>
      </c>
      <c r="BU43" s="4">
        <v>2.846352E-4</v>
      </c>
      <c r="BV43" s="4">
        <v>2.7972240000000002E-4</v>
      </c>
      <c r="BW43" s="4">
        <v>2.7489430000000002E-4</v>
      </c>
      <c r="BX43" s="4">
        <v>2.7014930000000001E-4</v>
      </c>
      <c r="BY43" s="4">
        <v>2.65486E-4</v>
      </c>
      <c r="BZ43" s="4">
        <v>2.6090310000000003E-4</v>
      </c>
      <c r="CA43" s="4">
        <v>2.563992E-4</v>
      </c>
      <c r="CB43" s="4">
        <v>2.5197289999999997E-4</v>
      </c>
      <c r="CC43" s="4">
        <v>2.476229E-4</v>
      </c>
      <c r="CD43" s="4">
        <v>2.4334789999999999E-4</v>
      </c>
      <c r="CE43" s="4">
        <v>2.3914659999999999E-4</v>
      </c>
      <c r="CF43" s="4">
        <v>2.3501770000000001E-4</v>
      </c>
      <c r="CG43" s="4">
        <v>2.309601E-4</v>
      </c>
      <c r="CH43" s="4">
        <v>2.2697240000000001E-4</v>
      </c>
      <c r="CI43" s="4">
        <v>2.2305360000000001E-4</v>
      </c>
      <c r="CJ43" s="4">
        <v>2.1920229999999999E-4</v>
      </c>
      <c r="CK43" s="4">
        <v>2.154174E-4</v>
      </c>
      <c r="CL43" s="4">
        <v>2.1169790000000001E-4</v>
      </c>
      <c r="CM43" s="4">
        <v>2.0804260000000001E-4</v>
      </c>
      <c r="CN43" s="4">
        <v>2.044503E-4</v>
      </c>
      <c r="CO43" s="4">
        <v>2.0091999999999999E-4</v>
      </c>
      <c r="CP43" s="4">
        <v>1.9745059999999999E-4</v>
      </c>
      <c r="CQ43" s="4">
        <v>1.940411E-4</v>
      </c>
      <c r="CR43" s="4">
        <v>1.9069050000000001E-4</v>
      </c>
      <c r="CS43" s="4">
        <v>1.873977E-4</v>
      </c>
      <c r="CT43" s="4">
        <v>1.8416170000000001E-4</v>
      </c>
      <c r="CU43" s="4">
        <v>1.809816E-4</v>
      </c>
      <c r="CV43" s="4">
        <v>1.7785629999999999E-4</v>
      </c>
      <c r="CW43" s="4">
        <v>1.74785E-4</v>
      </c>
      <c r="CX43" s="4">
        <v>1.7176680000000001E-4</v>
      </c>
      <c r="CY43" s="4">
        <v>1.688006E-4</v>
      </c>
      <c r="CZ43" s="4">
        <v>1.658857E-4</v>
      </c>
      <c r="DA43" s="4">
        <v>1.6302100000000001E-4</v>
      </c>
      <c r="DB43" s="4">
        <v>1.6020579999999999E-4</v>
      </c>
      <c r="DC43" s="4">
        <v>1.5743929999999999E-4</v>
      </c>
      <c r="DD43" s="4">
        <v>1.5472049999999999E-4</v>
      </c>
      <c r="DE43" s="4">
        <v>1.5204859999999999E-4</v>
      </c>
      <c r="DF43" s="4">
        <v>1.494228E-4</v>
      </c>
      <c r="DG43" s="4">
        <v>1.468424E-4</v>
      </c>
      <c r="DH43" s="4">
        <v>1.4430660000000001E-4</v>
      </c>
      <c r="DI43" s="4">
        <v>1.4181449999999999E-4</v>
      </c>
      <c r="DJ43" s="4">
        <v>1.393655E-4</v>
      </c>
      <c r="DK43" s="4">
        <v>1.3695870000000001E-4</v>
      </c>
      <c r="DL43" s="4">
        <v>1.345935E-4</v>
      </c>
      <c r="DM43" s="4">
        <v>1.322692E-4</v>
      </c>
      <c r="DN43" s="4">
        <v>1.29985E-4</v>
      </c>
      <c r="DO43" s="4">
        <v>1.2774020000000001E-4</v>
      </c>
      <c r="DP43" s="4">
        <v>1.2553419999999999E-4</v>
      </c>
      <c r="DQ43" s="4">
        <v>1.2336620000000001E-4</v>
      </c>
      <c r="DR43" s="4">
        <v>1.212358E-4</v>
      </c>
      <c r="DS43" s="4">
        <v>1.191421E-4</v>
      </c>
      <c r="DT43" s="4">
        <v>1.170845E-4</v>
      </c>
      <c r="DU43" s="4">
        <v>1.150625E-4</v>
      </c>
      <c r="DV43" s="4">
        <v>1.130754E-4</v>
      </c>
      <c r="DW43" s="4">
        <v>1.111226E-4</v>
      </c>
      <c r="DX43" s="4">
        <v>1.092035E-4</v>
      </c>
      <c r="DY43" s="4">
        <v>1.073176E-4</v>
      </c>
      <c r="DZ43" s="4">
        <v>1.0546420000000001E-4</v>
      </c>
      <c r="EA43" s="4">
        <v>1.036429E-4</v>
      </c>
      <c r="EB43" s="4">
        <v>1.01853E-4</v>
      </c>
      <c r="EC43" s="4">
        <v>1.0009399999999999E-4</v>
      </c>
      <c r="ED43" s="4">
        <v>9.8365399999999998E-5</v>
      </c>
      <c r="EE43" s="4">
        <v>9.66666E-5</v>
      </c>
      <c r="EF43" s="4">
        <v>9.4997199999999999E-5</v>
      </c>
      <c r="EG43" s="4">
        <v>9.3356600000000007E-5</v>
      </c>
      <c r="EH43" s="4">
        <v>9.1744300000000002E-5</v>
      </c>
      <c r="EI43" s="4">
        <v>9.0159899999999997E-5</v>
      </c>
      <c r="EJ43" s="4">
        <v>8.8602800000000005E-5</v>
      </c>
      <c r="EK43" s="4">
        <v>8.7072599999999997E-5</v>
      </c>
      <c r="EL43" s="4">
        <v>8.55689E-5</v>
      </c>
      <c r="EM43" s="4">
        <v>8.4091099999999999E-5</v>
      </c>
      <c r="EN43" s="4">
        <v>8.2638800000000006E-5</v>
      </c>
      <c r="EO43" s="4">
        <v>8.12117E-5</v>
      </c>
      <c r="EP43" s="4">
        <v>7.9809100000000001E-5</v>
      </c>
      <c r="EQ43" s="4">
        <v>7.8430799999999995E-5</v>
      </c>
      <c r="ER43" s="4">
        <v>7.7076299999999999E-5</v>
      </c>
      <c r="ES43" s="4">
        <v>7.5745200000000001E-5</v>
      </c>
      <c r="ET43" s="4">
        <v>7.4437000000000006E-5</v>
      </c>
      <c r="EU43" s="4">
        <v>7.3151499999999999E-5</v>
      </c>
      <c r="EV43" s="4">
        <v>7.1888099999999994E-5</v>
      </c>
      <c r="EW43" s="4">
        <v>7.0646600000000002E-5</v>
      </c>
      <c r="EX43" s="4">
        <v>6.9426500000000004E-5</v>
      </c>
      <c r="EY43" s="4">
        <v>6.8227500000000004E-5</v>
      </c>
      <c r="EZ43" s="4">
        <v>6.7049200000000002E-5</v>
      </c>
      <c r="FA43" s="4">
        <v>6.5891199999999997E-5</v>
      </c>
      <c r="FB43" s="4">
        <v>6.4753300000000002E-5</v>
      </c>
      <c r="FC43" s="4">
        <v>6.3634999999999996E-5</v>
      </c>
      <c r="FD43" s="4">
        <v>6.2535999999999999E-5</v>
      </c>
      <c r="FE43" s="4">
        <v>6.1456000000000002E-5</v>
      </c>
      <c r="FF43" s="4">
        <v>6.0394599999999999E-5</v>
      </c>
      <c r="FG43" s="4">
        <v>5.9351600000000003E-5</v>
      </c>
      <c r="FH43" s="4">
        <v>5.8326499999999998E-5</v>
      </c>
      <c r="FI43" s="4">
        <v>5.7319199999999998E-5</v>
      </c>
      <c r="FJ43" s="4">
        <v>5.6329300000000003E-5</v>
      </c>
      <c r="FK43" s="4">
        <v>5.5356499999999998E-5</v>
      </c>
      <c r="FL43" s="4">
        <v>5.4400400000000002E-5</v>
      </c>
      <c r="FM43" s="4">
        <v>5.3460900000000002E-5</v>
      </c>
      <c r="FN43" s="4">
        <v>5.2537600000000003E-5</v>
      </c>
      <c r="FO43" s="4">
        <v>5.1630299999999999E-5</v>
      </c>
      <c r="FP43" s="4">
        <v>5.0738600000000002E-5</v>
      </c>
      <c r="FQ43" s="4">
        <v>4.9862299999999999E-5</v>
      </c>
    </row>
    <row r="44" spans="1:173" x14ac:dyDescent="0.2">
      <c r="A44" s="3">
        <v>42</v>
      </c>
      <c r="B44" s="4">
        <v>1.0431245E-3</v>
      </c>
      <c r="C44" s="4">
        <v>1.0287161000000001E-3</v>
      </c>
      <c r="D44" s="4">
        <v>1.014198E-3</v>
      </c>
      <c r="E44" s="4">
        <v>9.9960390000000004E-4</v>
      </c>
      <c r="F44" s="4">
        <v>9.849641000000001E-4</v>
      </c>
      <c r="G44" s="4">
        <v>9.7030619999999995E-4</v>
      </c>
      <c r="H44" s="4">
        <v>9.5565489999999999E-4</v>
      </c>
      <c r="I44" s="4">
        <v>9.4103250000000002E-4</v>
      </c>
      <c r="J44" s="4">
        <v>9.2645879999999996E-4</v>
      </c>
      <c r="K44" s="4">
        <v>9.1195190000000002E-4</v>
      </c>
      <c r="L44" s="4">
        <v>8.9752769999999998E-4</v>
      </c>
      <c r="M44" s="4">
        <v>8.8320019999999996E-4</v>
      </c>
      <c r="N44" s="4">
        <v>8.6898219999999998E-4</v>
      </c>
      <c r="O44" s="4">
        <v>8.5488459999999997E-4</v>
      </c>
      <c r="P44" s="4">
        <v>8.4091720000000001E-4</v>
      </c>
      <c r="Q44" s="4">
        <v>8.2708849999999997E-4</v>
      </c>
      <c r="R44" s="4">
        <v>8.1340600000000002E-4</v>
      </c>
      <c r="S44" s="4">
        <v>7.9987609999999996E-4</v>
      </c>
      <c r="T44" s="4">
        <v>7.8650409999999997E-4</v>
      </c>
      <c r="U44" s="4">
        <v>7.7329489999999998E-4</v>
      </c>
      <c r="V44" s="4">
        <v>7.6025229999999999E-4</v>
      </c>
      <c r="W44" s="4">
        <v>7.4737939999999998E-4</v>
      </c>
      <c r="X44" s="4">
        <v>7.3467900000000002E-4</v>
      </c>
      <c r="Y44" s="4">
        <v>7.2215310000000004E-4</v>
      </c>
      <c r="Z44" s="4">
        <v>7.0980320000000002E-4</v>
      </c>
      <c r="AA44" s="4">
        <v>6.976304E-4</v>
      </c>
      <c r="AB44" s="4">
        <v>6.8563550000000004E-4</v>
      </c>
      <c r="AC44" s="4">
        <v>6.7381869999999999E-4</v>
      </c>
      <c r="AD44" s="4">
        <v>6.6217999999999995E-4</v>
      </c>
      <c r="AE44" s="4">
        <v>6.5071930000000001E-4</v>
      </c>
      <c r="AF44" s="4">
        <v>6.3943599999999995E-4</v>
      </c>
      <c r="AG44" s="4">
        <v>6.2832920000000002E-4</v>
      </c>
      <c r="AH44" s="4">
        <v>6.1739810000000005E-4</v>
      </c>
      <c r="AI44" s="4">
        <v>6.0664140000000002E-4</v>
      </c>
      <c r="AJ44" s="4">
        <v>5.9605789999999997E-4</v>
      </c>
      <c r="AK44" s="4">
        <v>5.8564610000000003E-4</v>
      </c>
      <c r="AL44" s="4">
        <v>5.7540450000000002E-4</v>
      </c>
      <c r="AM44" s="4">
        <v>5.6533129999999997E-4</v>
      </c>
      <c r="AN44" s="4">
        <v>5.5542479999999995E-4</v>
      </c>
      <c r="AO44" s="4">
        <v>5.4568309999999997E-4</v>
      </c>
      <c r="AP44" s="4">
        <v>5.3610430000000002E-4</v>
      </c>
      <c r="AQ44" s="4">
        <v>5.2668650000000001E-4</v>
      </c>
      <c r="AR44" s="4">
        <v>5.1742750000000005E-4</v>
      </c>
      <c r="AS44" s="4">
        <v>5.083253E-4</v>
      </c>
      <c r="AT44" s="4">
        <v>4.9937790000000005E-4</v>
      </c>
      <c r="AU44" s="4">
        <v>4.9058299999999995E-4</v>
      </c>
      <c r="AV44" s="4">
        <v>4.8193859999999999E-4</v>
      </c>
      <c r="AW44" s="4">
        <v>4.7344249999999998E-4</v>
      </c>
      <c r="AX44" s="4">
        <v>4.6509239999999999E-4</v>
      </c>
      <c r="AY44" s="4">
        <v>4.5688640000000002E-4</v>
      </c>
      <c r="AZ44" s="4">
        <v>4.4882210000000001E-4</v>
      </c>
      <c r="BA44" s="4">
        <v>4.4089729999999998E-4</v>
      </c>
      <c r="BB44" s="4">
        <v>4.3311000000000001E-4</v>
      </c>
      <c r="BC44" s="4">
        <v>4.2545799999999998E-4</v>
      </c>
      <c r="BD44" s="4">
        <v>4.179392E-4</v>
      </c>
      <c r="BE44" s="4">
        <v>4.1055129999999999E-4</v>
      </c>
      <c r="BF44" s="4">
        <v>4.032924E-4</v>
      </c>
      <c r="BG44" s="4">
        <v>3.961603E-4</v>
      </c>
      <c r="BH44" s="4">
        <v>3.8915279999999998E-4</v>
      </c>
      <c r="BI44" s="4">
        <v>3.8226809999999999E-4</v>
      </c>
      <c r="BJ44" s="4">
        <v>3.7550410000000001E-4</v>
      </c>
      <c r="BK44" s="4">
        <v>3.688586E-4</v>
      </c>
      <c r="BL44" s="4">
        <v>3.6232989999999997E-4</v>
      </c>
      <c r="BM44" s="4">
        <v>3.559158E-4</v>
      </c>
      <c r="BN44" s="4">
        <v>3.496145E-4</v>
      </c>
      <c r="BO44" s="4">
        <v>3.43424E-4</v>
      </c>
      <c r="BP44" s="4">
        <v>3.3734249999999998E-4</v>
      </c>
      <c r="BQ44" s="4">
        <v>3.313681E-4</v>
      </c>
      <c r="BR44" s="4">
        <v>3.2549899999999998E-4</v>
      </c>
      <c r="BS44" s="4">
        <v>3.1973329999999999E-4</v>
      </c>
      <c r="BT44" s="4">
        <v>3.1406940000000002E-4</v>
      </c>
      <c r="BU44" s="4">
        <v>3.0850529999999998E-4</v>
      </c>
      <c r="BV44" s="4">
        <v>3.0303950000000002E-4</v>
      </c>
      <c r="BW44" s="4">
        <v>2.976702E-4</v>
      </c>
      <c r="BX44" s="4">
        <v>2.923957E-4</v>
      </c>
      <c r="BY44" s="4">
        <v>2.8721440000000002E-4</v>
      </c>
      <c r="BZ44" s="4">
        <v>2.8212469999999999E-4</v>
      </c>
      <c r="CA44" s="4">
        <v>2.7712489999999999E-4</v>
      </c>
      <c r="CB44" s="4">
        <v>2.722135E-4</v>
      </c>
      <c r="CC44" s="4">
        <v>2.6738899999999998E-4</v>
      </c>
      <c r="CD44" s="4">
        <v>2.626498E-4</v>
      </c>
      <c r="CE44" s="4">
        <v>2.579945E-4</v>
      </c>
      <c r="CF44" s="4">
        <v>2.5342149999999999E-4</v>
      </c>
      <c r="CG44" s="4">
        <v>2.4892950000000001E-4</v>
      </c>
      <c r="CH44" s="4">
        <v>2.445169E-4</v>
      </c>
      <c r="CI44" s="4">
        <v>2.4018250000000001E-4</v>
      </c>
      <c r="CJ44" s="4">
        <v>2.3592479999999999E-4</v>
      </c>
      <c r="CK44" s="4">
        <v>2.3174250000000001E-4</v>
      </c>
      <c r="CL44" s="4">
        <v>2.2763420000000001E-4</v>
      </c>
      <c r="CM44" s="4">
        <v>2.235987E-4</v>
      </c>
      <c r="CN44" s="4">
        <v>2.1963470000000001E-4</v>
      </c>
      <c r="CO44" s="4">
        <v>2.157409E-4</v>
      </c>
      <c r="CP44" s="4">
        <v>2.1191609999999999E-4</v>
      </c>
      <c r="CQ44" s="4">
        <v>2.08159E-4</v>
      </c>
      <c r="CR44" s="4">
        <v>2.044685E-4</v>
      </c>
      <c r="CS44" s="4">
        <v>2.008434E-4</v>
      </c>
      <c r="CT44" s="4">
        <v>1.9728249999999999E-4</v>
      </c>
      <c r="CU44" s="4">
        <v>1.9378470000000001E-4</v>
      </c>
      <c r="CV44" s="4">
        <v>1.9034879999999999E-4</v>
      </c>
      <c r="CW44" s="4">
        <v>1.8697390000000001E-4</v>
      </c>
      <c r="CX44" s="4">
        <v>1.8365880000000001E-4</v>
      </c>
      <c r="CY44" s="4">
        <v>1.804024E-4</v>
      </c>
      <c r="CZ44" s="4">
        <v>1.7720379999999999E-4</v>
      </c>
      <c r="DA44" s="4">
        <v>1.7406179999999999E-4</v>
      </c>
      <c r="DB44" s="4">
        <v>1.709755E-4</v>
      </c>
      <c r="DC44" s="4">
        <v>1.67944E-4</v>
      </c>
      <c r="DD44" s="4">
        <v>1.6496610000000001E-4</v>
      </c>
      <c r="DE44" s="4">
        <v>1.6204110000000001E-4</v>
      </c>
      <c r="DF44" s="4">
        <v>1.591679E-4</v>
      </c>
      <c r="DG44" s="4">
        <v>1.563456E-4</v>
      </c>
      <c r="DH44" s="4">
        <v>1.535734E-4</v>
      </c>
      <c r="DI44" s="4">
        <v>1.508503E-4</v>
      </c>
      <c r="DJ44" s="4">
        <v>1.4817540000000001E-4</v>
      </c>
      <c r="DK44" s="4">
        <v>1.4554800000000001E-4</v>
      </c>
      <c r="DL44" s="4">
        <v>1.4296719999999999E-4</v>
      </c>
      <c r="DM44" s="4">
        <v>1.404322E-4</v>
      </c>
      <c r="DN44" s="4">
        <v>1.37942E-4</v>
      </c>
      <c r="DO44" s="4">
        <v>1.3549610000000001E-4</v>
      </c>
      <c r="DP44" s="4">
        <v>1.3309340000000001E-4</v>
      </c>
      <c r="DQ44" s="4">
        <v>1.3073340000000001E-4</v>
      </c>
      <c r="DR44" s="4">
        <v>1.2841529999999999E-4</v>
      </c>
      <c r="DS44" s="4">
        <v>1.2613819999999999E-4</v>
      </c>
      <c r="DT44" s="4">
        <v>1.239015E-4</v>
      </c>
      <c r="DU44" s="4">
        <v>1.217044E-4</v>
      </c>
      <c r="DV44" s="4">
        <v>1.195464E-4</v>
      </c>
      <c r="DW44" s="4">
        <v>1.174265E-4</v>
      </c>
      <c r="DX44" s="4">
        <v>1.1534430000000001E-4</v>
      </c>
      <c r="DY44" s="4">
        <v>1.13299E-4</v>
      </c>
      <c r="DZ44" s="4">
        <v>1.1128990000000001E-4</v>
      </c>
      <c r="EA44" s="4">
        <v>1.093165E-4</v>
      </c>
      <c r="EB44" s="4">
        <v>1.07378E-4</v>
      </c>
      <c r="EC44" s="4">
        <v>1.05474E-4</v>
      </c>
      <c r="ED44" s="4">
        <v>1.0360360000000001E-4</v>
      </c>
      <c r="EE44" s="4">
        <v>1.017665E-4</v>
      </c>
      <c r="EF44" s="4">
        <v>9.9961899999999996E-5</v>
      </c>
      <c r="EG44" s="4">
        <v>9.8189299999999999E-5</v>
      </c>
      <c r="EH44" s="4">
        <v>9.6448199999999996E-5</v>
      </c>
      <c r="EI44" s="4">
        <v>9.4737900000000007E-5</v>
      </c>
      <c r="EJ44" s="4">
        <v>9.3058000000000002E-5</v>
      </c>
      <c r="EK44" s="4">
        <v>9.1407800000000003E-5</v>
      </c>
      <c r="EL44" s="4">
        <v>8.9786900000000006E-5</v>
      </c>
      <c r="EM44" s="4">
        <v>8.8194699999999998E-5</v>
      </c>
      <c r="EN44" s="4">
        <v>8.6630800000000004E-5</v>
      </c>
      <c r="EO44" s="4">
        <v>8.5094599999999997E-5</v>
      </c>
      <c r="EP44" s="4">
        <v>8.3585700000000002E-5</v>
      </c>
      <c r="EQ44" s="4">
        <v>8.2103500000000004E-5</v>
      </c>
      <c r="ER44" s="4">
        <v>8.0647499999999997E-5</v>
      </c>
      <c r="ES44" s="4">
        <v>7.9217399999999998E-5</v>
      </c>
      <c r="ET44" s="4">
        <v>7.7812700000000001E-5</v>
      </c>
      <c r="EU44" s="4">
        <v>7.6432800000000005E-5</v>
      </c>
      <c r="EV44" s="4">
        <v>7.5077499999999994E-5</v>
      </c>
      <c r="EW44" s="4">
        <v>7.3746100000000002E-5</v>
      </c>
      <c r="EX44" s="4">
        <v>7.2438400000000001E-5</v>
      </c>
      <c r="EY44" s="4">
        <v>7.1153899999999996E-5</v>
      </c>
      <c r="EZ44" s="4">
        <v>6.9892099999999994E-5</v>
      </c>
      <c r="FA44" s="4">
        <v>6.8652700000000001E-5</v>
      </c>
      <c r="FB44" s="4">
        <v>6.7435300000000001E-5</v>
      </c>
      <c r="FC44" s="4">
        <v>6.6239499999999995E-5</v>
      </c>
      <c r="FD44" s="4">
        <v>6.5064899999999994E-5</v>
      </c>
      <c r="FE44" s="4">
        <v>6.3911099999999999E-5</v>
      </c>
      <c r="FF44" s="4">
        <v>6.2777800000000001E-5</v>
      </c>
      <c r="FG44" s="4">
        <v>6.1664500000000006E-5</v>
      </c>
      <c r="FH44" s="4">
        <v>6.0571E-5</v>
      </c>
      <c r="FI44" s="4">
        <v>5.9496900000000003E-5</v>
      </c>
      <c r="FJ44" s="4">
        <v>5.84419E-5</v>
      </c>
      <c r="FK44" s="4">
        <v>5.7405499999999998E-5</v>
      </c>
      <c r="FL44" s="4">
        <v>5.6387500000000002E-5</v>
      </c>
      <c r="FM44" s="4">
        <v>5.5387599999999998E-5</v>
      </c>
      <c r="FN44" s="4">
        <v>5.4405399999999999E-5</v>
      </c>
      <c r="FO44" s="4">
        <v>5.3440699999999998E-5</v>
      </c>
      <c r="FP44" s="4">
        <v>5.2493E-5</v>
      </c>
      <c r="FQ44" s="4">
        <v>5.1562099999999999E-5</v>
      </c>
    </row>
    <row r="45" spans="1:173" x14ac:dyDescent="0.2">
      <c r="A45" s="3">
        <v>43</v>
      </c>
      <c r="B45" s="4">
        <v>1.1496536E-3</v>
      </c>
      <c r="C45" s="4">
        <v>1.1344623E-3</v>
      </c>
      <c r="D45" s="4">
        <v>1.1190816000000001E-3</v>
      </c>
      <c r="E45" s="4">
        <v>1.1035540000000001E-3</v>
      </c>
      <c r="F45" s="4">
        <v>1.0879183000000001E-3</v>
      </c>
      <c r="G45" s="4">
        <v>1.0722096E-3</v>
      </c>
      <c r="H45" s="4">
        <v>1.0564598000000001E-3</v>
      </c>
      <c r="I45" s="4">
        <v>1.0406975999999999E-3</v>
      </c>
      <c r="J45" s="4">
        <v>1.0249488E-3</v>
      </c>
      <c r="K45" s="4">
        <v>1.0092367E-3</v>
      </c>
      <c r="L45" s="4">
        <v>9.9358220000000008E-4</v>
      </c>
      <c r="M45" s="4">
        <v>9.7800379999999991E-4</v>
      </c>
      <c r="N45" s="4">
        <v>9.6251829999999998E-4</v>
      </c>
      <c r="O45" s="4">
        <v>9.4714029999999995E-4</v>
      </c>
      <c r="P45" s="4">
        <v>9.3188289999999996E-4</v>
      </c>
      <c r="Q45" s="4">
        <v>9.1675770000000005E-4</v>
      </c>
      <c r="R45" s="4">
        <v>9.0177469999999996E-4</v>
      </c>
      <c r="S45" s="4">
        <v>8.8694279999999999E-4</v>
      </c>
      <c r="T45" s="4">
        <v>8.7226980000000001E-4</v>
      </c>
      <c r="U45" s="4">
        <v>8.5776210000000001E-4</v>
      </c>
      <c r="V45" s="4">
        <v>8.4342550000000003E-4</v>
      </c>
      <c r="W45" s="4">
        <v>8.2926470000000004E-4</v>
      </c>
      <c r="X45" s="4">
        <v>8.152837E-4</v>
      </c>
      <c r="Y45" s="4">
        <v>8.0148589999999998E-4</v>
      </c>
      <c r="Z45" s="4">
        <v>7.8787379999999997E-4</v>
      </c>
      <c r="AA45" s="4">
        <v>7.7444959999999996E-4</v>
      </c>
      <c r="AB45" s="4">
        <v>7.6121480000000002E-4</v>
      </c>
      <c r="AC45" s="4">
        <v>7.4817039999999996E-4</v>
      </c>
      <c r="AD45" s="4">
        <v>7.3531710000000001E-4</v>
      </c>
      <c r="AE45" s="4">
        <v>7.2265519999999996E-4</v>
      </c>
      <c r="AF45" s="4">
        <v>7.1018459999999998E-4</v>
      </c>
      <c r="AG45" s="4">
        <v>6.9790499999999997E-4</v>
      </c>
      <c r="AH45" s="4">
        <v>6.8581570000000001E-4</v>
      </c>
      <c r="AI45" s="4">
        <v>6.7391580000000003E-4</v>
      </c>
      <c r="AJ45" s="4">
        <v>6.622043E-4</v>
      </c>
      <c r="AK45" s="4">
        <v>6.5067979999999998E-4</v>
      </c>
      <c r="AL45" s="4">
        <v>6.3934099999999998E-4</v>
      </c>
      <c r="AM45" s="4">
        <v>6.2818620000000005E-4</v>
      </c>
      <c r="AN45" s="4">
        <v>6.1721370000000005E-4</v>
      </c>
      <c r="AO45" s="4">
        <v>6.0642170000000002E-4</v>
      </c>
      <c r="AP45" s="4">
        <v>5.9580829999999997E-4</v>
      </c>
      <c r="AQ45" s="4">
        <v>5.8537140000000003E-4</v>
      </c>
      <c r="AR45" s="4">
        <v>5.7510899999999997E-4</v>
      </c>
      <c r="AS45" s="4">
        <v>5.6501890000000001E-4</v>
      </c>
      <c r="AT45" s="4">
        <v>5.5509899999999998E-4</v>
      </c>
      <c r="AU45" s="4">
        <v>5.4534699999999995E-4</v>
      </c>
      <c r="AV45" s="4">
        <v>5.3576069999999995E-4</v>
      </c>
      <c r="AW45" s="4">
        <v>5.2633770000000001E-4</v>
      </c>
      <c r="AX45" s="4">
        <v>5.1707580000000003E-4</v>
      </c>
      <c r="AY45" s="4">
        <v>5.0797259999999997E-4</v>
      </c>
      <c r="AZ45" s="4">
        <v>4.990258E-4</v>
      </c>
      <c r="BA45" s="4">
        <v>4.902331E-4</v>
      </c>
      <c r="BB45" s="4">
        <v>4.8159219999999999E-4</v>
      </c>
      <c r="BC45" s="4">
        <v>4.7310069999999997E-4</v>
      </c>
      <c r="BD45" s="4">
        <v>4.6475629999999997E-4</v>
      </c>
      <c r="BE45" s="4">
        <v>4.5655670000000002E-4</v>
      </c>
      <c r="BF45" s="4">
        <v>4.4849970000000001E-4</v>
      </c>
      <c r="BG45" s="4">
        <v>4.4058280000000002E-4</v>
      </c>
      <c r="BH45" s="4">
        <v>4.3280389999999998E-4</v>
      </c>
      <c r="BI45" s="4">
        <v>4.251608E-4</v>
      </c>
      <c r="BJ45" s="4">
        <v>4.1765109999999998E-4</v>
      </c>
      <c r="BK45" s="4">
        <v>4.1027279999999999E-4</v>
      </c>
      <c r="BL45" s="4">
        <v>4.0302360000000001E-4</v>
      </c>
      <c r="BM45" s="4">
        <v>3.9590140000000002E-4</v>
      </c>
      <c r="BN45" s="4">
        <v>3.8890410000000001E-4</v>
      </c>
      <c r="BO45" s="4">
        <v>3.8202949999999999E-4</v>
      </c>
      <c r="BP45" s="4">
        <v>3.7527559999999999E-4</v>
      </c>
      <c r="BQ45" s="4">
        <v>3.6864040000000002E-4</v>
      </c>
      <c r="BR45" s="4">
        <v>3.6212180000000003E-4</v>
      </c>
      <c r="BS45" s="4">
        <v>3.557179E-4</v>
      </c>
      <c r="BT45" s="4">
        <v>3.4942669999999998E-4</v>
      </c>
      <c r="BU45" s="4">
        <v>3.4324619999999997E-4</v>
      </c>
      <c r="BV45" s="4">
        <v>3.3717449999999999E-4</v>
      </c>
      <c r="BW45" s="4">
        <v>3.3120989999999999E-4</v>
      </c>
      <c r="BX45" s="4">
        <v>3.2535030000000001E-4</v>
      </c>
      <c r="BY45" s="4">
        <v>3.1959410000000001E-4</v>
      </c>
      <c r="BZ45" s="4">
        <v>3.1393939999999998E-4</v>
      </c>
      <c r="CA45" s="4">
        <v>3.0838449999999999E-4</v>
      </c>
      <c r="CB45" s="4">
        <v>3.0292760000000002E-4</v>
      </c>
      <c r="CC45" s="4">
        <v>2.9756699999999999E-4</v>
      </c>
      <c r="CD45" s="4">
        <v>2.923011E-4</v>
      </c>
      <c r="CE45" s="4">
        <v>2.8712810000000003E-4</v>
      </c>
      <c r="CF45" s="4">
        <v>2.820465E-4</v>
      </c>
      <c r="CG45" s="4">
        <v>2.7705470000000002E-4</v>
      </c>
      <c r="CH45" s="4">
        <v>2.7215110000000002E-4</v>
      </c>
      <c r="CI45" s="4">
        <v>2.6733410000000002E-4</v>
      </c>
      <c r="CJ45" s="4">
        <v>2.6260230000000001E-4</v>
      </c>
      <c r="CK45" s="4">
        <v>2.579541E-4</v>
      </c>
      <c r="CL45" s="4">
        <v>2.5338809999999999E-4</v>
      </c>
      <c r="CM45" s="4">
        <v>2.4890280000000001E-4</v>
      </c>
      <c r="CN45" s="4">
        <v>2.4449679999999997E-4</v>
      </c>
      <c r="CO45" s="4">
        <v>2.4016869999999999E-4</v>
      </c>
      <c r="CP45" s="4">
        <v>2.359172E-4</v>
      </c>
      <c r="CQ45" s="4">
        <v>2.317408E-4</v>
      </c>
      <c r="CR45" s="4">
        <v>2.2763840000000001E-4</v>
      </c>
      <c r="CS45" s="4">
        <v>2.2360850000000001E-4</v>
      </c>
      <c r="CT45" s="4">
        <v>2.1964989999999999E-4</v>
      </c>
      <c r="CU45" s="4">
        <v>2.1576129999999999E-4</v>
      </c>
      <c r="CV45" s="4">
        <v>2.119415E-4</v>
      </c>
      <c r="CW45" s="4">
        <v>2.081893E-4</v>
      </c>
      <c r="CX45" s="4">
        <v>2.0450350000000001E-4</v>
      </c>
      <c r="CY45" s="4">
        <v>2.0088300000000001E-4</v>
      </c>
      <c r="CZ45" s="4">
        <v>1.9732650000000001E-4</v>
      </c>
      <c r="DA45" s="4">
        <v>1.9383289999999999E-4</v>
      </c>
      <c r="DB45" s="4">
        <v>1.904012E-4</v>
      </c>
      <c r="DC45" s="4">
        <v>1.8703010000000001E-4</v>
      </c>
      <c r="DD45" s="4">
        <v>1.8371880000000001E-4</v>
      </c>
      <c r="DE45" s="4">
        <v>1.8046610000000001E-4</v>
      </c>
      <c r="DF45" s="4">
        <v>1.772709E-4</v>
      </c>
      <c r="DG45" s="4">
        <v>1.7413230000000001E-4</v>
      </c>
      <c r="DH45" s="4">
        <v>1.7104920000000001E-4</v>
      </c>
      <c r="DI45" s="4">
        <v>1.680207E-4</v>
      </c>
      <c r="DJ45" s="4">
        <v>1.6504590000000001E-4</v>
      </c>
      <c r="DK45" s="4">
        <v>1.6212360000000001E-4</v>
      </c>
      <c r="DL45" s="4">
        <v>1.5925309999999999E-4</v>
      </c>
      <c r="DM45" s="4">
        <v>1.5643349999999999E-4</v>
      </c>
      <c r="DN45" s="4">
        <v>1.536637E-4</v>
      </c>
      <c r="DO45" s="4">
        <v>1.5094300000000001E-4</v>
      </c>
      <c r="DP45" s="4">
        <v>1.4827039999999999E-4</v>
      </c>
      <c r="DQ45" s="4">
        <v>1.456451E-4</v>
      </c>
      <c r="DR45" s="4">
        <v>1.4306630000000001E-4</v>
      </c>
      <c r="DS45" s="4">
        <v>1.4053319999999999E-4</v>
      </c>
      <c r="DT45" s="4">
        <v>1.3804489999999999E-4</v>
      </c>
      <c r="DU45" s="4">
        <v>1.3560070000000001E-4</v>
      </c>
      <c r="DV45" s="4">
        <v>1.3319969999999999E-4</v>
      </c>
      <c r="DW45" s="4">
        <v>1.308413E-4</v>
      </c>
      <c r="DX45" s="4">
        <v>1.2852459999999999E-4</v>
      </c>
      <c r="DY45" s="4">
        <v>1.2624890000000001E-4</v>
      </c>
      <c r="DZ45" s="4">
        <v>1.240135E-4</v>
      </c>
      <c r="EA45" s="4">
        <v>1.218177E-4</v>
      </c>
      <c r="EB45" s="4">
        <v>1.196607E-4</v>
      </c>
      <c r="EC45" s="4">
        <v>1.1754199999999999E-4</v>
      </c>
      <c r="ED45" s="4">
        <v>1.154607E-4</v>
      </c>
      <c r="EE45" s="4">
        <v>1.1341629999999999E-4</v>
      </c>
      <c r="EF45" s="4">
        <v>1.1140809999999999E-4</v>
      </c>
      <c r="EG45" s="4">
        <v>1.0943550000000001E-4</v>
      </c>
      <c r="EH45" s="4">
        <v>1.0749780000000001E-4</v>
      </c>
      <c r="EI45" s="4">
        <v>1.055943E-4</v>
      </c>
      <c r="EJ45" s="4">
        <v>1.037246E-4</v>
      </c>
      <c r="EK45" s="4">
        <v>1.01888E-4</v>
      </c>
      <c r="EL45" s="4">
        <v>1.0008390000000001E-4</v>
      </c>
      <c r="EM45" s="4">
        <v>9.8311800000000003E-5</v>
      </c>
      <c r="EN45" s="4">
        <v>9.6570999999999994E-5</v>
      </c>
      <c r="EO45" s="4">
        <v>9.4861100000000006E-5</v>
      </c>
      <c r="EP45" s="4">
        <v>9.3181400000000002E-5</v>
      </c>
      <c r="EQ45" s="4">
        <v>9.1531499999999996E-5</v>
      </c>
      <c r="ER45" s="4">
        <v>8.9910700000000006E-5</v>
      </c>
      <c r="ES45" s="4">
        <v>8.8318699999999999E-5</v>
      </c>
      <c r="ET45" s="4">
        <v>8.6754899999999998E-5</v>
      </c>
      <c r="EU45" s="4">
        <v>8.5218700000000005E-5</v>
      </c>
      <c r="EV45" s="4">
        <v>8.3709799999999996E-5</v>
      </c>
      <c r="EW45" s="4">
        <v>8.2227500000000005E-5</v>
      </c>
      <c r="EX45" s="4">
        <v>8.0771600000000004E-5</v>
      </c>
      <c r="EY45" s="4">
        <v>7.9341300000000006E-5</v>
      </c>
      <c r="EZ45" s="4">
        <v>7.7936500000000002E-5</v>
      </c>
      <c r="FA45" s="4">
        <v>7.6556499999999998E-5</v>
      </c>
      <c r="FB45" s="4">
        <v>7.5200899999999993E-5</v>
      </c>
      <c r="FC45" s="4">
        <v>7.3869300000000001E-5</v>
      </c>
      <c r="FD45" s="4">
        <v>7.2561300000000006E-5</v>
      </c>
      <c r="FE45" s="4">
        <v>7.1276499999999994E-5</v>
      </c>
      <c r="FF45" s="4">
        <v>7.0014399999999998E-5</v>
      </c>
      <c r="FG45" s="4">
        <v>6.8774600000000004E-5</v>
      </c>
      <c r="FH45" s="4">
        <v>6.7556899999999997E-5</v>
      </c>
      <c r="FI45" s="4">
        <v>6.6360599999999996E-5</v>
      </c>
      <c r="FJ45" s="4">
        <v>6.5185599999999995E-5</v>
      </c>
      <c r="FK45" s="4">
        <v>6.4031300000000005E-5</v>
      </c>
      <c r="FL45" s="4">
        <v>6.2897499999999999E-5</v>
      </c>
      <c r="FM45" s="4">
        <v>6.1783800000000003E-5</v>
      </c>
      <c r="FN45" s="4">
        <v>6.0689800000000003E-5</v>
      </c>
      <c r="FO45" s="4">
        <v>5.9615199999999998E-5</v>
      </c>
      <c r="FP45" s="4">
        <v>5.8559600000000001E-5</v>
      </c>
      <c r="FQ45" s="4">
        <v>5.7522699999999997E-5</v>
      </c>
    </row>
    <row r="46" spans="1:173" x14ac:dyDescent="0.2">
      <c r="A46" s="3">
        <v>44</v>
      </c>
      <c r="B46" s="4">
        <v>1.2920993E-3</v>
      </c>
      <c r="C46" s="4">
        <v>1.2712824E-3</v>
      </c>
      <c r="D46" s="4">
        <v>1.2506361999999999E-3</v>
      </c>
      <c r="E46" s="4">
        <v>1.2301756E-3</v>
      </c>
      <c r="F46" s="4">
        <v>1.2099139000000001E-3</v>
      </c>
      <c r="G46" s="4">
        <v>1.1898624E-3</v>
      </c>
      <c r="H46" s="4">
        <v>1.1700312E-3</v>
      </c>
      <c r="I46" s="4">
        <v>1.1504286E-3</v>
      </c>
      <c r="J46" s="4">
        <v>1.131062E-3</v>
      </c>
      <c r="K46" s="4">
        <v>1.1119375000000001E-3</v>
      </c>
      <c r="L46" s="4">
        <v>1.0930600999999999E-3</v>
      </c>
      <c r="M46" s="4">
        <v>1.074434E-3</v>
      </c>
      <c r="N46" s="4">
        <v>1.0560624999999999E-3</v>
      </c>
      <c r="O46" s="4">
        <v>1.0379479999999999E-3</v>
      </c>
      <c r="P46" s="4">
        <v>1.0200926E-3</v>
      </c>
      <c r="Q46" s="4">
        <v>1.0024972E-3</v>
      </c>
      <c r="R46" s="4">
        <v>9.8516279999999999E-4</v>
      </c>
      <c r="S46" s="4">
        <v>9.6808929999999999E-4</v>
      </c>
      <c r="T46" s="4">
        <v>9.5127660000000002E-4</v>
      </c>
      <c r="U46" s="4">
        <v>9.3472399999999995E-4</v>
      </c>
      <c r="V46" s="4">
        <v>9.1843049999999998E-4</v>
      </c>
      <c r="W46" s="4">
        <v>9.0239460000000004E-4</v>
      </c>
      <c r="X46" s="4">
        <v>8.8661499999999999E-4</v>
      </c>
      <c r="Y46" s="4">
        <v>8.7108960000000001E-4</v>
      </c>
      <c r="Z46" s="4">
        <v>8.5581640000000005E-4</v>
      </c>
      <c r="AA46" s="4">
        <v>8.4079320000000001E-4</v>
      </c>
      <c r="AB46" s="4">
        <v>8.2601750000000002E-4</v>
      </c>
      <c r="AC46" s="4">
        <v>8.1148679999999999E-4</v>
      </c>
      <c r="AD46" s="4">
        <v>7.9719839999999997E-4</v>
      </c>
      <c r="AE46" s="4">
        <v>7.8314949999999997E-4</v>
      </c>
      <c r="AF46" s="4">
        <v>7.6933709999999996E-4</v>
      </c>
      <c r="AG46" s="4">
        <v>7.5575839999999996E-4</v>
      </c>
      <c r="AH46" s="4">
        <v>7.4241029999999998E-4</v>
      </c>
      <c r="AI46" s="4">
        <v>7.2928979999999999E-4</v>
      </c>
      <c r="AJ46" s="4">
        <v>7.1639360000000005E-4</v>
      </c>
      <c r="AK46" s="4">
        <v>7.0371880000000004E-4</v>
      </c>
      <c r="AL46" s="4">
        <v>6.91262E-4</v>
      </c>
      <c r="AM46" s="4">
        <v>6.7902019999999997E-4</v>
      </c>
      <c r="AN46" s="4">
        <v>6.6699010000000004E-4</v>
      </c>
      <c r="AO46" s="4">
        <v>6.5516849999999998E-4</v>
      </c>
      <c r="AP46" s="4">
        <v>6.4355230000000003E-4</v>
      </c>
      <c r="AQ46" s="4">
        <v>6.3213829999999996E-4</v>
      </c>
      <c r="AR46" s="4">
        <v>6.2092319999999996E-4</v>
      </c>
      <c r="AS46" s="4">
        <v>6.0990399999999998E-4</v>
      </c>
      <c r="AT46" s="4">
        <v>5.990775E-4</v>
      </c>
      <c r="AU46" s="4">
        <v>5.8844059999999996E-4</v>
      </c>
      <c r="AV46" s="4">
        <v>5.7799019999999997E-4</v>
      </c>
      <c r="AW46" s="4">
        <v>5.6772330000000001E-4</v>
      </c>
      <c r="AX46" s="4">
        <v>5.5763679999999997E-4</v>
      </c>
      <c r="AY46" s="4">
        <v>5.4772779999999997E-4</v>
      </c>
      <c r="AZ46" s="4">
        <v>5.3799320000000002E-4</v>
      </c>
      <c r="BA46" s="4">
        <v>5.2843029999999997E-4</v>
      </c>
      <c r="BB46" s="4">
        <v>5.1903590000000003E-4</v>
      </c>
      <c r="BC46" s="4">
        <v>5.0980739999999995E-4</v>
      </c>
      <c r="BD46" s="4">
        <v>5.0074189999999995E-4</v>
      </c>
      <c r="BE46" s="4">
        <v>4.9183660000000004E-4</v>
      </c>
      <c r="BF46" s="4">
        <v>4.8308880000000001E-4</v>
      </c>
      <c r="BG46" s="4">
        <v>4.7449569999999998E-4</v>
      </c>
      <c r="BH46" s="4">
        <v>4.6605479999999998E-4</v>
      </c>
      <c r="BI46" s="4">
        <v>4.5776330000000002E-4</v>
      </c>
      <c r="BJ46" s="4">
        <v>4.4961870000000001E-4</v>
      </c>
      <c r="BK46" s="4">
        <v>4.4161850000000002E-4</v>
      </c>
      <c r="BL46" s="4">
        <v>4.3376009999999997E-4</v>
      </c>
      <c r="BM46" s="4">
        <v>4.2604109999999998E-4</v>
      </c>
      <c r="BN46" s="4">
        <v>4.1845899999999999E-4</v>
      </c>
      <c r="BO46" s="4">
        <v>4.1101149999999998E-4</v>
      </c>
      <c r="BP46" s="4">
        <v>4.0369610000000003E-4</v>
      </c>
      <c r="BQ46" s="4">
        <v>3.965107E-4</v>
      </c>
      <c r="BR46" s="4">
        <v>3.8945279999999999E-4</v>
      </c>
      <c r="BS46" s="4">
        <v>3.8252030000000001E-4</v>
      </c>
      <c r="BT46" s="4">
        <v>3.7571099999999998E-4</v>
      </c>
      <c r="BU46" s="4">
        <v>3.6902270000000001E-4</v>
      </c>
      <c r="BV46" s="4">
        <v>3.6245320000000001E-4</v>
      </c>
      <c r="BW46" s="4">
        <v>3.5600049999999999E-4</v>
      </c>
      <c r="BX46" s="4">
        <v>3.496625E-4</v>
      </c>
      <c r="BY46" s="4">
        <v>3.4343710000000002E-4</v>
      </c>
      <c r="BZ46" s="4">
        <v>3.3732249999999999E-4</v>
      </c>
      <c r="CA46" s="4">
        <v>3.313166E-4</v>
      </c>
      <c r="CB46" s="4">
        <v>3.2541759999999998E-4</v>
      </c>
      <c r="CC46" s="4">
        <v>3.1962340000000003E-4</v>
      </c>
      <c r="CD46" s="4">
        <v>3.139323E-4</v>
      </c>
      <c r="CE46" s="4">
        <v>3.0834249999999998E-4</v>
      </c>
      <c r="CF46" s="4">
        <v>3.0285209999999997E-4</v>
      </c>
      <c r="CG46" s="4">
        <v>2.974594E-4</v>
      </c>
      <c r="CH46" s="4">
        <v>2.9216259999999999E-4</v>
      </c>
      <c r="CI46" s="4">
        <v>2.8696009999999998E-4</v>
      </c>
      <c r="CJ46" s="4">
        <v>2.8185020000000001E-4</v>
      </c>
      <c r="CK46" s="4">
        <v>2.7683120000000002E-4</v>
      </c>
      <c r="CL46" s="4">
        <v>2.719016E-4</v>
      </c>
      <c r="CM46" s="4">
        <v>2.6705970000000001E-4</v>
      </c>
      <c r="CN46" s="4">
        <v>2.6230390000000001E-4</v>
      </c>
      <c r="CO46" s="4">
        <v>2.5763279999999999E-4</v>
      </c>
      <c r="CP46" s="4">
        <v>2.5304489999999999E-4</v>
      </c>
      <c r="CQ46" s="4">
        <v>2.4853860000000001E-4</v>
      </c>
      <c r="CR46" s="4">
        <v>2.4411260000000001E-4</v>
      </c>
      <c r="CS46" s="4">
        <v>2.3976530000000001E-4</v>
      </c>
      <c r="CT46" s="4">
        <v>2.3549540000000001E-4</v>
      </c>
      <c r="CU46" s="4">
        <v>2.3130159999999999E-4</v>
      </c>
      <c r="CV46" s="4">
        <v>2.2718240000000001E-4</v>
      </c>
      <c r="CW46" s="4">
        <v>2.2313650000000001E-4</v>
      </c>
      <c r="CX46" s="4">
        <v>2.1916270000000001E-4</v>
      </c>
      <c r="CY46" s="4">
        <v>2.152597E-4</v>
      </c>
      <c r="CZ46" s="4">
        <v>2.114261E-4</v>
      </c>
      <c r="DA46" s="4">
        <v>2.076608E-4</v>
      </c>
      <c r="DB46" s="4">
        <v>2.039625E-4</v>
      </c>
      <c r="DC46" s="4">
        <v>2.0033E-4</v>
      </c>
      <c r="DD46" s="4">
        <v>1.967623E-4</v>
      </c>
      <c r="DE46" s="4">
        <v>1.9325810000000001E-4</v>
      </c>
      <c r="DF46" s="4">
        <v>1.898162E-4</v>
      </c>
      <c r="DG46" s="4">
        <v>1.8643570000000001E-4</v>
      </c>
      <c r="DH46" s="4">
        <v>1.831154E-4</v>
      </c>
      <c r="DI46" s="4">
        <v>1.798541E-4</v>
      </c>
      <c r="DJ46" s="4">
        <v>1.76651E-4</v>
      </c>
      <c r="DK46" s="4">
        <v>1.7350490000000001E-4</v>
      </c>
      <c r="DL46" s="4">
        <v>1.704148E-4</v>
      </c>
      <c r="DM46" s="4">
        <v>1.6737969999999999E-4</v>
      </c>
      <c r="DN46" s="4">
        <v>1.643987E-4</v>
      </c>
      <c r="DO46" s="4">
        <v>1.6147080000000001E-4</v>
      </c>
      <c r="DP46" s="4">
        <v>1.5859500000000001E-4</v>
      </c>
      <c r="DQ46" s="4">
        <v>1.5577040000000001E-4</v>
      </c>
      <c r="DR46" s="4">
        <v>1.5299620000000001E-4</v>
      </c>
      <c r="DS46" s="4">
        <v>1.5027129999999999E-4</v>
      </c>
      <c r="DT46" s="4">
        <v>1.4759490000000001E-4</v>
      </c>
      <c r="DU46" s="4">
        <v>1.449663E-4</v>
      </c>
      <c r="DV46" s="4">
        <v>1.4238440000000001E-4</v>
      </c>
      <c r="DW46" s="4">
        <v>1.3984849999999999E-4</v>
      </c>
      <c r="DX46" s="4">
        <v>1.3735780000000001E-4</v>
      </c>
      <c r="DY46" s="4">
        <v>1.3491140000000001E-4</v>
      </c>
      <c r="DZ46" s="4">
        <v>1.325086E-4</v>
      </c>
      <c r="EA46" s="4">
        <v>1.301486E-4</v>
      </c>
      <c r="EB46" s="4">
        <v>1.2783059999999999E-4</v>
      </c>
      <c r="EC46" s="4">
        <v>1.2555389999999999E-4</v>
      </c>
      <c r="ED46" s="4">
        <v>1.2331770000000001E-4</v>
      </c>
      <c r="EE46" s="4">
        <v>1.211214E-4</v>
      </c>
      <c r="EF46" s="4">
        <v>1.189642E-4</v>
      </c>
      <c r="EG46" s="4">
        <v>1.168453E-4</v>
      </c>
      <c r="EH46" s="4">
        <v>1.1476429999999999E-4</v>
      </c>
      <c r="EI46" s="4">
        <v>1.127203E-4</v>
      </c>
      <c r="EJ46" s="4">
        <v>1.107127E-4</v>
      </c>
      <c r="EK46" s="4">
        <v>1.0874079999999999E-4</v>
      </c>
      <c r="EL46" s="4">
        <v>1.068041E-4</v>
      </c>
      <c r="EM46" s="4">
        <v>1.0490180000000001E-4</v>
      </c>
      <c r="EN46" s="4">
        <v>1.030335E-4</v>
      </c>
      <c r="EO46" s="4">
        <v>1.011984E-4</v>
      </c>
      <c r="EP46" s="4">
        <v>9.9395999999999995E-5</v>
      </c>
      <c r="EQ46" s="4">
        <v>9.7625699999999996E-5</v>
      </c>
      <c r="ER46" s="4">
        <v>9.5886900000000005E-5</v>
      </c>
      <c r="ES46" s="4">
        <v>9.4179100000000001E-5</v>
      </c>
      <c r="ET46" s="4">
        <v>9.2501699999999996E-5</v>
      </c>
      <c r="EU46" s="4">
        <v>9.0854199999999995E-5</v>
      </c>
      <c r="EV46" s="4">
        <v>8.9235999999999997E-5</v>
      </c>
      <c r="EW46" s="4">
        <v>8.7646700000000002E-5</v>
      </c>
      <c r="EX46" s="4">
        <v>8.6085600000000001E-5</v>
      </c>
      <c r="EY46" s="4">
        <v>8.4552299999999993E-5</v>
      </c>
      <c r="EZ46" s="4">
        <v>8.3046400000000005E-5</v>
      </c>
      <c r="FA46" s="4">
        <v>8.1567299999999994E-5</v>
      </c>
      <c r="FB46" s="4">
        <v>8.0114499999999993E-5</v>
      </c>
      <c r="FC46" s="4">
        <v>7.8687600000000002E-5</v>
      </c>
      <c r="FD46" s="4">
        <v>7.7286099999999999E-5</v>
      </c>
      <c r="FE46" s="4">
        <v>7.5909599999999996E-5</v>
      </c>
      <c r="FF46" s="4">
        <v>7.4557599999999999E-5</v>
      </c>
      <c r="FG46" s="4">
        <v>7.3229600000000001E-5</v>
      </c>
      <c r="FH46" s="4">
        <v>7.1925400000000001E-5</v>
      </c>
      <c r="FI46" s="4">
        <v>7.0644300000000004E-5</v>
      </c>
      <c r="FJ46" s="4">
        <v>6.9386099999999996E-5</v>
      </c>
      <c r="FK46" s="4">
        <v>6.8150200000000004E-5</v>
      </c>
      <c r="FL46" s="4">
        <v>6.6936399999999998E-5</v>
      </c>
      <c r="FM46" s="4">
        <v>6.57442E-5</v>
      </c>
      <c r="FN46" s="4">
        <v>6.4573199999999994E-5</v>
      </c>
      <c r="FO46" s="4">
        <v>6.3423099999999999E-5</v>
      </c>
      <c r="FP46" s="4">
        <v>6.2293500000000003E-5</v>
      </c>
      <c r="FQ46" s="4">
        <v>6.1184000000000002E-5</v>
      </c>
    </row>
    <row r="47" spans="1:173" x14ac:dyDescent="0.2">
      <c r="A47" s="3">
        <v>45</v>
      </c>
      <c r="B47" s="4">
        <v>1.3931983000000001E-3</v>
      </c>
      <c r="C47" s="4">
        <v>1.3711903000000001E-3</v>
      </c>
      <c r="D47" s="4">
        <v>1.3493098E-3</v>
      </c>
      <c r="E47" s="4">
        <v>1.3275785E-3</v>
      </c>
      <c r="F47" s="4">
        <v>1.3060155E-3</v>
      </c>
      <c r="G47" s="4">
        <v>1.2846375999999999E-3</v>
      </c>
      <c r="H47" s="4">
        <v>1.2634597E-3</v>
      </c>
      <c r="I47" s="4">
        <v>1.2424948000000001E-3</v>
      </c>
      <c r="J47" s="4">
        <v>1.221754E-3</v>
      </c>
      <c r="K47" s="4">
        <v>1.2012472E-3</v>
      </c>
      <c r="L47" s="4">
        <v>1.1809825999999999E-3</v>
      </c>
      <c r="M47" s="4">
        <v>1.1609672E-3</v>
      </c>
      <c r="N47" s="4">
        <v>1.141207E-3</v>
      </c>
      <c r="O47" s="4">
        <v>1.1217067999999999E-3</v>
      </c>
      <c r="P47" s="4">
        <v>1.1024705999999999E-3</v>
      </c>
      <c r="Q47" s="4">
        <v>1.0835013000000001E-3</v>
      </c>
      <c r="R47" s="4">
        <v>1.0648013000000001E-3</v>
      </c>
      <c r="S47" s="4">
        <v>1.0463722999999999E-3</v>
      </c>
      <c r="T47" s="4">
        <v>1.0282150999999999E-3</v>
      </c>
      <c r="U47" s="4">
        <v>1.0103304E-3</v>
      </c>
      <c r="V47" s="4">
        <v>9.9271800000000007E-4</v>
      </c>
      <c r="W47" s="4">
        <v>9.7537749999999999E-4</v>
      </c>
      <c r="X47" s="4">
        <v>9.5830790000000002E-4</v>
      </c>
      <c r="Y47" s="4">
        <v>9.4150810000000001E-4</v>
      </c>
      <c r="Z47" s="4">
        <v>9.2497650000000005E-4</v>
      </c>
      <c r="AA47" s="4">
        <v>9.0871140000000001E-4</v>
      </c>
      <c r="AB47" s="4">
        <v>8.927106E-4</v>
      </c>
      <c r="AC47" s="4">
        <v>8.7697190000000003E-4</v>
      </c>
      <c r="AD47" s="4">
        <v>8.6149290000000003E-4</v>
      </c>
      <c r="AE47" s="4">
        <v>8.4627080000000004E-4</v>
      </c>
      <c r="AF47" s="4">
        <v>8.3130309999999996E-4</v>
      </c>
      <c r="AG47" s="4">
        <v>8.1658679999999995E-4</v>
      </c>
      <c r="AH47" s="4">
        <v>8.0211880000000005E-4</v>
      </c>
      <c r="AI47" s="4">
        <v>7.8789629999999995E-4</v>
      </c>
      <c r="AJ47" s="4">
        <v>7.739159E-4</v>
      </c>
      <c r="AK47" s="4">
        <v>7.6017459999999995E-4</v>
      </c>
      <c r="AL47" s="4">
        <v>7.4666900000000004E-4</v>
      </c>
      <c r="AM47" s="4">
        <v>7.3339599999999998E-4</v>
      </c>
      <c r="AN47" s="4">
        <v>7.2035209999999998E-4</v>
      </c>
      <c r="AO47" s="4">
        <v>7.0753410000000004E-4</v>
      </c>
      <c r="AP47" s="4">
        <v>6.9493859999999997E-4</v>
      </c>
      <c r="AQ47" s="4">
        <v>6.8256220000000002E-4</v>
      </c>
      <c r="AR47" s="4">
        <v>6.7040169999999996E-4</v>
      </c>
      <c r="AS47" s="4">
        <v>6.5845360000000002E-4</v>
      </c>
      <c r="AT47" s="4">
        <v>6.4671469999999997E-4</v>
      </c>
      <c r="AU47" s="4">
        <v>6.3518159999999995E-4</v>
      </c>
      <c r="AV47" s="4">
        <v>6.2385109999999995E-4</v>
      </c>
      <c r="AW47" s="4">
        <v>6.1271990000000005E-4</v>
      </c>
      <c r="AX47" s="4">
        <v>6.0178469999999998E-4</v>
      </c>
      <c r="AY47" s="4">
        <v>5.9104229999999995E-4</v>
      </c>
      <c r="AZ47" s="4">
        <v>5.8048959999999999E-4</v>
      </c>
      <c r="BA47" s="4">
        <v>5.7012329999999996E-4</v>
      </c>
      <c r="BB47" s="4">
        <v>5.5994040000000001E-4</v>
      </c>
      <c r="BC47" s="4">
        <v>5.4993779999999996E-4</v>
      </c>
      <c r="BD47" s="4">
        <v>5.4011239999999996E-4</v>
      </c>
      <c r="BE47" s="4">
        <v>5.3046120000000004E-4</v>
      </c>
      <c r="BF47" s="4">
        <v>5.209813E-4</v>
      </c>
      <c r="BG47" s="4">
        <v>5.1166969999999999E-4</v>
      </c>
      <c r="BH47" s="4">
        <v>5.0252360000000004E-4</v>
      </c>
      <c r="BI47" s="4">
        <v>4.9353999999999999E-4</v>
      </c>
      <c r="BJ47" s="4">
        <v>4.8471629999999999E-4</v>
      </c>
      <c r="BK47" s="4">
        <v>4.7604949999999999E-4</v>
      </c>
      <c r="BL47" s="4">
        <v>4.6753700000000002E-4</v>
      </c>
      <c r="BM47" s="4">
        <v>4.5917620000000001E-4</v>
      </c>
      <c r="BN47" s="4">
        <v>4.509642E-4</v>
      </c>
      <c r="BO47" s="4">
        <v>4.4289870000000002E-4</v>
      </c>
      <c r="BP47" s="4">
        <v>4.3497689999999999E-4</v>
      </c>
      <c r="BQ47" s="4">
        <v>4.2719639999999999E-4</v>
      </c>
      <c r="BR47" s="4">
        <v>4.1955459999999998E-4</v>
      </c>
      <c r="BS47" s="4">
        <v>4.1204920000000001E-4</v>
      </c>
      <c r="BT47" s="4">
        <v>4.0467779999999999E-4</v>
      </c>
      <c r="BU47" s="4">
        <v>3.9743789999999998E-4</v>
      </c>
      <c r="BV47" s="4">
        <v>3.9032729999999999E-4</v>
      </c>
      <c r="BW47" s="4">
        <v>3.8334369999999999E-4</v>
      </c>
      <c r="BX47" s="4">
        <v>3.7648480000000001E-4</v>
      </c>
      <c r="BY47" s="4">
        <v>3.6974840000000001E-4</v>
      </c>
      <c r="BZ47" s="4">
        <v>3.6313239999999998E-4</v>
      </c>
      <c r="CA47" s="4">
        <v>3.566345E-4</v>
      </c>
      <c r="CB47" s="4">
        <v>3.5025280000000001E-4</v>
      </c>
      <c r="CC47" s="4">
        <v>3.4398520000000001E-4</v>
      </c>
      <c r="CD47" s="4">
        <v>3.378295E-4</v>
      </c>
      <c r="CE47" s="4">
        <v>3.3178400000000001E-4</v>
      </c>
      <c r="CF47" s="4">
        <v>3.258464E-4</v>
      </c>
      <c r="CG47" s="4">
        <v>3.2001510000000003E-4</v>
      </c>
      <c r="CH47" s="4">
        <v>3.1428800000000002E-4</v>
      </c>
      <c r="CI47" s="4">
        <v>3.0866329999999998E-4</v>
      </c>
      <c r="CJ47" s="4">
        <v>3.0313920000000003E-4</v>
      </c>
      <c r="CK47" s="4">
        <v>2.977139E-4</v>
      </c>
      <c r="CL47" s="4">
        <v>2.9238570000000001E-4</v>
      </c>
      <c r="CM47" s="4">
        <v>2.8715270000000001E-4</v>
      </c>
      <c r="CN47" s="4">
        <v>2.8201330000000001E-4</v>
      </c>
      <c r="CO47" s="4">
        <v>2.7696589999999998E-4</v>
      </c>
      <c r="CP47" s="4">
        <v>2.7200880000000002E-4</v>
      </c>
      <c r="CQ47" s="4">
        <v>2.6714030000000001E-4</v>
      </c>
      <c r="CR47" s="4">
        <v>2.6235899999999999E-4</v>
      </c>
      <c r="CS47" s="4">
        <v>2.5766310000000002E-4</v>
      </c>
      <c r="CT47" s="4">
        <v>2.5305130000000001E-4</v>
      </c>
      <c r="CU47" s="4">
        <v>2.4852199999999999E-4</v>
      </c>
      <c r="CV47" s="4">
        <v>2.4407380000000001E-4</v>
      </c>
      <c r="CW47" s="4">
        <v>2.397051E-4</v>
      </c>
      <c r="CX47" s="4">
        <v>2.3541459999999999E-4</v>
      </c>
      <c r="CY47" s="4">
        <v>2.3120089999999999E-4</v>
      </c>
      <c r="CZ47" s="4">
        <v>2.270626E-4</v>
      </c>
      <c r="DA47" s="4">
        <v>2.2299829999999999E-4</v>
      </c>
      <c r="DB47" s="4">
        <v>2.190068E-4</v>
      </c>
      <c r="DC47" s="4">
        <v>2.1508669999999999E-4</v>
      </c>
      <c r="DD47" s="4">
        <v>2.112367E-4</v>
      </c>
      <c r="DE47" s="4">
        <v>2.0745569999999999E-4</v>
      </c>
      <c r="DF47" s="4">
        <v>2.037423E-4</v>
      </c>
      <c r="DG47" s="4">
        <v>2.0009530000000001E-4</v>
      </c>
      <c r="DH47" s="4">
        <v>1.9651369999999999E-4</v>
      </c>
      <c r="DI47" s="4">
        <v>1.929961E-4</v>
      </c>
      <c r="DJ47" s="4">
        <v>1.895415E-4</v>
      </c>
      <c r="DK47" s="4">
        <v>1.8614869999999999E-4</v>
      </c>
      <c r="DL47" s="4">
        <v>1.8281659999999999E-4</v>
      </c>
      <c r="DM47" s="4">
        <v>1.795442E-4</v>
      </c>
      <c r="DN47" s="4">
        <v>1.7633030000000001E-4</v>
      </c>
      <c r="DO47" s="4">
        <v>1.7317400000000001E-4</v>
      </c>
      <c r="DP47" s="4">
        <v>1.7007409999999999E-4</v>
      </c>
      <c r="DQ47" s="4">
        <v>1.6702970000000001E-4</v>
      </c>
      <c r="DR47" s="4">
        <v>1.640399E-4</v>
      </c>
      <c r="DS47" s="4">
        <v>1.6110349999999999E-4</v>
      </c>
      <c r="DT47" s="4">
        <v>1.5821969999999999E-4</v>
      </c>
      <c r="DU47" s="4">
        <v>1.553875E-4</v>
      </c>
      <c r="DV47" s="4">
        <v>1.5260600000000001E-4</v>
      </c>
      <c r="DW47" s="4">
        <v>1.498742E-4</v>
      </c>
      <c r="DX47" s="4">
        <v>1.4719139999999999E-4</v>
      </c>
      <c r="DY47" s="4">
        <v>1.4455659999999999E-4</v>
      </c>
      <c r="DZ47" s="4">
        <v>1.4196900000000001E-4</v>
      </c>
      <c r="EA47" s="4">
        <v>1.3942760000000001E-4</v>
      </c>
      <c r="EB47" s="4">
        <v>1.369318E-4</v>
      </c>
      <c r="EC47" s="4">
        <v>1.3448059999999999E-4</v>
      </c>
      <c r="ED47" s="4">
        <v>1.3207329999999999E-4</v>
      </c>
      <c r="EE47" s="4">
        <v>1.2970909999999999E-4</v>
      </c>
      <c r="EF47" s="4">
        <v>1.2738720000000001E-4</v>
      </c>
      <c r="EG47" s="4">
        <v>1.251069E-4</v>
      </c>
      <c r="EH47" s="4">
        <v>1.228674E-4</v>
      </c>
      <c r="EI47" s="4">
        <v>1.206679E-4</v>
      </c>
      <c r="EJ47" s="4">
        <v>1.185079E-4</v>
      </c>
      <c r="EK47" s="4">
        <v>1.163865E-4</v>
      </c>
      <c r="EL47" s="4">
        <v>1.143031E-4</v>
      </c>
      <c r="EM47" s="4">
        <v>1.122569E-4</v>
      </c>
      <c r="EN47" s="4">
        <v>1.102474E-4</v>
      </c>
      <c r="EO47" s="4">
        <v>1.0827389999999999E-4</v>
      </c>
      <c r="EP47" s="4">
        <v>1.063357E-4</v>
      </c>
      <c r="EQ47" s="4">
        <v>1.0443220000000001E-4</v>
      </c>
      <c r="ER47" s="4">
        <v>1.025628E-4</v>
      </c>
      <c r="ES47" s="4">
        <v>1.007268E-4</v>
      </c>
      <c r="ET47" s="4">
        <v>9.8923699999999996E-5</v>
      </c>
      <c r="EU47" s="4">
        <v>9.7152799999999996E-5</v>
      </c>
      <c r="EV47" s="4">
        <v>9.5413699999999998E-5</v>
      </c>
      <c r="EW47" s="4">
        <v>9.3705700000000006E-5</v>
      </c>
      <c r="EX47" s="4">
        <v>9.2028199999999994E-5</v>
      </c>
      <c r="EY47" s="4">
        <v>9.03808E-5</v>
      </c>
      <c r="EZ47" s="4">
        <v>8.8762899999999997E-5</v>
      </c>
      <c r="FA47" s="4">
        <v>8.7174000000000003E-5</v>
      </c>
      <c r="FB47" s="4">
        <v>8.5613399999999996E-5</v>
      </c>
      <c r="FC47" s="4">
        <v>8.4080900000000003E-5</v>
      </c>
      <c r="FD47" s="4">
        <v>8.2575699999999996E-5</v>
      </c>
      <c r="FE47" s="4">
        <v>8.1097499999999994E-5</v>
      </c>
      <c r="FF47" s="4">
        <v>7.9645800000000002E-5</v>
      </c>
      <c r="FG47" s="4">
        <v>7.8220000000000007E-5</v>
      </c>
      <c r="FH47" s="4">
        <v>7.6819799999999999E-5</v>
      </c>
      <c r="FI47" s="4">
        <v>7.5444600000000006E-5</v>
      </c>
      <c r="FJ47" s="4">
        <v>7.4093999999999999E-5</v>
      </c>
      <c r="FK47" s="4">
        <v>7.2767699999999998E-5</v>
      </c>
      <c r="FL47" s="4">
        <v>7.1464999999999994E-5</v>
      </c>
      <c r="FM47" s="4">
        <v>7.0185700000000001E-5</v>
      </c>
      <c r="FN47" s="4">
        <v>6.8929299999999997E-5</v>
      </c>
      <c r="FO47" s="4">
        <v>6.7695399999999996E-5</v>
      </c>
      <c r="FP47" s="4">
        <v>6.6483500000000001E-5</v>
      </c>
      <c r="FQ47" s="4">
        <v>6.5293400000000001E-5</v>
      </c>
    </row>
    <row r="48" spans="1:173" x14ac:dyDescent="0.2">
      <c r="A48" s="3">
        <v>46</v>
      </c>
      <c r="B48" s="4">
        <v>1.5333958E-3</v>
      </c>
      <c r="C48" s="4">
        <v>1.5095554E-3</v>
      </c>
      <c r="D48" s="4">
        <v>1.4858037E-3</v>
      </c>
      <c r="E48" s="4">
        <v>1.4621693E-3</v>
      </c>
      <c r="F48" s="4">
        <v>1.4386780000000001E-3</v>
      </c>
      <c r="G48" s="4">
        <v>1.4153524000000001E-3</v>
      </c>
      <c r="H48" s="4">
        <v>1.3922127999999999E-3</v>
      </c>
      <c r="I48" s="4">
        <v>1.3692768000000001E-3</v>
      </c>
      <c r="J48" s="4">
        <v>1.3465600999999999E-3</v>
      </c>
      <c r="K48" s="4">
        <v>1.3240762000000001E-3</v>
      </c>
      <c r="L48" s="4">
        <v>1.3018369000000001E-3</v>
      </c>
      <c r="M48" s="4">
        <v>1.2798524000000001E-3</v>
      </c>
      <c r="N48" s="4">
        <v>1.2581312999999999E-3</v>
      </c>
      <c r="O48" s="4">
        <v>1.2366809000000001E-3</v>
      </c>
      <c r="P48" s="4">
        <v>1.2155073999999999E-3</v>
      </c>
      <c r="Q48" s="4">
        <v>1.1946157E-3</v>
      </c>
      <c r="R48" s="4">
        <v>1.1740098E-3</v>
      </c>
      <c r="S48" s="4">
        <v>1.1536929000000001E-3</v>
      </c>
      <c r="T48" s="4">
        <v>1.1336671999999999E-3</v>
      </c>
      <c r="U48" s="4">
        <v>1.1139343999999999E-3</v>
      </c>
      <c r="V48" s="4">
        <v>1.0944952999999999E-3</v>
      </c>
      <c r="W48" s="4">
        <v>1.0753504E-3</v>
      </c>
      <c r="X48" s="4">
        <v>1.0564993999999999E-3</v>
      </c>
      <c r="Y48" s="4">
        <v>1.0379418E-3</v>
      </c>
      <c r="Z48" s="4">
        <v>1.0196764000000001E-3</v>
      </c>
      <c r="AA48" s="4">
        <v>1.0017018000000001E-3</v>
      </c>
      <c r="AB48" s="4">
        <v>9.8401629999999999E-4</v>
      </c>
      <c r="AC48" s="4">
        <v>9.6661779999999997E-4</v>
      </c>
      <c r="AD48" s="4">
        <v>9.4950410000000003E-4</v>
      </c>
      <c r="AE48" s="4">
        <v>9.3267269999999997E-4</v>
      </c>
      <c r="AF48" s="4">
        <v>9.1612080000000003E-4</v>
      </c>
      <c r="AG48" s="4">
        <v>8.9984549999999998E-4</v>
      </c>
      <c r="AH48" s="4">
        <v>8.8384390000000002E-4</v>
      </c>
      <c r="AI48" s="4">
        <v>8.6811270000000001E-4</v>
      </c>
      <c r="AJ48" s="4">
        <v>8.5264879999999996E-4</v>
      </c>
      <c r="AK48" s="4">
        <v>8.3744869999999999E-4</v>
      </c>
      <c r="AL48" s="4">
        <v>8.2250909999999995E-4</v>
      </c>
      <c r="AM48" s="4">
        <v>8.0782650000000005E-4</v>
      </c>
      <c r="AN48" s="4">
        <v>7.9339730000000004E-4</v>
      </c>
      <c r="AO48" s="4">
        <v>7.792179E-4</v>
      </c>
      <c r="AP48" s="4">
        <v>7.6528480000000003E-4</v>
      </c>
      <c r="AQ48" s="4">
        <v>7.5159439999999999E-4</v>
      </c>
      <c r="AR48" s="4">
        <v>7.3814300000000002E-4</v>
      </c>
      <c r="AS48" s="4">
        <v>7.2492699999999999E-4</v>
      </c>
      <c r="AT48" s="4">
        <v>7.1194279999999997E-4</v>
      </c>
      <c r="AU48" s="4">
        <v>6.9918669999999999E-4</v>
      </c>
      <c r="AV48" s="4">
        <v>6.8665519999999995E-4</v>
      </c>
      <c r="AW48" s="4">
        <v>6.7434470000000003E-4</v>
      </c>
      <c r="AX48" s="4">
        <v>6.6225150000000005E-4</v>
      </c>
      <c r="AY48" s="4">
        <v>6.5037229999999997E-4</v>
      </c>
      <c r="AZ48" s="4">
        <v>6.3870340000000004E-4</v>
      </c>
      <c r="BA48" s="4">
        <v>6.2724139999999998E-4</v>
      </c>
      <c r="BB48" s="4">
        <v>6.159828E-4</v>
      </c>
      <c r="BC48" s="4">
        <v>6.0492429999999995E-4</v>
      </c>
      <c r="BD48" s="4">
        <v>5.9406249999999997E-4</v>
      </c>
      <c r="BE48" s="4">
        <v>5.8339399999999999E-4</v>
      </c>
      <c r="BF48" s="4">
        <v>5.729156E-4</v>
      </c>
      <c r="BG48" s="4">
        <v>5.6262399999999996E-4</v>
      </c>
      <c r="BH48" s="4">
        <v>5.5251599999999997E-4</v>
      </c>
      <c r="BI48" s="4">
        <v>5.4258840000000002E-4</v>
      </c>
      <c r="BJ48" s="4">
        <v>5.3283819999999996E-4</v>
      </c>
      <c r="BK48" s="4">
        <v>5.2326230000000003E-4</v>
      </c>
      <c r="BL48" s="4">
        <v>5.138575E-4</v>
      </c>
      <c r="BM48" s="4">
        <v>5.0462110000000005E-4</v>
      </c>
      <c r="BN48" s="4">
        <v>4.9554989999999995E-4</v>
      </c>
      <c r="BO48" s="4">
        <v>4.8664109999999998E-4</v>
      </c>
      <c r="BP48" s="4">
        <v>4.7789190000000002E-4</v>
      </c>
      <c r="BQ48" s="4">
        <v>4.6929950000000002E-4</v>
      </c>
      <c r="BR48" s="4">
        <v>4.608611E-4</v>
      </c>
      <c r="BS48" s="4">
        <v>4.5257389999999999E-4</v>
      </c>
      <c r="BT48" s="4">
        <v>4.444354E-4</v>
      </c>
      <c r="BU48" s="4">
        <v>4.3644279999999999E-4</v>
      </c>
      <c r="BV48" s="4">
        <v>4.285936E-4</v>
      </c>
      <c r="BW48" s="4">
        <v>4.2088530000000001E-4</v>
      </c>
      <c r="BX48" s="4">
        <v>4.1331540000000001E-4</v>
      </c>
      <c r="BY48" s="4">
        <v>4.0588130000000002E-4</v>
      </c>
      <c r="BZ48" s="4">
        <v>3.9858070000000002E-4</v>
      </c>
      <c r="CA48" s="4">
        <v>3.914112E-4</v>
      </c>
      <c r="CB48" s="4">
        <v>3.8437049999999999E-4</v>
      </c>
      <c r="CC48" s="4">
        <v>3.7745619999999999E-4</v>
      </c>
      <c r="CD48" s="4">
        <v>3.7066619999999998E-4</v>
      </c>
      <c r="CE48" s="4">
        <v>3.6399819999999999E-4</v>
      </c>
      <c r="CF48" s="4">
        <v>3.5744990000000001E-4</v>
      </c>
      <c r="CG48" s="4">
        <v>3.5101940000000002E-4</v>
      </c>
      <c r="CH48" s="4">
        <v>3.4470440000000001E-4</v>
      </c>
      <c r="CI48" s="4">
        <v>3.385029E-4</v>
      </c>
      <c r="CJ48" s="4">
        <v>3.3241290000000001E-4</v>
      </c>
      <c r="CK48" s="4">
        <v>3.2643240000000001E-4</v>
      </c>
      <c r="CL48" s="4">
        <v>3.2055929999999999E-4</v>
      </c>
      <c r="CM48" s="4">
        <v>3.1479190000000001E-4</v>
      </c>
      <c r="CN48" s="4">
        <v>3.091282E-4</v>
      </c>
      <c r="CO48" s="4">
        <v>3.0356630000000001E-4</v>
      </c>
      <c r="CP48" s="4">
        <v>2.9810440000000002E-4</v>
      </c>
      <c r="CQ48" s="4">
        <v>2.9274070000000001E-4</v>
      </c>
      <c r="CR48" s="4">
        <v>2.8747350000000001E-4</v>
      </c>
      <c r="CS48" s="4">
        <v>2.8230110000000003E-4</v>
      </c>
      <c r="CT48" s="4">
        <v>2.7722160000000001E-4</v>
      </c>
      <c r="CU48" s="4">
        <v>2.7223349999999999E-4</v>
      </c>
      <c r="CV48" s="4">
        <v>2.6733509999999998E-4</v>
      </c>
      <c r="CW48" s="4">
        <v>2.6252479999999998E-4</v>
      </c>
      <c r="CX48" s="4">
        <v>2.5780109999999997E-4</v>
      </c>
      <c r="CY48" s="4">
        <v>2.5316230000000002E-4</v>
      </c>
      <c r="CZ48" s="4">
        <v>2.4860689999999999E-4</v>
      </c>
      <c r="DA48" s="4">
        <v>2.4413350000000001E-4</v>
      </c>
      <c r="DB48" s="4">
        <v>2.3974059999999999E-4</v>
      </c>
      <c r="DC48" s="4">
        <v>2.354267E-4</v>
      </c>
      <c r="DD48" s="4">
        <v>2.3119039999999999E-4</v>
      </c>
      <c r="DE48" s="4">
        <v>2.2703029999999999E-4</v>
      </c>
      <c r="DF48" s="4">
        <v>2.22945E-4</v>
      </c>
      <c r="DG48" s="4">
        <v>2.1893330000000001E-4</v>
      </c>
      <c r="DH48" s="4">
        <v>2.1499369999999999E-4</v>
      </c>
      <c r="DI48" s="4">
        <v>2.11125E-4</v>
      </c>
      <c r="DJ48" s="4">
        <v>2.0732589999999999E-4</v>
      </c>
      <c r="DK48" s="4">
        <v>2.035951E-4</v>
      </c>
      <c r="DL48" s="4">
        <v>1.9993149999999999E-4</v>
      </c>
      <c r="DM48" s="4">
        <v>1.9633380000000001E-4</v>
      </c>
      <c r="DN48" s="4">
        <v>1.928008E-4</v>
      </c>
      <c r="DO48" s="4">
        <v>1.8933139999999999E-4</v>
      </c>
      <c r="DP48" s="4">
        <v>1.8592439999999999E-4</v>
      </c>
      <c r="DQ48" s="4">
        <v>1.8257869999999999E-4</v>
      </c>
      <c r="DR48" s="4">
        <v>1.7929320000000001E-4</v>
      </c>
      <c r="DS48" s="4">
        <v>1.7606680000000001E-4</v>
      </c>
      <c r="DT48" s="4">
        <v>1.728984E-4</v>
      </c>
      <c r="DU48" s="4">
        <v>1.697871E-4</v>
      </c>
      <c r="DV48" s="4">
        <v>1.6673179999999999E-4</v>
      </c>
      <c r="DW48" s="4">
        <v>1.637314E-4</v>
      </c>
      <c r="DX48" s="4">
        <v>1.6078500000000001E-4</v>
      </c>
      <c r="DY48" s="4">
        <v>1.578916E-4</v>
      </c>
      <c r="DZ48" s="4">
        <v>1.550503E-4</v>
      </c>
      <c r="EA48" s="4">
        <v>1.5226009999999999E-4</v>
      </c>
      <c r="EB48" s="4">
        <v>1.4952020000000001E-4</v>
      </c>
      <c r="EC48" s="4">
        <v>1.4682949999999999E-4</v>
      </c>
      <c r="ED48" s="4">
        <v>1.4418720000000001E-4</v>
      </c>
      <c r="EE48" s="4">
        <v>1.4159249999999999E-4</v>
      </c>
      <c r="EF48" s="4">
        <v>1.3904449999999999E-4</v>
      </c>
      <c r="EG48" s="4">
        <v>1.3654229999999999E-4</v>
      </c>
      <c r="EH48" s="4">
        <v>1.340852E-4</v>
      </c>
      <c r="EI48" s="4">
        <v>1.3167220000000001E-4</v>
      </c>
      <c r="EJ48" s="4">
        <v>1.293027E-4</v>
      </c>
      <c r="EK48" s="4">
        <v>1.2697580000000001E-4</v>
      </c>
      <c r="EL48" s="4">
        <v>1.246908E-4</v>
      </c>
      <c r="EM48" s="4">
        <v>1.2244689999999999E-4</v>
      </c>
      <c r="EN48" s="4">
        <v>1.2024339999999999E-4</v>
      </c>
      <c r="EO48" s="4">
        <v>1.180795E-4</v>
      </c>
      <c r="EP48" s="4">
        <v>1.159546E-4</v>
      </c>
      <c r="EQ48" s="4">
        <v>1.1386789999999999E-4</v>
      </c>
      <c r="ER48" s="4">
        <v>1.1181879999999999E-4</v>
      </c>
      <c r="ES48" s="4">
        <v>1.0980650000000001E-4</v>
      </c>
      <c r="ET48" s="4">
        <v>1.078304E-4</v>
      </c>
      <c r="EU48" s="4">
        <v>1.058899E-4</v>
      </c>
      <c r="EV48" s="4">
        <v>1.039844E-4</v>
      </c>
      <c r="EW48" s="4">
        <v>1.021131E-4</v>
      </c>
      <c r="EX48" s="4">
        <v>1.0027550000000001E-4</v>
      </c>
      <c r="EY48" s="4">
        <v>9.8470900000000006E-5</v>
      </c>
      <c r="EZ48" s="4">
        <v>9.6698800000000003E-5</v>
      </c>
      <c r="FA48" s="4">
        <v>9.4958700000000003E-5</v>
      </c>
      <c r="FB48" s="4">
        <v>9.3249800000000003E-5</v>
      </c>
      <c r="FC48" s="4">
        <v>9.1571700000000003E-5</v>
      </c>
      <c r="FD48" s="4">
        <v>8.9923699999999994E-5</v>
      </c>
      <c r="FE48" s="4">
        <v>8.8305499999999997E-5</v>
      </c>
      <c r="FF48" s="4">
        <v>8.6716299999999995E-5</v>
      </c>
      <c r="FG48" s="4">
        <v>8.5155799999999995E-5</v>
      </c>
      <c r="FH48" s="4">
        <v>8.3623300000000003E-5</v>
      </c>
      <c r="FI48" s="4">
        <v>8.2118400000000003E-5</v>
      </c>
      <c r="FJ48" s="4">
        <v>8.0640600000000002E-5</v>
      </c>
      <c r="FK48" s="4">
        <v>7.9189400000000005E-5</v>
      </c>
      <c r="FL48" s="4">
        <v>7.7764300000000004E-5</v>
      </c>
      <c r="FM48" s="4">
        <v>7.6364800000000004E-5</v>
      </c>
      <c r="FN48" s="4">
        <v>7.49906E-5</v>
      </c>
      <c r="FO48" s="4">
        <v>7.3640999999999995E-5</v>
      </c>
      <c r="FP48" s="4">
        <v>7.2315800000000003E-5</v>
      </c>
      <c r="FQ48" s="4">
        <v>7.1014399999999996E-5</v>
      </c>
    </row>
    <row r="49" spans="1:173" x14ac:dyDescent="0.2">
      <c r="A49" s="3">
        <v>47</v>
      </c>
      <c r="B49" s="4">
        <v>1.7169009E-3</v>
      </c>
      <c r="C49" s="4">
        <v>1.6958857999999999E-3</v>
      </c>
      <c r="D49" s="4">
        <v>1.6743979999999999E-3</v>
      </c>
      <c r="E49" s="4">
        <v>1.6525171000000001E-3</v>
      </c>
      <c r="F49" s="4">
        <v>1.6303158999999999E-3</v>
      </c>
      <c r="G49" s="4">
        <v>1.6078608999999999E-3</v>
      </c>
      <c r="H49" s="4">
        <v>1.5852124E-3</v>
      </c>
      <c r="I49" s="4">
        <v>1.5624254E-3</v>
      </c>
      <c r="J49" s="4">
        <v>1.5395496000000001E-3</v>
      </c>
      <c r="K49" s="4">
        <v>1.5166298999999999E-3</v>
      </c>
      <c r="L49" s="4">
        <v>1.4937068000000001E-3</v>
      </c>
      <c r="M49" s="4">
        <v>1.4708168000000001E-3</v>
      </c>
      <c r="N49" s="4">
        <v>1.4479927E-3</v>
      </c>
      <c r="O49" s="4">
        <v>1.4252638E-3</v>
      </c>
      <c r="P49" s="4">
        <v>1.4026562E-3</v>
      </c>
      <c r="Q49" s="4">
        <v>1.3801934E-3</v>
      </c>
      <c r="R49" s="4">
        <v>1.3578958999999999E-3</v>
      </c>
      <c r="S49" s="4">
        <v>1.335782E-3</v>
      </c>
      <c r="T49" s="4">
        <v>1.3138678999999999E-3</v>
      </c>
      <c r="U49" s="4">
        <v>1.2921675000000001E-3</v>
      </c>
      <c r="V49" s="4">
        <v>1.2706932000000001E-3</v>
      </c>
      <c r="W49" s="4">
        <v>1.2494556E-3</v>
      </c>
      <c r="X49" s="4">
        <v>1.2284639E-3</v>
      </c>
      <c r="Y49" s="4">
        <v>1.2077256E-3</v>
      </c>
      <c r="Z49" s="4">
        <v>1.1872475E-3</v>
      </c>
      <c r="AA49" s="4">
        <v>1.1670350000000001E-3</v>
      </c>
      <c r="AB49" s="4">
        <v>1.1470923E-3</v>
      </c>
      <c r="AC49" s="4">
        <v>1.1274231E-3</v>
      </c>
      <c r="AD49" s="4">
        <v>1.1080300999999999E-3</v>
      </c>
      <c r="AE49" s="4">
        <v>1.0889152E-3</v>
      </c>
      <c r="AF49" s="4">
        <v>1.0700797000000001E-3</v>
      </c>
      <c r="AG49" s="4">
        <v>1.0515241999999999E-3</v>
      </c>
      <c r="AH49" s="4">
        <v>1.0332491E-3</v>
      </c>
      <c r="AI49" s="4">
        <v>1.0152538999999999E-3</v>
      </c>
      <c r="AJ49" s="4">
        <v>9.9753790000000004E-4</v>
      </c>
      <c r="AK49" s="4">
        <v>9.8010000000000002E-4</v>
      </c>
      <c r="AL49" s="4">
        <v>9.6293880000000004E-4</v>
      </c>
      <c r="AM49" s="4">
        <v>9.4605259999999995E-4</v>
      </c>
      <c r="AN49" s="4">
        <v>9.2943919999999996E-4</v>
      </c>
      <c r="AO49" s="4">
        <v>9.1309659999999995E-4</v>
      </c>
      <c r="AP49" s="4">
        <v>8.9702219999999999E-4</v>
      </c>
      <c r="AQ49" s="4">
        <v>8.812135E-4</v>
      </c>
      <c r="AR49" s="4">
        <v>8.6566759999999997E-4</v>
      </c>
      <c r="AS49" s="4">
        <v>8.5038170000000001E-4</v>
      </c>
      <c r="AT49" s="4">
        <v>8.3535269999999995E-4</v>
      </c>
      <c r="AU49" s="4">
        <v>8.2057759999999995E-4</v>
      </c>
      <c r="AV49" s="4">
        <v>8.060532E-4</v>
      </c>
      <c r="AW49" s="4">
        <v>7.9177610000000004E-4</v>
      </c>
      <c r="AX49" s="4">
        <v>7.7774310000000004E-4</v>
      </c>
      <c r="AY49" s="4">
        <v>7.6395089999999998E-4</v>
      </c>
      <c r="AZ49" s="4">
        <v>7.5039590000000004E-4</v>
      </c>
      <c r="BA49" s="4">
        <v>7.3707489999999998E-4</v>
      </c>
      <c r="BB49" s="4">
        <v>7.2398440000000003E-4</v>
      </c>
      <c r="BC49" s="4">
        <v>7.11121E-4</v>
      </c>
      <c r="BD49" s="4">
        <v>6.984812E-4</v>
      </c>
      <c r="BE49" s="4">
        <v>6.8606159999999995E-4</v>
      </c>
      <c r="BF49" s="4">
        <v>6.7385869999999997E-4</v>
      </c>
      <c r="BG49" s="4">
        <v>6.618692E-4</v>
      </c>
      <c r="BH49" s="4">
        <v>6.5008969999999998E-4</v>
      </c>
      <c r="BI49" s="4">
        <v>6.3851680000000005E-4</v>
      </c>
      <c r="BJ49" s="4">
        <v>6.2714710000000003E-4</v>
      </c>
      <c r="BK49" s="4">
        <v>6.159774E-4</v>
      </c>
      <c r="BL49" s="4">
        <v>6.0500430000000002E-4</v>
      </c>
      <c r="BM49" s="4">
        <v>5.9422469999999999E-4</v>
      </c>
      <c r="BN49" s="4">
        <v>5.8363519999999995E-4</v>
      </c>
      <c r="BO49" s="4">
        <v>5.7323270000000004E-4</v>
      </c>
      <c r="BP49" s="4">
        <v>5.6301409999999995E-4</v>
      </c>
      <c r="BQ49" s="4">
        <v>5.5297620000000001E-4</v>
      </c>
      <c r="BR49" s="4">
        <v>5.4311599999999995E-4</v>
      </c>
      <c r="BS49" s="4">
        <v>5.3343049999999995E-4</v>
      </c>
      <c r="BT49" s="4">
        <v>5.2391660000000002E-4</v>
      </c>
      <c r="BU49" s="4">
        <v>5.1457140000000005E-4</v>
      </c>
      <c r="BV49" s="4">
        <v>5.0539200000000002E-4</v>
      </c>
      <c r="BW49" s="4">
        <v>4.9637559999999995E-4</v>
      </c>
      <c r="BX49" s="4">
        <v>4.8751939999999998E-4</v>
      </c>
      <c r="BY49" s="4">
        <v>4.788204E-4</v>
      </c>
      <c r="BZ49" s="4">
        <v>4.7027609999999997E-4</v>
      </c>
      <c r="CA49" s="4">
        <v>4.6188369999999998E-4</v>
      </c>
      <c r="CB49" s="4">
        <v>4.5364059999999999E-4</v>
      </c>
      <c r="CC49" s="4">
        <v>4.4554410000000001E-4</v>
      </c>
      <c r="CD49" s="4">
        <v>4.3759179999999998E-4</v>
      </c>
      <c r="CE49" s="4">
        <v>4.2978100000000001E-4</v>
      </c>
      <c r="CF49" s="4">
        <v>4.2210920000000001E-4</v>
      </c>
      <c r="CG49" s="4">
        <v>4.145741E-4</v>
      </c>
      <c r="CH49" s="4">
        <v>4.071732E-4</v>
      </c>
      <c r="CI49" s="4">
        <v>3.9990419999999999E-4</v>
      </c>
      <c r="CJ49" s="4">
        <v>3.927647E-4</v>
      </c>
      <c r="CK49" s="4">
        <v>3.8575239999999998E-4</v>
      </c>
      <c r="CL49" s="4">
        <v>3.788652E-4</v>
      </c>
      <c r="CM49" s="4">
        <v>3.7210070000000001E-4</v>
      </c>
      <c r="CN49" s="4">
        <v>3.6545680000000001E-4</v>
      </c>
      <c r="CO49" s="4">
        <v>3.5893140000000002E-4</v>
      </c>
      <c r="CP49" s="4">
        <v>3.525224E-4</v>
      </c>
      <c r="CQ49" s="4">
        <v>3.4622770000000003E-4</v>
      </c>
      <c r="CR49" s="4">
        <v>3.4004530000000002E-4</v>
      </c>
      <c r="CS49" s="4">
        <v>3.3397309999999998E-4</v>
      </c>
      <c r="CT49" s="4">
        <v>3.2800929999999998E-4</v>
      </c>
      <c r="CU49" s="4">
        <v>3.2215189999999999E-4</v>
      </c>
      <c r="CV49" s="4">
        <v>3.1639910000000001E-4</v>
      </c>
      <c r="CW49" s="4">
        <v>3.1074880000000002E-4</v>
      </c>
      <c r="CX49" s="4">
        <v>3.051994E-4</v>
      </c>
      <c r="CY49" s="4">
        <v>2.9974910000000001E-4</v>
      </c>
      <c r="CZ49" s="4">
        <v>2.9439599999999999E-4</v>
      </c>
      <c r="DA49" s="4">
        <v>2.8913849999999999E-4</v>
      </c>
      <c r="DB49" s="4">
        <v>2.8397479999999999E-4</v>
      </c>
      <c r="DC49" s="4">
        <v>2.7890329999999999E-4</v>
      </c>
      <c r="DD49" s="4">
        <v>2.739223E-4</v>
      </c>
      <c r="DE49" s="4">
        <v>2.6903019999999998E-4</v>
      </c>
      <c r="DF49" s="4">
        <v>2.6422540000000001E-4</v>
      </c>
      <c r="DG49" s="4">
        <v>2.5950650000000001E-4</v>
      </c>
      <c r="DH49" s="4">
        <v>2.5487179999999999E-4</v>
      </c>
      <c r="DI49" s="4">
        <v>2.5031979999999999E-4</v>
      </c>
      <c r="DJ49" s="4">
        <v>2.458491E-4</v>
      </c>
      <c r="DK49" s="4">
        <v>2.4145819999999999E-4</v>
      </c>
      <c r="DL49" s="4">
        <v>2.3714569999999999E-4</v>
      </c>
      <c r="DM49" s="4">
        <v>2.329102E-4</v>
      </c>
      <c r="DN49" s="4">
        <v>2.287504E-4</v>
      </c>
      <c r="DO49" s="4">
        <v>2.2466479999999999E-4</v>
      </c>
      <c r="DP49" s="4">
        <v>2.2065219999999999E-4</v>
      </c>
      <c r="DQ49" s="4">
        <v>2.1671120000000001E-4</v>
      </c>
      <c r="DR49" s="4">
        <v>2.1284059999999999E-4</v>
      </c>
      <c r="DS49" s="4">
        <v>2.0903910000000001E-4</v>
      </c>
      <c r="DT49" s="4">
        <v>2.0530550000000001E-4</v>
      </c>
      <c r="DU49" s="4">
        <v>2.0163860000000001E-4</v>
      </c>
      <c r="DV49" s="4">
        <v>1.9803719999999999E-4</v>
      </c>
      <c r="DW49" s="4">
        <v>1.9450000000000001E-4</v>
      </c>
      <c r="DX49" s="4">
        <v>1.9102609999999999E-4</v>
      </c>
      <c r="DY49" s="4">
        <v>1.8761409999999999E-4</v>
      </c>
      <c r="DZ49" s="4">
        <v>1.842631E-4</v>
      </c>
      <c r="EA49" s="4">
        <v>1.80972E-4</v>
      </c>
      <c r="EB49" s="4">
        <v>1.7773959999999999E-4</v>
      </c>
      <c r="EC49" s="4">
        <v>1.7456500000000001E-4</v>
      </c>
      <c r="ED49" s="4">
        <v>1.71447E-4</v>
      </c>
      <c r="EE49" s="4">
        <v>1.6838479999999999E-4</v>
      </c>
      <c r="EF49" s="4">
        <v>1.6537720000000001E-4</v>
      </c>
      <c r="EG49" s="4">
        <v>1.6242329999999999E-4</v>
      </c>
      <c r="EH49" s="4">
        <v>1.5952220000000001E-4</v>
      </c>
      <c r="EI49" s="4">
        <v>1.5667289999999999E-4</v>
      </c>
      <c r="EJ49" s="4">
        <v>1.5387450000000001E-4</v>
      </c>
      <c r="EK49" s="4">
        <v>1.511261E-4</v>
      </c>
      <c r="EL49" s="4">
        <v>1.484267E-4</v>
      </c>
      <c r="EM49" s="4">
        <v>1.4577559999999999E-4</v>
      </c>
      <c r="EN49" s="4">
        <v>1.4317179999999999E-4</v>
      </c>
      <c r="EO49" s="4">
        <v>1.4061449999999999E-4</v>
      </c>
      <c r="EP49" s="4">
        <v>1.3810290000000001E-4</v>
      </c>
      <c r="EQ49" s="4">
        <v>1.3563609999999999E-4</v>
      </c>
      <c r="ER49" s="4">
        <v>1.332134E-4</v>
      </c>
      <c r="ES49" s="4">
        <v>1.30834E-4</v>
      </c>
      <c r="ET49" s="4">
        <v>1.2849709999999999E-4</v>
      </c>
      <c r="EU49" s="4">
        <v>1.262019E-4</v>
      </c>
      <c r="EV49" s="4">
        <v>1.2394770000000001E-4</v>
      </c>
      <c r="EW49" s="4">
        <v>1.217338E-4</v>
      </c>
      <c r="EX49" s="4">
        <v>1.195594E-4</v>
      </c>
      <c r="EY49" s="4">
        <v>1.1742380000000001E-4</v>
      </c>
      <c r="EZ49" s="4">
        <v>1.153264E-4</v>
      </c>
      <c r="FA49" s="4">
        <v>1.132665E-4</v>
      </c>
      <c r="FB49" s="4">
        <v>1.112433E-4</v>
      </c>
      <c r="FC49" s="4">
        <v>1.0925630000000001E-4</v>
      </c>
      <c r="FD49" s="4">
        <v>1.073047E-4</v>
      </c>
      <c r="FE49" s="4">
        <v>1.0538809999999999E-4</v>
      </c>
      <c r="FF49" s="4">
        <v>1.0350559999999999E-4</v>
      </c>
      <c r="FG49" s="4">
        <v>1.0165680000000001E-4</v>
      </c>
      <c r="FH49" s="4">
        <v>9.9840999999999995E-5</v>
      </c>
      <c r="FI49" s="4">
        <v>9.8057600000000001E-5</v>
      </c>
      <c r="FJ49" s="4">
        <v>9.6306100000000003E-5</v>
      </c>
      <c r="FK49" s="4">
        <v>9.4585899999999998E-5</v>
      </c>
      <c r="FL49" s="4">
        <v>9.2896400000000001E-5</v>
      </c>
      <c r="FM49" s="4">
        <v>9.1236999999999994E-5</v>
      </c>
      <c r="FN49" s="4">
        <v>8.9607399999999999E-5</v>
      </c>
      <c r="FO49" s="4">
        <v>8.8006799999999999E-5</v>
      </c>
      <c r="FP49" s="4">
        <v>8.6434799999999994E-5</v>
      </c>
      <c r="FQ49" s="4">
        <v>8.4890900000000004E-5</v>
      </c>
    </row>
    <row r="50" spans="1:173" x14ac:dyDescent="0.2">
      <c r="A50" s="3">
        <v>48</v>
      </c>
      <c r="B50" s="4">
        <v>1.9371461999999999E-3</v>
      </c>
      <c r="C50" s="4">
        <v>1.9061756E-3</v>
      </c>
      <c r="D50" s="4">
        <v>1.8754182999999999E-3</v>
      </c>
      <c r="E50" s="4">
        <v>1.8449012E-3</v>
      </c>
      <c r="F50" s="4">
        <v>1.8146480000000001E-3</v>
      </c>
      <c r="G50" s="4">
        <v>1.7846795999999999E-3</v>
      </c>
      <c r="H50" s="4">
        <v>1.7550141000000001E-3</v>
      </c>
      <c r="I50" s="4">
        <v>1.7256673000000001E-3</v>
      </c>
      <c r="J50" s="4">
        <v>1.696653E-3</v>
      </c>
      <c r="K50" s="4">
        <v>1.6679828E-3</v>
      </c>
      <c r="L50" s="4">
        <v>1.6396664E-3</v>
      </c>
      <c r="M50" s="4">
        <v>1.6117123000000001E-3</v>
      </c>
      <c r="N50" s="4">
        <v>1.5841271000000001E-3</v>
      </c>
      <c r="O50" s="4">
        <v>1.5569163999999999E-3</v>
      </c>
      <c r="P50" s="4">
        <v>1.5300844000000001E-3</v>
      </c>
      <c r="Q50" s="4">
        <v>1.5036343999999999E-3</v>
      </c>
      <c r="R50" s="4">
        <v>1.4775684E-3</v>
      </c>
      <c r="S50" s="4">
        <v>1.4518881E-3</v>
      </c>
      <c r="T50" s="4">
        <v>1.4265937999999999E-3</v>
      </c>
      <c r="U50" s="4">
        <v>1.4016855999999999E-3</v>
      </c>
      <c r="V50" s="4">
        <v>1.3771625999999999E-3</v>
      </c>
      <c r="W50" s="4">
        <v>1.3530237000000001E-3</v>
      </c>
      <c r="X50" s="4">
        <v>1.3292670000000001E-3</v>
      </c>
      <c r="Y50" s="4">
        <v>1.3058903E-3</v>
      </c>
      <c r="Z50" s="4">
        <v>1.2828911E-3</v>
      </c>
      <c r="AA50" s="4">
        <v>1.2602663E-3</v>
      </c>
      <c r="AB50" s="4">
        <v>1.2380129E-3</v>
      </c>
      <c r="AC50" s="4">
        <v>1.2161272000000001E-3</v>
      </c>
      <c r="AD50" s="4">
        <v>1.1946055E-3</v>
      </c>
      <c r="AE50" s="4">
        <v>1.173444E-3</v>
      </c>
      <c r="AF50" s="4">
        <v>1.1526385000000001E-3</v>
      </c>
      <c r="AG50" s="4">
        <v>1.1321847999999999E-3</v>
      </c>
      <c r="AH50" s="4">
        <v>1.1120786000000001E-3</v>
      </c>
      <c r="AI50" s="4">
        <v>1.0923153000000001E-3</v>
      </c>
      <c r="AJ50" s="4">
        <v>1.0728904000000001E-3</v>
      </c>
      <c r="AK50" s="4">
        <v>1.0537993999999999E-3</v>
      </c>
      <c r="AL50" s="4">
        <v>1.0350375000000001E-3</v>
      </c>
      <c r="AM50" s="4">
        <v>1.0166000999999999E-3</v>
      </c>
      <c r="AN50" s="4">
        <v>9.9848239999999989E-4</v>
      </c>
      <c r="AO50" s="4">
        <v>9.8067979999999998E-4</v>
      </c>
      <c r="AP50" s="4">
        <v>9.631873E-4</v>
      </c>
      <c r="AQ50" s="4">
        <v>9.4600040000000004E-4</v>
      </c>
      <c r="AR50" s="4">
        <v>9.2911429999999998E-4</v>
      </c>
      <c r="AS50" s="4">
        <v>9.1252409999999999E-4</v>
      </c>
      <c r="AT50" s="4">
        <v>8.9622539999999998E-4</v>
      </c>
      <c r="AU50" s="4">
        <v>8.8021330000000002E-4</v>
      </c>
      <c r="AV50" s="4">
        <v>8.6448329999999998E-4</v>
      </c>
      <c r="AW50" s="4">
        <v>8.4903069999999999E-4</v>
      </c>
      <c r="AX50" s="4">
        <v>8.3385100000000004E-4</v>
      </c>
      <c r="AY50" s="4">
        <v>8.1893959999999996E-4</v>
      </c>
      <c r="AZ50" s="4">
        <v>8.0429220000000003E-4</v>
      </c>
      <c r="BA50" s="4">
        <v>7.8990430000000001E-4</v>
      </c>
      <c r="BB50" s="4">
        <v>7.757714E-4</v>
      </c>
      <c r="BC50" s="4">
        <v>7.618894E-4</v>
      </c>
      <c r="BD50" s="4">
        <v>7.4825390000000003E-4</v>
      </c>
      <c r="BE50" s="4">
        <v>7.3486069999999996E-4</v>
      </c>
      <c r="BF50" s="4">
        <v>7.2170559999999999E-4</v>
      </c>
      <c r="BG50" s="4">
        <v>7.0878469999999998E-4</v>
      </c>
      <c r="BH50" s="4">
        <v>6.9609380000000001E-4</v>
      </c>
      <c r="BI50" s="4">
        <v>6.8362900000000005E-4</v>
      </c>
      <c r="BJ50" s="4">
        <v>6.7138620000000001E-4</v>
      </c>
      <c r="BK50" s="4">
        <v>6.5936179999999997E-4</v>
      </c>
      <c r="BL50" s="4">
        <v>6.4755179999999996E-4</v>
      </c>
      <c r="BM50" s="4">
        <v>6.3595259999999995E-4</v>
      </c>
      <c r="BN50" s="4">
        <v>6.2456040000000005E-4</v>
      </c>
      <c r="BO50" s="4">
        <v>6.1337160000000002E-4</v>
      </c>
      <c r="BP50" s="4">
        <v>6.0238260000000004E-4</v>
      </c>
      <c r="BQ50" s="4">
        <v>5.9158989999999999E-4</v>
      </c>
      <c r="BR50" s="4">
        <v>5.8099010000000001E-4</v>
      </c>
      <c r="BS50" s="4">
        <v>5.7057970000000001E-4</v>
      </c>
      <c r="BT50" s="4">
        <v>5.6035549999999996E-4</v>
      </c>
      <c r="BU50" s="4">
        <v>5.5031410000000002E-4</v>
      </c>
      <c r="BV50" s="4">
        <v>5.4045220000000004E-4</v>
      </c>
      <c r="BW50" s="4">
        <v>5.3076679999999995E-4</v>
      </c>
      <c r="BX50" s="4">
        <v>5.2125459999999995E-4</v>
      </c>
      <c r="BY50" s="4">
        <v>5.1191259999999999E-4</v>
      </c>
      <c r="BZ50" s="4">
        <v>5.0273780000000001E-4</v>
      </c>
      <c r="CA50" s="4">
        <v>4.9372719999999997E-4</v>
      </c>
      <c r="CB50" s="4">
        <v>4.8487790000000002E-4</v>
      </c>
      <c r="CC50" s="4">
        <v>4.7618710000000002E-4</v>
      </c>
      <c r="CD50" s="4">
        <v>4.6765179999999997E-4</v>
      </c>
      <c r="CE50" s="4">
        <v>4.5926929999999999E-4</v>
      </c>
      <c r="CF50" s="4">
        <v>4.51037E-4</v>
      </c>
      <c r="CG50" s="4">
        <v>4.4295199999999998E-4</v>
      </c>
      <c r="CH50" s="4">
        <v>4.3501189999999999E-4</v>
      </c>
      <c r="CI50" s="4">
        <v>4.2721399999999998E-4</v>
      </c>
      <c r="CJ50" s="4">
        <v>4.1955570000000003E-4</v>
      </c>
      <c r="CK50" s="4">
        <v>4.120347E-4</v>
      </c>
      <c r="CL50" s="4">
        <v>4.0464830000000001E-4</v>
      </c>
      <c r="CM50" s="4">
        <v>3.9739430000000002E-4</v>
      </c>
      <c r="CN50" s="4">
        <v>3.9027030000000001E-4</v>
      </c>
      <c r="CO50" s="4">
        <v>3.8327389999999998E-4</v>
      </c>
      <c r="CP50" s="4">
        <v>3.7640280000000002E-4</v>
      </c>
      <c r="CQ50" s="4">
        <v>3.696549E-4</v>
      </c>
      <c r="CR50" s="4">
        <v>3.6302790000000001E-4</v>
      </c>
      <c r="CS50" s="4">
        <v>3.5651960000000001E-4</v>
      </c>
      <c r="CT50" s="4">
        <v>3.5012800000000001E-4</v>
      </c>
      <c r="CU50" s="4">
        <v>3.4385090000000002E-4</v>
      </c>
      <c r="CV50" s="4">
        <v>3.3768630000000001E-4</v>
      </c>
      <c r="CW50" s="4">
        <v>3.3163220000000001E-4</v>
      </c>
      <c r="CX50" s="4">
        <v>3.2568659999999999E-4</v>
      </c>
      <c r="CY50" s="4">
        <v>3.1984750000000001E-4</v>
      </c>
      <c r="CZ50" s="4">
        <v>3.1411310000000001E-4</v>
      </c>
      <c r="DA50" s="4">
        <v>3.084815E-4</v>
      </c>
      <c r="DB50" s="4">
        <v>3.0295080000000002E-4</v>
      </c>
      <c r="DC50" s="4">
        <v>2.9751920000000001E-4</v>
      </c>
      <c r="DD50" s="4">
        <v>2.9218499999999998E-4</v>
      </c>
      <c r="DE50" s="4">
        <v>2.8694639999999997E-4</v>
      </c>
      <c r="DF50" s="4">
        <v>2.8180179999999998E-4</v>
      </c>
      <c r="DG50" s="4">
        <v>2.7674930000000001E-4</v>
      </c>
      <c r="DH50" s="4">
        <v>2.7178739999999998E-4</v>
      </c>
      <c r="DI50" s="4">
        <v>2.6691440000000001E-4</v>
      </c>
      <c r="DJ50" s="4">
        <v>2.6212879999999998E-4</v>
      </c>
      <c r="DK50" s="4">
        <v>2.5742899999999999E-4</v>
      </c>
      <c r="DL50" s="4">
        <v>2.5281339999999998E-4</v>
      </c>
      <c r="DM50" s="4">
        <v>2.4828060000000002E-4</v>
      </c>
      <c r="DN50" s="4">
        <v>2.4382900000000001E-4</v>
      </c>
      <c r="DO50" s="4">
        <v>2.3945720000000001E-4</v>
      </c>
      <c r="DP50" s="4">
        <v>2.3516380000000001E-4</v>
      </c>
      <c r="DQ50" s="4">
        <v>2.3094740000000001E-4</v>
      </c>
      <c r="DR50" s="4">
        <v>2.2680660000000001E-4</v>
      </c>
      <c r="DS50" s="4">
        <v>2.2274E-4</v>
      </c>
      <c r="DT50" s="4">
        <v>2.1874629999999999E-4</v>
      </c>
      <c r="DU50" s="4">
        <v>2.148241E-4</v>
      </c>
      <c r="DV50" s="4">
        <v>2.1097229999999999E-4</v>
      </c>
      <c r="DW50" s="4">
        <v>2.071896E-4</v>
      </c>
      <c r="DX50" s="4">
        <v>2.0347470000000001E-4</v>
      </c>
      <c r="DY50" s="4">
        <v>1.9982640000000001E-4</v>
      </c>
      <c r="DZ50" s="4">
        <v>1.962434E-4</v>
      </c>
      <c r="EA50" s="4">
        <v>1.9272469999999999E-4</v>
      </c>
      <c r="EB50" s="4">
        <v>1.892691E-4</v>
      </c>
      <c r="EC50" s="4">
        <v>1.8587550000000001E-4</v>
      </c>
      <c r="ED50" s="4">
        <v>1.825427E-4</v>
      </c>
      <c r="EE50" s="4">
        <v>1.7926960000000001E-4</v>
      </c>
      <c r="EF50" s="4">
        <v>1.7605529999999999E-4</v>
      </c>
      <c r="EG50" s="4">
        <v>1.728985E-4</v>
      </c>
      <c r="EH50" s="4">
        <v>1.697984E-4</v>
      </c>
      <c r="EI50" s="4">
        <v>1.6675380000000001E-4</v>
      </c>
      <c r="EJ50" s="4">
        <v>1.6376380000000001E-4</v>
      </c>
      <c r="EK50" s="4">
        <v>1.608275E-4</v>
      </c>
      <c r="EL50" s="4">
        <v>1.5794370000000001E-4</v>
      </c>
      <c r="EM50" s="4">
        <v>1.5511170000000001E-4</v>
      </c>
      <c r="EN50" s="4">
        <v>1.5233050000000001E-4</v>
      </c>
      <c r="EO50" s="4">
        <v>1.495991E-4</v>
      </c>
      <c r="EP50" s="4">
        <v>1.469167E-4</v>
      </c>
      <c r="EQ50" s="4">
        <v>1.442824E-4</v>
      </c>
      <c r="ER50" s="4">
        <v>1.416953E-4</v>
      </c>
      <c r="ES50" s="4">
        <v>1.3915459999999999E-4</v>
      </c>
      <c r="ET50" s="4">
        <v>1.3665939999999999E-4</v>
      </c>
      <c r="EU50" s="4">
        <v>1.3420899999999999E-4</v>
      </c>
      <c r="EV50" s="4">
        <v>1.318026E-4</v>
      </c>
      <c r="EW50" s="4">
        <v>1.2943920000000001E-4</v>
      </c>
      <c r="EX50" s="4">
        <v>1.2711830000000001E-4</v>
      </c>
      <c r="EY50" s="4">
        <v>1.2483890000000001E-4</v>
      </c>
      <c r="EZ50" s="4">
        <v>1.2260050000000001E-4</v>
      </c>
      <c r="FA50" s="4">
        <v>1.204021E-4</v>
      </c>
      <c r="FB50" s="4">
        <v>1.182432E-4</v>
      </c>
      <c r="FC50" s="4">
        <v>1.16123E-4</v>
      </c>
      <c r="FD50" s="4">
        <v>1.140408E-4</v>
      </c>
      <c r="FE50" s="4">
        <v>1.119959E-4</v>
      </c>
      <c r="FF50" s="4">
        <v>1.099877E-4</v>
      </c>
      <c r="FG50" s="4">
        <v>1.080155E-4</v>
      </c>
      <c r="FH50" s="4">
        <v>1.060787E-4</v>
      </c>
      <c r="FI50" s="4">
        <v>1.041766E-4</v>
      </c>
      <c r="FJ50" s="4">
        <v>1.023086E-4</v>
      </c>
      <c r="FK50" s="4">
        <v>1.0047409999999999E-4</v>
      </c>
      <c r="FL50" s="4">
        <v>9.8672500000000001E-5</v>
      </c>
      <c r="FM50" s="4">
        <v>9.6903200000000004E-5</v>
      </c>
      <c r="FN50" s="4">
        <v>9.5165600000000002E-5</v>
      </c>
      <c r="FO50" s="4">
        <v>9.3459200000000001E-5</v>
      </c>
      <c r="FP50" s="4">
        <v>9.1783300000000006E-5</v>
      </c>
      <c r="FQ50" s="4">
        <v>9.0137500000000002E-5</v>
      </c>
    </row>
    <row r="51" spans="1:173" x14ac:dyDescent="0.2">
      <c r="A51" s="3">
        <v>49</v>
      </c>
      <c r="B51" s="4">
        <v>2.1296420000000002E-3</v>
      </c>
      <c r="C51" s="4">
        <v>2.0977638000000002E-3</v>
      </c>
      <c r="D51" s="4">
        <v>2.0658883999999998E-3</v>
      </c>
      <c r="E51" s="4">
        <v>2.0340660000000002E-3</v>
      </c>
      <c r="F51" s="4">
        <v>2.0023417000000002E-3</v>
      </c>
      <c r="G51" s="4">
        <v>1.9707558000000001E-3</v>
      </c>
      <c r="H51" s="4">
        <v>1.9393441E-3</v>
      </c>
      <c r="I51" s="4">
        <v>1.9081387E-3</v>
      </c>
      <c r="J51" s="4">
        <v>1.8771679E-3</v>
      </c>
      <c r="K51" s="4">
        <v>1.8464568000000001E-3</v>
      </c>
      <c r="L51" s="4">
        <v>1.8160273000000001E-3</v>
      </c>
      <c r="M51" s="4">
        <v>1.7858988E-3</v>
      </c>
      <c r="N51" s="4">
        <v>1.7560881000000001E-3</v>
      </c>
      <c r="O51" s="4">
        <v>1.7266096E-3</v>
      </c>
      <c r="P51" s="4">
        <v>1.6974757E-3</v>
      </c>
      <c r="Q51" s="4">
        <v>1.6686971000000001E-3</v>
      </c>
      <c r="R51" s="4">
        <v>1.6402825E-3</v>
      </c>
      <c r="S51" s="4">
        <v>1.6122394E-3</v>
      </c>
      <c r="T51" s="4">
        <v>1.5845736999999999E-3</v>
      </c>
      <c r="U51" s="4">
        <v>1.55729E-3</v>
      </c>
      <c r="V51" s="4">
        <v>1.5303921E-3</v>
      </c>
      <c r="W51" s="4">
        <v>1.5038823000000001E-3</v>
      </c>
      <c r="X51" s="4">
        <v>1.4777625E-3</v>
      </c>
      <c r="Y51" s="4">
        <v>1.4520335000000001E-3</v>
      </c>
      <c r="Z51" s="4">
        <v>1.4266953000000001E-3</v>
      </c>
      <c r="AA51" s="4">
        <v>1.4017474E-3</v>
      </c>
      <c r="AB51" s="4">
        <v>1.3771887999999999E-3</v>
      </c>
      <c r="AC51" s="4">
        <v>1.3530177E-3</v>
      </c>
      <c r="AD51" s="4">
        <v>1.3292321000000001E-3</v>
      </c>
      <c r="AE51" s="4">
        <v>1.3058294E-3</v>
      </c>
      <c r="AF51" s="4">
        <v>1.2828068999999999E-3</v>
      </c>
      <c r="AG51" s="4">
        <v>1.2601613E-3</v>
      </c>
      <c r="AH51" s="4">
        <v>1.2378891000000001E-3</v>
      </c>
      <c r="AI51" s="4">
        <v>1.2159867000000001E-3</v>
      </c>
      <c r="AJ51" s="4">
        <v>1.1944502E-3</v>
      </c>
      <c r="AK51" s="4">
        <v>1.1732754E-3</v>
      </c>
      <c r="AL51" s="4">
        <v>1.1524580999999999E-3</v>
      </c>
      <c r="AM51" s="4">
        <v>1.1319940000000001E-3</v>
      </c>
      <c r="AN51" s="4">
        <v>1.1118785999999999E-3</v>
      </c>
      <c r="AO51" s="4">
        <v>1.0921072E-3</v>
      </c>
      <c r="AP51" s="4">
        <v>1.0726753E-3</v>
      </c>
      <c r="AQ51" s="4">
        <v>1.0535780999999999E-3</v>
      </c>
      <c r="AR51" s="4">
        <v>1.0348109E-3</v>
      </c>
      <c r="AS51" s="4">
        <v>1.0163689E-3</v>
      </c>
      <c r="AT51" s="4">
        <v>9.9824739999999999E-4</v>
      </c>
      <c r="AU51" s="4">
        <v>9.804414E-4</v>
      </c>
      <c r="AV51" s="4">
        <v>9.629463E-4</v>
      </c>
      <c r="AW51" s="4">
        <v>9.4575720000000005E-4</v>
      </c>
      <c r="AX51" s="4">
        <v>9.2886930000000002E-4</v>
      </c>
      <c r="AY51" s="4">
        <v>9.1227780000000002E-4</v>
      </c>
      <c r="AZ51" s="4">
        <v>8.959781E-4</v>
      </c>
      <c r="BA51" s="4">
        <v>8.7996540000000005E-4</v>
      </c>
      <c r="BB51" s="4">
        <v>8.6423499999999998E-4</v>
      </c>
      <c r="BC51" s="4">
        <v>8.4878239999999999E-4</v>
      </c>
      <c r="BD51" s="4">
        <v>8.336029E-4</v>
      </c>
      <c r="BE51" s="4">
        <v>8.1869199999999999E-4</v>
      </c>
      <c r="BF51" s="4">
        <v>8.0404520000000004E-4</v>
      </c>
      <c r="BG51" s="4">
        <v>7.8965809999999997E-4</v>
      </c>
      <c r="BH51" s="4">
        <v>7.7552619999999997E-4</v>
      </c>
      <c r="BI51" s="4">
        <v>7.6164530000000002E-4</v>
      </c>
      <c r="BJ51" s="4">
        <v>7.4801100000000003E-4</v>
      </c>
      <c r="BK51" s="4">
        <v>7.3461920000000001E-4</v>
      </c>
      <c r="BL51" s="4">
        <v>7.2146570000000004E-4</v>
      </c>
      <c r="BM51" s="4">
        <v>7.085463E-4</v>
      </c>
      <c r="BN51" s="4">
        <v>6.9585700000000003E-4</v>
      </c>
      <c r="BO51" s="4">
        <v>6.833939E-4</v>
      </c>
      <c r="BP51" s="4">
        <v>6.7115299999999996E-4</v>
      </c>
      <c r="BQ51" s="4">
        <v>6.5913039999999999E-4</v>
      </c>
      <c r="BR51" s="4">
        <v>6.4732240000000001E-4</v>
      </c>
      <c r="BS51" s="4">
        <v>6.357251E-4</v>
      </c>
      <c r="BT51" s="4">
        <v>6.2433490000000003E-4</v>
      </c>
      <c r="BU51" s="4">
        <v>6.1314810000000003E-4</v>
      </c>
      <c r="BV51" s="4">
        <v>6.0216109999999996E-4</v>
      </c>
      <c r="BW51" s="4">
        <v>5.9137060000000001E-4</v>
      </c>
      <c r="BX51" s="4">
        <v>5.8077279999999996E-4</v>
      </c>
      <c r="BY51" s="4">
        <v>5.7036459999999995E-4</v>
      </c>
      <c r="BZ51" s="4">
        <v>5.6014249999999997E-4</v>
      </c>
      <c r="CA51" s="4">
        <v>5.5010319999999999E-4</v>
      </c>
      <c r="CB51" s="4">
        <v>5.4024349999999999E-4</v>
      </c>
      <c r="CC51" s="4">
        <v>5.3056019999999998E-4</v>
      </c>
      <c r="CD51" s="4">
        <v>5.2105019999999997E-4</v>
      </c>
      <c r="CE51" s="4">
        <v>5.1171039999999999E-4</v>
      </c>
      <c r="CF51" s="4">
        <v>5.0253769999999997E-4</v>
      </c>
      <c r="CG51" s="4">
        <v>4.9352930000000003E-4</v>
      </c>
      <c r="CH51" s="4">
        <v>4.8468220000000002E-4</v>
      </c>
      <c r="CI51" s="4">
        <v>4.759934E-4</v>
      </c>
      <c r="CJ51" s="4">
        <v>4.6746029999999999E-4</v>
      </c>
      <c r="CK51" s="4">
        <v>4.5907990000000002E-4</v>
      </c>
      <c r="CL51" s="4">
        <v>4.5084969999999999E-4</v>
      </c>
      <c r="CM51" s="4">
        <v>4.4276690000000002E-4</v>
      </c>
      <c r="CN51" s="4">
        <v>4.3482889999999999E-4</v>
      </c>
      <c r="CO51" s="4">
        <v>4.27033E-4</v>
      </c>
      <c r="CP51" s="4">
        <v>4.1937689999999999E-4</v>
      </c>
      <c r="CQ51" s="4">
        <v>4.1185789999999999E-4</v>
      </c>
      <c r="CR51" s="4">
        <v>4.0447360000000002E-4</v>
      </c>
      <c r="CS51" s="4">
        <v>3.972216E-4</v>
      </c>
      <c r="CT51" s="4">
        <v>3.9009960000000002E-4</v>
      </c>
      <c r="CU51" s="4">
        <v>3.8310520000000003E-4</v>
      </c>
      <c r="CV51" s="4">
        <v>3.7623620000000002E-4</v>
      </c>
      <c r="CW51" s="4">
        <v>3.694902E-4</v>
      </c>
      <c r="CX51" s="4">
        <v>3.6286519999999999E-4</v>
      </c>
      <c r="CY51" s="4">
        <v>3.5635879999999998E-4</v>
      </c>
      <c r="CZ51" s="4">
        <v>3.4996909999999998E-4</v>
      </c>
      <c r="DA51" s="4">
        <v>3.4369400000000002E-4</v>
      </c>
      <c r="DB51" s="4">
        <v>3.3753130000000001E-4</v>
      </c>
      <c r="DC51" s="4">
        <v>3.3147899999999998E-4</v>
      </c>
      <c r="DD51" s="4">
        <v>3.255353E-4</v>
      </c>
      <c r="DE51" s="4">
        <v>3.1969810000000002E-4</v>
      </c>
      <c r="DF51" s="4">
        <v>3.1396549999999999E-4</v>
      </c>
      <c r="DG51" s="4">
        <v>3.0833569999999999E-4</v>
      </c>
      <c r="DH51" s="4">
        <v>3.0280679999999998E-4</v>
      </c>
      <c r="DI51" s="4">
        <v>2.9737699999999998E-4</v>
      </c>
      <c r="DJ51" s="4">
        <v>2.9204460000000003E-4</v>
      </c>
      <c r="DK51" s="4">
        <v>2.8680779999999998E-4</v>
      </c>
      <c r="DL51" s="4">
        <v>2.8166479999999999E-4</v>
      </c>
      <c r="DM51" s="4">
        <v>2.76614E-4</v>
      </c>
      <c r="DN51" s="4">
        <v>2.7165380000000001E-4</v>
      </c>
      <c r="DO51" s="4">
        <v>2.6678260000000001E-4</v>
      </c>
      <c r="DP51" s="4">
        <v>2.6199859999999998E-4</v>
      </c>
      <c r="DQ51" s="4">
        <v>2.5730039999999999E-4</v>
      </c>
      <c r="DR51" s="4">
        <v>2.5268650000000002E-4</v>
      </c>
      <c r="DS51" s="4">
        <v>2.4815530000000001E-4</v>
      </c>
      <c r="DT51" s="4">
        <v>2.4370530000000001E-4</v>
      </c>
      <c r="DU51" s="4">
        <v>2.3933510000000001E-4</v>
      </c>
      <c r="DV51" s="4">
        <v>2.3504330000000001E-4</v>
      </c>
      <c r="DW51" s="4">
        <v>2.3082840000000001E-4</v>
      </c>
      <c r="DX51" s="4">
        <v>2.266891E-4</v>
      </c>
      <c r="DY51" s="4">
        <v>2.2262399999999999E-4</v>
      </c>
      <c r="DZ51" s="4">
        <v>2.186318E-4</v>
      </c>
      <c r="EA51" s="4">
        <v>2.147111E-4</v>
      </c>
      <c r="EB51" s="4">
        <v>2.108608E-4</v>
      </c>
      <c r="EC51" s="4">
        <v>2.0707949999999999E-4</v>
      </c>
      <c r="ED51" s="4">
        <v>2.0336599999999999E-4</v>
      </c>
      <c r="EE51" s="4">
        <v>1.9971910000000001E-4</v>
      </c>
      <c r="EF51" s="4">
        <v>1.961376E-4</v>
      </c>
      <c r="EG51" s="4">
        <v>1.926203E-4</v>
      </c>
      <c r="EH51" s="4">
        <v>1.891661E-4</v>
      </c>
      <c r="EI51" s="4">
        <v>1.857738E-4</v>
      </c>
      <c r="EJ51" s="4">
        <v>1.8244229999999999E-4</v>
      </c>
      <c r="EK51" s="4">
        <v>1.791706E-4</v>
      </c>
      <c r="EL51" s="4">
        <v>1.759575E-4</v>
      </c>
      <c r="EM51" s="4">
        <v>1.7280210000000001E-4</v>
      </c>
      <c r="EN51" s="4">
        <v>1.6970320000000001E-4</v>
      </c>
      <c r="EO51" s="4">
        <v>1.666599E-4</v>
      </c>
      <c r="EP51" s="4">
        <v>1.6367120000000001E-4</v>
      </c>
      <c r="EQ51" s="4">
        <v>1.60736E-4</v>
      </c>
      <c r="ER51" s="4">
        <v>1.5785349999999999E-4</v>
      </c>
      <c r="ES51" s="4">
        <v>1.5502269999999999E-4</v>
      </c>
      <c r="ET51" s="4">
        <v>1.5224260000000001E-4</v>
      </c>
      <c r="EU51" s="4">
        <v>1.495124E-4</v>
      </c>
      <c r="EV51" s="4">
        <v>1.468312E-4</v>
      </c>
      <c r="EW51" s="4">
        <v>1.44198E-4</v>
      </c>
      <c r="EX51" s="4">
        <v>1.4161210000000001E-4</v>
      </c>
      <c r="EY51" s="4">
        <v>1.3907249999999999E-4</v>
      </c>
      <c r="EZ51" s="4">
        <v>1.365785E-4</v>
      </c>
      <c r="FA51" s="4">
        <v>1.3412910000000001E-4</v>
      </c>
      <c r="FB51" s="4">
        <v>1.3172379999999999E-4</v>
      </c>
      <c r="FC51" s="4">
        <v>1.2936149999999999E-4</v>
      </c>
      <c r="FD51" s="4">
        <v>1.2704160000000001E-4</v>
      </c>
      <c r="FE51" s="4">
        <v>1.2476330000000001E-4</v>
      </c>
      <c r="FF51" s="4">
        <v>1.2252589999999999E-4</v>
      </c>
      <c r="FG51" s="4">
        <v>1.203285E-4</v>
      </c>
      <c r="FH51" s="4">
        <v>1.181706E-4</v>
      </c>
      <c r="FI51" s="4">
        <v>1.160514E-4</v>
      </c>
      <c r="FJ51" s="4">
        <v>1.139702E-4</v>
      </c>
      <c r="FK51" s="4">
        <v>1.1192630000000001E-4</v>
      </c>
      <c r="FL51" s="4">
        <v>1.09919E-4</v>
      </c>
      <c r="FM51" s="4">
        <v>1.079478E-4</v>
      </c>
      <c r="FN51" s="4">
        <v>1.0601189999999999E-4</v>
      </c>
      <c r="FO51" s="4">
        <v>1.041107E-4</v>
      </c>
      <c r="FP51" s="4">
        <v>1.022436E-4</v>
      </c>
      <c r="FQ51" s="4">
        <v>1.0041E-4</v>
      </c>
    </row>
    <row r="52" spans="1:173" x14ac:dyDescent="0.2">
      <c r="A52" s="3">
        <v>50</v>
      </c>
      <c r="B52" s="4">
        <v>2.3679232000000001E-3</v>
      </c>
      <c r="C52" s="4">
        <v>2.3302538999999999E-3</v>
      </c>
      <c r="D52" s="4">
        <v>2.2927796000000002E-3</v>
      </c>
      <c r="E52" s="4">
        <v>2.2555408000000002E-3</v>
      </c>
      <c r="F52" s="4">
        <v>2.2185732999999998E-3</v>
      </c>
      <c r="G52" s="4">
        <v>2.1819084999999999E-3</v>
      </c>
      <c r="H52" s="4">
        <v>2.1455745000000001E-3</v>
      </c>
      <c r="I52" s="4">
        <v>2.1095954999999999E-3</v>
      </c>
      <c r="J52" s="4">
        <v>2.0739929000000001E-3</v>
      </c>
      <c r="K52" s="4">
        <v>2.038785E-3</v>
      </c>
      <c r="L52" s="4">
        <v>2.0039876999999998E-3</v>
      </c>
      <c r="M52" s="4">
        <v>1.9696143999999999E-3</v>
      </c>
      <c r="N52" s="4">
        <v>1.9356764E-3</v>
      </c>
      <c r="O52" s="4">
        <v>1.9021833000000001E-3</v>
      </c>
      <c r="P52" s="4">
        <v>1.8691426000000001E-3</v>
      </c>
      <c r="Q52" s="4">
        <v>1.8365605000000001E-3</v>
      </c>
      <c r="R52" s="4">
        <v>1.8044415999999999E-3</v>
      </c>
      <c r="S52" s="4">
        <v>1.7727895E-3</v>
      </c>
      <c r="T52" s="4">
        <v>1.7416063E-3</v>
      </c>
      <c r="U52" s="4">
        <v>1.7108933999999999E-3</v>
      </c>
      <c r="V52" s="4">
        <v>1.6806511000000001E-3</v>
      </c>
      <c r="W52" s="4">
        <v>1.6508789E-3</v>
      </c>
      <c r="X52" s="4">
        <v>1.6215756999999999E-3</v>
      </c>
      <c r="Y52" s="4">
        <v>1.5927394000000001E-3</v>
      </c>
      <c r="Z52" s="4">
        <v>1.5643677999999999E-3</v>
      </c>
      <c r="AA52" s="4">
        <v>1.5364579000000001E-3</v>
      </c>
      <c r="AB52" s="4">
        <v>1.5090062000000001E-3</v>
      </c>
      <c r="AC52" s="4">
        <v>1.4820091000000001E-3</v>
      </c>
      <c r="AD52" s="4">
        <v>1.4554622000000001E-3</v>
      </c>
      <c r="AE52" s="4">
        <v>1.4293611999999999E-3</v>
      </c>
      <c r="AF52" s="4">
        <v>1.4037014E-3</v>
      </c>
      <c r="AG52" s="4">
        <v>1.3784776999999999E-3</v>
      </c>
      <c r="AH52" s="4">
        <v>1.3536851999999999E-3</v>
      </c>
      <c r="AI52" s="4">
        <v>1.3293184E-3</v>
      </c>
      <c r="AJ52" s="4">
        <v>1.305372E-3</v>
      </c>
      <c r="AK52" s="4">
        <v>1.2818403999999999E-3</v>
      </c>
      <c r="AL52" s="4">
        <v>1.2587179E-3</v>
      </c>
      <c r="AM52" s="4">
        <v>1.2359989E-3</v>
      </c>
      <c r="AN52" s="4">
        <v>1.2136775E-3</v>
      </c>
      <c r="AO52" s="4">
        <v>1.1917479E-3</v>
      </c>
      <c r="AP52" s="4">
        <v>1.1702043999999999E-3</v>
      </c>
      <c r="AQ52" s="4">
        <v>1.149041E-3</v>
      </c>
      <c r="AR52" s="4">
        <v>1.1282518999999999E-3</v>
      </c>
      <c r="AS52" s="4">
        <v>1.1078313E-3</v>
      </c>
      <c r="AT52" s="4">
        <v>1.0877733999999999E-3</v>
      </c>
      <c r="AU52" s="4">
        <v>1.0680722000000001E-3</v>
      </c>
      <c r="AV52" s="4">
        <v>1.0487222E-3</v>
      </c>
      <c r="AW52" s="4">
        <v>1.0297175E-3</v>
      </c>
      <c r="AX52" s="4">
        <v>1.0110524000000001E-3</v>
      </c>
      <c r="AY52" s="4">
        <v>9.9272139999999993E-4</v>
      </c>
      <c r="AZ52" s="4">
        <v>9.7471880000000002E-4</v>
      </c>
      <c r="BA52" s="4">
        <v>9.5703909999999995E-4</v>
      </c>
      <c r="BB52" s="4">
        <v>9.3967680000000002E-4</v>
      </c>
      <c r="BC52" s="4">
        <v>9.2262659999999995E-4</v>
      </c>
      <c r="BD52" s="4">
        <v>9.0588310000000005E-4</v>
      </c>
      <c r="BE52" s="4">
        <v>8.8944100000000004E-4</v>
      </c>
      <c r="BF52" s="4">
        <v>8.7329509999999999E-4</v>
      </c>
      <c r="BG52" s="4">
        <v>8.5744019999999996E-4</v>
      </c>
      <c r="BH52" s="4">
        <v>8.4187140000000003E-4</v>
      </c>
      <c r="BI52" s="4">
        <v>8.2658359999999997E-4</v>
      </c>
      <c r="BJ52" s="4">
        <v>8.1157189999999995E-4</v>
      </c>
      <c r="BK52" s="4">
        <v>7.9683149999999997E-4</v>
      </c>
      <c r="BL52" s="4">
        <v>7.8235749999999997E-4</v>
      </c>
      <c r="BM52" s="4">
        <v>7.6814519999999999E-4</v>
      </c>
      <c r="BN52" s="4">
        <v>7.5419009999999999E-4</v>
      </c>
      <c r="BO52" s="4">
        <v>7.4048759999999995E-4</v>
      </c>
      <c r="BP52" s="4">
        <v>7.2703310000000001E-4</v>
      </c>
      <c r="BQ52" s="4">
        <v>7.1382230000000002E-4</v>
      </c>
      <c r="BR52" s="4">
        <v>7.0085090000000002E-4</v>
      </c>
      <c r="BS52" s="4">
        <v>6.8811440000000001E-4</v>
      </c>
      <c r="BT52" s="4">
        <v>6.7560890000000005E-4</v>
      </c>
      <c r="BU52" s="4">
        <v>6.6332999999999995E-4</v>
      </c>
      <c r="BV52" s="4">
        <v>6.5127380000000001E-4</v>
      </c>
      <c r="BW52" s="4">
        <v>6.3943629999999995E-4</v>
      </c>
      <c r="BX52" s="4">
        <v>6.2781339999999999E-4</v>
      </c>
      <c r="BY52" s="4">
        <v>6.1640149999999999E-4</v>
      </c>
      <c r="BZ52" s="4">
        <v>6.0519670000000003E-4</v>
      </c>
      <c r="CA52" s="4">
        <v>5.9419520000000001E-4</v>
      </c>
      <c r="CB52" s="4">
        <v>5.8339329999999997E-4</v>
      </c>
      <c r="CC52" s="4">
        <v>5.7278760000000005E-4</v>
      </c>
      <c r="CD52" s="4">
        <v>5.6237439999999995E-4</v>
      </c>
      <c r="CE52" s="4">
        <v>5.5215039999999998E-4</v>
      </c>
      <c r="CF52" s="4">
        <v>5.4211190000000005E-4</v>
      </c>
      <c r="CG52" s="4">
        <v>5.3225579999999998E-4</v>
      </c>
      <c r="CH52" s="4">
        <v>5.2257870000000002E-4</v>
      </c>
      <c r="CI52" s="4">
        <v>5.1307730000000001E-4</v>
      </c>
      <c r="CJ52" s="4">
        <v>5.0374860000000003E-4</v>
      </c>
      <c r="CK52" s="4">
        <v>4.9458930000000003E-4</v>
      </c>
      <c r="CL52" s="4">
        <v>4.8559649999999998E-4</v>
      </c>
      <c r="CM52" s="4">
        <v>4.7676700000000001E-4</v>
      </c>
      <c r="CN52" s="4">
        <v>4.6809800000000002E-4</v>
      </c>
      <c r="CO52" s="4">
        <v>4.5958650000000001E-4</v>
      </c>
      <c r="CP52" s="4">
        <v>4.5122959999999997E-4</v>
      </c>
      <c r="CQ52" s="4">
        <v>4.4302460000000002E-4</v>
      </c>
      <c r="CR52" s="4">
        <v>4.3496879999999999E-4</v>
      </c>
      <c r="CS52" s="4">
        <v>4.2705930000000003E-4</v>
      </c>
      <c r="CT52" s="4">
        <v>4.1929359999999999E-4</v>
      </c>
      <c r="CU52" s="4">
        <v>4.1166899999999998E-4</v>
      </c>
      <c r="CV52" s="4">
        <v>4.041831E-4</v>
      </c>
      <c r="CW52" s="4">
        <v>3.9683319999999999E-4</v>
      </c>
      <c r="CX52" s="4">
        <v>3.896169E-4</v>
      </c>
      <c r="CY52" s="4">
        <v>3.8253179999999998E-4</v>
      </c>
      <c r="CZ52" s="4">
        <v>3.7557539999999998E-4</v>
      </c>
      <c r="DA52" s="4">
        <v>3.6874549999999997E-4</v>
      </c>
      <c r="DB52" s="4">
        <v>3.6203979999999998E-4</v>
      </c>
      <c r="DC52" s="4">
        <v>3.5545599999999998E-4</v>
      </c>
      <c r="DD52" s="4">
        <v>3.4899189999999997E-4</v>
      </c>
      <c r="DE52" s="4">
        <v>3.4264529999999998E-4</v>
      </c>
      <c r="DF52" s="4">
        <v>3.3641409999999997E-4</v>
      </c>
      <c r="DG52" s="4">
        <v>3.3029620000000001E-4</v>
      </c>
      <c r="DH52" s="4">
        <v>3.2428950000000002E-4</v>
      </c>
      <c r="DI52" s="4">
        <v>3.1839200000000002E-4</v>
      </c>
      <c r="DJ52" s="4">
        <v>3.1260169999999999E-4</v>
      </c>
      <c r="DK52" s="4">
        <v>3.0691680000000002E-4</v>
      </c>
      <c r="DL52" s="4">
        <v>3.0133509999999999E-4</v>
      </c>
      <c r="DM52" s="4">
        <v>2.9585499999999998E-4</v>
      </c>
      <c r="DN52" s="4">
        <v>2.9047449999999999E-4</v>
      </c>
      <c r="DO52" s="4">
        <v>2.851919E-4</v>
      </c>
      <c r="DP52" s="4">
        <v>2.8000529999999999E-4</v>
      </c>
      <c r="DQ52" s="4">
        <v>2.74913E-4</v>
      </c>
      <c r="DR52" s="4">
        <v>2.6991329999999998E-4</v>
      </c>
      <c r="DS52" s="4">
        <v>2.6500450000000001E-4</v>
      </c>
      <c r="DT52" s="4">
        <v>2.6018489999999998E-4</v>
      </c>
      <c r="DU52" s="4">
        <v>2.55453E-4</v>
      </c>
      <c r="DV52" s="4">
        <v>2.5080719999999999E-4</v>
      </c>
      <c r="DW52" s="4">
        <v>2.4624580000000003E-4</v>
      </c>
      <c r="DX52" s="4">
        <v>2.4176739999999999E-4</v>
      </c>
      <c r="DY52" s="4">
        <v>2.3737040000000001E-4</v>
      </c>
      <c r="DZ52" s="4">
        <v>2.3305339999999999E-4</v>
      </c>
      <c r="EA52" s="4">
        <v>2.2881480000000001E-4</v>
      </c>
      <c r="EB52" s="4">
        <v>2.2465340000000001E-4</v>
      </c>
      <c r="EC52" s="4">
        <v>2.2056760000000001E-4</v>
      </c>
      <c r="ED52" s="4">
        <v>2.165561E-4</v>
      </c>
      <c r="EE52" s="4">
        <v>2.126176E-4</v>
      </c>
      <c r="EF52" s="4">
        <v>2.087507E-4</v>
      </c>
      <c r="EG52" s="4">
        <v>2.0495410000000001E-4</v>
      </c>
      <c r="EH52" s="4">
        <v>2.012265E-4</v>
      </c>
      <c r="EI52" s="4">
        <v>1.9756679999999999E-4</v>
      </c>
      <c r="EJ52" s="4">
        <v>1.939736E-4</v>
      </c>
      <c r="EK52" s="4">
        <v>1.9044569999999999E-4</v>
      </c>
      <c r="EL52" s="4">
        <v>1.8698200000000001E-4</v>
      </c>
      <c r="EM52" s="4">
        <v>1.8358130000000001E-4</v>
      </c>
      <c r="EN52" s="4">
        <v>1.802424E-4</v>
      </c>
      <c r="EO52" s="4">
        <v>1.7696429999999999E-4</v>
      </c>
      <c r="EP52" s="4">
        <v>1.7374569999999999E-4</v>
      </c>
      <c r="EQ52" s="4">
        <v>1.705857E-4</v>
      </c>
      <c r="ER52" s="4">
        <v>1.674832E-4</v>
      </c>
      <c r="ES52" s="4">
        <v>1.644371E-4</v>
      </c>
      <c r="ET52" s="4">
        <v>1.6144630000000001E-4</v>
      </c>
      <c r="EU52" s="4">
        <v>1.5851E-4</v>
      </c>
      <c r="EV52" s="4">
        <v>1.5562710000000001E-4</v>
      </c>
      <c r="EW52" s="4">
        <v>1.5279660000000001E-4</v>
      </c>
      <c r="EX52" s="4">
        <v>1.5001749999999999E-4</v>
      </c>
      <c r="EY52" s="4">
        <v>1.472891E-4</v>
      </c>
      <c r="EZ52" s="4">
        <v>1.446102E-4</v>
      </c>
      <c r="FA52" s="4">
        <v>1.419801E-4</v>
      </c>
      <c r="FB52" s="4">
        <v>1.393977E-4</v>
      </c>
      <c r="FC52" s="4">
        <v>1.3686239999999999E-4</v>
      </c>
      <c r="FD52" s="4">
        <v>1.3437320000000001E-4</v>
      </c>
      <c r="FE52" s="4">
        <v>1.3192919999999999E-4</v>
      </c>
      <c r="FF52" s="4">
        <v>1.2952969999999999E-4</v>
      </c>
      <c r="FG52" s="4">
        <v>1.2717380000000001E-4</v>
      </c>
      <c r="FH52" s="4">
        <v>1.248608E-4</v>
      </c>
      <c r="FI52" s="4">
        <v>1.2258979999999999E-4</v>
      </c>
      <c r="FJ52" s="4">
        <v>1.203601E-4</v>
      </c>
      <c r="FK52" s="4">
        <v>1.18171E-4</v>
      </c>
      <c r="FL52" s="4">
        <v>1.160217E-4</v>
      </c>
      <c r="FM52" s="4">
        <v>1.139115E-4</v>
      </c>
      <c r="FN52" s="4">
        <v>1.1183970000000001E-4</v>
      </c>
      <c r="FO52" s="4">
        <v>1.098055E-4</v>
      </c>
      <c r="FP52" s="4">
        <v>1.078084E-4</v>
      </c>
      <c r="FQ52" s="4">
        <v>1.058475E-4</v>
      </c>
    </row>
    <row r="53" spans="1:173" x14ac:dyDescent="0.2">
      <c r="A53" s="3">
        <v>51</v>
      </c>
      <c r="B53" s="4">
        <v>2.6546838E-3</v>
      </c>
      <c r="C53" s="4">
        <v>2.6119772000000002E-3</v>
      </c>
      <c r="D53" s="4">
        <v>2.5695885E-3</v>
      </c>
      <c r="E53" s="4">
        <v>2.5275523999999999E-3</v>
      </c>
      <c r="F53" s="4">
        <v>2.4858993999999999E-3</v>
      </c>
      <c r="G53" s="4">
        <v>2.4446559999999999E-3</v>
      </c>
      <c r="H53" s="4">
        <v>2.4038456000000001E-3</v>
      </c>
      <c r="I53" s="4">
        <v>2.3634881E-3</v>
      </c>
      <c r="J53" s="4">
        <v>2.3236009999999998E-3</v>
      </c>
      <c r="K53" s="4">
        <v>2.2841987000000001E-3</v>
      </c>
      <c r="L53" s="4">
        <v>2.2452936E-3</v>
      </c>
      <c r="M53" s="4">
        <v>2.2068959999999999E-3</v>
      </c>
      <c r="N53" s="4">
        <v>2.1690141E-3</v>
      </c>
      <c r="O53" s="4">
        <v>2.1316546E-3</v>
      </c>
      <c r="P53" s="4">
        <v>2.0948223999999998E-3</v>
      </c>
      <c r="Q53" s="4">
        <v>2.0585210999999998E-3</v>
      </c>
      <c r="R53" s="4">
        <v>2.0227532E-3</v>
      </c>
      <c r="S53" s="4">
        <v>1.9875197999999999E-3</v>
      </c>
      <c r="T53" s="4">
        <v>1.9528213000000001E-3</v>
      </c>
      <c r="U53" s="4">
        <v>1.9186569E-3</v>
      </c>
      <c r="V53" s="4">
        <v>1.8850252000000001E-3</v>
      </c>
      <c r="W53" s="4">
        <v>1.8519241000000001E-3</v>
      </c>
      <c r="X53" s="4">
        <v>1.8193505999999999E-3</v>
      </c>
      <c r="Y53" s="4">
        <v>1.7873014E-3</v>
      </c>
      <c r="Z53" s="4">
        <v>1.7557726E-3</v>
      </c>
      <c r="AA53" s="4">
        <v>1.7247599000000001E-3</v>
      </c>
      <c r="AB53" s="4">
        <v>1.6942585999999999E-3</v>
      </c>
      <c r="AC53" s="4">
        <v>1.6642636E-3</v>
      </c>
      <c r="AD53" s="4">
        <v>1.6347696999999999E-3</v>
      </c>
      <c r="AE53" s="4">
        <v>1.6057712E-3</v>
      </c>
      <c r="AF53" s="4">
        <v>1.5772624E-3</v>
      </c>
      <c r="AG53" s="4">
        <v>1.5492373000000001E-3</v>
      </c>
      <c r="AH53" s="4">
        <v>1.5216896999999999E-3</v>
      </c>
      <c r="AI53" s="4">
        <v>1.4946135000000001E-3</v>
      </c>
      <c r="AJ53" s="4">
        <v>1.4680022E-3</v>
      </c>
      <c r="AK53" s="4">
        <v>1.4418494E-3</v>
      </c>
      <c r="AL53" s="4">
        <v>1.4161486999999999E-3</v>
      </c>
      <c r="AM53" s="4">
        <v>1.3908935E-3</v>
      </c>
      <c r="AN53" s="4">
        <v>1.3660771999999999E-3</v>
      </c>
      <c r="AO53" s="4">
        <v>1.3416933E-3</v>
      </c>
      <c r="AP53" s="4">
        <v>1.3177352000000001E-3</v>
      </c>
      <c r="AQ53" s="4">
        <v>1.2941962999999999E-3</v>
      </c>
      <c r="AR53" s="4">
        <v>1.27107E-3</v>
      </c>
      <c r="AS53" s="4">
        <v>1.2483499E-3</v>
      </c>
      <c r="AT53" s="4">
        <v>1.2260295E-3</v>
      </c>
      <c r="AU53" s="4">
        <v>1.2041023E-3</v>
      </c>
      <c r="AV53" s="4">
        <v>1.1825619E-3</v>
      </c>
      <c r="AW53" s="4">
        <v>1.1614021E-3</v>
      </c>
      <c r="AX53" s="4">
        <v>1.1406164E-3</v>
      </c>
      <c r="AY53" s="4">
        <v>1.1201987E-3</v>
      </c>
      <c r="AZ53" s="4">
        <v>1.1001428E-3</v>
      </c>
      <c r="BA53" s="4">
        <v>1.0804427000000001E-3</v>
      </c>
      <c r="BB53" s="4">
        <v>1.0610923999999999E-3</v>
      </c>
      <c r="BC53" s="4">
        <v>1.0420857999999999E-3</v>
      </c>
      <c r="BD53" s="4">
        <v>1.0234172000000001E-3</v>
      </c>
      <c r="BE53" s="4">
        <v>1.0050807E-3</v>
      </c>
      <c r="BF53" s="4">
        <v>9.8707070000000007E-4</v>
      </c>
      <c r="BG53" s="4">
        <v>9.6938150000000002E-4</v>
      </c>
      <c r="BH53" s="4">
        <v>9.5200760000000004E-4</v>
      </c>
      <c r="BI53" s="4">
        <v>9.3494349999999999E-4</v>
      </c>
      <c r="BJ53" s="4">
        <v>9.1818379999999999E-4</v>
      </c>
      <c r="BK53" s="4">
        <v>9.0172319999999996E-4</v>
      </c>
      <c r="BL53" s="4">
        <v>8.8555649999999997E-4</v>
      </c>
      <c r="BM53" s="4">
        <v>8.6967860000000002E-4</v>
      </c>
      <c r="BN53" s="4">
        <v>8.5408439999999999E-4</v>
      </c>
      <c r="BO53" s="4">
        <v>8.3876879999999999E-4</v>
      </c>
      <c r="BP53" s="4">
        <v>8.2372710000000004E-4</v>
      </c>
      <c r="BQ53" s="4">
        <v>8.0895439999999999E-4</v>
      </c>
      <c r="BR53" s="4">
        <v>7.9444580000000002E-4</v>
      </c>
      <c r="BS53" s="4">
        <v>7.8019690000000002E-4</v>
      </c>
      <c r="BT53" s="4">
        <v>7.6620289999999999E-4</v>
      </c>
      <c r="BU53" s="4">
        <v>7.5245939999999995E-4</v>
      </c>
      <c r="BV53" s="4">
        <v>7.3896189999999998E-4</v>
      </c>
      <c r="BW53" s="4">
        <v>7.2570610000000004E-4</v>
      </c>
      <c r="BX53" s="4">
        <v>7.1268769999999996E-4</v>
      </c>
      <c r="BY53" s="4">
        <v>6.999024E-4</v>
      </c>
      <c r="BZ53" s="4">
        <v>6.8734609999999995E-4</v>
      </c>
      <c r="CA53" s="4">
        <v>6.7501479999999999E-4</v>
      </c>
      <c r="CB53" s="4">
        <v>6.629044E-4</v>
      </c>
      <c r="CC53" s="4">
        <v>6.5101099999999995E-4</v>
      </c>
      <c r="CD53" s="4">
        <v>6.3933070000000004E-4</v>
      </c>
      <c r="CE53" s="4">
        <v>6.2785979999999998E-4</v>
      </c>
      <c r="CF53" s="4">
        <v>6.1659439999999996E-4</v>
      </c>
      <c r="CG53" s="4">
        <v>6.0553099999999997E-4</v>
      </c>
      <c r="CH53" s="4">
        <v>5.9466589999999995E-4</v>
      </c>
      <c r="CI53" s="4">
        <v>5.8399560000000001E-4</v>
      </c>
      <c r="CJ53" s="4">
        <v>5.7351660000000003E-4</v>
      </c>
      <c r="CK53" s="4">
        <v>5.6322550000000005E-4</v>
      </c>
      <c r="CL53" s="4">
        <v>5.5311889999999999E-4</v>
      </c>
      <c r="CM53" s="4">
        <v>5.4319350000000004E-4</v>
      </c>
      <c r="CN53" s="4">
        <v>5.3344609999999995E-4</v>
      </c>
      <c r="CO53" s="4">
        <v>5.2387359999999999E-4</v>
      </c>
      <c r="CP53" s="4">
        <v>5.144727E-4</v>
      </c>
      <c r="CQ53" s="4">
        <v>5.0524040000000004E-4</v>
      </c>
      <c r="CR53" s="4">
        <v>4.9617369999999995E-4</v>
      </c>
      <c r="CS53" s="4">
        <v>4.8726960000000001E-4</v>
      </c>
      <c r="CT53" s="4">
        <v>4.785252E-4</v>
      </c>
      <c r="CU53" s="4">
        <v>4.6993769999999999E-4</v>
      </c>
      <c r="CV53" s="4">
        <v>4.6150420000000002E-4</v>
      </c>
      <c r="CW53" s="4">
        <v>4.5322199999999998E-4</v>
      </c>
      <c r="CX53" s="4">
        <v>4.4508839999999998E-4</v>
      </c>
      <c r="CY53" s="4">
        <v>4.3710070000000002E-4</v>
      </c>
      <c r="CZ53" s="4">
        <v>4.2925629999999998E-4</v>
      </c>
      <c r="DA53" s="4">
        <v>4.2155259999999999E-4</v>
      </c>
      <c r="DB53" s="4">
        <v>4.1398710000000003E-4</v>
      </c>
      <c r="DC53" s="4">
        <v>4.0655740000000002E-4</v>
      </c>
      <c r="DD53" s="4">
        <v>3.9926099999999998E-4</v>
      </c>
      <c r="DE53" s="4">
        <v>3.9209539999999999E-4</v>
      </c>
      <c r="DF53" s="4">
        <v>3.8505849999999998E-4</v>
      </c>
      <c r="DG53" s="4">
        <v>3.7814780000000001E-4</v>
      </c>
      <c r="DH53" s="4">
        <v>3.7136100000000001E-4</v>
      </c>
      <c r="DI53" s="4">
        <v>3.646961E-4</v>
      </c>
      <c r="DJ53" s="4">
        <v>3.5815070000000003E-4</v>
      </c>
      <c r="DK53" s="4">
        <v>3.5172280000000001E-4</v>
      </c>
      <c r="DL53" s="4">
        <v>3.4541029999999998E-4</v>
      </c>
      <c r="DM53" s="4">
        <v>3.3921100000000002E-4</v>
      </c>
      <c r="DN53" s="4">
        <v>3.3312290000000002E-4</v>
      </c>
      <c r="DO53" s="4">
        <v>3.271441E-4</v>
      </c>
      <c r="DP53" s="4">
        <v>3.2127259999999998E-4</v>
      </c>
      <c r="DQ53" s="4">
        <v>3.1550639999999999E-4</v>
      </c>
      <c r="DR53" s="4">
        <v>3.0984369999999999E-4</v>
      </c>
      <c r="DS53" s="4">
        <v>3.042826E-4</v>
      </c>
      <c r="DT53" s="4">
        <v>2.988213E-4</v>
      </c>
      <c r="DU53" s="4">
        <v>2.9345800000000002E-4</v>
      </c>
      <c r="DV53" s="4">
        <v>2.8819099999999998E-4</v>
      </c>
      <c r="DW53" s="4">
        <v>2.8301839999999998E-4</v>
      </c>
      <c r="DX53" s="4">
        <v>2.779387E-4</v>
      </c>
      <c r="DY53" s="4">
        <v>2.7295020000000001E-4</v>
      </c>
      <c r="DZ53" s="4">
        <v>2.6805120000000001E-4</v>
      </c>
      <c r="EA53" s="4">
        <v>2.6323999999999998E-4</v>
      </c>
      <c r="EB53" s="4">
        <v>2.5851530000000001E-4</v>
      </c>
      <c r="EC53" s="4">
        <v>2.5387530000000003E-4</v>
      </c>
      <c r="ED53" s="4">
        <v>2.4931859999999999E-4</v>
      </c>
      <c r="EE53" s="4">
        <v>2.4484369999999998E-4</v>
      </c>
      <c r="EF53" s="4">
        <v>2.40449E-4</v>
      </c>
      <c r="EG53" s="4">
        <v>2.3613329999999999E-4</v>
      </c>
      <c r="EH53" s="4">
        <v>2.31895E-4</v>
      </c>
      <c r="EI53" s="4">
        <v>2.2773269999999999E-4</v>
      </c>
      <c r="EJ53" s="4">
        <v>2.236452E-4</v>
      </c>
      <c r="EK53" s="4">
        <v>2.19631E-4</v>
      </c>
      <c r="EL53" s="4">
        <v>2.1568889999999999E-4</v>
      </c>
      <c r="EM53" s="4">
        <v>2.118175E-4</v>
      </c>
      <c r="EN53" s="4">
        <v>2.0801559999999999E-4</v>
      </c>
      <c r="EO53" s="4">
        <v>2.0428190000000001E-4</v>
      </c>
      <c r="EP53" s="4">
        <v>2.006152E-4</v>
      </c>
      <c r="EQ53" s="4">
        <v>1.9701429999999999E-4</v>
      </c>
      <c r="ER53" s="4">
        <v>1.934781E-4</v>
      </c>
      <c r="ES53" s="4">
        <v>1.900053E-4</v>
      </c>
      <c r="ET53" s="4">
        <v>1.865949E-4</v>
      </c>
      <c r="EU53" s="4">
        <v>1.832456E-4</v>
      </c>
      <c r="EV53" s="4">
        <v>1.799565E-4</v>
      </c>
      <c r="EW53" s="4">
        <v>1.7672639999999999E-4</v>
      </c>
      <c r="EX53" s="4">
        <v>1.7355429999999999E-4</v>
      </c>
      <c r="EY53" s="4">
        <v>1.7043909999999999E-4</v>
      </c>
      <c r="EZ53" s="4">
        <v>1.673798E-4</v>
      </c>
      <c r="FA53" s="4">
        <v>1.6437550000000001E-4</v>
      </c>
      <c r="FB53" s="4">
        <v>1.6142500000000001E-4</v>
      </c>
      <c r="FC53" s="4">
        <v>1.585275E-4</v>
      </c>
      <c r="FD53" s="4">
        <v>1.55682E-4</v>
      </c>
      <c r="FE53" s="4">
        <v>1.528876E-4</v>
      </c>
      <c r="FF53" s="4">
        <v>1.5014330000000001E-4</v>
      </c>
      <c r="FG53" s="4">
        <v>1.474483E-4</v>
      </c>
      <c r="FH53" s="4">
        <v>1.4480170000000001E-4</v>
      </c>
      <c r="FI53" s="4">
        <v>1.4220260000000001E-4</v>
      </c>
      <c r="FJ53" s="4">
        <v>1.3965010000000001E-4</v>
      </c>
      <c r="FK53" s="4">
        <v>1.371434E-4</v>
      </c>
      <c r="FL53" s="4">
        <v>1.3468169999999999E-4</v>
      </c>
      <c r="FM53" s="4">
        <v>1.3226420000000001E-4</v>
      </c>
      <c r="FN53" s="4">
        <v>1.298901E-4</v>
      </c>
      <c r="FO53" s="4">
        <v>1.2755859999999999E-4</v>
      </c>
      <c r="FP53" s="4">
        <v>1.2526900000000001E-4</v>
      </c>
      <c r="FQ53" s="4">
        <v>1.230204E-4</v>
      </c>
    </row>
    <row r="54" spans="1:173" x14ac:dyDescent="0.2">
      <c r="A54" s="3">
        <v>52</v>
      </c>
      <c r="B54" s="4">
        <v>2.9547239000000001E-3</v>
      </c>
      <c r="C54" s="4">
        <v>2.9063350999999999E-3</v>
      </c>
      <c r="D54" s="4">
        <v>2.858392E-3</v>
      </c>
      <c r="E54" s="4">
        <v>2.8109248000000001E-3</v>
      </c>
      <c r="F54" s="4">
        <v>2.7639598000000001E-3</v>
      </c>
      <c r="G54" s="4">
        <v>2.7175196E-3</v>
      </c>
      <c r="H54" s="4">
        <v>2.6716238E-3</v>
      </c>
      <c r="I54" s="4">
        <v>2.6262886999999999E-3</v>
      </c>
      <c r="J54" s="4">
        <v>2.5815284000000002E-3</v>
      </c>
      <c r="K54" s="4">
        <v>2.5373542E-3</v>
      </c>
      <c r="L54" s="4">
        <v>2.4937754999999999E-3</v>
      </c>
      <c r="M54" s="4">
        <v>2.4507995000000002E-3</v>
      </c>
      <c r="N54" s="4">
        <v>2.4084318999999998E-3</v>
      </c>
      <c r="O54" s="4">
        <v>2.3666767000000001E-3</v>
      </c>
      <c r="P54" s="4">
        <v>2.3255363000000001E-3</v>
      </c>
      <c r="Q54" s="4">
        <v>2.2850122E-3</v>
      </c>
      <c r="R54" s="4">
        <v>2.2451043E-3</v>
      </c>
      <c r="S54" s="4">
        <v>2.2058119000000001E-3</v>
      </c>
      <c r="T54" s="4">
        <v>2.1671329999999999E-3</v>
      </c>
      <c r="U54" s="4">
        <v>2.1290651999999999E-3</v>
      </c>
      <c r="V54" s="4">
        <v>2.0916049999999999E-3</v>
      </c>
      <c r="W54" s="4">
        <v>2.0547484E-3</v>
      </c>
      <c r="X54" s="4">
        <v>2.0184910999999999E-3</v>
      </c>
      <c r="Y54" s="4">
        <v>1.9828278000000002E-3</v>
      </c>
      <c r="Z54" s="4">
        <v>1.9477531E-3</v>
      </c>
      <c r="AA54" s="4">
        <v>1.9132611999999999E-3</v>
      </c>
      <c r="AB54" s="4">
        <v>1.8793459E-3</v>
      </c>
      <c r="AC54" s="4">
        <v>1.8460007E-3</v>
      </c>
      <c r="AD54" s="4">
        <v>1.813219E-3</v>
      </c>
      <c r="AE54" s="4">
        <v>1.7809938000000001E-3</v>
      </c>
      <c r="AF54" s="4">
        <v>1.7493179999999999E-3</v>
      </c>
      <c r="AG54" s="4">
        <v>1.7181844999999999E-3</v>
      </c>
      <c r="AH54" s="4">
        <v>1.6875859E-3</v>
      </c>
      <c r="AI54" s="4">
        <v>1.6575146999999999E-3</v>
      </c>
      <c r="AJ54" s="4">
        <v>1.6279636000000001E-3</v>
      </c>
      <c r="AK54" s="4">
        <v>1.5989248999999999E-3</v>
      </c>
      <c r="AL54" s="4">
        <v>1.5703911E-3</v>
      </c>
      <c r="AM54" s="4">
        <v>1.5423545999999999E-3</v>
      </c>
      <c r="AN54" s="4">
        <v>1.5148078E-3</v>
      </c>
      <c r="AO54" s="4">
        <v>1.4877432E-3</v>
      </c>
      <c r="AP54" s="4">
        <v>1.4611533000000001E-3</v>
      </c>
      <c r="AQ54" s="4">
        <v>1.4350304E-3</v>
      </c>
      <c r="AR54" s="4">
        <v>1.4093672E-3</v>
      </c>
      <c r="AS54" s="4">
        <v>1.3841562E-3</v>
      </c>
      <c r="AT54" s="4">
        <v>1.3593901000000001E-3</v>
      </c>
      <c r="AU54" s="4">
        <v>1.3350615E-3</v>
      </c>
      <c r="AV54" s="4">
        <v>1.3111633000000001E-3</v>
      </c>
      <c r="AW54" s="4">
        <v>1.2876883E-3</v>
      </c>
      <c r="AX54" s="4">
        <v>1.2646294000000001E-3</v>
      </c>
      <c r="AY54" s="4">
        <v>1.2419795E-3</v>
      </c>
      <c r="AZ54" s="4">
        <v>1.2197319E-3</v>
      </c>
      <c r="BA54" s="4">
        <v>1.1978796E-3</v>
      </c>
      <c r="BB54" s="4">
        <v>1.176416E-3</v>
      </c>
      <c r="BC54" s="4">
        <v>1.1553341999999999E-3</v>
      </c>
      <c r="BD54" s="4">
        <v>1.1346278999999999E-3</v>
      </c>
      <c r="BE54" s="4">
        <v>1.1142904999999999E-3</v>
      </c>
      <c r="BF54" s="4">
        <v>1.0943156E-3</v>
      </c>
      <c r="BG54" s="4">
        <v>1.0746969999999999E-3</v>
      </c>
      <c r="BH54" s="4">
        <v>1.0554284000000001E-3</v>
      </c>
      <c r="BI54" s="4">
        <v>1.0365038000000001E-3</v>
      </c>
      <c r="BJ54" s="4">
        <v>1.0179170999999999E-3</v>
      </c>
      <c r="BK54" s="4">
        <v>9.9966250000000007E-4</v>
      </c>
      <c r="BL54" s="4">
        <v>9.8173409999999998E-4</v>
      </c>
      <c r="BM54" s="4">
        <v>9.6412609999999997E-4</v>
      </c>
      <c r="BN54" s="4">
        <v>9.4683300000000001E-4</v>
      </c>
      <c r="BO54" s="4">
        <v>9.2984909999999999E-4</v>
      </c>
      <c r="BP54" s="4">
        <v>9.1316909999999995E-4</v>
      </c>
      <c r="BQ54" s="4">
        <v>8.9678760000000001E-4</v>
      </c>
      <c r="BR54" s="4">
        <v>8.8069920000000005E-4</v>
      </c>
      <c r="BS54" s="4">
        <v>8.6489889999999999E-4</v>
      </c>
      <c r="BT54" s="4">
        <v>8.4938139999999999E-4</v>
      </c>
      <c r="BU54" s="4">
        <v>8.341418E-4</v>
      </c>
      <c r="BV54" s="4">
        <v>8.1917510000000004E-4</v>
      </c>
      <c r="BW54" s="4">
        <v>8.0447660000000003E-4</v>
      </c>
      <c r="BX54" s="4">
        <v>7.900413E-4</v>
      </c>
      <c r="BY54" s="4">
        <v>7.7586470000000005E-4</v>
      </c>
      <c r="BZ54" s="4">
        <v>7.619422E-4</v>
      </c>
      <c r="CA54" s="4">
        <v>7.4826910000000001E-4</v>
      </c>
      <c r="CB54" s="4">
        <v>7.348411E-4</v>
      </c>
      <c r="CC54" s="4">
        <v>7.216538E-4</v>
      </c>
      <c r="CD54" s="4">
        <v>7.0870289999999995E-4</v>
      </c>
      <c r="CE54" s="4">
        <v>6.9598420000000004E-4</v>
      </c>
      <c r="CF54" s="4">
        <v>6.8349350000000003E-4</v>
      </c>
      <c r="CG54" s="4">
        <v>6.7122679999999998E-4</v>
      </c>
      <c r="CH54" s="4">
        <v>6.5918010000000002E-4</v>
      </c>
      <c r="CI54" s="4">
        <v>6.4734929999999997E-4</v>
      </c>
      <c r="CJ54" s="4">
        <v>6.3573079999999999E-4</v>
      </c>
      <c r="CK54" s="4">
        <v>6.2432060000000003E-4</v>
      </c>
      <c r="CL54" s="4">
        <v>6.1311510000000005E-4</v>
      </c>
      <c r="CM54" s="4">
        <v>6.0211059999999998E-4</v>
      </c>
      <c r="CN54" s="4">
        <v>5.9130339999999997E-4</v>
      </c>
      <c r="CO54" s="4">
        <v>5.8069009999999995E-4</v>
      </c>
      <c r="CP54" s="4">
        <v>5.7026720000000002E-4</v>
      </c>
      <c r="CQ54" s="4">
        <v>5.600313E-4</v>
      </c>
      <c r="CR54" s="4">
        <v>5.4997900000000003E-4</v>
      </c>
      <c r="CS54" s="4">
        <v>5.4010709999999999E-4</v>
      </c>
      <c r="CT54" s="4">
        <v>5.3041229999999996E-4</v>
      </c>
      <c r="CU54" s="4">
        <v>5.2089140000000003E-4</v>
      </c>
      <c r="CV54" s="4">
        <v>5.1154130000000001E-4</v>
      </c>
      <c r="CW54" s="4">
        <v>5.023591E-4</v>
      </c>
      <c r="CX54" s="4">
        <v>4.9334149999999996E-4</v>
      </c>
      <c r="CY54" s="4">
        <v>4.844858E-4</v>
      </c>
      <c r="CZ54" s="4">
        <v>4.7578900000000001E-4</v>
      </c>
      <c r="DA54" s="4">
        <v>4.6724819999999998E-4</v>
      </c>
      <c r="DB54" s="4">
        <v>4.5886069999999998E-4</v>
      </c>
      <c r="DC54" s="4">
        <v>4.5062379999999999E-4</v>
      </c>
      <c r="DD54" s="4">
        <v>4.425346E-4</v>
      </c>
      <c r="DE54" s="4">
        <v>4.3459059999999999E-4</v>
      </c>
      <c r="DF54" s="4">
        <v>4.2678920000000002E-4</v>
      </c>
      <c r="DG54" s="4">
        <v>4.1912770000000001E-4</v>
      </c>
      <c r="DH54" s="4">
        <v>4.1160380000000002E-4</v>
      </c>
      <c r="DI54" s="4">
        <v>4.042149E-4</v>
      </c>
      <c r="DJ54" s="4">
        <v>3.9695859999999998E-4</v>
      </c>
      <c r="DK54" s="4">
        <v>3.8983250000000001E-4</v>
      </c>
      <c r="DL54" s="4">
        <v>3.8283430000000002E-4</v>
      </c>
      <c r="DM54" s="4">
        <v>3.7596180000000002E-4</v>
      </c>
      <c r="DN54" s="4">
        <v>3.6921250000000001E-4</v>
      </c>
      <c r="DO54" s="4">
        <v>3.6258440000000002E-4</v>
      </c>
      <c r="DP54" s="4">
        <v>3.5607530000000002E-4</v>
      </c>
      <c r="DQ54" s="4">
        <v>3.4968299999999999E-4</v>
      </c>
      <c r="DR54" s="4">
        <v>3.434054E-4</v>
      </c>
      <c r="DS54" s="4">
        <v>3.372405E-4</v>
      </c>
      <c r="DT54" s="4">
        <v>3.3118630000000002E-4</v>
      </c>
      <c r="DU54" s="4">
        <v>3.2524069999999999E-4</v>
      </c>
      <c r="DV54" s="4">
        <v>3.1940179999999997E-4</v>
      </c>
      <c r="DW54" s="4">
        <v>3.1366780000000001E-4</v>
      </c>
      <c r="DX54" s="4">
        <v>3.080367E-4</v>
      </c>
      <c r="DY54" s="4">
        <v>3.0250660000000001E-4</v>
      </c>
      <c r="DZ54" s="4">
        <v>2.970758E-4</v>
      </c>
      <c r="EA54" s="4">
        <v>2.9174250000000001E-4</v>
      </c>
      <c r="EB54" s="4">
        <v>2.8650490000000002E-4</v>
      </c>
      <c r="EC54" s="4">
        <v>2.8136129999999999E-4</v>
      </c>
      <c r="ED54" s="4">
        <v>2.7631010000000002E-4</v>
      </c>
      <c r="EE54" s="4">
        <v>2.713495E-4</v>
      </c>
      <c r="EF54" s="4">
        <v>2.6647800000000001E-4</v>
      </c>
      <c r="EG54" s="4">
        <v>2.616939E-4</v>
      </c>
      <c r="EH54" s="4">
        <v>2.5699570000000001E-4</v>
      </c>
      <c r="EI54" s="4">
        <v>2.5238190000000002E-4</v>
      </c>
      <c r="EJ54" s="4">
        <v>2.4785079999999998E-4</v>
      </c>
      <c r="EK54" s="4">
        <v>2.434011E-4</v>
      </c>
      <c r="EL54" s="4">
        <v>2.390313E-4</v>
      </c>
      <c r="EM54" s="4">
        <v>2.3473990000000001E-4</v>
      </c>
      <c r="EN54" s="4">
        <v>2.3052549999999999E-4</v>
      </c>
      <c r="EO54" s="4">
        <v>2.263868E-4</v>
      </c>
      <c r="EP54" s="4">
        <v>2.223224E-4</v>
      </c>
      <c r="EQ54" s="4">
        <v>2.1833099999999999E-4</v>
      </c>
      <c r="ER54" s="4">
        <v>2.144112E-4</v>
      </c>
      <c r="ES54" s="4">
        <v>2.1056180000000001E-4</v>
      </c>
      <c r="ET54" s="4">
        <v>2.0678149999999999E-4</v>
      </c>
      <c r="EU54" s="4">
        <v>2.03069E-4</v>
      </c>
      <c r="EV54" s="4">
        <v>1.9942319999999999E-4</v>
      </c>
      <c r="EW54" s="4">
        <v>1.958428E-4</v>
      </c>
      <c r="EX54" s="4">
        <v>1.9232670000000001E-4</v>
      </c>
      <c r="EY54" s="4">
        <v>1.8887369999999999E-4</v>
      </c>
      <c r="EZ54" s="4">
        <v>1.854828E-4</v>
      </c>
      <c r="FA54" s="4">
        <v>1.8215270000000001E-4</v>
      </c>
      <c r="FB54" s="4">
        <v>1.7888229999999999E-4</v>
      </c>
      <c r="FC54" s="4">
        <v>1.756707E-4</v>
      </c>
      <c r="FD54" s="4">
        <v>1.7251669999999999E-4</v>
      </c>
      <c r="FE54" s="4">
        <v>1.694194E-4</v>
      </c>
      <c r="FF54" s="4">
        <v>1.6637769999999999E-4</v>
      </c>
      <c r="FG54" s="4">
        <v>1.633905E-4</v>
      </c>
      <c r="FH54" s="4">
        <v>1.60457E-4</v>
      </c>
      <c r="FI54" s="4">
        <v>1.575762E-4</v>
      </c>
      <c r="FJ54" s="4">
        <v>1.5474710000000001E-4</v>
      </c>
      <c r="FK54" s="4">
        <v>1.5196869999999999E-4</v>
      </c>
      <c r="FL54" s="4">
        <v>1.4924029999999999E-4</v>
      </c>
      <c r="FM54" s="4">
        <v>1.4656080000000001E-4</v>
      </c>
      <c r="FN54" s="4">
        <v>1.439295E-4</v>
      </c>
      <c r="FO54" s="4">
        <v>1.4134529999999999E-4</v>
      </c>
      <c r="FP54" s="4">
        <v>1.388076E-4</v>
      </c>
      <c r="FQ54" s="4">
        <v>1.363154E-4</v>
      </c>
    </row>
    <row r="55" spans="1:173" x14ac:dyDescent="0.2">
      <c r="A55" s="3">
        <v>53</v>
      </c>
      <c r="B55" s="4">
        <v>3.3581377E-3</v>
      </c>
      <c r="C55" s="4">
        <v>3.2938798999999999E-3</v>
      </c>
      <c r="D55" s="4">
        <v>3.2311814999999998E-3</v>
      </c>
      <c r="E55" s="4">
        <v>3.1699751999999999E-3</v>
      </c>
      <c r="F55" s="4">
        <v>3.1101990000000001E-3</v>
      </c>
      <c r="G55" s="4">
        <v>3.0517949999999999E-3</v>
      </c>
      <c r="H55" s="4">
        <v>2.9947098000000002E-3</v>
      </c>
      <c r="I55" s="4">
        <v>2.9388934999999999E-3</v>
      </c>
      <c r="J55" s="4">
        <v>2.8842997000000001E-3</v>
      </c>
      <c r="K55" s="4">
        <v>2.8308852000000001E-3</v>
      </c>
      <c r="L55" s="4">
        <v>2.7786095000000002E-3</v>
      </c>
      <c r="M55" s="4">
        <v>2.7274346000000001E-3</v>
      </c>
      <c r="N55" s="4">
        <v>2.6773249999999999E-3</v>
      </c>
      <c r="O55" s="4">
        <v>2.6282471999999999E-3</v>
      </c>
      <c r="P55" s="4">
        <v>2.5801699000000001E-3</v>
      </c>
      <c r="Q55" s="4">
        <v>2.5330634E-3</v>
      </c>
      <c r="R55" s="4">
        <v>2.4868996000000001E-3</v>
      </c>
      <c r="S55" s="4">
        <v>2.4416519999999999E-3</v>
      </c>
      <c r="T55" s="4">
        <v>2.3972957E-3</v>
      </c>
      <c r="U55" s="4">
        <v>2.3538066000000002E-3</v>
      </c>
      <c r="V55" s="4">
        <v>2.3111621999999999E-3</v>
      </c>
      <c r="W55" s="4">
        <v>2.2693409000000002E-3</v>
      </c>
      <c r="X55" s="4">
        <v>2.228322E-3</v>
      </c>
      <c r="Y55" s="4">
        <v>2.1880861000000001E-3</v>
      </c>
      <c r="Z55" s="4">
        <v>2.1486141000000001E-3</v>
      </c>
      <c r="AA55" s="4">
        <v>2.1098881999999999E-3</v>
      </c>
      <c r="AB55" s="4">
        <v>2.0718910999999998E-3</v>
      </c>
      <c r="AC55" s="4">
        <v>2.0346061E-3</v>
      </c>
      <c r="AD55" s="4">
        <v>1.9980173E-3</v>
      </c>
      <c r="AE55" s="4">
        <v>1.9621093000000002E-3</v>
      </c>
      <c r="AF55" s="4">
        <v>1.9268673E-3</v>
      </c>
      <c r="AG55" s="4">
        <v>1.8922771E-3</v>
      </c>
      <c r="AH55" s="4">
        <v>1.8583247E-3</v>
      </c>
      <c r="AI55" s="4">
        <v>1.8249969E-3</v>
      </c>
      <c r="AJ55" s="4">
        <v>1.7922807000000001E-3</v>
      </c>
      <c r="AK55" s="4">
        <v>1.7601635000000001E-3</v>
      </c>
      <c r="AL55" s="4">
        <v>1.7286331000000001E-3</v>
      </c>
      <c r="AM55" s="4">
        <v>1.6976779E-3</v>
      </c>
      <c r="AN55" s="4">
        <v>1.6672862999999999E-3</v>
      </c>
      <c r="AO55" s="4">
        <v>1.6374472000000001E-3</v>
      </c>
      <c r="AP55" s="4">
        <v>1.6081495999999999E-3</v>
      </c>
      <c r="AQ55" s="4">
        <v>1.5793832E-3</v>
      </c>
      <c r="AR55" s="4">
        <v>1.5511374000000001E-3</v>
      </c>
      <c r="AS55" s="4">
        <v>1.5234025E-3</v>
      </c>
      <c r="AT55" s="4">
        <v>1.4961684999999999E-3</v>
      </c>
      <c r="AU55" s="4">
        <v>1.4694259E-3</v>
      </c>
      <c r="AV55" s="4">
        <v>1.4431654999999999E-3</v>
      </c>
      <c r="AW55" s="4">
        <v>1.4173781E-3</v>
      </c>
      <c r="AX55" s="4">
        <v>1.3920548E-3</v>
      </c>
      <c r="AY55" s="4">
        <v>1.3671868999999999E-3</v>
      </c>
      <c r="AZ55" s="4">
        <v>1.3427661E-3</v>
      </c>
      <c r="BA55" s="4">
        <v>1.3187838000000001E-3</v>
      </c>
      <c r="BB55" s="4">
        <v>1.2952322E-3</v>
      </c>
      <c r="BC55" s="4">
        <v>1.2721030999999999E-3</v>
      </c>
      <c r="BD55" s="4">
        <v>1.2493888E-3</v>
      </c>
      <c r="BE55" s="4">
        <v>1.2270816999999999E-3</v>
      </c>
      <c r="BF55" s="4">
        <v>1.2051742999999999E-3</v>
      </c>
      <c r="BG55" s="4">
        <v>1.1836594E-3</v>
      </c>
      <c r="BH55" s="4">
        <v>1.1625296E-3</v>
      </c>
      <c r="BI55" s="4">
        <v>1.1417782E-3</v>
      </c>
      <c r="BJ55" s="4">
        <v>1.121398E-3</v>
      </c>
      <c r="BK55" s="4">
        <v>1.1013825000000001E-3</v>
      </c>
      <c r="BL55" s="4">
        <v>1.0817248999999999E-3</v>
      </c>
      <c r="BM55" s="4">
        <v>1.0624189E-3</v>
      </c>
      <c r="BN55" s="4">
        <v>1.0434579999999999E-3</v>
      </c>
      <c r="BO55" s="4">
        <v>1.0248360999999999E-3</v>
      </c>
      <c r="BP55" s="4">
        <v>1.0065469E-3</v>
      </c>
      <c r="BQ55" s="4">
        <v>9.8858460000000002E-4</v>
      </c>
      <c r="BR55" s="4">
        <v>9.7094309999999997E-4</v>
      </c>
      <c r="BS55" s="4">
        <v>9.5361679999999996E-4</v>
      </c>
      <c r="BT55" s="4">
        <v>9.366E-4</v>
      </c>
      <c r="BU55" s="4">
        <v>9.1988710000000002E-4</v>
      </c>
      <c r="BV55" s="4">
        <v>9.0347259999999999E-4</v>
      </c>
      <c r="BW55" s="4">
        <v>8.8735120000000005E-4</v>
      </c>
      <c r="BX55" s="4">
        <v>8.7151760000000003E-4</v>
      </c>
      <c r="BY55" s="4">
        <v>8.5596670000000002E-4</v>
      </c>
      <c r="BZ55" s="4">
        <v>8.4069340000000002E-4</v>
      </c>
      <c r="CA55" s="4">
        <v>8.256928E-4</v>
      </c>
      <c r="CB55" s="4">
        <v>8.1095989999999997E-4</v>
      </c>
      <c r="CC55" s="4">
        <v>7.9648990000000003E-4</v>
      </c>
      <c r="CD55" s="4">
        <v>7.8227820000000003E-4</v>
      </c>
      <c r="CE55" s="4">
        <v>7.683201E-4</v>
      </c>
      <c r="CF55" s="4">
        <v>7.5461110000000001E-4</v>
      </c>
      <c r="CG55" s="4">
        <v>7.4114679999999998E-4</v>
      </c>
      <c r="CH55" s="4">
        <v>7.2792270000000001E-4</v>
      </c>
      <c r="CI55" s="4">
        <v>7.1493459999999996E-4</v>
      </c>
      <c r="CJ55" s="4">
        <v>7.0217819999999999E-4</v>
      </c>
      <c r="CK55" s="4">
        <v>6.8964950000000003E-4</v>
      </c>
      <c r="CL55" s="4">
        <v>6.7734420000000004E-4</v>
      </c>
      <c r="CM55" s="4">
        <v>6.6525860000000005E-4</v>
      </c>
      <c r="CN55" s="4">
        <v>6.5338850000000003E-4</v>
      </c>
      <c r="CO55" s="4">
        <v>6.4173029999999996E-4</v>
      </c>
      <c r="CP55" s="4">
        <v>6.3028010000000002E-4</v>
      </c>
      <c r="CQ55" s="4">
        <v>6.190341E-4</v>
      </c>
      <c r="CR55" s="4">
        <v>6.0798880000000001E-4</v>
      </c>
      <c r="CS55" s="4">
        <v>5.9714049999999997E-4</v>
      </c>
      <c r="CT55" s="4">
        <v>5.8648580000000004E-4</v>
      </c>
      <c r="CU55" s="4">
        <v>5.7602110000000005E-4</v>
      </c>
      <c r="CV55" s="4">
        <v>5.6574320000000002E-4</v>
      </c>
      <c r="CW55" s="4">
        <v>5.5564860000000005E-4</v>
      </c>
      <c r="CX55" s="4">
        <v>5.4573410000000001E-4</v>
      </c>
      <c r="CY55" s="4">
        <v>5.3599650000000002E-4</v>
      </c>
      <c r="CZ55" s="4">
        <v>5.2643259999999995E-4</v>
      </c>
      <c r="DA55" s="4">
        <v>5.1703939999999998E-4</v>
      </c>
      <c r="DB55" s="4">
        <v>5.0781369999999999E-4</v>
      </c>
      <c r="DC55" s="4">
        <v>4.9875259999999997E-4</v>
      </c>
      <c r="DD55" s="4">
        <v>4.8985320000000001E-4</v>
      </c>
      <c r="DE55" s="4">
        <v>4.8111250000000002E-4</v>
      </c>
      <c r="DF55" s="4">
        <v>4.7252779999999999E-4</v>
      </c>
      <c r="DG55" s="4">
        <v>4.6409620000000001E-4</v>
      </c>
      <c r="DH55" s="4">
        <v>4.5581499999999999E-4</v>
      </c>
      <c r="DI55" s="4">
        <v>4.476816E-4</v>
      </c>
      <c r="DJ55" s="4">
        <v>4.396933E-4</v>
      </c>
      <c r="DK55" s="4">
        <v>4.3184750000000002E-4</v>
      </c>
      <c r="DL55" s="4">
        <v>4.2414170000000003E-4</v>
      </c>
      <c r="DM55" s="4">
        <v>4.1657340000000003E-4</v>
      </c>
      <c r="DN55" s="4">
        <v>4.0914009999999998E-4</v>
      </c>
      <c r="DO55" s="4">
        <v>4.018394E-4</v>
      </c>
      <c r="DP55" s="4">
        <v>3.9466890000000002E-4</v>
      </c>
      <c r="DQ55" s="4">
        <v>3.8762639999999999E-4</v>
      </c>
      <c r="DR55" s="4">
        <v>3.8070950000000002E-4</v>
      </c>
      <c r="DS55" s="4">
        <v>3.739161E-4</v>
      </c>
      <c r="DT55" s="4">
        <v>3.6724380000000001E-4</v>
      </c>
      <c r="DU55" s="4">
        <v>3.6069059999999998E-4</v>
      </c>
      <c r="DV55" s="4">
        <v>3.5425430000000002E-4</v>
      </c>
      <c r="DW55" s="4">
        <v>3.4793280000000002E-4</v>
      </c>
      <c r="DX55" s="4">
        <v>3.4172420000000002E-4</v>
      </c>
      <c r="DY55" s="4">
        <v>3.356263E-4</v>
      </c>
      <c r="DZ55" s="4">
        <v>3.2963710000000001E-4</v>
      </c>
      <c r="EA55" s="4">
        <v>3.2375490000000003E-4</v>
      </c>
      <c r="EB55" s="4">
        <v>3.1797759999999998E-4</v>
      </c>
      <c r="EC55" s="4">
        <v>3.1230340000000002E-4</v>
      </c>
      <c r="ED55" s="4">
        <v>3.0673039999999999E-4</v>
      </c>
      <c r="EE55" s="4">
        <v>3.012569E-4</v>
      </c>
      <c r="EF55" s="4">
        <v>2.9588100000000001E-4</v>
      </c>
      <c r="EG55" s="4">
        <v>2.9060099999999998E-4</v>
      </c>
      <c r="EH55" s="4">
        <v>2.8541519999999998E-4</v>
      </c>
      <c r="EI55" s="4">
        <v>2.80322E-4</v>
      </c>
      <c r="EJ55" s="4">
        <v>2.7531970000000002E-4</v>
      </c>
      <c r="EK55" s="4">
        <v>2.7040659999999999E-4</v>
      </c>
      <c r="EL55" s="4">
        <v>2.6558110000000001E-4</v>
      </c>
      <c r="EM55" s="4">
        <v>2.6084179999999999E-4</v>
      </c>
      <c r="EN55" s="4">
        <v>2.5618700000000001E-4</v>
      </c>
      <c r="EO55" s="4">
        <v>2.516153E-4</v>
      </c>
      <c r="EP55" s="4">
        <v>2.4712520000000002E-4</v>
      </c>
      <c r="EQ55" s="4">
        <v>2.4271509999999999E-4</v>
      </c>
      <c r="ER55" s="4">
        <v>2.383838E-4</v>
      </c>
      <c r="ES55" s="4">
        <v>2.341298E-4</v>
      </c>
      <c r="ET55" s="4">
        <v>2.2995160000000001E-4</v>
      </c>
      <c r="EU55" s="4">
        <v>2.2584800000000001E-4</v>
      </c>
      <c r="EV55" s="4">
        <v>2.2181769999999999E-4</v>
      </c>
      <c r="EW55" s="4">
        <v>2.178592E-4</v>
      </c>
      <c r="EX55" s="4">
        <v>2.139714E-4</v>
      </c>
      <c r="EY55" s="4">
        <v>2.101529E-4</v>
      </c>
      <c r="EZ55" s="4">
        <v>2.0640259999999999E-4</v>
      </c>
      <c r="FA55" s="4">
        <v>2.0271920000000001E-4</v>
      </c>
      <c r="FB55" s="4">
        <v>1.9910159999999999E-4</v>
      </c>
      <c r="FC55" s="4">
        <v>1.9554850000000001E-4</v>
      </c>
      <c r="FD55" s="4">
        <v>1.920588E-4</v>
      </c>
      <c r="FE55" s="4">
        <v>1.886313E-4</v>
      </c>
      <c r="FF55" s="4">
        <v>1.85265E-4</v>
      </c>
      <c r="FG55" s="4">
        <v>1.819588E-4</v>
      </c>
      <c r="FH55" s="4">
        <v>1.7871160000000001E-4</v>
      </c>
      <c r="FI55" s="4">
        <v>1.755223E-4</v>
      </c>
      <c r="FJ55" s="4">
        <v>1.7238999999999999E-4</v>
      </c>
      <c r="FK55" s="4">
        <v>1.6931349999999999E-4</v>
      </c>
      <c r="FL55" s="4">
        <v>1.6629200000000001E-4</v>
      </c>
      <c r="FM55" s="4">
        <v>1.633243E-4</v>
      </c>
      <c r="FN55" s="4">
        <v>1.6040959999999999E-4</v>
      </c>
      <c r="FO55" s="4">
        <v>1.5754690000000001E-4</v>
      </c>
      <c r="FP55" s="4">
        <v>1.547353E-4</v>
      </c>
      <c r="FQ55" s="4">
        <v>1.519739E-4</v>
      </c>
    </row>
    <row r="56" spans="1:173" x14ac:dyDescent="0.2">
      <c r="A56" s="3">
        <v>54</v>
      </c>
      <c r="B56" s="4">
        <v>3.6958128E-3</v>
      </c>
      <c r="C56" s="4">
        <v>3.6242653999999999E-3</v>
      </c>
      <c r="D56" s="4">
        <v>3.5545131000000001E-3</v>
      </c>
      <c r="E56" s="4">
        <v>3.4864746E-3</v>
      </c>
      <c r="F56" s="4">
        <v>3.4200746000000001E-3</v>
      </c>
      <c r="G56" s="4">
        <v>3.3552438000000002E-3</v>
      </c>
      <c r="H56" s="4">
        <v>3.2919176999999999E-3</v>
      </c>
      <c r="I56" s="4">
        <v>3.2300367000000002E-3</v>
      </c>
      <c r="J56" s="4">
        <v>3.1695451999999998E-3</v>
      </c>
      <c r="K56" s="4">
        <v>3.1103914999999998E-3</v>
      </c>
      <c r="L56" s="4">
        <v>3.0525276E-3</v>
      </c>
      <c r="M56" s="4">
        <v>2.9959084E-3</v>
      </c>
      <c r="N56" s="4">
        <v>2.9404917000000002E-3</v>
      </c>
      <c r="O56" s="4">
        <v>2.8862381999999998E-3</v>
      </c>
      <c r="P56" s="4">
        <v>2.8331108000000001E-3</v>
      </c>
      <c r="Q56" s="4">
        <v>2.7810745999999999E-3</v>
      </c>
      <c r="R56" s="4">
        <v>2.7300968999999999E-3</v>
      </c>
      <c r="S56" s="4">
        <v>2.6801465000000002E-3</v>
      </c>
      <c r="T56" s="4">
        <v>2.6311943E-3</v>
      </c>
      <c r="U56" s="4">
        <v>2.5832125999999999E-3</v>
      </c>
      <c r="V56" s="4">
        <v>2.5361748999999999E-3</v>
      </c>
      <c r="W56" s="4">
        <v>2.4900564000000002E-3</v>
      </c>
      <c r="X56" s="4">
        <v>2.4448332000000001E-3</v>
      </c>
      <c r="Y56" s="4">
        <v>2.4004827E-3</v>
      </c>
      <c r="Z56" s="4">
        <v>2.3569833000000001E-3</v>
      </c>
      <c r="AA56" s="4">
        <v>2.3143143000000001E-3</v>
      </c>
      <c r="AB56" s="4">
        <v>2.2724557999999999E-3</v>
      </c>
      <c r="AC56" s="4">
        <v>2.2313890999999999E-3</v>
      </c>
      <c r="AD56" s="4">
        <v>2.1910956999999999E-3</v>
      </c>
      <c r="AE56" s="4">
        <v>2.1515583000000001E-3</v>
      </c>
      <c r="AF56" s="4">
        <v>2.1127599E-3</v>
      </c>
      <c r="AG56" s="4">
        <v>2.0746844E-3</v>
      </c>
      <c r="AH56" s="4">
        <v>2.0373161E-3</v>
      </c>
      <c r="AI56" s="4">
        <v>2.0006399000000001E-3</v>
      </c>
      <c r="AJ56" s="4">
        <v>1.9646411000000001E-3</v>
      </c>
      <c r="AK56" s="4">
        <v>1.9293056000000001E-3</v>
      </c>
      <c r="AL56" s="4">
        <v>1.8946198E-3</v>
      </c>
      <c r="AM56" s="4">
        <v>1.8605702E-3</v>
      </c>
      <c r="AN56" s="4">
        <v>1.8271442E-3</v>
      </c>
      <c r="AO56" s="4">
        <v>1.7943290000000001E-3</v>
      </c>
      <c r="AP56" s="4">
        <v>1.7621125999999999E-3</v>
      </c>
      <c r="AQ56" s="4">
        <v>1.7304832E-3</v>
      </c>
      <c r="AR56" s="4">
        <v>1.6994292E-3</v>
      </c>
      <c r="AS56" s="4">
        <v>1.6689393E-3</v>
      </c>
      <c r="AT56" s="4">
        <v>1.6390027999999999E-3</v>
      </c>
      <c r="AU56" s="4">
        <v>1.6096089999999999E-3</v>
      </c>
      <c r="AV56" s="4">
        <v>1.5807474000000001E-3</v>
      </c>
      <c r="AW56" s="4">
        <v>1.5524079000000001E-3</v>
      </c>
      <c r="AX56" s="4">
        <v>1.5245806E-3</v>
      </c>
      <c r="AY56" s="4">
        <v>1.4972558999999999E-3</v>
      </c>
      <c r="AZ56" s="4">
        <v>1.4704243E-3</v>
      </c>
      <c r="BA56" s="4">
        <v>1.4440766000000001E-3</v>
      </c>
      <c r="BB56" s="4">
        <v>1.4182037000000001E-3</v>
      </c>
      <c r="BC56" s="4">
        <v>1.3927969000000001E-3</v>
      </c>
      <c r="BD56" s="4">
        <v>1.3678474000000001E-3</v>
      </c>
      <c r="BE56" s="4">
        <v>1.3433468000000001E-3</v>
      </c>
      <c r="BF56" s="4">
        <v>1.3192868999999999E-3</v>
      </c>
      <c r="BG56" s="4">
        <v>1.2956595E-3</v>
      </c>
      <c r="BH56" s="4">
        <v>1.2724568E-3</v>
      </c>
      <c r="BI56" s="4">
        <v>1.2496708000000001E-3</v>
      </c>
      <c r="BJ56" s="4">
        <v>1.2272940000000001E-3</v>
      </c>
      <c r="BK56" s="4">
        <v>1.2053189E-3</v>
      </c>
      <c r="BL56" s="4">
        <v>1.1837382E-3</v>
      </c>
      <c r="BM56" s="4">
        <v>1.1625447E-3</v>
      </c>
      <c r="BN56" s="4">
        <v>1.1417314999999999E-3</v>
      </c>
      <c r="BO56" s="4">
        <v>1.1212914000000001E-3</v>
      </c>
      <c r="BP56" s="4">
        <v>1.1012178999999999E-3</v>
      </c>
      <c r="BQ56" s="4">
        <v>1.0815042999999999E-3</v>
      </c>
      <c r="BR56" s="4">
        <v>1.0621440999999999E-3</v>
      </c>
      <c r="BS56" s="4">
        <v>1.0431308E-3</v>
      </c>
      <c r="BT56" s="4">
        <v>1.0244582000000001E-3</v>
      </c>
      <c r="BU56" s="4">
        <v>1.0061202E-3</v>
      </c>
      <c r="BV56" s="4">
        <v>9.8811069999999997E-4</v>
      </c>
      <c r="BW56" s="4">
        <v>9.7042380000000004E-4</v>
      </c>
      <c r="BX56" s="4">
        <v>9.5305379999999999E-4</v>
      </c>
      <c r="BY56" s="4">
        <v>9.3599480000000005E-4</v>
      </c>
      <c r="BZ56" s="4">
        <v>9.192413E-4</v>
      </c>
      <c r="CA56" s="4">
        <v>9.027878E-4</v>
      </c>
      <c r="CB56" s="4">
        <v>8.8662889999999996E-4</v>
      </c>
      <c r="CC56" s="4">
        <v>8.7075939999999995E-4</v>
      </c>
      <c r="CD56" s="4">
        <v>8.5517389999999996E-4</v>
      </c>
      <c r="CE56" s="4">
        <v>8.3986749999999995E-4</v>
      </c>
      <c r="CF56" s="4">
        <v>8.2483519999999996E-4</v>
      </c>
      <c r="CG56" s="4">
        <v>8.1007189999999997E-4</v>
      </c>
      <c r="CH56" s="4">
        <v>7.9557279999999998E-4</v>
      </c>
      <c r="CI56" s="4">
        <v>7.8133330000000004E-4</v>
      </c>
      <c r="CJ56" s="4">
        <v>7.6734869999999997E-4</v>
      </c>
      <c r="CK56" s="4">
        <v>7.5361440000000003E-4</v>
      </c>
      <c r="CL56" s="4">
        <v>7.4012589999999999E-4</v>
      </c>
      <c r="CM56" s="4">
        <v>7.2687890000000001E-4</v>
      </c>
      <c r="CN56" s="4">
        <v>7.1386889999999997E-4</v>
      </c>
      <c r="CO56" s="4">
        <v>7.0109179999999999E-4</v>
      </c>
      <c r="CP56" s="4">
        <v>6.885433E-4</v>
      </c>
      <c r="CQ56" s="4">
        <v>6.7621939999999996E-4</v>
      </c>
      <c r="CR56" s="4">
        <v>6.641161E-4</v>
      </c>
      <c r="CS56" s="4">
        <v>6.5222939999999997E-4</v>
      </c>
      <c r="CT56" s="4">
        <v>6.4055540000000004E-4</v>
      </c>
      <c r="CU56" s="4">
        <v>6.290903E-4</v>
      </c>
      <c r="CV56" s="4">
        <v>6.1783040000000001E-4</v>
      </c>
      <c r="CW56" s="4">
        <v>6.0677210000000003E-4</v>
      </c>
      <c r="CX56" s="4">
        <v>5.9591159999999995E-4</v>
      </c>
      <c r="CY56" s="4">
        <v>5.8524550000000003E-4</v>
      </c>
      <c r="CZ56" s="4">
        <v>5.7477020000000001E-4</v>
      </c>
      <c r="DA56" s="4">
        <v>5.6448239999999997E-4</v>
      </c>
      <c r="DB56" s="4">
        <v>5.5437879999999996E-4</v>
      </c>
      <c r="DC56" s="4">
        <v>5.4445589999999999E-4</v>
      </c>
      <c r="DD56" s="4">
        <v>5.3471059999999997E-4</v>
      </c>
      <c r="DE56" s="4">
        <v>5.2513970000000001E-4</v>
      </c>
      <c r="DF56" s="4">
        <v>5.1574010000000003E-4</v>
      </c>
      <c r="DG56" s="4">
        <v>5.0650879999999997E-4</v>
      </c>
      <c r="DH56" s="4">
        <v>4.9744260000000005E-4</v>
      </c>
      <c r="DI56" s="4">
        <v>4.8853860000000005E-4</v>
      </c>
      <c r="DJ56" s="4">
        <v>4.797941E-4</v>
      </c>
      <c r="DK56" s="4">
        <v>4.71206E-4</v>
      </c>
      <c r="DL56" s="4">
        <v>4.6277159999999999E-4</v>
      </c>
      <c r="DM56" s="4">
        <v>4.544881E-4</v>
      </c>
      <c r="DN56" s="4">
        <v>4.4635289999999999E-4</v>
      </c>
      <c r="DO56" s="4">
        <v>4.3836329999999998E-4</v>
      </c>
      <c r="DP56" s="4">
        <v>4.305167E-4</v>
      </c>
      <c r="DQ56" s="4">
        <v>4.2281049999999998E-4</v>
      </c>
      <c r="DR56" s="4">
        <v>4.1524219999999998E-4</v>
      </c>
      <c r="DS56" s="4">
        <v>4.0780930000000002E-4</v>
      </c>
      <c r="DT56" s="4">
        <v>4.0050950000000002E-4</v>
      </c>
      <c r="DU56" s="4">
        <v>3.9334040000000003E-4</v>
      </c>
      <c r="DV56" s="4">
        <v>3.862995E-4</v>
      </c>
      <c r="DW56" s="4">
        <v>3.7938460000000001E-4</v>
      </c>
      <c r="DX56" s="4">
        <v>3.7259350000000001E-4</v>
      </c>
      <c r="DY56" s="4">
        <v>3.65924E-4</v>
      </c>
      <c r="DZ56" s="4">
        <v>3.5937380000000002E-4</v>
      </c>
      <c r="EA56" s="4">
        <v>3.5294089999999997E-4</v>
      </c>
      <c r="EB56" s="4">
        <v>3.46623E-4</v>
      </c>
      <c r="EC56" s="4">
        <v>3.4041829999999999E-4</v>
      </c>
      <c r="ED56" s="4">
        <v>3.3432459999999998E-4</v>
      </c>
      <c r="EE56" s="4">
        <v>3.2833999999999999E-4</v>
      </c>
      <c r="EF56" s="4">
        <v>3.2246249999999998E-4</v>
      </c>
      <c r="EG56" s="4">
        <v>3.1669009999999999E-4</v>
      </c>
      <c r="EH56" s="4">
        <v>3.1102110000000001E-4</v>
      </c>
      <c r="EI56" s="4">
        <v>3.0545360000000001E-4</v>
      </c>
      <c r="EJ56" s="4">
        <v>2.9998569999999998E-4</v>
      </c>
      <c r="EK56" s="4">
        <v>2.9461569999999999E-4</v>
      </c>
      <c r="EL56" s="4">
        <v>2.8934179999999998E-4</v>
      </c>
      <c r="EM56" s="4">
        <v>2.8416219999999998E-4</v>
      </c>
      <c r="EN56" s="4">
        <v>2.7907540000000002E-4</v>
      </c>
      <c r="EO56" s="4">
        <v>2.7407970000000001E-4</v>
      </c>
      <c r="EP56" s="4">
        <v>2.6917329999999999E-4</v>
      </c>
      <c r="EQ56" s="4">
        <v>2.6435480000000001E-4</v>
      </c>
      <c r="ER56" s="4">
        <v>2.596225E-4</v>
      </c>
      <c r="ES56" s="4">
        <v>2.5497490000000002E-4</v>
      </c>
      <c r="ET56" s="4">
        <v>2.5041050000000002E-4</v>
      </c>
      <c r="EU56" s="4">
        <v>2.4592789999999999E-4</v>
      </c>
      <c r="EV56" s="4">
        <v>2.415254E-4</v>
      </c>
      <c r="EW56" s="4">
        <v>2.372017E-4</v>
      </c>
      <c r="EX56" s="4">
        <v>2.329555E-4</v>
      </c>
      <c r="EY56" s="4">
        <v>2.287852E-4</v>
      </c>
      <c r="EZ56" s="4">
        <v>2.2468959999999999E-4</v>
      </c>
      <c r="FA56" s="4">
        <v>2.2066729999999999E-4</v>
      </c>
      <c r="FB56" s="4">
        <v>2.1671700000000001E-4</v>
      </c>
      <c r="FC56" s="4">
        <v>2.1283740000000001E-4</v>
      </c>
      <c r="FD56" s="4">
        <v>2.090273E-4</v>
      </c>
      <c r="FE56" s="4">
        <v>2.052853E-4</v>
      </c>
      <c r="FF56" s="4">
        <v>2.0161039999999999E-4</v>
      </c>
      <c r="FG56" s="4">
        <v>1.9800119999999999E-4</v>
      </c>
      <c r="FH56" s="4">
        <v>1.9445660000000001E-4</v>
      </c>
      <c r="FI56" s="4">
        <v>1.909755E-4</v>
      </c>
      <c r="FJ56" s="4">
        <v>1.8755660000000001E-4</v>
      </c>
      <c r="FK56" s="4">
        <v>1.8419899999999999E-4</v>
      </c>
      <c r="FL56" s="4">
        <v>1.809015E-4</v>
      </c>
      <c r="FM56" s="4">
        <v>1.77663E-4</v>
      </c>
      <c r="FN56" s="4">
        <v>1.7448250000000001E-4</v>
      </c>
      <c r="FO56" s="4">
        <v>1.7135889999999999E-4</v>
      </c>
      <c r="FP56" s="4">
        <v>1.6829120000000001E-4</v>
      </c>
      <c r="FQ56" s="4">
        <v>1.6527849999999999E-4</v>
      </c>
    </row>
    <row r="57" spans="1:173" x14ac:dyDescent="0.2">
      <c r="A57" s="3">
        <v>55</v>
      </c>
      <c r="B57" s="4">
        <v>4.2130459999999998E-3</v>
      </c>
      <c r="C57" s="4">
        <v>4.1318607999999996E-3</v>
      </c>
      <c r="D57" s="4">
        <v>4.0196696999999998E-3</v>
      </c>
      <c r="E57" s="4">
        <v>3.927842E-3</v>
      </c>
      <c r="F57" s="4">
        <v>3.8466945000000001E-3</v>
      </c>
      <c r="G57" s="4">
        <v>3.7715175E-3</v>
      </c>
      <c r="H57" s="4">
        <v>3.6999927999999999E-3</v>
      </c>
      <c r="I57" s="4">
        <v>3.6309648999999999E-3</v>
      </c>
      <c r="J57" s="4">
        <v>3.5638469000000002E-3</v>
      </c>
      <c r="K57" s="4">
        <v>3.4983316000000001E-3</v>
      </c>
      <c r="L57" s="4">
        <v>3.4342496000000001E-3</v>
      </c>
      <c r="M57" s="4">
        <v>3.3715001E-3</v>
      </c>
      <c r="N57" s="4">
        <v>3.3100171999999998E-3</v>
      </c>
      <c r="O57" s="4">
        <v>3.2497524E-3</v>
      </c>
      <c r="P57" s="4">
        <v>3.1906668999999999E-3</v>
      </c>
      <c r="Q57" s="4">
        <v>3.1327271000000001E-3</v>
      </c>
      <c r="R57" s="4">
        <v>3.0759027E-3</v>
      </c>
      <c r="S57" s="4">
        <v>3.0201656999999998E-3</v>
      </c>
      <c r="T57" s="4">
        <v>2.9654896000000002E-3</v>
      </c>
      <c r="U57" s="4">
        <v>2.9118492999999999E-3</v>
      </c>
      <c r="V57" s="4">
        <v>2.8592206999999998E-3</v>
      </c>
      <c r="W57" s="4">
        <v>2.8075808999999999E-3</v>
      </c>
      <c r="X57" s="4">
        <v>2.7569076000000001E-3</v>
      </c>
      <c r="Y57" s="4">
        <v>2.7071796999999999E-3</v>
      </c>
      <c r="Z57" s="4">
        <v>2.6583764000000002E-3</v>
      </c>
      <c r="AA57" s="4">
        <v>2.6104779999999998E-3</v>
      </c>
      <c r="AB57" s="4">
        <v>2.5634653000000001E-3</v>
      </c>
      <c r="AC57" s="4">
        <v>2.5173197999999999E-3</v>
      </c>
      <c r="AD57" s="4">
        <v>2.4720236E-3</v>
      </c>
      <c r="AE57" s="4">
        <v>2.4275591000000002E-3</v>
      </c>
      <c r="AF57" s="4">
        <v>2.3839095999999998E-3</v>
      </c>
      <c r="AG57" s="4">
        <v>2.3410585000000002E-3</v>
      </c>
      <c r="AH57" s="4">
        <v>2.2989900999999999E-3</v>
      </c>
      <c r="AI57" s="4">
        <v>2.2576888000000002E-3</v>
      </c>
      <c r="AJ57" s="4">
        <v>2.2171396000000001E-3</v>
      </c>
      <c r="AK57" s="4">
        <v>2.1773277E-3</v>
      </c>
      <c r="AL57" s="4">
        <v>2.1382389000000001E-3</v>
      </c>
      <c r="AM57" s="4">
        <v>2.0998592E-3</v>
      </c>
      <c r="AN57" s="4">
        <v>2.0621749999999999E-3</v>
      </c>
      <c r="AO57" s="4">
        <v>2.0251730999999999E-3</v>
      </c>
      <c r="AP57" s="4">
        <v>1.9888406000000002E-3</v>
      </c>
      <c r="AQ57" s="4">
        <v>1.9531647000000001E-3</v>
      </c>
      <c r="AR57" s="4">
        <v>1.9181332000000001E-3</v>
      </c>
      <c r="AS57" s="4">
        <v>1.8837337999999999E-3</v>
      </c>
      <c r="AT57" s="4">
        <v>1.8499549999999999E-3</v>
      </c>
      <c r="AU57" s="4">
        <v>1.816785E-3</v>
      </c>
      <c r="AV57" s="4">
        <v>1.7842126000000001E-3</v>
      </c>
      <c r="AW57" s="4">
        <v>1.7522267E-3</v>
      </c>
      <c r="AX57" s="4">
        <v>1.7208165E-3</v>
      </c>
      <c r="AY57" s="4">
        <v>1.6899714000000001E-3</v>
      </c>
      <c r="AZ57" s="4">
        <v>1.6596810000000001E-3</v>
      </c>
      <c r="BA57" s="4">
        <v>1.6299352E-3</v>
      </c>
      <c r="BB57" s="4">
        <v>1.6007238999999999E-3</v>
      </c>
      <c r="BC57" s="4">
        <v>1.5720374E-3</v>
      </c>
      <c r="BD57" s="4">
        <v>1.5438661999999999E-3</v>
      </c>
      <c r="BE57" s="4">
        <v>1.5162007999999999E-3</v>
      </c>
      <c r="BF57" s="4">
        <v>1.4890319999999999E-3</v>
      </c>
      <c r="BG57" s="4">
        <v>1.4623508999999999E-3</v>
      </c>
      <c r="BH57" s="4">
        <v>1.4361485999999999E-3</v>
      </c>
      <c r="BI57" s="4">
        <v>1.4104164E-3</v>
      </c>
      <c r="BJ57" s="4">
        <v>1.3851458E-3</v>
      </c>
      <c r="BK57" s="4">
        <v>1.3603284E-3</v>
      </c>
      <c r="BL57" s="4">
        <v>1.3359560999999999E-3</v>
      </c>
      <c r="BM57" s="4">
        <v>1.3120208E-3</v>
      </c>
      <c r="BN57" s="4">
        <v>1.2885145999999999E-3</v>
      </c>
      <c r="BO57" s="4">
        <v>1.2654298E-3</v>
      </c>
      <c r="BP57" s="4">
        <v>1.2427588999999999E-3</v>
      </c>
      <c r="BQ57" s="4">
        <v>1.2204942E-3</v>
      </c>
      <c r="BR57" s="4">
        <v>1.1986287E-3</v>
      </c>
      <c r="BS57" s="4">
        <v>1.1771549E-3</v>
      </c>
      <c r="BT57" s="4">
        <v>1.1560660000000001E-3</v>
      </c>
      <c r="BU57" s="4">
        <v>1.135355E-3</v>
      </c>
      <c r="BV57" s="4">
        <v>1.1150151000000001E-3</v>
      </c>
      <c r="BW57" s="4">
        <v>1.0950395999999999E-3</v>
      </c>
      <c r="BX57" s="4">
        <v>1.0754219000000001E-3</v>
      </c>
      <c r="BY57" s="4">
        <v>1.0561558000000001E-3</v>
      </c>
      <c r="BZ57" s="4">
        <v>1.0372348E-3</v>
      </c>
      <c r="CA57" s="4">
        <v>1.0186527999999999E-3</v>
      </c>
      <c r="CB57" s="4">
        <v>1.0004036E-3</v>
      </c>
      <c r="CC57" s="4">
        <v>9.8248140000000003E-4</v>
      </c>
      <c r="CD57" s="4">
        <v>9.6488010000000003E-4</v>
      </c>
      <c r="CE57" s="4">
        <v>9.4759420000000002E-4</v>
      </c>
      <c r="CF57" s="4">
        <v>9.3061789999999999E-4</v>
      </c>
      <c r="CG57" s="4">
        <v>9.1394570000000001E-4</v>
      </c>
      <c r="CH57" s="4">
        <v>8.9757219999999998E-4</v>
      </c>
      <c r="CI57" s="4">
        <v>8.8149189999999996E-4</v>
      </c>
      <c r="CJ57" s="4">
        <v>8.6569960000000004E-4</v>
      </c>
      <c r="CK57" s="4">
        <v>8.5019019999999998E-4</v>
      </c>
      <c r="CL57" s="4">
        <v>8.349586E-4</v>
      </c>
      <c r="CM57" s="4">
        <v>8.1999989999999995E-4</v>
      </c>
      <c r="CN57" s="4">
        <v>8.0530900000000004E-4</v>
      </c>
      <c r="CO57" s="4">
        <v>7.908813E-4</v>
      </c>
      <c r="CP57" s="4">
        <v>7.7671200000000004E-4</v>
      </c>
      <c r="CQ57" s="4">
        <v>7.627965E-4</v>
      </c>
      <c r="CR57" s="4">
        <v>7.4913029999999997E-4</v>
      </c>
      <c r="CS57" s="4">
        <v>7.3570880000000001E-4</v>
      </c>
      <c r="CT57" s="4">
        <v>7.2252769999999996E-4</v>
      </c>
      <c r="CU57" s="4">
        <v>7.0958269999999996E-4</v>
      </c>
      <c r="CV57" s="4">
        <v>6.9686960000000001E-4</v>
      </c>
      <c r="CW57" s="4">
        <v>6.8438419999999997E-4</v>
      </c>
      <c r="CX57" s="4">
        <v>6.7212249999999999E-4</v>
      </c>
      <c r="CY57" s="4">
        <v>6.6008029999999995E-4</v>
      </c>
      <c r="CZ57" s="4">
        <v>6.4825389999999998E-4</v>
      </c>
      <c r="DA57" s="4">
        <v>6.3663930000000004E-4</v>
      </c>
      <c r="DB57" s="4">
        <v>6.252327E-4</v>
      </c>
      <c r="DC57" s="4">
        <v>6.1403049999999995E-4</v>
      </c>
      <c r="DD57" s="4">
        <v>6.0302890000000001E-4</v>
      </c>
      <c r="DE57" s="4">
        <v>5.9222439999999995E-4</v>
      </c>
      <c r="DF57" s="4">
        <v>5.8161339999999995E-4</v>
      </c>
      <c r="DG57" s="4">
        <v>5.7119250000000005E-4</v>
      </c>
      <c r="DH57" s="4">
        <v>5.6095829999999996E-4</v>
      </c>
      <c r="DI57" s="4">
        <v>5.5090740000000003E-4</v>
      </c>
      <c r="DJ57" s="4">
        <v>5.4103650000000001E-4</v>
      </c>
      <c r="DK57" s="4">
        <v>5.313424E-4</v>
      </c>
      <c r="DL57" s="4">
        <v>5.2182200000000002E-4</v>
      </c>
      <c r="DM57" s="4">
        <v>5.124722E-4</v>
      </c>
      <c r="DN57" s="4">
        <v>5.0328980000000003E-4</v>
      </c>
      <c r="DO57" s="4">
        <v>4.9427189999999999E-4</v>
      </c>
      <c r="DP57" s="4">
        <v>4.8541559999999999E-4</v>
      </c>
      <c r="DQ57" s="4">
        <v>4.7671790000000002E-4</v>
      </c>
      <c r="DR57" s="4">
        <v>4.6817609999999998E-4</v>
      </c>
      <c r="DS57" s="4">
        <v>4.5978719999999998E-4</v>
      </c>
      <c r="DT57" s="4">
        <v>4.5154869999999999E-4</v>
      </c>
      <c r="DU57" s="4">
        <v>4.4345769999999999E-4</v>
      </c>
      <c r="DV57" s="4">
        <v>4.3551160000000001E-4</v>
      </c>
      <c r="DW57" s="4">
        <v>4.2770800000000001E-4</v>
      </c>
      <c r="DX57" s="4">
        <v>4.2004409999999999E-4</v>
      </c>
      <c r="DY57" s="4">
        <v>4.125175E-4</v>
      </c>
      <c r="DZ57" s="4">
        <v>4.051258E-4</v>
      </c>
      <c r="EA57" s="4">
        <v>3.978664E-4</v>
      </c>
      <c r="EB57" s="4">
        <v>3.9073720000000001E-4</v>
      </c>
      <c r="EC57" s="4">
        <v>3.837356E-4</v>
      </c>
      <c r="ED57" s="4">
        <v>3.7685950000000001E-4</v>
      </c>
      <c r="EE57" s="4">
        <v>3.7010660000000003E-4</v>
      </c>
      <c r="EF57" s="4">
        <v>3.6347469999999999E-4</v>
      </c>
      <c r="EG57" s="4">
        <v>3.5696159999999997E-4</v>
      </c>
      <c r="EH57" s="4">
        <v>3.5056520000000002E-4</v>
      </c>
      <c r="EI57" s="4">
        <v>3.4428330000000002E-4</v>
      </c>
      <c r="EJ57" s="4">
        <v>3.3811399999999998E-4</v>
      </c>
      <c r="EK57" s="4">
        <v>3.3205529999999999E-4</v>
      </c>
      <c r="EL57" s="4">
        <v>3.2610510000000002E-4</v>
      </c>
      <c r="EM57" s="4">
        <v>3.2026150000000002E-4</v>
      </c>
      <c r="EN57" s="4">
        <v>3.1452260000000001E-4</v>
      </c>
      <c r="EO57" s="4">
        <v>3.0888649999999998E-4</v>
      </c>
      <c r="EP57" s="4">
        <v>3.0335140000000002E-4</v>
      </c>
      <c r="EQ57" s="4">
        <v>2.979155E-4</v>
      </c>
      <c r="ER57" s="4">
        <v>2.9257699999999997E-4</v>
      </c>
      <c r="ES57" s="4">
        <v>2.8733410000000002E-4</v>
      </c>
      <c r="ET57" s="4">
        <v>2.8218520000000002E-4</v>
      </c>
      <c r="EU57" s="4">
        <v>2.7712849999999997E-4</v>
      </c>
      <c r="EV57" s="4">
        <v>2.7216239999999997E-4</v>
      </c>
      <c r="EW57" s="4">
        <v>2.6728530000000002E-4</v>
      </c>
      <c r="EX57" s="4">
        <v>2.624956E-4</v>
      </c>
      <c r="EY57" s="4">
        <v>2.5779170000000002E-4</v>
      </c>
      <c r="EZ57" s="4">
        <v>2.531721E-4</v>
      </c>
      <c r="FA57" s="4">
        <v>2.4863529999999997E-4</v>
      </c>
      <c r="FB57" s="4">
        <v>2.4417969999999999E-4</v>
      </c>
      <c r="FC57" s="4">
        <v>2.3980400000000001E-4</v>
      </c>
      <c r="FD57" s="4">
        <v>2.3550670000000001E-4</v>
      </c>
      <c r="FE57" s="4">
        <v>2.3128640000000001E-4</v>
      </c>
      <c r="FF57" s="4">
        <v>2.2714170000000001E-4</v>
      </c>
      <c r="FG57" s="4">
        <v>2.2307119999999999E-4</v>
      </c>
      <c r="FH57" s="4">
        <v>2.1907369999999999E-4</v>
      </c>
      <c r="FI57" s="4">
        <v>2.1514789999999999E-4</v>
      </c>
      <c r="FJ57" s="4">
        <v>2.112924E-4</v>
      </c>
      <c r="FK57" s="4">
        <v>2.0750590000000001E-4</v>
      </c>
      <c r="FL57" s="4">
        <v>2.037873E-4</v>
      </c>
      <c r="FM57" s="4">
        <v>2.0013539999999999E-4</v>
      </c>
      <c r="FN57" s="4">
        <v>1.9654890000000001E-4</v>
      </c>
      <c r="FO57" s="4">
        <v>1.9302659999999999E-4</v>
      </c>
      <c r="FP57" s="4">
        <v>1.895675E-4</v>
      </c>
      <c r="FQ57" s="4">
        <v>1.8617030000000001E-4</v>
      </c>
    </row>
    <row r="58" spans="1:173" x14ac:dyDescent="0.2">
      <c r="A58" s="3">
        <v>56</v>
      </c>
      <c r="B58" s="4">
        <v>4.7208613000000003E-3</v>
      </c>
      <c r="C58" s="4">
        <v>4.6268769999999997E-3</v>
      </c>
      <c r="D58" s="4">
        <v>4.4645021E-3</v>
      </c>
      <c r="E58" s="4">
        <v>4.3445202999999998E-3</v>
      </c>
      <c r="F58" s="4">
        <v>4.2458547999999997E-3</v>
      </c>
      <c r="G58" s="4">
        <v>4.1584100000000004E-3</v>
      </c>
      <c r="H58" s="4">
        <v>4.0772708000000003E-3</v>
      </c>
      <c r="I58" s="4">
        <v>4.0000156999999998E-3</v>
      </c>
      <c r="J58" s="4">
        <v>3.9254353999999998E-3</v>
      </c>
      <c r="K58" s="4">
        <v>3.8529141999999999E-3</v>
      </c>
      <c r="L58" s="4">
        <v>3.7821281000000001E-3</v>
      </c>
      <c r="M58" s="4">
        <v>3.7128973999999999E-3</v>
      </c>
      <c r="N58" s="4">
        <v>3.6451142000000001E-3</v>
      </c>
      <c r="O58" s="4">
        <v>3.5787066999999999E-3</v>
      </c>
      <c r="P58" s="4">
        <v>3.5136222000000002E-3</v>
      </c>
      <c r="Q58" s="4">
        <v>3.4498176999999998E-3</v>
      </c>
      <c r="R58" s="4">
        <v>3.3872563E-3</v>
      </c>
      <c r="S58" s="4">
        <v>3.3259042999999999E-3</v>
      </c>
      <c r="T58" s="4">
        <v>3.2657306999999999E-3</v>
      </c>
      <c r="U58" s="4">
        <v>3.2067062000000002E-3</v>
      </c>
      <c r="V58" s="4">
        <v>3.1488031E-3</v>
      </c>
      <c r="W58" s="4">
        <v>3.0919948000000001E-3</v>
      </c>
      <c r="X58" s="4">
        <v>3.0362559000000002E-3</v>
      </c>
      <c r="Y58" s="4">
        <v>2.9815622000000002E-3</v>
      </c>
      <c r="Z58" s="4">
        <v>2.9278900999999999E-3</v>
      </c>
      <c r="AA58" s="4">
        <v>2.8752170999999998E-3</v>
      </c>
      <c r="AB58" s="4">
        <v>2.8235216E-3</v>
      </c>
      <c r="AC58" s="4">
        <v>2.7727824999999998E-3</v>
      </c>
      <c r="AD58" s="4">
        <v>2.7229796000000001E-3</v>
      </c>
      <c r="AE58" s="4">
        <v>2.6740931999999999E-3</v>
      </c>
      <c r="AF58" s="4">
        <v>2.6261043999999999E-3</v>
      </c>
      <c r="AG58" s="4">
        <v>2.5789949000000001E-3</v>
      </c>
      <c r="AH58" s="4">
        <v>2.5327467E-3</v>
      </c>
      <c r="AI58" s="4">
        <v>2.4873425000000002E-3</v>
      </c>
      <c r="AJ58" s="4">
        <v>2.4427655000000001E-3</v>
      </c>
      <c r="AK58" s="4">
        <v>2.3989993999999999E-3</v>
      </c>
      <c r="AL58" s="4">
        <v>2.3560283000000001E-3</v>
      </c>
      <c r="AM58" s="4">
        <v>2.3138365999999999E-3</v>
      </c>
      <c r="AN58" s="4">
        <v>2.2724093000000001E-3</v>
      </c>
      <c r="AO58" s="4">
        <v>2.2317316E-3</v>
      </c>
      <c r="AP58" s="4">
        <v>2.1917891E-3</v>
      </c>
      <c r="AQ58" s="4">
        <v>2.1525680000000001E-3</v>
      </c>
      <c r="AR58" s="4">
        <v>2.1140546E-3</v>
      </c>
      <c r="AS58" s="4">
        <v>2.0762354000000002E-3</v>
      </c>
      <c r="AT58" s="4">
        <v>2.0390973999999998E-3</v>
      </c>
      <c r="AU58" s="4">
        <v>2.0026279000000002E-3</v>
      </c>
      <c r="AV58" s="4">
        <v>1.9668145000000001E-3</v>
      </c>
      <c r="AW58" s="4">
        <v>1.9316449E-3</v>
      </c>
      <c r="AX58" s="4">
        <v>1.8971073E-3</v>
      </c>
      <c r="AY58" s="4">
        <v>1.8631899E-3</v>
      </c>
      <c r="AZ58" s="4">
        <v>1.8298813000000001E-3</v>
      </c>
      <c r="BA58" s="4">
        <v>1.7971702999999999E-3</v>
      </c>
      <c r="BB58" s="4">
        <v>1.7650459999999999E-3</v>
      </c>
      <c r="BC58" s="4">
        <v>1.7334977000000001E-3</v>
      </c>
      <c r="BD58" s="4">
        <v>1.7025148000000001E-3</v>
      </c>
      <c r="BE58" s="4">
        <v>1.6720871000000001E-3</v>
      </c>
      <c r="BF58" s="4">
        <v>1.6422043999999999E-3</v>
      </c>
      <c r="BG58" s="4">
        <v>1.6128568E-3</v>
      </c>
      <c r="BH58" s="4">
        <v>1.5840346E-3</v>
      </c>
      <c r="BI58" s="4">
        <v>1.5557283E-3</v>
      </c>
      <c r="BJ58" s="4">
        <v>1.5279286E-3</v>
      </c>
      <c r="BK58" s="4">
        <v>1.5006263E-3</v>
      </c>
      <c r="BL58" s="4">
        <v>1.4738124E-3</v>
      </c>
      <c r="BM58" s="4">
        <v>1.4474780999999999E-3</v>
      </c>
      <c r="BN58" s="4">
        <v>1.4216147999999999E-3</v>
      </c>
      <c r="BO58" s="4">
        <v>1.396214E-3</v>
      </c>
      <c r="BP58" s="4">
        <v>1.3712673999999999E-3</v>
      </c>
      <c r="BQ58" s="4">
        <v>1.3467667999999999E-3</v>
      </c>
      <c r="BR58" s="4">
        <v>1.3227041000000001E-3</v>
      </c>
      <c r="BS58" s="4">
        <v>1.2990715999999999E-3</v>
      </c>
      <c r="BT58" s="4">
        <v>1.2758614E-3</v>
      </c>
      <c r="BU58" s="4">
        <v>1.2530661E-3</v>
      </c>
      <c r="BV58" s="4">
        <v>1.2306781000000001E-3</v>
      </c>
      <c r="BW58" s="4">
        <v>1.2086902E-3</v>
      </c>
      <c r="BX58" s="4">
        <v>1.1870952000000001E-3</v>
      </c>
      <c r="BY58" s="4">
        <v>1.1658860999999999E-3</v>
      </c>
      <c r="BZ58" s="4">
        <v>1.1450558999999999E-3</v>
      </c>
      <c r="CA58" s="4">
        <v>1.1245979000000001E-3</v>
      </c>
      <c r="CB58" s="4">
        <v>1.1045053999999999E-3</v>
      </c>
      <c r="CC58" s="4">
        <v>1.0847718000000001E-3</v>
      </c>
      <c r="CD58" s="4">
        <v>1.0653908000000001E-3</v>
      </c>
      <c r="CE58" s="4">
        <v>1.046356E-3</v>
      </c>
      <c r="CF58" s="4">
        <v>1.0276612999999999E-3</v>
      </c>
      <c r="CG58" s="4">
        <v>1.0093005E-3</v>
      </c>
      <c r="CH58" s="4">
        <v>9.9126769999999991E-4</v>
      </c>
      <c r="CI58" s="4">
        <v>9.73557E-4</v>
      </c>
      <c r="CJ58" s="4">
        <v>9.5616270000000001E-4</v>
      </c>
      <c r="CK58" s="4">
        <v>9.3907919999999996E-4</v>
      </c>
      <c r="CL58" s="4">
        <v>9.2230070000000005E-4</v>
      </c>
      <c r="CM58" s="4">
        <v>9.0582200000000003E-4</v>
      </c>
      <c r="CN58" s="4">
        <v>8.896377E-4</v>
      </c>
      <c r="CO58" s="4">
        <v>8.7374239999999997E-4</v>
      </c>
      <c r="CP58" s="4">
        <v>8.5813109999999997E-4</v>
      </c>
      <c r="CQ58" s="4">
        <v>8.4279859999999995E-4</v>
      </c>
      <c r="CR58" s="4">
        <v>8.2773999999999999E-4</v>
      </c>
      <c r="CS58" s="4">
        <v>8.1295040000000003E-4</v>
      </c>
      <c r="CT58" s="4">
        <v>7.9842499999999996E-4</v>
      </c>
      <c r="CU58" s="4">
        <v>7.8415899999999998E-4</v>
      </c>
      <c r="CV58" s="4">
        <v>7.7014780000000005E-4</v>
      </c>
      <c r="CW58" s="4">
        <v>7.5638699999999997E-4</v>
      </c>
      <c r="CX58" s="4">
        <v>7.4287189999999996E-4</v>
      </c>
      <c r="CY58" s="4">
        <v>7.2959830000000002E-4</v>
      </c>
      <c r="CZ58" s="4">
        <v>7.1656170000000002E-4</v>
      </c>
      <c r="DA58" s="4">
        <v>7.037581E-4</v>
      </c>
      <c r="DB58" s="4">
        <v>6.9118309999999998E-4</v>
      </c>
      <c r="DC58" s="4">
        <v>6.7883280000000004E-4</v>
      </c>
      <c r="DD58" s="4">
        <v>6.6670309999999997E-4</v>
      </c>
      <c r="DE58" s="4">
        <v>6.5479009999999996E-4</v>
      </c>
      <c r="DF58" s="4">
        <v>6.4308989999999999E-4</v>
      </c>
      <c r="DG58" s="4">
        <v>6.3159869999999995E-4</v>
      </c>
      <c r="DH58" s="4">
        <v>6.2031279999999998E-4</v>
      </c>
      <c r="DI58" s="4">
        <v>6.0922850000000002E-4</v>
      </c>
      <c r="DJ58" s="4">
        <v>5.9834220000000004E-4</v>
      </c>
      <c r="DK58" s="4">
        <v>5.8765040000000003E-4</v>
      </c>
      <c r="DL58" s="4">
        <v>5.7714959999999999E-4</v>
      </c>
      <c r="DM58" s="4">
        <v>5.6683639999999995E-4</v>
      </c>
      <c r="DN58" s="4">
        <v>5.5670739999999995E-4</v>
      </c>
      <c r="DO58" s="4">
        <v>5.4675929999999995E-4</v>
      </c>
      <c r="DP58" s="4">
        <v>5.3698899999999998E-4</v>
      </c>
      <c r="DQ58" s="4">
        <v>5.2739330000000002E-4</v>
      </c>
      <c r="DR58" s="4">
        <v>5.1796899999999996E-4</v>
      </c>
      <c r="DS58" s="4">
        <v>5.0871300000000005E-4</v>
      </c>
      <c r="DT58" s="4">
        <v>4.9962240000000005E-4</v>
      </c>
      <c r="DU58" s="4">
        <v>4.9069420000000003E-4</v>
      </c>
      <c r="DV58" s="4">
        <v>4.8192560000000001E-4</v>
      </c>
      <c r="DW58" s="4">
        <v>4.7331350000000001E-4</v>
      </c>
      <c r="DX58" s="4">
        <v>4.6485539999999999E-4</v>
      </c>
      <c r="DY58" s="4">
        <v>4.5654829999999997E-4</v>
      </c>
      <c r="DZ58" s="4">
        <v>4.4838970000000001E-4</v>
      </c>
      <c r="EA58" s="4">
        <v>4.4037690000000001E-4</v>
      </c>
      <c r="EB58" s="4">
        <v>4.3250720000000001E-4</v>
      </c>
      <c r="EC58" s="4">
        <v>4.2477809999999998E-4</v>
      </c>
      <c r="ED58" s="4">
        <v>4.171871E-4</v>
      </c>
      <c r="EE58" s="4">
        <v>4.0973170000000001E-4</v>
      </c>
      <c r="EF58" s="4">
        <v>4.0240959999999999E-4</v>
      </c>
      <c r="EG58" s="4">
        <v>3.9521819999999998E-4</v>
      </c>
      <c r="EH58" s="4">
        <v>3.8815539999999997E-4</v>
      </c>
      <c r="EI58" s="4">
        <v>3.8121869999999998E-4</v>
      </c>
      <c r="EJ58" s="4">
        <v>3.7440599999999998E-4</v>
      </c>
      <c r="EK58" s="4">
        <v>3.6771509999999999E-4</v>
      </c>
      <c r="EL58" s="4">
        <v>3.6114360000000001E-4</v>
      </c>
      <c r="EM58" s="4">
        <v>3.5468959999999998E-4</v>
      </c>
      <c r="EN58" s="4">
        <v>3.4835090000000002E-4</v>
      </c>
      <c r="EO58" s="4">
        <v>3.4212549999999999E-4</v>
      </c>
      <c r="EP58" s="4">
        <v>3.3601129999999999E-4</v>
      </c>
      <c r="EQ58" s="4">
        <v>3.3000640000000001E-4</v>
      </c>
      <c r="ER58" s="4">
        <v>3.241087E-4</v>
      </c>
      <c r="ES58" s="4">
        <v>3.1831649999999997E-4</v>
      </c>
      <c r="ET58" s="4">
        <v>3.1262770000000002E-4</v>
      </c>
      <c r="EU58" s="4">
        <v>3.070406E-4</v>
      </c>
      <c r="EV58" s="4">
        <v>3.0155330000000003E-4</v>
      </c>
      <c r="EW58" s="4">
        <v>2.961641E-4</v>
      </c>
      <c r="EX58" s="4">
        <v>2.9087120000000001E-4</v>
      </c>
      <c r="EY58" s="4">
        <v>2.856728E-4</v>
      </c>
      <c r="EZ58" s="4">
        <v>2.8056739999999999E-4</v>
      </c>
      <c r="FA58" s="4">
        <v>2.7555309999999998E-4</v>
      </c>
      <c r="FB58" s="4">
        <v>2.7062849999999998E-4</v>
      </c>
      <c r="FC58" s="4">
        <v>2.6579190000000001E-4</v>
      </c>
      <c r="FD58" s="4">
        <v>2.6104170000000002E-4</v>
      </c>
      <c r="FE58" s="4">
        <v>2.5637639999999997E-4</v>
      </c>
      <c r="FF58" s="4">
        <v>2.5179439999999998E-4</v>
      </c>
      <c r="FG58" s="4">
        <v>2.4729439999999998E-4</v>
      </c>
      <c r="FH58" s="4">
        <v>2.4287469999999999E-4</v>
      </c>
      <c r="FI58" s="4">
        <v>2.3853399999999999E-4</v>
      </c>
      <c r="FJ58" s="4">
        <v>2.342709E-4</v>
      </c>
      <c r="FK58" s="4">
        <v>2.30084E-4</v>
      </c>
      <c r="FL58" s="4">
        <v>2.259719E-4</v>
      </c>
      <c r="FM58" s="4">
        <v>2.219333E-4</v>
      </c>
      <c r="FN58" s="4">
        <v>2.1796679999999999E-4</v>
      </c>
      <c r="FO58" s="4">
        <v>2.140713E-4</v>
      </c>
      <c r="FP58" s="4">
        <v>2.1024530000000001E-4</v>
      </c>
      <c r="FQ58" s="4">
        <v>2.0648779999999999E-4</v>
      </c>
    </row>
    <row r="59" spans="1:173" x14ac:dyDescent="0.2">
      <c r="A59" s="3">
        <v>57</v>
      </c>
      <c r="B59" s="4">
        <v>5.2424806000000001E-3</v>
      </c>
      <c r="C59" s="4">
        <v>5.1337220999999999E-3</v>
      </c>
      <c r="D59" s="4">
        <v>4.9844900999999999E-3</v>
      </c>
      <c r="E59" s="4">
        <v>4.8629483999999999E-3</v>
      </c>
      <c r="F59" s="4">
        <v>4.7561041000000002E-3</v>
      </c>
      <c r="G59" s="4">
        <v>4.6576278000000004E-3</v>
      </c>
      <c r="H59" s="4">
        <v>4.5643869E-3</v>
      </c>
      <c r="I59" s="4">
        <v>4.4748021000000004E-3</v>
      </c>
      <c r="J59" s="4">
        <v>4.3880543000000003E-3</v>
      </c>
      <c r="K59" s="4">
        <v>4.3036992000000003E-3</v>
      </c>
      <c r="L59" s="4">
        <v>4.2214794999999999E-3</v>
      </c>
      <c r="M59" s="4">
        <v>4.1412317999999998E-3</v>
      </c>
      <c r="N59" s="4">
        <v>4.0628417E-3</v>
      </c>
      <c r="O59" s="4">
        <v>3.9862207999999998E-3</v>
      </c>
      <c r="P59" s="4">
        <v>3.9112957999999998E-3</v>
      </c>
      <c r="Q59" s="4">
        <v>3.8380024999999998E-3</v>
      </c>
      <c r="R59" s="4">
        <v>3.7662832000000001E-3</v>
      </c>
      <c r="S59" s="4">
        <v>3.6960849E-3</v>
      </c>
      <c r="T59" s="4">
        <v>3.6273582999999999E-3</v>
      </c>
      <c r="U59" s="4">
        <v>3.5600571999999998E-3</v>
      </c>
      <c r="V59" s="4">
        <v>3.4941384000000001E-3</v>
      </c>
      <c r="W59" s="4">
        <v>3.4295610999999998E-3</v>
      </c>
      <c r="X59" s="4">
        <v>3.3662867999999999E-3</v>
      </c>
      <c r="Y59" s="4">
        <v>3.3042789000000002E-3</v>
      </c>
      <c r="Z59" s="4">
        <v>3.2435031E-3</v>
      </c>
      <c r="AA59" s="4">
        <v>3.1839262999999998E-3</v>
      </c>
      <c r="AB59" s="4">
        <v>3.1255173000000001E-3</v>
      </c>
      <c r="AC59" s="4">
        <v>3.0682464999999999E-3</v>
      </c>
      <c r="AD59" s="4">
        <v>3.0120854E-3</v>
      </c>
      <c r="AE59" s="4">
        <v>2.9570067000000001E-3</v>
      </c>
      <c r="AF59" s="4">
        <v>2.9029847000000002E-3</v>
      </c>
      <c r="AG59" s="4">
        <v>2.8499941999999999E-3</v>
      </c>
      <c r="AH59" s="4">
        <v>2.7980115000000002E-3</v>
      </c>
      <c r="AI59" s="4">
        <v>2.7470135000000001E-3</v>
      </c>
      <c r="AJ59" s="4">
        <v>2.6969782000000001E-3</v>
      </c>
      <c r="AK59" s="4">
        <v>2.6478841000000001E-3</v>
      </c>
      <c r="AL59" s="4">
        <v>2.5997108000000001E-3</v>
      </c>
      <c r="AM59" s="4">
        <v>2.5524383999999999E-3</v>
      </c>
      <c r="AN59" s="4">
        <v>2.5060477000000002E-3</v>
      </c>
      <c r="AO59" s="4">
        <v>2.4605202E-3</v>
      </c>
      <c r="AP59" s="4">
        <v>2.4158379E-3</v>
      </c>
      <c r="AQ59" s="4">
        <v>2.3719834E-3</v>
      </c>
      <c r="AR59" s="4">
        <v>2.3289397000000002E-3</v>
      </c>
      <c r="AS59" s="4">
        <v>2.2866904000000002E-3</v>
      </c>
      <c r="AT59" s="4">
        <v>2.2452195999999999E-3</v>
      </c>
      <c r="AU59" s="4">
        <v>2.2045118E-3</v>
      </c>
      <c r="AV59" s="4">
        <v>2.1645519000000001E-3</v>
      </c>
      <c r="AW59" s="4">
        <v>2.1253251E-3</v>
      </c>
      <c r="AX59" s="4">
        <v>2.0868173E-3</v>
      </c>
      <c r="AY59" s="4">
        <v>2.0490143000000001E-3</v>
      </c>
      <c r="AZ59" s="4">
        <v>2.0119026000000001E-3</v>
      </c>
      <c r="BA59" s="4">
        <v>1.9754689000000001E-3</v>
      </c>
      <c r="BB59" s="4">
        <v>1.9397002E-3</v>
      </c>
      <c r="BC59" s="4">
        <v>1.9045838999999999E-3</v>
      </c>
      <c r="BD59" s="4">
        <v>1.8701076E-3</v>
      </c>
      <c r="BE59" s="4">
        <v>1.8362592999999999E-3</v>
      </c>
      <c r="BF59" s="4">
        <v>1.8030269E-3</v>
      </c>
      <c r="BG59" s="4">
        <v>1.7703992E-3</v>
      </c>
      <c r="BH59" s="4">
        <v>1.7383646E-3</v>
      </c>
      <c r="BI59" s="4">
        <v>1.7069120999999999E-3</v>
      </c>
      <c r="BJ59" s="4">
        <v>1.6760309000000001E-3</v>
      </c>
      <c r="BK59" s="4">
        <v>1.6457104E-3</v>
      </c>
      <c r="BL59" s="4">
        <v>1.6159402E-3</v>
      </c>
      <c r="BM59" s="4">
        <v>1.5867101000000001E-3</v>
      </c>
      <c r="BN59" s="4">
        <v>1.5580101999999999E-3</v>
      </c>
      <c r="BO59" s="4">
        <v>1.5298306E-3</v>
      </c>
      <c r="BP59" s="4">
        <v>1.5021618E-3</v>
      </c>
      <c r="BQ59" s="4">
        <v>1.4749944E-3</v>
      </c>
      <c r="BR59" s="4">
        <v>1.4483193000000001E-3</v>
      </c>
      <c r="BS59" s="4">
        <v>1.4221272999999999E-3</v>
      </c>
      <c r="BT59" s="4">
        <v>1.3964097E-3</v>
      </c>
      <c r="BU59" s="4">
        <v>1.3711577E-3</v>
      </c>
      <c r="BV59" s="4">
        <v>1.3463628999999999E-3</v>
      </c>
      <c r="BW59" s="4">
        <v>1.322017E-3</v>
      </c>
      <c r="BX59" s="4">
        <v>1.2981117E-3</v>
      </c>
      <c r="BY59" s="4">
        <v>1.2746389999999999E-3</v>
      </c>
      <c r="BZ59" s="4">
        <v>1.251591E-3</v>
      </c>
      <c r="CA59" s="4">
        <v>1.2289600000000001E-3</v>
      </c>
      <c r="CB59" s="4">
        <v>1.2067384999999999E-3</v>
      </c>
      <c r="CC59" s="4">
        <v>1.184919E-3</v>
      </c>
      <c r="CD59" s="4">
        <v>1.1634941E-3</v>
      </c>
      <c r="CE59" s="4">
        <v>1.1424567E-3</v>
      </c>
      <c r="CF59" s="4">
        <v>1.1217998E-3</v>
      </c>
      <c r="CG59" s="4">
        <v>1.1015165E-3</v>
      </c>
      <c r="CH59" s="4">
        <v>1.0816000000000001E-3</v>
      </c>
      <c r="CI59" s="4">
        <v>1.0620436999999999E-3</v>
      </c>
      <c r="CJ59" s="4">
        <v>1.0428409E-3</v>
      </c>
      <c r="CK59" s="4">
        <v>1.0239854E-3</v>
      </c>
      <c r="CL59" s="4">
        <v>1.0054707999999999E-3</v>
      </c>
      <c r="CM59" s="4">
        <v>9.8729099999999995E-4</v>
      </c>
      <c r="CN59" s="4">
        <v>9.6943989999999998E-4</v>
      </c>
      <c r="CO59" s="4">
        <v>9.5191150000000001E-4</v>
      </c>
      <c r="CP59" s="4">
        <v>9.3470000000000001E-4</v>
      </c>
      <c r="CQ59" s="4">
        <v>9.1779959999999995E-4</v>
      </c>
      <c r="CR59" s="4">
        <v>9.0120480000000002E-4</v>
      </c>
      <c r="CS59" s="4">
        <v>8.8491000000000004E-4</v>
      </c>
      <c r="CT59" s="4">
        <v>8.6890980000000001E-4</v>
      </c>
      <c r="CU59" s="4">
        <v>8.5319889999999998E-4</v>
      </c>
      <c r="CV59" s="4">
        <v>8.3777190000000005E-4</v>
      </c>
      <c r="CW59" s="4">
        <v>8.2262389999999996E-4</v>
      </c>
      <c r="CX59" s="4">
        <v>8.0774969999999999E-4</v>
      </c>
      <c r="CY59" s="4">
        <v>7.9314429999999996E-4</v>
      </c>
      <c r="CZ59" s="4">
        <v>7.78803E-4</v>
      </c>
      <c r="DA59" s="4">
        <v>7.64721E-4</v>
      </c>
      <c r="DB59" s="4">
        <v>7.5089350000000004E-4</v>
      </c>
      <c r="DC59" s="4">
        <v>7.3731600000000001E-4</v>
      </c>
      <c r="DD59" s="4">
        <v>7.2398389999999996E-4</v>
      </c>
      <c r="DE59" s="4">
        <v>7.1089289999999995E-4</v>
      </c>
      <c r="DF59" s="4">
        <v>6.9803849999999995E-4</v>
      </c>
      <c r="DG59" s="4">
        <v>6.8541640000000003E-4</v>
      </c>
      <c r="DH59" s="4">
        <v>6.730226E-4</v>
      </c>
      <c r="DI59" s="4">
        <v>6.6085280000000002E-4</v>
      </c>
      <c r="DJ59" s="4">
        <v>6.4890300000000004E-4</v>
      </c>
      <c r="DK59" s="4">
        <v>6.371692E-4</v>
      </c>
      <c r="DL59" s="4">
        <v>6.256476E-4</v>
      </c>
      <c r="DM59" s="4">
        <v>6.1433419999999998E-4</v>
      </c>
      <c r="DN59" s="4">
        <v>6.0322540000000001E-4</v>
      </c>
      <c r="DO59" s="4">
        <v>5.923174E-4</v>
      </c>
      <c r="DP59" s="4">
        <v>5.8160660000000002E-4</v>
      </c>
      <c r="DQ59" s="4">
        <v>5.7108940000000002E-4</v>
      </c>
      <c r="DR59" s="4">
        <v>5.6076240000000005E-4</v>
      </c>
      <c r="DS59" s="4">
        <v>5.5062199999999996E-4</v>
      </c>
      <c r="DT59" s="4">
        <v>5.4066499999999996E-4</v>
      </c>
      <c r="DU59" s="4">
        <v>5.3088799999999998E-4</v>
      </c>
      <c r="DV59" s="4">
        <v>5.212878E-4</v>
      </c>
      <c r="DW59" s="4">
        <v>5.1186109999999999E-4</v>
      </c>
      <c r="DX59" s="4">
        <v>5.0260490000000001E-4</v>
      </c>
      <c r="DY59" s="4">
        <v>4.9351600000000005E-4</v>
      </c>
      <c r="DZ59" s="4">
        <v>4.8459140000000001E-4</v>
      </c>
      <c r="EA59" s="4">
        <v>4.7582819999999999E-4</v>
      </c>
      <c r="EB59" s="4">
        <v>4.6722339999999998E-4</v>
      </c>
      <c r="EC59" s="4">
        <v>4.5877420000000002E-4</v>
      </c>
      <c r="ED59" s="4">
        <v>4.5047780000000002E-4</v>
      </c>
      <c r="EE59" s="4">
        <v>4.4233130000000001E-4</v>
      </c>
      <c r="EF59" s="4">
        <v>4.3433220000000002E-4</v>
      </c>
      <c r="EG59" s="4">
        <v>4.264777E-4</v>
      </c>
      <c r="EH59" s="4">
        <v>4.1876510000000001E-4</v>
      </c>
      <c r="EI59" s="4">
        <v>4.1119209999999998E-4</v>
      </c>
      <c r="EJ59" s="4">
        <v>4.0375589999999998E-4</v>
      </c>
      <c r="EK59" s="4">
        <v>3.9645430000000002E-4</v>
      </c>
      <c r="EL59" s="4">
        <v>3.8928459999999998E-4</v>
      </c>
      <c r="EM59" s="4">
        <v>3.822446E-4</v>
      </c>
      <c r="EN59" s="4">
        <v>3.7533180000000002E-4</v>
      </c>
      <c r="EO59" s="4">
        <v>3.6854409999999998E-4</v>
      </c>
      <c r="EP59" s="4">
        <v>3.6187909999999999E-4</v>
      </c>
      <c r="EQ59" s="4">
        <v>3.553346E-4</v>
      </c>
      <c r="ER59" s="4">
        <v>3.4890840000000002E-4</v>
      </c>
      <c r="ES59" s="4">
        <v>3.4259850000000001E-4</v>
      </c>
      <c r="ET59" s="4">
        <v>3.3640260000000001E-4</v>
      </c>
      <c r="EU59" s="4">
        <v>3.3031880000000002E-4</v>
      </c>
      <c r="EV59" s="4">
        <v>3.2434489999999999E-4</v>
      </c>
      <c r="EW59" s="4">
        <v>3.1847910000000002E-4</v>
      </c>
      <c r="EX59" s="4">
        <v>3.1271940000000001E-4</v>
      </c>
      <c r="EY59" s="4">
        <v>3.070638E-4</v>
      </c>
      <c r="EZ59" s="4">
        <v>3.0151050000000001E-4</v>
      </c>
      <c r="FA59" s="4">
        <v>2.960576E-4</v>
      </c>
      <c r="FB59" s="4">
        <v>2.9070330000000001E-4</v>
      </c>
      <c r="FC59" s="4">
        <v>2.854458E-4</v>
      </c>
      <c r="FD59" s="4">
        <v>2.8028340000000001E-4</v>
      </c>
      <c r="FE59" s="4">
        <v>2.7521430000000002E-4</v>
      </c>
      <c r="FF59" s="4">
        <v>2.7023690000000001E-4</v>
      </c>
      <c r="FG59" s="4">
        <v>2.653496E-4</v>
      </c>
      <c r="FH59" s="4">
        <v>2.6055050000000003E-4</v>
      </c>
      <c r="FI59" s="4">
        <v>2.5583829999999998E-4</v>
      </c>
      <c r="FJ59" s="4">
        <v>2.5121129999999998E-4</v>
      </c>
      <c r="FK59" s="4">
        <v>2.4666800000000002E-4</v>
      </c>
      <c r="FL59" s="4">
        <v>2.4220679999999999E-4</v>
      </c>
      <c r="FM59" s="4">
        <v>2.378263E-4</v>
      </c>
      <c r="FN59" s="4">
        <v>2.33525E-4</v>
      </c>
      <c r="FO59" s="4">
        <v>2.2930150000000001E-4</v>
      </c>
      <c r="FP59" s="4">
        <v>2.2515440000000001E-4</v>
      </c>
      <c r="FQ59" s="4">
        <v>2.2108220000000001E-4</v>
      </c>
    </row>
    <row r="60" spans="1:173" x14ac:dyDescent="0.2">
      <c r="A60" s="3">
        <v>58</v>
      </c>
      <c r="B60" s="4">
        <v>5.8128588999999996E-3</v>
      </c>
      <c r="C60" s="4">
        <v>5.6939898000000003E-3</v>
      </c>
      <c r="D60" s="4">
        <v>5.5087944999999998E-3</v>
      </c>
      <c r="E60" s="4">
        <v>5.3660306999999997E-3</v>
      </c>
      <c r="F60" s="4">
        <v>5.2450105999999998E-3</v>
      </c>
      <c r="G60" s="4">
        <v>5.1357597E-3</v>
      </c>
      <c r="H60" s="4">
        <v>5.0333953000000001E-3</v>
      </c>
      <c r="I60" s="4">
        <v>4.9354942000000004E-3</v>
      </c>
      <c r="J60" s="4">
        <v>4.8408323999999999E-3</v>
      </c>
      <c r="K60" s="4">
        <v>4.7487737999999998E-3</v>
      </c>
      <c r="L60" s="4">
        <v>4.6589722999999996E-3</v>
      </c>
      <c r="M60" s="4">
        <v>4.5712262000000004E-3</v>
      </c>
      <c r="N60" s="4">
        <v>4.4854064999999997E-3</v>
      </c>
      <c r="O60" s="4">
        <v>4.4014212E-3</v>
      </c>
      <c r="P60" s="4">
        <v>4.3191988000000001E-3</v>
      </c>
      <c r="Q60" s="4">
        <v>4.2386788000000003E-3</v>
      </c>
      <c r="R60" s="4">
        <v>4.1598075000000003E-3</v>
      </c>
      <c r="S60" s="4">
        <v>4.0825362000000004E-3</v>
      </c>
      <c r="T60" s="4">
        <v>4.0068192999999997E-3</v>
      </c>
      <c r="U60" s="4">
        <v>3.9326140999999997E-3</v>
      </c>
      <c r="V60" s="4">
        <v>3.8598803000000001E-3</v>
      </c>
      <c r="W60" s="4">
        <v>3.7885794E-3</v>
      </c>
      <c r="X60" s="4">
        <v>3.7186748999999998E-3</v>
      </c>
      <c r="Y60" s="4">
        <v>3.6501321E-3</v>
      </c>
      <c r="Z60" s="4">
        <v>3.5829175999999999E-3</v>
      </c>
      <c r="AA60" s="4">
        <v>3.5169995E-3</v>
      </c>
      <c r="AB60" s="4">
        <v>3.4523472999999998E-3</v>
      </c>
      <c r="AC60" s="4">
        <v>3.3889316000000002E-3</v>
      </c>
      <c r="AD60" s="4">
        <v>3.3267242000000002E-3</v>
      </c>
      <c r="AE60" s="4">
        <v>3.265698E-3</v>
      </c>
      <c r="AF60" s="4">
        <v>3.2058267E-3</v>
      </c>
      <c r="AG60" s="4">
        <v>3.1470852000000001E-3</v>
      </c>
      <c r="AH60" s="4">
        <v>3.0894490000000002E-3</v>
      </c>
      <c r="AI60" s="4">
        <v>3.0328945000000001E-3</v>
      </c>
      <c r="AJ60" s="4">
        <v>2.9773988999999999E-3</v>
      </c>
      <c r="AK60" s="4">
        <v>2.9229401999999998E-3</v>
      </c>
      <c r="AL60" s="4">
        <v>2.8694966999999998E-3</v>
      </c>
      <c r="AM60" s="4">
        <v>2.8170478999999999E-3</v>
      </c>
      <c r="AN60" s="4">
        <v>2.7655734E-3</v>
      </c>
      <c r="AO60" s="4">
        <v>2.7150536E-3</v>
      </c>
      <c r="AP60" s="4">
        <v>2.6654694999999999E-3</v>
      </c>
      <c r="AQ60" s="4">
        <v>2.6168023000000002E-3</v>
      </c>
      <c r="AR60" s="4">
        <v>2.5690342000000001E-3</v>
      </c>
      <c r="AS60" s="4">
        <v>2.5221472999999999E-3</v>
      </c>
      <c r="AT60" s="4">
        <v>2.4761244999999999E-3</v>
      </c>
      <c r="AU60" s="4">
        <v>2.4309491E-3</v>
      </c>
      <c r="AV60" s="4">
        <v>2.3866045999999998E-3</v>
      </c>
      <c r="AW60" s="4">
        <v>2.3430752000000001E-3</v>
      </c>
      <c r="AX60" s="4">
        <v>2.3003451000000001E-3</v>
      </c>
      <c r="AY60" s="4">
        <v>2.2583993E-3</v>
      </c>
      <c r="AZ60" s="4">
        <v>2.2172226999999998E-3</v>
      </c>
      <c r="BA60" s="4">
        <v>2.1768006999999998E-3</v>
      </c>
      <c r="BB60" s="4">
        <v>2.1371192999999999E-3</v>
      </c>
      <c r="BC60" s="4">
        <v>2.0981644000000002E-3</v>
      </c>
      <c r="BD60" s="4">
        <v>2.0599223000000002E-3</v>
      </c>
      <c r="BE60" s="4">
        <v>2.0223798000000002E-3</v>
      </c>
      <c r="BF60" s="4">
        <v>1.9855237000000001E-3</v>
      </c>
      <c r="BG60" s="4">
        <v>1.9493411999999999E-3</v>
      </c>
      <c r="BH60" s="4">
        <v>1.9138199000000001E-3</v>
      </c>
      <c r="BI60" s="4">
        <v>1.8789474999999999E-3</v>
      </c>
      <c r="BJ60" s="4">
        <v>1.8447118E-3</v>
      </c>
      <c r="BK60" s="4">
        <v>1.8111011999999999E-3</v>
      </c>
      <c r="BL60" s="4">
        <v>1.778104E-3</v>
      </c>
      <c r="BM60" s="4">
        <v>1.745709E-3</v>
      </c>
      <c r="BN60" s="4">
        <v>1.7139048999999999E-3</v>
      </c>
      <c r="BO60" s="4">
        <v>1.6826810999999999E-3</v>
      </c>
      <c r="BP60" s="4">
        <v>1.6520266E-3</v>
      </c>
      <c r="BQ60" s="4">
        <v>1.6219311999999999E-3</v>
      </c>
      <c r="BR60" s="4">
        <v>1.5923845E-3</v>
      </c>
      <c r="BS60" s="4">
        <v>1.5633763999999999E-3</v>
      </c>
      <c r="BT60" s="4">
        <v>1.5348970999999999E-3</v>
      </c>
      <c r="BU60" s="4">
        <v>1.5069369E-3</v>
      </c>
      <c r="BV60" s="4">
        <v>1.4794862E-3</v>
      </c>
      <c r="BW60" s="4">
        <v>1.4525358000000001E-3</v>
      </c>
      <c r="BX60" s="4">
        <v>1.4260764E-3</v>
      </c>
      <c r="BY60" s="4">
        <v>1.4000992E-3</v>
      </c>
      <c r="BZ60" s="4">
        <v>1.3745952E-3</v>
      </c>
      <c r="CA60" s="4">
        <v>1.3495558E-3</v>
      </c>
      <c r="CB60" s="4">
        <v>1.3249727E-3</v>
      </c>
      <c r="CC60" s="4">
        <v>1.3008373000000001E-3</v>
      </c>
      <c r="CD60" s="4">
        <v>1.2771415E-3</v>
      </c>
      <c r="CE60" s="4">
        <v>1.2538773999999999E-3</v>
      </c>
      <c r="CF60" s="4">
        <v>1.2310369999999999E-3</v>
      </c>
      <c r="CG60" s="4">
        <v>1.2086127E-3</v>
      </c>
      <c r="CH60" s="4">
        <v>1.1865967000000001E-3</v>
      </c>
      <c r="CI60" s="4">
        <v>1.1649818000000001E-3</v>
      </c>
      <c r="CJ60" s="4">
        <v>1.1437604999999999E-3</v>
      </c>
      <c r="CK60" s="4">
        <v>1.1229256999999999E-3</v>
      </c>
      <c r="CL60" s="4">
        <v>1.1024703E-3</v>
      </c>
      <c r="CM60" s="4">
        <v>1.0823874999999999E-3</v>
      </c>
      <c r="CN60" s="4">
        <v>1.0626704000000001E-3</v>
      </c>
      <c r="CO60" s="4">
        <v>1.0433122999999999E-3</v>
      </c>
      <c r="CP60" s="4">
        <v>1.0243069000000001E-3</v>
      </c>
      <c r="CQ60" s="4">
        <v>1.0056475000000001E-3</v>
      </c>
      <c r="CR60" s="4">
        <v>9.8732799999999999E-4</v>
      </c>
      <c r="CS60" s="4">
        <v>9.6934199999999999E-4</v>
      </c>
      <c r="CT60" s="4">
        <v>9.5168369999999996E-4</v>
      </c>
      <c r="CU60" s="4">
        <v>9.3434690000000005E-4</v>
      </c>
      <c r="CV60" s="4">
        <v>9.1732580000000003E-4</v>
      </c>
      <c r="CW60" s="4">
        <v>9.0061470000000002E-4</v>
      </c>
      <c r="CX60" s="4">
        <v>8.8420800000000004E-4</v>
      </c>
      <c r="CY60" s="4">
        <v>8.6810000000000001E-4</v>
      </c>
      <c r="CZ60" s="4">
        <v>8.5228539999999996E-4</v>
      </c>
      <c r="DA60" s="4">
        <v>8.367588E-4</v>
      </c>
      <c r="DB60" s="4">
        <v>8.2151489999999995E-4</v>
      </c>
      <c r="DC60" s="4">
        <v>8.0654870000000005E-4</v>
      </c>
      <c r="DD60" s="4">
        <v>7.9185509999999998E-4</v>
      </c>
      <c r="DE60" s="4">
        <v>7.7742900000000005E-4</v>
      </c>
      <c r="DF60" s="4">
        <v>7.6326569999999997E-4</v>
      </c>
      <c r="DG60" s="4">
        <v>7.4936030000000002E-4</v>
      </c>
      <c r="DH60" s="4">
        <v>7.3570820000000002E-4</v>
      </c>
      <c r="DI60" s="4">
        <v>7.2230479999999995E-4</v>
      </c>
      <c r="DJ60" s="4">
        <v>7.0914540000000003E-4</v>
      </c>
      <c r="DK60" s="4">
        <v>6.9622569999999999E-4</v>
      </c>
      <c r="DL60" s="4">
        <v>6.8354139999999999E-4</v>
      </c>
      <c r="DM60" s="4">
        <v>6.7108800000000002E-4</v>
      </c>
      <c r="DN60" s="4">
        <v>6.5886150000000001E-4</v>
      </c>
      <c r="DO60" s="4">
        <v>6.4685760000000002E-4</v>
      </c>
      <c r="DP60" s="4">
        <v>6.3507240000000001E-4</v>
      </c>
      <c r="DQ60" s="4">
        <v>6.2350190000000003E-4</v>
      </c>
      <c r="DR60" s="4">
        <v>6.1214210000000002E-4</v>
      </c>
      <c r="DS60" s="4">
        <v>6.0098919999999998E-4</v>
      </c>
      <c r="DT60" s="4">
        <v>5.9003940000000002E-4</v>
      </c>
      <c r="DU60" s="4">
        <v>5.7928910000000001E-4</v>
      </c>
      <c r="DV60" s="4">
        <v>5.6873470000000001E-4</v>
      </c>
      <c r="DW60" s="4">
        <v>5.5837240000000004E-4</v>
      </c>
      <c r="DX60" s="4">
        <v>5.4819890000000005E-4</v>
      </c>
      <c r="DY60" s="4">
        <v>5.3821079999999996E-4</v>
      </c>
      <c r="DZ60" s="4">
        <v>5.2840449999999996E-4</v>
      </c>
      <c r="EA60" s="4">
        <v>5.1877689999999996E-4</v>
      </c>
      <c r="EB60" s="4">
        <v>5.0932470000000004E-4</v>
      </c>
      <c r="EC60" s="4">
        <v>5.0004460000000004E-4</v>
      </c>
      <c r="ED60" s="4">
        <v>4.9093360000000003E-4</v>
      </c>
      <c r="EE60" s="4">
        <v>4.8198860000000002E-4</v>
      </c>
      <c r="EF60" s="4">
        <v>4.732065E-4</v>
      </c>
      <c r="EG60" s="4">
        <v>4.6458440000000001E-4</v>
      </c>
      <c r="EH60" s="4">
        <v>4.561193E-4</v>
      </c>
      <c r="EI60" s="4">
        <v>4.4780850000000001E-4</v>
      </c>
      <c r="EJ60" s="4">
        <v>4.3964900000000002E-4</v>
      </c>
      <c r="EK60" s="4">
        <v>4.3163819999999999E-4</v>
      </c>
      <c r="EL60" s="4">
        <v>4.237733E-4</v>
      </c>
      <c r="EM60" s="4">
        <v>4.1605180000000002E-4</v>
      </c>
      <c r="EN60" s="4">
        <v>4.0847080000000003E-4</v>
      </c>
      <c r="EO60" s="4">
        <v>4.01028E-4</v>
      </c>
      <c r="EP60" s="4">
        <v>3.9372080000000002E-4</v>
      </c>
      <c r="EQ60" s="4">
        <v>3.865467E-4</v>
      </c>
      <c r="ER60" s="4">
        <v>3.7950320000000002E-4</v>
      </c>
      <c r="ES60" s="4">
        <v>3.7258810000000001E-4</v>
      </c>
      <c r="ET60" s="4">
        <v>3.6579899999999999E-4</v>
      </c>
      <c r="EU60" s="4">
        <v>3.5913360000000002E-4</v>
      </c>
      <c r="EV60" s="4">
        <v>3.5258959999999998E-4</v>
      </c>
      <c r="EW60" s="4">
        <v>3.4616479999999999E-4</v>
      </c>
      <c r="EX60" s="4">
        <v>3.3985709999999998E-4</v>
      </c>
      <c r="EY60" s="4">
        <v>3.336643E-4</v>
      </c>
      <c r="EZ60" s="4">
        <v>3.2758430000000001E-4</v>
      </c>
      <c r="FA60" s="4">
        <v>3.2161510000000001E-4</v>
      </c>
      <c r="FB60" s="4">
        <v>3.1575469999999998E-4</v>
      </c>
      <c r="FC60" s="4">
        <v>3.1000100000000002E-4</v>
      </c>
      <c r="FD60" s="4">
        <v>3.0435210000000001E-4</v>
      </c>
      <c r="FE60" s="4">
        <v>2.988062E-4</v>
      </c>
      <c r="FF60" s="4">
        <v>2.9336130000000001E-4</v>
      </c>
      <c r="FG60" s="4">
        <v>2.8801560000000001E-4</v>
      </c>
      <c r="FH60" s="4">
        <v>2.8276730000000001E-4</v>
      </c>
      <c r="FI60" s="4">
        <v>2.7761460000000002E-4</v>
      </c>
      <c r="FJ60" s="4">
        <v>2.7255589999999999E-4</v>
      </c>
      <c r="FK60" s="4">
        <v>2.675892E-4</v>
      </c>
      <c r="FL60" s="4">
        <v>2.6271310000000001E-4</v>
      </c>
      <c r="FM60" s="4">
        <v>2.579258E-4</v>
      </c>
      <c r="FN60" s="4">
        <v>2.5322579999999999E-4</v>
      </c>
      <c r="FO60" s="4">
        <v>2.4861129999999998E-4</v>
      </c>
      <c r="FP60" s="4">
        <v>2.44081E-4</v>
      </c>
      <c r="FQ60" s="4">
        <v>2.3963319999999999E-4</v>
      </c>
    </row>
    <row r="61" spans="1:173" x14ac:dyDescent="0.2">
      <c r="A61" s="3">
        <v>59</v>
      </c>
      <c r="B61" s="4">
        <v>6.3174395E-3</v>
      </c>
      <c r="C61" s="4">
        <v>6.1866431E-3</v>
      </c>
      <c r="D61" s="4">
        <v>6.0107403999999998E-3</v>
      </c>
      <c r="E61" s="4">
        <v>5.8659947E-3</v>
      </c>
      <c r="F61" s="4">
        <v>5.7378791E-3</v>
      </c>
      <c r="G61" s="4">
        <v>5.6193068000000004E-3</v>
      </c>
      <c r="H61" s="4">
        <v>5.5067670000000001E-3</v>
      </c>
      <c r="I61" s="4">
        <v>5.3984869E-3</v>
      </c>
      <c r="J61" s="4">
        <v>5.2935454999999999E-3</v>
      </c>
      <c r="K61" s="4">
        <v>5.1914418E-3</v>
      </c>
      <c r="L61" s="4">
        <v>5.0918837999999996E-3</v>
      </c>
      <c r="M61" s="4">
        <v>4.9946853999999997E-3</v>
      </c>
      <c r="N61" s="4">
        <v>4.8997151000000003E-3</v>
      </c>
      <c r="O61" s="4">
        <v>4.8068707000000002E-3</v>
      </c>
      <c r="P61" s="4">
        <v>4.7160670999999996E-3</v>
      </c>
      <c r="Q61" s="4">
        <v>4.6272292999999997E-3</v>
      </c>
      <c r="R61" s="4">
        <v>4.5402899999999998E-3</v>
      </c>
      <c r="S61" s="4">
        <v>4.4551866000000001E-3</v>
      </c>
      <c r="T61" s="4">
        <v>4.3718613999999996E-3</v>
      </c>
      <c r="U61" s="4">
        <v>4.2902599999999997E-3</v>
      </c>
      <c r="V61" s="4">
        <v>4.2103312000000004E-3</v>
      </c>
      <c r="W61" s="4">
        <v>4.1320267999999999E-3</v>
      </c>
      <c r="X61" s="4">
        <v>4.0553011999999999E-3</v>
      </c>
      <c r="Y61" s="4">
        <v>3.9801109999999997E-3</v>
      </c>
      <c r="Z61" s="4">
        <v>3.9064153000000004E-3</v>
      </c>
      <c r="AA61" s="4">
        <v>3.8341749E-3</v>
      </c>
      <c r="AB61" s="4">
        <v>3.7633524999999999E-3</v>
      </c>
      <c r="AC61" s="4">
        <v>3.6939125999999999E-3</v>
      </c>
      <c r="AD61" s="4">
        <v>3.6258211E-3</v>
      </c>
      <c r="AE61" s="4">
        <v>3.5590457000000001E-3</v>
      </c>
      <c r="AF61" s="4">
        <v>3.4935549000000002E-3</v>
      </c>
      <c r="AG61" s="4">
        <v>3.4293191000000002E-3</v>
      </c>
      <c r="AH61" s="4">
        <v>3.3663093000000002E-3</v>
      </c>
      <c r="AI61" s="4">
        <v>3.3044977999999998E-3</v>
      </c>
      <c r="AJ61" s="4">
        <v>3.2438581000000001E-3</v>
      </c>
      <c r="AK61" s="4">
        <v>3.1843644E-3</v>
      </c>
      <c r="AL61" s="4">
        <v>3.1259918000000001E-3</v>
      </c>
      <c r="AM61" s="4">
        <v>3.0687164000000001E-3</v>
      </c>
      <c r="AN61" s="4">
        <v>3.0125147999999998E-3</v>
      </c>
      <c r="AO61" s="4">
        <v>2.9573646999999999E-3</v>
      </c>
      <c r="AP61" s="4">
        <v>2.9032441000000002E-3</v>
      </c>
      <c r="AQ61" s="4">
        <v>2.850132E-3</v>
      </c>
      <c r="AR61" s="4">
        <v>2.7980077000000002E-3</v>
      </c>
      <c r="AS61" s="4">
        <v>2.7468513999999999E-3</v>
      </c>
      <c r="AT61" s="4">
        <v>2.6966436000000001E-3</v>
      </c>
      <c r="AU61" s="4">
        <v>2.6473654000000002E-3</v>
      </c>
      <c r="AV61" s="4">
        <v>2.5989984000000001E-3</v>
      </c>
      <c r="AW61" s="4">
        <v>2.5515248000000002E-3</v>
      </c>
      <c r="AX61" s="4">
        <v>2.5049269000000001E-3</v>
      </c>
      <c r="AY61" s="4">
        <v>2.4591879000000001E-3</v>
      </c>
      <c r="AZ61" s="4">
        <v>2.4142911999999999E-3</v>
      </c>
      <c r="BA61" s="4">
        <v>2.3702202999999998E-3</v>
      </c>
      <c r="BB61" s="4">
        <v>2.3269597000000002E-3</v>
      </c>
      <c r="BC61" s="4">
        <v>2.2844937000000001E-3</v>
      </c>
      <c r="BD61" s="4">
        <v>2.2428071999999999E-3</v>
      </c>
      <c r="BE61" s="4">
        <v>2.2018855E-3</v>
      </c>
      <c r="BF61" s="4">
        <v>2.1617142E-3</v>
      </c>
      <c r="BG61" s="4">
        <v>2.1222788999999999E-3</v>
      </c>
      <c r="BH61" s="4">
        <v>2.0835659999999998E-3</v>
      </c>
      <c r="BI61" s="4">
        <v>2.0455618999999999E-3</v>
      </c>
      <c r="BJ61" s="4">
        <v>2.0082531999999998E-3</v>
      </c>
      <c r="BK61" s="4">
        <v>1.9716271000000001E-3</v>
      </c>
      <c r="BL61" s="4">
        <v>1.9356708000000001E-3</v>
      </c>
      <c r="BM61" s="4">
        <v>1.9003719E-3</v>
      </c>
      <c r="BN61" s="4">
        <v>1.8657181E-3</v>
      </c>
      <c r="BO61" s="4">
        <v>1.8316974999999999E-3</v>
      </c>
      <c r="BP61" s="4">
        <v>1.7982984E-3</v>
      </c>
      <c r="BQ61" s="4">
        <v>1.7655092E-3</v>
      </c>
      <c r="BR61" s="4">
        <v>1.7333188E-3</v>
      </c>
      <c r="BS61" s="4">
        <v>1.701716E-3</v>
      </c>
      <c r="BT61" s="4">
        <v>1.6706901000000001E-3</v>
      </c>
      <c r="BU61" s="4">
        <v>1.6402304E-3</v>
      </c>
      <c r="BV61" s="4">
        <v>1.6103266E-3</v>
      </c>
      <c r="BW61" s="4">
        <v>1.5809683E-3</v>
      </c>
      <c r="BX61" s="4">
        <v>1.5521456E-3</v>
      </c>
      <c r="BY61" s="4">
        <v>1.5238487E-3</v>
      </c>
      <c r="BZ61" s="4">
        <v>1.4960679000000001E-3</v>
      </c>
      <c r="CA61" s="4">
        <v>1.4687938E-3</v>
      </c>
      <c r="CB61" s="4">
        <v>1.4420170000000001E-3</v>
      </c>
      <c r="CC61" s="4">
        <v>1.4157284999999999E-3</v>
      </c>
      <c r="CD61" s="4">
        <v>1.3899194E-3</v>
      </c>
      <c r="CE61" s="4">
        <v>1.3645808000000001E-3</v>
      </c>
      <c r="CF61" s="4">
        <v>1.3397042E-3</v>
      </c>
      <c r="CG61" s="4">
        <v>1.3152811E-3</v>
      </c>
      <c r="CH61" s="4">
        <v>1.2913033E-3</v>
      </c>
      <c r="CI61" s="4">
        <v>1.2677624999999999E-3</v>
      </c>
      <c r="CJ61" s="4">
        <v>1.2446509E-3</v>
      </c>
      <c r="CK61" s="4">
        <v>1.2219606E-3</v>
      </c>
      <c r="CL61" s="4">
        <v>1.1996839000000001E-3</v>
      </c>
      <c r="CM61" s="4">
        <v>1.1778132000000001E-3</v>
      </c>
      <c r="CN61" s="4">
        <v>1.1563411E-3</v>
      </c>
      <c r="CO61" s="4">
        <v>1.1352604000000001E-3</v>
      </c>
      <c r="CP61" s="4">
        <v>1.114564E-3</v>
      </c>
      <c r="CQ61" s="4">
        <v>1.0942447999999999E-3</v>
      </c>
      <c r="CR61" s="4">
        <v>1.0742958999999999E-3</v>
      </c>
      <c r="CS61" s="4">
        <v>1.0547105999999999E-3</v>
      </c>
      <c r="CT61" s="4">
        <v>1.0354822E-3</v>
      </c>
      <c r="CU61" s="4">
        <v>1.0166043E-3</v>
      </c>
      <c r="CV61" s="4">
        <v>9.9807049999999994E-4</v>
      </c>
      <c r="CW61" s="4">
        <v>9.7987450000000011E-4</v>
      </c>
      <c r="CX61" s="4">
        <v>9.6201010000000005E-4</v>
      </c>
      <c r="CY61" s="4">
        <v>9.444713E-4</v>
      </c>
      <c r="CZ61" s="4">
        <v>9.2725209999999997E-4</v>
      </c>
      <c r="DA61" s="4">
        <v>9.1034679999999998E-4</v>
      </c>
      <c r="DB61" s="4">
        <v>8.9374959999999999E-4</v>
      </c>
      <c r="DC61" s="4">
        <v>8.7745490000000004E-4</v>
      </c>
      <c r="DD61" s="4">
        <v>8.614572E-4</v>
      </c>
      <c r="DE61" s="4">
        <v>8.4575099999999995E-4</v>
      </c>
      <c r="DF61" s="4">
        <v>8.3033119999999998E-4</v>
      </c>
      <c r="DG61" s="4">
        <v>8.1519229999999995E-4</v>
      </c>
      <c r="DH61" s="4">
        <v>8.0032940000000004E-4</v>
      </c>
      <c r="DI61" s="4">
        <v>7.8573740000000003E-4</v>
      </c>
      <c r="DJ61" s="4">
        <v>7.7141139999999998E-4</v>
      </c>
      <c r="DK61" s="4">
        <v>7.5734649999999995E-4</v>
      </c>
      <c r="DL61" s="4">
        <v>7.4353790000000004E-4</v>
      </c>
      <c r="DM61" s="4">
        <v>7.2998110000000002E-4</v>
      </c>
      <c r="DN61" s="4">
        <v>7.1667129999999999E-4</v>
      </c>
      <c r="DO61" s="4">
        <v>7.0360409999999996E-4</v>
      </c>
      <c r="DP61" s="4">
        <v>6.9077519999999999E-4</v>
      </c>
      <c r="DQ61" s="4">
        <v>6.7818000000000002E-4</v>
      </c>
      <c r="DR61" s="4">
        <v>6.6581449999999999E-4</v>
      </c>
      <c r="DS61" s="4">
        <v>6.5367430000000002E-4</v>
      </c>
      <c r="DT61" s="4">
        <v>6.4175549999999999E-4</v>
      </c>
      <c r="DU61" s="4">
        <v>6.3005389999999997E-4</v>
      </c>
      <c r="DV61" s="4">
        <v>6.1856560000000005E-4</v>
      </c>
      <c r="DW61" s="4">
        <v>6.0728669999999998E-4</v>
      </c>
      <c r="DX61" s="4">
        <v>5.9621350000000001E-4</v>
      </c>
      <c r="DY61" s="4">
        <v>5.8534199999999998E-4</v>
      </c>
      <c r="DZ61" s="4">
        <v>5.7466880000000002E-4</v>
      </c>
      <c r="EA61" s="4">
        <v>5.6419010000000004E-4</v>
      </c>
      <c r="EB61" s="4">
        <v>5.5390249999999995E-4</v>
      </c>
      <c r="EC61" s="4">
        <v>5.4380240000000005E-4</v>
      </c>
      <c r="ED61" s="4">
        <v>5.3388640000000005E-4</v>
      </c>
      <c r="EE61" s="4">
        <v>5.241512E-4</v>
      </c>
      <c r="EF61" s="4">
        <v>5.1459339999999996E-4</v>
      </c>
      <c r="EG61" s="4">
        <v>5.0520990000000004E-4</v>
      </c>
      <c r="EH61" s="4">
        <v>4.9599750000000004E-4</v>
      </c>
      <c r="EI61" s="4">
        <v>4.8695299999999998E-4</v>
      </c>
      <c r="EJ61" s="4">
        <v>4.780734E-4</v>
      </c>
      <c r="EK61" s="4">
        <v>4.6935569999999999E-4</v>
      </c>
      <c r="EL61" s="4">
        <v>4.6079690000000001E-4</v>
      </c>
      <c r="EM61" s="4">
        <v>4.5239409999999999E-4</v>
      </c>
      <c r="EN61" s="4">
        <v>4.4414459999999998E-4</v>
      </c>
      <c r="EO61" s="4">
        <v>4.360454E-4</v>
      </c>
      <c r="EP61" s="4">
        <v>4.2809389999999998E-4</v>
      </c>
      <c r="EQ61" s="4">
        <v>4.2028740000000001E-4</v>
      </c>
      <c r="ER61" s="4">
        <v>4.126232E-4</v>
      </c>
      <c r="ES61" s="4">
        <v>4.0509870000000003E-4</v>
      </c>
      <c r="ET61" s="4">
        <v>3.9771149999999998E-4</v>
      </c>
      <c r="EU61" s="4">
        <v>3.9045889999999998E-4</v>
      </c>
      <c r="EV61" s="4">
        <v>3.833385E-4</v>
      </c>
      <c r="EW61" s="4">
        <v>3.7634799999999998E-4</v>
      </c>
      <c r="EX61" s="4">
        <v>3.6948489999999998E-4</v>
      </c>
      <c r="EY61" s="4">
        <v>3.6274700000000002E-4</v>
      </c>
      <c r="EZ61" s="4">
        <v>3.5613190000000002E-4</v>
      </c>
      <c r="FA61" s="4">
        <v>3.496374E-4</v>
      </c>
      <c r="FB61" s="4">
        <v>3.4326130000000003E-4</v>
      </c>
      <c r="FC61" s="4">
        <v>3.3700149999999998E-4</v>
      </c>
      <c r="FD61" s="4">
        <v>3.3085580000000002E-4</v>
      </c>
      <c r="FE61" s="4">
        <v>3.2482220000000002E-4</v>
      </c>
      <c r="FF61" s="4">
        <v>3.1889860000000001E-4</v>
      </c>
      <c r="FG61" s="4">
        <v>3.1308300000000002E-4</v>
      </c>
      <c r="FH61" s="4">
        <v>3.0737350000000001E-4</v>
      </c>
      <c r="FI61" s="4">
        <v>3.01768E-4</v>
      </c>
      <c r="FJ61" s="4">
        <v>2.9626480000000002E-4</v>
      </c>
      <c r="FK61" s="4">
        <v>2.9086189999999999E-4</v>
      </c>
      <c r="FL61" s="4">
        <v>2.8555749999999998E-4</v>
      </c>
      <c r="FM61" s="4">
        <v>2.803498E-4</v>
      </c>
      <c r="FN61" s="4">
        <v>2.7523709999999999E-4</v>
      </c>
      <c r="FO61" s="4">
        <v>2.7021770000000003E-4</v>
      </c>
      <c r="FP61" s="4">
        <v>2.6528970000000001E-4</v>
      </c>
      <c r="FQ61" s="4">
        <v>2.604517E-4</v>
      </c>
    </row>
    <row r="62" spans="1:173" x14ac:dyDescent="0.2">
      <c r="A62" s="3">
        <v>60</v>
      </c>
      <c r="B62" s="4">
        <v>7.0299617000000002E-3</v>
      </c>
      <c r="C62" s="4">
        <v>6.8855716000000003E-3</v>
      </c>
      <c r="D62" s="4">
        <v>6.689398E-3</v>
      </c>
      <c r="E62" s="4">
        <v>6.5283262999999998E-3</v>
      </c>
      <c r="F62" s="4">
        <v>6.3858576999999998E-3</v>
      </c>
      <c r="G62" s="4">
        <v>6.2539596999999997E-3</v>
      </c>
      <c r="H62" s="4">
        <v>6.1286663999999998E-3</v>
      </c>
      <c r="I62" s="4">
        <v>6.0079875E-3</v>
      </c>
      <c r="J62" s="4">
        <v>5.8908991000000003E-3</v>
      </c>
      <c r="K62" s="4">
        <v>5.7768532999999999E-3</v>
      </c>
      <c r="L62" s="4">
        <v>5.6655378000000003E-3</v>
      </c>
      <c r="M62" s="4">
        <v>5.5567587E-3</v>
      </c>
      <c r="N62" s="4">
        <v>5.4503826000000003E-3</v>
      </c>
      <c r="O62" s="4">
        <v>5.3463076999999996E-3</v>
      </c>
      <c r="P62" s="4">
        <v>5.2444500999999999E-3</v>
      </c>
      <c r="Q62" s="4">
        <v>5.1447365999999998E-3</v>
      </c>
      <c r="R62" s="4">
        <v>5.0471005999999999E-3</v>
      </c>
      <c r="S62" s="4">
        <v>4.9514807999999997E-3</v>
      </c>
      <c r="T62" s="4">
        <v>4.8578196000000004E-3</v>
      </c>
      <c r="U62" s="4">
        <v>4.7660630000000001E-3</v>
      </c>
      <c r="V62" s="4">
        <v>4.6761594000000002E-3</v>
      </c>
      <c r="W62" s="4">
        <v>4.5880599999999997E-3</v>
      </c>
      <c r="X62" s="4">
        <v>4.5017184999999998E-3</v>
      </c>
      <c r="Y62" s="4">
        <v>4.4170902999999999E-3</v>
      </c>
      <c r="Z62" s="4">
        <v>4.3341331999999996E-3</v>
      </c>
      <c r="AA62" s="4">
        <v>4.2528063999999997E-3</v>
      </c>
      <c r="AB62" s="4">
        <v>4.1730710000000004E-3</v>
      </c>
      <c r="AC62" s="4">
        <v>4.0948896000000002E-3</v>
      </c>
      <c r="AD62" s="4">
        <v>4.0182263000000003E-3</v>
      </c>
      <c r="AE62" s="4">
        <v>3.9430463999999997E-3</v>
      </c>
      <c r="AF62" s="4">
        <v>3.8693167000000001E-3</v>
      </c>
      <c r="AG62" s="4">
        <v>3.7970047999999999E-3</v>
      </c>
      <c r="AH62" s="4">
        <v>3.7260799000000001E-3</v>
      </c>
      <c r="AI62" s="4">
        <v>3.6565117000000001E-3</v>
      </c>
      <c r="AJ62" s="4">
        <v>3.5882712000000002E-3</v>
      </c>
      <c r="AK62" s="4">
        <v>3.5213304000000002E-3</v>
      </c>
      <c r="AL62" s="4">
        <v>3.4556617999999999E-3</v>
      </c>
      <c r="AM62" s="4">
        <v>3.3912388999999999E-3</v>
      </c>
      <c r="AN62" s="4">
        <v>3.3280362E-3</v>
      </c>
      <c r="AO62" s="4">
        <v>3.2660285E-3</v>
      </c>
      <c r="AP62" s="4">
        <v>3.2051915000000002E-3</v>
      </c>
      <c r="AQ62" s="4">
        <v>3.1455016E-3</v>
      </c>
      <c r="AR62" s="4">
        <v>3.0869358000000001E-3</v>
      </c>
      <c r="AS62" s="4">
        <v>3.0294715999999999E-3</v>
      </c>
      <c r="AT62" s="4">
        <v>2.9730872000000002E-3</v>
      </c>
      <c r="AU62" s="4">
        <v>2.9177613000000002E-3</v>
      </c>
      <c r="AV62" s="4">
        <v>2.8634730000000001E-3</v>
      </c>
      <c r="AW62" s="4">
        <v>2.8102021E-3</v>
      </c>
      <c r="AX62" s="4">
        <v>2.7579287E-3</v>
      </c>
      <c r="AY62" s="4">
        <v>2.7066335000000001E-3</v>
      </c>
      <c r="AZ62" s="4">
        <v>2.6562974999999999E-3</v>
      </c>
      <c r="BA62" s="4">
        <v>2.6069022E-3</v>
      </c>
      <c r="BB62" s="4">
        <v>2.5584295999999999E-3</v>
      </c>
      <c r="BC62" s="4">
        <v>2.510862E-3</v>
      </c>
      <c r="BD62" s="4">
        <v>2.4641820000000001E-3</v>
      </c>
      <c r="BE62" s="4">
        <v>2.4183728000000001E-3</v>
      </c>
      <c r="BF62" s="4">
        <v>2.3734177999999999E-3</v>
      </c>
      <c r="BG62" s="4">
        <v>2.3293007000000001E-3</v>
      </c>
      <c r="BH62" s="4">
        <v>2.2860056E-3</v>
      </c>
      <c r="BI62" s="4">
        <v>2.243517E-3</v>
      </c>
      <c r="BJ62" s="4">
        <v>2.2018197000000001E-3</v>
      </c>
      <c r="BK62" s="4">
        <v>2.1608986999999999E-3</v>
      </c>
      <c r="BL62" s="4">
        <v>2.1207394000000001E-3</v>
      </c>
      <c r="BM62" s="4">
        <v>2.0813275000000002E-3</v>
      </c>
      <c r="BN62" s="4">
        <v>2.0426489000000001E-3</v>
      </c>
      <c r="BO62" s="4">
        <v>2.0046897999999999E-3</v>
      </c>
      <c r="BP62" s="4">
        <v>1.9674368000000002E-3</v>
      </c>
      <c r="BQ62" s="4">
        <v>1.9308766E-3</v>
      </c>
      <c r="BR62" s="4">
        <v>1.8949962E-3</v>
      </c>
      <c r="BS62" s="4">
        <v>1.8597829E-3</v>
      </c>
      <c r="BT62" s="4">
        <v>1.8252243E-3</v>
      </c>
      <c r="BU62" s="4">
        <v>1.7913081E-3</v>
      </c>
      <c r="BV62" s="4">
        <v>1.7580224000000001E-3</v>
      </c>
      <c r="BW62" s="4">
        <v>1.7253552000000001E-3</v>
      </c>
      <c r="BX62" s="4">
        <v>1.6932951999999999E-3</v>
      </c>
      <c r="BY62" s="4">
        <v>1.6618309999999999E-3</v>
      </c>
      <c r="BZ62" s="4">
        <v>1.6309514E-3</v>
      </c>
      <c r="CA62" s="4">
        <v>1.6006455999999999E-3</v>
      </c>
      <c r="CB62" s="4">
        <v>1.570903E-3</v>
      </c>
      <c r="CC62" s="4">
        <v>1.5417129000000001E-3</v>
      </c>
      <c r="CD62" s="4">
        <v>1.5130651999999999E-3</v>
      </c>
      <c r="CE62" s="4">
        <v>1.4849497E-3</v>
      </c>
      <c r="CF62" s="4">
        <v>1.4573565000000001E-3</v>
      </c>
      <c r="CG62" s="4">
        <v>1.4302760000000001E-3</v>
      </c>
      <c r="CH62" s="4">
        <v>1.4036985000000001E-3</v>
      </c>
      <c r="CI62" s="4">
        <v>1.3776147999999999E-3</v>
      </c>
      <c r="CJ62" s="4">
        <v>1.3520156E-3</v>
      </c>
      <c r="CK62" s="4">
        <v>1.3268920000000001E-3</v>
      </c>
      <c r="CL62" s="4">
        <v>1.3022350999999999E-3</v>
      </c>
      <c r="CM62" s="4">
        <v>1.2780362E-3</v>
      </c>
      <c r="CN62" s="4">
        <v>1.2542867999999999E-3</v>
      </c>
      <c r="CO62" s="4">
        <v>1.2309786E-3</v>
      </c>
      <c r="CP62" s="4">
        <v>1.2081034E-3</v>
      </c>
      <c r="CQ62" s="4">
        <v>1.1856531000000001E-3</v>
      </c>
      <c r="CR62" s="4">
        <v>1.1636197999999999E-3</v>
      </c>
      <c r="CS62" s="4">
        <v>1.1419958000000001E-3</v>
      </c>
      <c r="CT62" s="4">
        <v>1.1207736E-3</v>
      </c>
      <c r="CU62" s="4">
        <v>1.0999454999999999E-3</v>
      </c>
      <c r="CV62" s="4">
        <v>1.0795043999999999E-3</v>
      </c>
      <c r="CW62" s="4">
        <v>1.059443E-3</v>
      </c>
      <c r="CX62" s="4">
        <v>1.0397542E-3</v>
      </c>
      <c r="CY62" s="4">
        <v>1.0204312000000001E-3</v>
      </c>
      <c r="CZ62" s="4">
        <v>1.0014672000000001E-3</v>
      </c>
      <c r="DA62" s="4">
        <v>9.828555000000001E-4</v>
      </c>
      <c r="DB62" s="4">
        <v>9.6458950000000003E-4</v>
      </c>
      <c r="DC62" s="4">
        <v>9.4666290000000001E-4</v>
      </c>
      <c r="DD62" s="4">
        <v>9.2906919999999999E-4</v>
      </c>
      <c r="DE62" s="4">
        <v>9.1180250000000003E-4</v>
      </c>
      <c r="DF62" s="4">
        <v>8.9485650000000003E-4</v>
      </c>
      <c r="DG62" s="4">
        <v>8.7822530000000005E-4</v>
      </c>
      <c r="DH62" s="4">
        <v>8.6190319999999998E-4</v>
      </c>
      <c r="DI62" s="4">
        <v>8.4588420000000005E-4</v>
      </c>
      <c r="DJ62" s="4">
        <v>8.3016290000000005E-4</v>
      </c>
      <c r="DK62" s="4">
        <v>8.1473370000000002E-4</v>
      </c>
      <c r="DL62" s="4">
        <v>7.9959110000000003E-4</v>
      </c>
      <c r="DM62" s="4">
        <v>7.8472990000000005E-4</v>
      </c>
      <c r="DN62" s="4">
        <v>7.7014469999999997E-4</v>
      </c>
      <c r="DO62" s="4">
        <v>7.5583059999999997E-4</v>
      </c>
      <c r="DP62" s="4">
        <v>7.4178239999999999E-4</v>
      </c>
      <c r="DQ62" s="4">
        <v>7.2799530000000005E-4</v>
      </c>
      <c r="DR62" s="4">
        <v>7.1446430000000004E-4</v>
      </c>
      <c r="DS62" s="4">
        <v>7.0118470000000001E-4</v>
      </c>
      <c r="DT62" s="4">
        <v>6.881519E-4</v>
      </c>
      <c r="DU62" s="4">
        <v>6.7536120000000004E-4</v>
      </c>
      <c r="DV62" s="4">
        <v>6.6280820000000004E-4</v>
      </c>
      <c r="DW62" s="4">
        <v>6.5048839999999998E-4</v>
      </c>
      <c r="DX62" s="4">
        <v>6.3839759999999995E-4</v>
      </c>
      <c r="DY62" s="4">
        <v>6.2653139999999997E-4</v>
      </c>
      <c r="DZ62" s="4">
        <v>6.1488579999999997E-4</v>
      </c>
      <c r="EA62" s="4">
        <v>6.034565E-4</v>
      </c>
      <c r="EB62" s="4">
        <v>5.9223960000000003E-4</v>
      </c>
      <c r="EC62" s="4">
        <v>5.8123120000000005E-4</v>
      </c>
      <c r="ED62" s="4">
        <v>5.7042729999999997E-4</v>
      </c>
      <c r="EE62" s="4">
        <v>5.5982419999999996E-4</v>
      </c>
      <c r="EF62" s="4">
        <v>5.4941810000000001E-4</v>
      </c>
      <c r="EG62" s="4">
        <v>5.3920539999999999E-4</v>
      </c>
      <c r="EH62" s="4">
        <v>5.2918249999999996E-4</v>
      </c>
      <c r="EI62" s="4">
        <v>5.1934590000000003E-4</v>
      </c>
      <c r="EJ62" s="4">
        <v>5.0969199999999996E-4</v>
      </c>
      <c r="EK62" s="4">
        <v>5.0021760000000005E-4</v>
      </c>
      <c r="EL62" s="4">
        <v>4.9091919999999999E-4</v>
      </c>
      <c r="EM62" s="4">
        <v>4.8179370000000002E-4</v>
      </c>
      <c r="EN62" s="4">
        <v>4.7283770000000001E-4</v>
      </c>
      <c r="EO62" s="4">
        <v>4.6404820000000001E-4</v>
      </c>
      <c r="EP62" s="4">
        <v>4.5542199999999998E-4</v>
      </c>
      <c r="EQ62" s="4">
        <v>4.4695610000000002E-4</v>
      </c>
      <c r="ER62" s="4">
        <v>4.386476E-4</v>
      </c>
      <c r="ES62" s="4">
        <v>4.3049350000000001E-4</v>
      </c>
      <c r="ET62" s="4">
        <v>4.2249099999999999E-4</v>
      </c>
      <c r="EU62" s="4">
        <v>4.1463710000000001E-4</v>
      </c>
      <c r="EV62" s="4">
        <v>4.0692929999999999E-4</v>
      </c>
      <c r="EW62" s="4">
        <v>3.993647E-4</v>
      </c>
      <c r="EX62" s="4">
        <v>3.9194069999999999E-4</v>
      </c>
      <c r="EY62" s="4">
        <v>3.8465459999999999E-4</v>
      </c>
      <c r="EZ62" s="4">
        <v>3.7750400000000002E-4</v>
      </c>
      <c r="FA62" s="4">
        <v>3.704863E-4</v>
      </c>
      <c r="FB62" s="4">
        <v>3.6359910000000002E-4</v>
      </c>
      <c r="FC62" s="4">
        <v>3.5683980000000002E-4</v>
      </c>
      <c r="FD62" s="4">
        <v>3.502062E-4</v>
      </c>
      <c r="FE62" s="4">
        <v>3.4369579999999998E-4</v>
      </c>
      <c r="FF62" s="4">
        <v>3.3730650000000001E-4</v>
      </c>
      <c r="FG62" s="4">
        <v>3.3103599999999999E-4</v>
      </c>
      <c r="FH62" s="4">
        <v>3.2488189999999999E-4</v>
      </c>
      <c r="FI62" s="4">
        <v>3.188423E-4</v>
      </c>
      <c r="FJ62" s="4">
        <v>3.1291499999999998E-4</v>
      </c>
      <c r="FK62" s="4">
        <v>3.0709779999999999E-4</v>
      </c>
      <c r="FL62" s="4">
        <v>3.013887E-4</v>
      </c>
      <c r="FM62" s="4">
        <v>2.9578569999999998E-4</v>
      </c>
      <c r="FN62" s="4">
        <v>2.9028689999999999E-4</v>
      </c>
      <c r="FO62" s="4">
        <v>2.8489040000000002E-4</v>
      </c>
      <c r="FP62" s="4">
        <v>2.7959410000000001E-4</v>
      </c>
      <c r="FQ62" s="4">
        <v>2.7439629999999999E-4</v>
      </c>
    </row>
    <row r="63" spans="1:173" x14ac:dyDescent="0.2">
      <c r="A63" s="3">
        <v>61</v>
      </c>
      <c r="B63" s="4">
        <v>7.7125249999999996E-3</v>
      </c>
      <c r="C63" s="4">
        <v>7.5550989000000004E-3</v>
      </c>
      <c r="D63" s="4">
        <v>7.3268368999999996E-3</v>
      </c>
      <c r="E63" s="4">
        <v>7.1446907000000002E-3</v>
      </c>
      <c r="F63" s="4">
        <v>6.9864853000000003E-3</v>
      </c>
      <c r="G63" s="4">
        <v>6.8414840999999997E-3</v>
      </c>
      <c r="H63" s="4">
        <v>6.7044182000000003E-3</v>
      </c>
      <c r="I63" s="4">
        <v>6.5726678999999998E-3</v>
      </c>
      <c r="J63" s="4">
        <v>6.4449062000000003E-3</v>
      </c>
      <c r="K63" s="4">
        <v>6.3204402999999998E-3</v>
      </c>
      <c r="L63" s="4">
        <v>6.1988907999999997E-3</v>
      </c>
      <c r="M63" s="4">
        <v>6.0800332000000004E-3</v>
      </c>
      <c r="N63" s="4">
        <v>5.9637218000000002E-3</v>
      </c>
      <c r="O63" s="4">
        <v>5.8498507999999996E-3</v>
      </c>
      <c r="P63" s="4">
        <v>5.7383358000000001E-3</v>
      </c>
      <c r="Q63" s="4">
        <v>5.6291046000000004E-3</v>
      </c>
      <c r="R63" s="4">
        <v>5.5220924999999999E-3</v>
      </c>
      <c r="S63" s="4">
        <v>5.4172394E-3</v>
      </c>
      <c r="T63" s="4">
        <v>5.3144893999999996E-3</v>
      </c>
      <c r="U63" s="4">
        <v>5.2137889999999999E-3</v>
      </c>
      <c r="V63" s="4">
        <v>5.1150876000000001E-3</v>
      </c>
      <c r="W63" s="4">
        <v>5.0183366999999998E-3</v>
      </c>
      <c r="X63" s="4">
        <v>4.9234897999999999E-3</v>
      </c>
      <c r="Y63" s="4">
        <v>4.8305023000000001E-3</v>
      </c>
      <c r="Z63" s="4">
        <v>4.7393312999999999E-3</v>
      </c>
      <c r="AA63" s="4">
        <v>4.6499354000000001E-3</v>
      </c>
      <c r="AB63" s="4">
        <v>4.5622746999999996E-3</v>
      </c>
      <c r="AC63" s="4">
        <v>4.4763108000000001E-3</v>
      </c>
      <c r="AD63" s="4">
        <v>4.3920065000000001E-3</v>
      </c>
      <c r="AE63" s="4">
        <v>4.3093259E-3</v>
      </c>
      <c r="AF63" s="4">
        <v>4.2282340999999996E-3</v>
      </c>
      <c r="AG63" s="4">
        <v>4.1486973999999999E-3</v>
      </c>
      <c r="AH63" s="4">
        <v>4.0706830000000003E-3</v>
      </c>
      <c r="AI63" s="4">
        <v>3.9941593000000003E-3</v>
      </c>
      <c r="AJ63" s="4">
        <v>3.9190952999999997E-3</v>
      </c>
      <c r="AK63" s="4">
        <v>3.8454611000000001E-3</v>
      </c>
      <c r="AL63" s="4">
        <v>3.7732274999999998E-3</v>
      </c>
      <c r="AM63" s="4">
        <v>3.7023660999999999E-3</v>
      </c>
      <c r="AN63" s="4">
        <v>3.6328492000000001E-3</v>
      </c>
      <c r="AO63" s="4">
        <v>3.5646499999999999E-3</v>
      </c>
      <c r="AP63" s="4">
        <v>3.4977420999999999E-3</v>
      </c>
      <c r="AQ63" s="4">
        <v>3.4321E-3</v>
      </c>
      <c r="AR63" s="4">
        <v>3.3676985999999999E-3</v>
      </c>
      <c r="AS63" s="4">
        <v>3.3045136E-3</v>
      </c>
      <c r="AT63" s="4">
        <v>3.2425211E-3</v>
      </c>
      <c r="AU63" s="4">
        <v>3.1816978000000001E-3</v>
      </c>
      <c r="AV63" s="4">
        <v>3.1220211E-3</v>
      </c>
      <c r="AW63" s="4">
        <v>3.0634686E-3</v>
      </c>
      <c r="AX63" s="4">
        <v>3.0060185999999998E-3</v>
      </c>
      <c r="AY63" s="4">
        <v>2.9496498999999998E-3</v>
      </c>
      <c r="AZ63" s="4">
        <v>2.8943417000000002E-3</v>
      </c>
      <c r="BA63" s="4">
        <v>2.8400736E-3</v>
      </c>
      <c r="BB63" s="4">
        <v>2.7868255999999999E-3</v>
      </c>
      <c r="BC63" s="4">
        <v>2.7345783000000002E-3</v>
      </c>
      <c r="BD63" s="4">
        <v>2.6833124999999999E-3</v>
      </c>
      <c r="BE63" s="4">
        <v>2.6330096000000002E-3</v>
      </c>
      <c r="BF63" s="4">
        <v>2.5836512999999998E-3</v>
      </c>
      <c r="BG63" s="4">
        <v>2.5352195000000002E-3</v>
      </c>
      <c r="BH63" s="4">
        <v>2.4876967E-3</v>
      </c>
      <c r="BI63" s="4">
        <v>2.4410657999999999E-3</v>
      </c>
      <c r="BJ63" s="4">
        <v>2.3953096000000002E-3</v>
      </c>
      <c r="BK63" s="4">
        <v>2.3504119E-3</v>
      </c>
      <c r="BL63" s="4">
        <v>2.3063561999999999E-3</v>
      </c>
      <c r="BM63" s="4">
        <v>2.2631268000000001E-3</v>
      </c>
      <c r="BN63" s="4">
        <v>2.2207080000000001E-3</v>
      </c>
      <c r="BO63" s="4">
        <v>2.1790845000000001E-3</v>
      </c>
      <c r="BP63" s="4">
        <v>2.1382414000000001E-3</v>
      </c>
      <c r="BQ63" s="4">
        <v>2.0981639E-3</v>
      </c>
      <c r="BR63" s="4">
        <v>2.0588376999999998E-3</v>
      </c>
      <c r="BS63" s="4">
        <v>2.0202485999999999E-3</v>
      </c>
      <c r="BT63" s="4">
        <v>1.9823826999999998E-3</v>
      </c>
      <c r="BU63" s="4">
        <v>1.9452264999999999E-3</v>
      </c>
      <c r="BV63" s="4">
        <v>1.9087666999999999E-3</v>
      </c>
      <c r="BW63" s="4">
        <v>1.8729901E-3</v>
      </c>
      <c r="BX63" s="4">
        <v>1.8378839000000001E-3</v>
      </c>
      <c r="BY63" s="4">
        <v>1.8034355000000001E-3</v>
      </c>
      <c r="BZ63" s="4">
        <v>1.7696327E-3</v>
      </c>
      <c r="CA63" s="4">
        <v>1.7364632E-3</v>
      </c>
      <c r="CB63" s="4">
        <v>1.7039151999999999E-3</v>
      </c>
      <c r="CC63" s="4">
        <v>1.6719771000000001E-3</v>
      </c>
      <c r="CD63" s="4">
        <v>1.6406374E-3</v>
      </c>
      <c r="CE63" s="4">
        <v>1.6098849000000001E-3</v>
      </c>
      <c r="CF63" s="4">
        <v>1.5797086E-3</v>
      </c>
      <c r="CG63" s="4">
        <v>1.5500976000000001E-3</v>
      </c>
      <c r="CH63" s="4">
        <v>1.5210415000000001E-3</v>
      </c>
      <c r="CI63" s="4">
        <v>1.4925298000000001E-3</v>
      </c>
      <c r="CJ63" s="4">
        <v>1.4645521999999999E-3</v>
      </c>
      <c r="CK63" s="4">
        <v>1.4370989E-3</v>
      </c>
      <c r="CL63" s="4">
        <v>1.4101598999999999E-3</v>
      </c>
      <c r="CM63" s="4">
        <v>1.3837257E-3</v>
      </c>
      <c r="CN63" s="4">
        <v>1.3577867E-3</v>
      </c>
      <c r="CO63" s="4">
        <v>1.3323338000000001E-3</v>
      </c>
      <c r="CP63" s="4">
        <v>1.3073576999999999E-3</v>
      </c>
      <c r="CQ63" s="4">
        <v>1.2828497E-3</v>
      </c>
      <c r="CR63" s="4">
        <v>1.2588008000000001E-3</v>
      </c>
      <c r="CS63" s="4">
        <v>1.2352025999999999E-3</v>
      </c>
      <c r="CT63" s="4">
        <v>1.2120465E-3</v>
      </c>
      <c r="CU63" s="4">
        <v>1.1893243E-3</v>
      </c>
      <c r="CV63" s="4">
        <v>1.1670279E-3</v>
      </c>
      <c r="CW63" s="4">
        <v>1.1451492999999999E-3</v>
      </c>
      <c r="CX63" s="4">
        <v>1.1236805999999999E-3</v>
      </c>
      <c r="CY63" s="4">
        <v>1.1026142999999999E-3</v>
      </c>
      <c r="CZ63" s="4">
        <v>1.0819427E-3</v>
      </c>
      <c r="DA63" s="4">
        <v>1.0616585E-3</v>
      </c>
      <c r="DB63" s="4">
        <v>1.0417543000000001E-3</v>
      </c>
      <c r="DC63" s="4">
        <v>1.0222231999999999E-3</v>
      </c>
      <c r="DD63" s="4">
        <v>1.0030581000000001E-3</v>
      </c>
      <c r="DE63" s="4">
        <v>9.8425219999999998E-4</v>
      </c>
      <c r="DF63" s="4">
        <v>9.6579860000000001E-4</v>
      </c>
      <c r="DG63" s="4">
        <v>9.4769099999999996E-4</v>
      </c>
      <c r="DH63" s="4">
        <v>9.2992260000000001E-4</v>
      </c>
      <c r="DI63" s="4">
        <v>9.1248730000000001E-4</v>
      </c>
      <c r="DJ63" s="4">
        <v>8.9537869999999997E-4</v>
      </c>
      <c r="DK63" s="4">
        <v>8.785908E-4</v>
      </c>
      <c r="DL63" s="4">
        <v>8.6211749999999998E-4</v>
      </c>
      <c r="DM63" s="4">
        <v>8.4595299999999998E-4</v>
      </c>
      <c r="DN63" s="4">
        <v>8.3009139999999995E-4</v>
      </c>
      <c r="DO63" s="4">
        <v>8.1452710000000004E-4</v>
      </c>
      <c r="DP63" s="4">
        <v>7.9925449999999996E-4</v>
      </c>
      <c r="DQ63" s="4">
        <v>7.8426820000000003E-4</v>
      </c>
      <c r="DR63" s="4">
        <v>7.6956279999999995E-4</v>
      </c>
      <c r="DS63" s="4">
        <v>7.5513299999999995E-4</v>
      </c>
      <c r="DT63" s="4">
        <v>7.4097370000000004E-4</v>
      </c>
      <c r="DU63" s="4">
        <v>7.270798E-4</v>
      </c>
      <c r="DV63" s="4">
        <v>7.1344639999999999E-4</v>
      </c>
      <c r="DW63" s="4">
        <v>7.0006850000000004E-4</v>
      </c>
      <c r="DX63" s="4">
        <v>6.8694130000000004E-4</v>
      </c>
      <c r="DY63" s="4">
        <v>6.7406020000000005E-4</v>
      </c>
      <c r="DZ63" s="4">
        <v>6.6142060000000001E-4</v>
      </c>
      <c r="EA63" s="4">
        <v>6.4901789999999998E-4</v>
      </c>
      <c r="EB63" s="4">
        <v>6.3684769999999998E-4</v>
      </c>
      <c r="EC63" s="4">
        <v>6.2490569999999995E-4</v>
      </c>
      <c r="ED63" s="4">
        <v>6.1318750000000002E-4</v>
      </c>
      <c r="EE63" s="4">
        <v>6.0168899999999998E-4</v>
      </c>
      <c r="EF63" s="4">
        <v>5.9040609999999995E-4</v>
      </c>
      <c r="EG63" s="4">
        <v>5.7933469999999995E-4</v>
      </c>
      <c r="EH63" s="4">
        <v>5.6847080000000001E-4</v>
      </c>
      <c r="EI63" s="4">
        <v>5.5781060000000004E-4</v>
      </c>
      <c r="EJ63" s="4">
        <v>5.4735020000000001E-4</v>
      </c>
      <c r="EK63" s="4">
        <v>5.3708599999999999E-4</v>
      </c>
      <c r="EL63" s="4">
        <v>5.2701419999999998E-4</v>
      </c>
      <c r="EM63" s="4">
        <v>5.1713119999999995E-4</v>
      </c>
      <c r="EN63" s="4">
        <v>5.0743350000000001E-4</v>
      </c>
      <c r="EO63" s="4">
        <v>4.9791760000000005E-4</v>
      </c>
      <c r="EP63" s="4">
        <v>4.8858009999999999E-4</v>
      </c>
      <c r="EQ63" s="4">
        <v>4.7941770000000002E-4</v>
      </c>
      <c r="ER63" s="4">
        <v>4.7042710000000002E-4</v>
      </c>
      <c r="ES63" s="4">
        <v>4.6160500000000002E-4</v>
      </c>
      <c r="ET63" s="4">
        <v>4.5294839999999997E-4</v>
      </c>
      <c r="EU63" s="4">
        <v>4.44454E-4</v>
      </c>
      <c r="EV63" s="4">
        <v>4.3611890000000002E-4</v>
      </c>
      <c r="EW63" s="4">
        <v>4.2794010000000001E-4</v>
      </c>
      <c r="EX63" s="4">
        <v>4.1991460000000001E-4</v>
      </c>
      <c r="EY63" s="4">
        <v>4.1203970000000003E-4</v>
      </c>
      <c r="EZ63" s="4">
        <v>4.0431229999999998E-4</v>
      </c>
      <c r="FA63" s="4">
        <v>3.967299E-4</v>
      </c>
      <c r="FB63" s="4">
        <v>3.8928960000000001E-4</v>
      </c>
      <c r="FC63" s="4">
        <v>3.8198890000000002E-4</v>
      </c>
      <c r="FD63" s="4">
        <v>3.7482500000000002E-4</v>
      </c>
      <c r="FE63" s="4">
        <v>3.6779549999999998E-4</v>
      </c>
      <c r="FF63" s="4">
        <v>3.6089770000000002E-4</v>
      </c>
      <c r="FG63" s="4">
        <v>3.541293E-4</v>
      </c>
      <c r="FH63" s="4">
        <v>3.4748789999999998E-4</v>
      </c>
      <c r="FI63" s="4">
        <v>3.4097089999999999E-4</v>
      </c>
      <c r="FJ63" s="4">
        <v>3.3457620000000002E-4</v>
      </c>
      <c r="FK63" s="4">
        <v>3.283014E-4</v>
      </c>
      <c r="FL63" s="4">
        <v>3.2214420000000003E-4</v>
      </c>
      <c r="FM63" s="4">
        <v>3.1610250000000002E-4</v>
      </c>
      <c r="FN63" s="4">
        <v>3.1017410000000001E-4</v>
      </c>
      <c r="FO63" s="4">
        <v>3.0435679999999999E-4</v>
      </c>
      <c r="FP63" s="4">
        <v>2.9864870000000001E-4</v>
      </c>
      <c r="FQ63" s="4">
        <v>2.9304759999999999E-4</v>
      </c>
    </row>
    <row r="64" spans="1:173" x14ac:dyDescent="0.2">
      <c r="A64" s="3">
        <v>62</v>
      </c>
      <c r="B64" s="4">
        <v>8.5290651999999998E-3</v>
      </c>
      <c r="C64" s="4">
        <v>8.3503775000000006E-3</v>
      </c>
      <c r="D64" s="4">
        <v>8.1007560000000006E-3</v>
      </c>
      <c r="E64" s="4">
        <v>7.8984923000000005E-3</v>
      </c>
      <c r="F64" s="4">
        <v>7.7211008999999997E-3</v>
      </c>
      <c r="G64" s="4">
        <v>7.5576686999999998E-3</v>
      </c>
      <c r="H64" s="4">
        <v>7.4028243000000002E-3</v>
      </c>
      <c r="I64" s="4">
        <v>7.2538836999999998E-3</v>
      </c>
      <c r="J64" s="4">
        <v>7.1094755000000003E-3</v>
      </c>
      <c r="K64" s="4">
        <v>6.9688729E-3</v>
      </c>
      <c r="L64" s="4">
        <v>6.8316684000000001E-3</v>
      </c>
      <c r="M64" s="4">
        <v>6.6976134999999996E-3</v>
      </c>
      <c r="N64" s="4">
        <v>6.5665402999999997E-3</v>
      </c>
      <c r="O64" s="4">
        <v>6.4383234999999999E-3</v>
      </c>
      <c r="P64" s="4">
        <v>6.3128604000000001E-3</v>
      </c>
      <c r="Q64" s="4">
        <v>6.1900619999999996E-3</v>
      </c>
      <c r="R64" s="4">
        <v>6.0698478E-3</v>
      </c>
      <c r="S64" s="4">
        <v>5.9521434000000002E-3</v>
      </c>
      <c r="T64" s="4">
        <v>5.8368789999999997E-3</v>
      </c>
      <c r="U64" s="4">
        <v>5.7239887E-3</v>
      </c>
      <c r="V64" s="4">
        <v>5.6134098E-3</v>
      </c>
      <c r="W64" s="4">
        <v>5.5050825999999999E-3</v>
      </c>
      <c r="X64" s="4">
        <v>5.3989501999999997E-3</v>
      </c>
      <c r="Y64" s="4">
        <v>5.2949579999999998E-3</v>
      </c>
      <c r="Z64" s="4">
        <v>5.1930537999999998E-3</v>
      </c>
      <c r="AA64" s="4">
        <v>5.0931874E-3</v>
      </c>
      <c r="AB64" s="4">
        <v>4.9953107E-3</v>
      </c>
      <c r="AC64" s="4">
        <v>4.8993772E-3</v>
      </c>
      <c r="AD64" s="4">
        <v>4.8053423999999999E-3</v>
      </c>
      <c r="AE64" s="4">
        <v>4.7131630000000002E-3</v>
      </c>
      <c r="AF64" s="4">
        <v>4.6227975999999999E-3</v>
      </c>
      <c r="AG64" s="4">
        <v>4.5342059000000002E-3</v>
      </c>
      <c r="AH64" s="4">
        <v>4.4473491000000002E-3</v>
      </c>
      <c r="AI64" s="4">
        <v>4.3621894E-3</v>
      </c>
      <c r="AJ64" s="4">
        <v>4.2786904000000001E-3</v>
      </c>
      <c r="AK64" s="4">
        <v>4.1968166999999997E-3</v>
      </c>
      <c r="AL64" s="4">
        <v>4.1165339000000002E-3</v>
      </c>
      <c r="AM64" s="4">
        <v>4.0378087000000002E-3</v>
      </c>
      <c r="AN64" s="4">
        <v>3.9606086000000002E-3</v>
      </c>
      <c r="AO64" s="4">
        <v>3.8849021E-3</v>
      </c>
      <c r="AP64" s="4">
        <v>3.8106584999999999E-3</v>
      </c>
      <c r="AQ64" s="4">
        <v>3.7378478000000001E-3</v>
      </c>
      <c r="AR64" s="4">
        <v>3.6664409999999999E-3</v>
      </c>
      <c r="AS64" s="4">
        <v>3.5964095999999998E-3</v>
      </c>
      <c r="AT64" s="4">
        <v>3.5277259000000001E-3</v>
      </c>
      <c r="AU64" s="4">
        <v>3.4603630000000002E-3</v>
      </c>
      <c r="AV64" s="4">
        <v>3.3942944000000001E-3</v>
      </c>
      <c r="AW64" s="4">
        <v>3.3294943999999998E-3</v>
      </c>
      <c r="AX64" s="4">
        <v>3.2659378999999999E-3</v>
      </c>
      <c r="AY64" s="4">
        <v>3.2036003000000001E-3</v>
      </c>
      <c r="AZ64" s="4">
        <v>3.1424575000000001E-3</v>
      </c>
      <c r="BA64" s="4">
        <v>3.0824861000000002E-3</v>
      </c>
      <c r="BB64" s="4">
        <v>3.0236630999999998E-3</v>
      </c>
      <c r="BC64" s="4">
        <v>2.9659661E-3</v>
      </c>
      <c r="BD64" s="4">
        <v>2.9093730999999999E-3</v>
      </c>
      <c r="BE64" s="4">
        <v>2.8538626000000002E-3</v>
      </c>
      <c r="BF64" s="4">
        <v>2.7994135999999999E-3</v>
      </c>
      <c r="BG64" s="4">
        <v>2.7460053999999998E-3</v>
      </c>
      <c r="BH64" s="4">
        <v>2.6936179E-3</v>
      </c>
      <c r="BI64" s="4">
        <v>2.6422313000000002E-3</v>
      </c>
      <c r="BJ64" s="4">
        <v>2.5918263999999999E-3</v>
      </c>
      <c r="BK64" s="4">
        <v>2.542384E-3</v>
      </c>
      <c r="BL64" s="4">
        <v>2.4938858000000002E-3</v>
      </c>
      <c r="BM64" s="4">
        <v>2.4463135E-3</v>
      </c>
      <c r="BN64" s="4">
        <v>2.3996492999999999E-3</v>
      </c>
      <c r="BO64" s="4">
        <v>2.3538757999999999E-3</v>
      </c>
      <c r="BP64" s="4">
        <v>2.3089757999999998E-3</v>
      </c>
      <c r="BQ64" s="4">
        <v>2.2649325000000001E-3</v>
      </c>
      <c r="BR64" s="4">
        <v>2.2217296000000002E-3</v>
      </c>
      <c r="BS64" s="4">
        <v>2.1793509999999999E-3</v>
      </c>
      <c r="BT64" s="4">
        <v>2.1377808E-3</v>
      </c>
      <c r="BU64" s="4">
        <v>2.0970034999999998E-3</v>
      </c>
      <c r="BV64" s="4">
        <v>2.0570040999999999E-3</v>
      </c>
      <c r="BW64" s="4">
        <v>2.0177674999999999E-3</v>
      </c>
      <c r="BX64" s="4">
        <v>1.9792793000000001E-3</v>
      </c>
      <c r="BY64" s="4">
        <v>1.9415251E-3</v>
      </c>
      <c r="BZ64" s="4">
        <v>1.9044909000000001E-3</v>
      </c>
      <c r="CA64" s="4">
        <v>1.8681628999999999E-3</v>
      </c>
      <c r="CB64" s="4">
        <v>1.8325277E-3</v>
      </c>
      <c r="CC64" s="4">
        <v>1.7975720000000001E-3</v>
      </c>
      <c r="CD64" s="4">
        <v>1.7632828E-3</v>
      </c>
      <c r="CE64" s="4">
        <v>1.7296474999999999E-3</v>
      </c>
      <c r="CF64" s="4">
        <v>1.6966535E-3</v>
      </c>
      <c r="CG64" s="4">
        <v>1.6642886000000001E-3</v>
      </c>
      <c r="CH64" s="4">
        <v>1.6325408999999999E-3</v>
      </c>
      <c r="CI64" s="4">
        <v>1.6013984999999999E-3</v>
      </c>
      <c r="CJ64" s="4">
        <v>1.5708498999999999E-3</v>
      </c>
      <c r="CK64" s="4">
        <v>1.5408837999999999E-3</v>
      </c>
      <c r="CL64" s="4">
        <v>1.511489E-3</v>
      </c>
      <c r="CM64" s="4">
        <v>1.4826548E-3</v>
      </c>
      <c r="CN64" s="4">
        <v>1.4543703000000001E-3</v>
      </c>
      <c r="CO64" s="4">
        <v>1.4266252E-3</v>
      </c>
      <c r="CP64" s="4">
        <v>1.3994089999999999E-3</v>
      </c>
      <c r="CQ64" s="4">
        <v>1.3727119000000001E-3</v>
      </c>
      <c r="CR64" s="4">
        <v>1.3465237999999999E-3</v>
      </c>
      <c r="CS64" s="4">
        <v>1.320835E-3</v>
      </c>
      <c r="CT64" s="4">
        <v>1.2956361E-3</v>
      </c>
      <c r="CU64" s="4">
        <v>1.2709176999999999E-3</v>
      </c>
      <c r="CV64" s="4">
        <v>1.2466706000000001E-3</v>
      </c>
      <c r="CW64" s="4">
        <v>1.2228859E-3</v>
      </c>
      <c r="CX64" s="4">
        <v>1.1995548000000001E-3</v>
      </c>
      <c r="CY64" s="4">
        <v>1.1766686000000001E-3</v>
      </c>
      <c r="CZ64" s="4">
        <v>1.1542188000000001E-3</v>
      </c>
      <c r="DA64" s="4">
        <v>1.1321971E-3</v>
      </c>
      <c r="DB64" s="4">
        <v>1.1105953999999999E-3</v>
      </c>
      <c r="DC64" s="4">
        <v>1.0894056000000001E-3</v>
      </c>
      <c r="DD64" s="4">
        <v>1.0686199999999999E-3</v>
      </c>
      <c r="DE64" s="4">
        <v>1.0482307000000001E-3</v>
      </c>
      <c r="DF64" s="4">
        <v>1.0282303000000001E-3</v>
      </c>
      <c r="DG64" s="4">
        <v>1.0086113000000001E-3</v>
      </c>
      <c r="DH64" s="4">
        <v>9.8936649999999994E-4</v>
      </c>
      <c r="DI64" s="4">
        <v>9.7048879999999998E-4</v>
      </c>
      <c r="DJ64" s="4">
        <v>9.5197100000000002E-4</v>
      </c>
      <c r="DK64" s="4">
        <v>9.3380649999999998E-4</v>
      </c>
      <c r="DL64" s="4">
        <v>9.1598839999999999E-4</v>
      </c>
      <c r="DM64" s="4">
        <v>8.985102E-4</v>
      </c>
      <c r="DN64" s="4">
        <v>8.8136530000000005E-4</v>
      </c>
      <c r="DO64" s="4">
        <v>8.6454740000000004E-4</v>
      </c>
      <c r="DP64" s="4">
        <v>8.4805039999999996E-4</v>
      </c>
      <c r="DQ64" s="4">
        <v>8.3186800000000004E-4</v>
      </c>
      <c r="DR64" s="4">
        <v>8.1599419999999997E-4</v>
      </c>
      <c r="DS64" s="4">
        <v>8.0042329999999997E-4</v>
      </c>
      <c r="DT64" s="4">
        <v>7.8514939999999999E-4</v>
      </c>
      <c r="DU64" s="4">
        <v>7.7016680000000003E-4</v>
      </c>
      <c r="DV64" s="4">
        <v>7.5546999999999995E-4</v>
      </c>
      <c r="DW64" s="4">
        <v>7.4105359999999997E-4</v>
      </c>
      <c r="DX64" s="4">
        <v>7.2691219999999998E-4</v>
      </c>
      <c r="DY64" s="4">
        <v>7.1304059999999995E-4</v>
      </c>
      <c r="DZ64" s="4">
        <v>6.9943350000000002E-4</v>
      </c>
      <c r="EA64" s="4">
        <v>6.8608609999999996E-4</v>
      </c>
      <c r="EB64" s="4">
        <v>6.7299329999999998E-4</v>
      </c>
      <c r="EC64" s="4">
        <v>6.6015020000000004E-4</v>
      </c>
      <c r="ED64" s="4">
        <v>6.4755219999999998E-4</v>
      </c>
      <c r="EE64" s="4">
        <v>6.3519450000000001E-4</v>
      </c>
      <c r="EF64" s="4">
        <v>6.230726E-4</v>
      </c>
      <c r="EG64" s="4">
        <v>6.1118190000000001E-4</v>
      </c>
      <c r="EH64" s="4">
        <v>5.9951809999999998E-4</v>
      </c>
      <c r="EI64" s="4">
        <v>5.8807680000000004E-4</v>
      </c>
      <c r="EJ64" s="4">
        <v>5.7685379999999995E-4</v>
      </c>
      <c r="EK64" s="4">
        <v>5.6584500000000004E-4</v>
      </c>
      <c r="EL64" s="4">
        <v>5.5504610000000005E-4</v>
      </c>
      <c r="EM64" s="4">
        <v>5.4445329999999997E-4</v>
      </c>
      <c r="EN64" s="4">
        <v>5.3406259999999996E-4</v>
      </c>
      <c r="EO64" s="4">
        <v>5.2387020000000002E-4</v>
      </c>
      <c r="EP64" s="4">
        <v>5.1387220000000003E-4</v>
      </c>
      <c r="EQ64" s="4">
        <v>5.0406500000000005E-4</v>
      </c>
      <c r="ER64" s="4">
        <v>4.9444490000000001E-4</v>
      </c>
      <c r="ES64" s="4">
        <v>4.8500840000000002E-4</v>
      </c>
      <c r="ET64" s="4">
        <v>4.7575189999999999E-4</v>
      </c>
      <c r="EU64" s="4">
        <v>4.6667200000000001E-4</v>
      </c>
      <c r="EV64" s="4">
        <v>4.5776539999999998E-4</v>
      </c>
      <c r="EW64" s="4">
        <v>4.4902880000000003E-4</v>
      </c>
      <c r="EX64" s="4">
        <v>4.4045880000000002E-4</v>
      </c>
      <c r="EY64" s="4">
        <v>4.3205240000000002E-4</v>
      </c>
      <c r="EZ64" s="4">
        <v>4.2380640000000002E-4</v>
      </c>
      <c r="FA64" s="4">
        <v>4.1571769999999999E-4</v>
      </c>
      <c r="FB64" s="4">
        <v>4.0778340000000002E-4</v>
      </c>
      <c r="FC64" s="4">
        <v>4.0000050000000003E-4</v>
      </c>
      <c r="FD64" s="4">
        <v>3.9236609999999998E-4</v>
      </c>
      <c r="FE64" s="4">
        <v>3.8487740000000002E-4</v>
      </c>
      <c r="FF64" s="4">
        <v>3.775316E-4</v>
      </c>
      <c r="FG64" s="4">
        <v>3.703259E-4</v>
      </c>
      <c r="FH64" s="4">
        <v>3.6325780000000002E-4</v>
      </c>
      <c r="FI64" s="4">
        <v>3.5632449999999999E-4</v>
      </c>
      <c r="FJ64" s="4">
        <v>3.4952360000000001E-4</v>
      </c>
      <c r="FK64" s="4">
        <v>3.4285240000000002E-4</v>
      </c>
      <c r="FL64" s="4">
        <v>3.3630859999999999E-4</v>
      </c>
      <c r="FM64" s="4">
        <v>3.2988959999999997E-4</v>
      </c>
      <c r="FN64" s="4">
        <v>3.2359309999999998E-4</v>
      </c>
      <c r="FO64" s="4">
        <v>3.174168E-4</v>
      </c>
      <c r="FP64" s="4">
        <v>3.1135830000000002E-4</v>
      </c>
      <c r="FQ64" s="4">
        <v>3.0541550000000002E-4</v>
      </c>
    </row>
    <row r="65" spans="1:173" x14ac:dyDescent="0.2">
      <c r="A65" s="3">
        <v>63</v>
      </c>
      <c r="B65" s="4">
        <v>9.7462482E-3</v>
      </c>
      <c r="C65" s="4">
        <v>9.5347581000000004E-3</v>
      </c>
      <c r="D65" s="4">
        <v>9.1031273999999992E-3</v>
      </c>
      <c r="E65" s="4">
        <v>8.8060280000000005E-3</v>
      </c>
      <c r="F65" s="4">
        <v>8.5749650000000004E-3</v>
      </c>
      <c r="G65" s="4">
        <v>8.3776765999999999E-3</v>
      </c>
      <c r="H65" s="4">
        <v>8.1986265000000003E-3</v>
      </c>
      <c r="I65" s="4">
        <v>8.0302297000000005E-3</v>
      </c>
      <c r="J65" s="4">
        <v>7.8687403999999992E-3</v>
      </c>
      <c r="K65" s="4">
        <v>7.712282E-3</v>
      </c>
      <c r="L65" s="4">
        <v>7.5598925999999997E-3</v>
      </c>
      <c r="M65" s="4">
        <v>7.4110595E-3</v>
      </c>
      <c r="N65" s="4">
        <v>7.2654918999999997E-3</v>
      </c>
      <c r="O65" s="4">
        <v>7.1230095000000002E-3</v>
      </c>
      <c r="P65" s="4">
        <v>6.9834872999999997E-3</v>
      </c>
      <c r="Q65" s="4">
        <v>6.8468293999999997E-3</v>
      </c>
      <c r="R65" s="4">
        <v>6.7129549E-3</v>
      </c>
      <c r="S65" s="4">
        <v>6.5817920000000004E-3</v>
      </c>
      <c r="T65" s="4">
        <v>6.4532742999999998E-3</v>
      </c>
      <c r="U65" s="4">
        <v>6.3273391999999996E-3</v>
      </c>
      <c r="V65" s="4">
        <v>6.2039269000000001E-3</v>
      </c>
      <c r="W65" s="4">
        <v>6.0829802000000001E-3</v>
      </c>
      <c r="X65" s="4">
        <v>5.9644436999999996E-3</v>
      </c>
      <c r="Y65" s="4">
        <v>5.8482639999999997E-3</v>
      </c>
      <c r="Z65" s="4">
        <v>5.7343895000000001E-3</v>
      </c>
      <c r="AA65" s="4">
        <v>5.6227700999999996E-3</v>
      </c>
      <c r="AB65" s="4">
        <v>5.5133572E-3</v>
      </c>
      <c r="AC65" s="4">
        <v>5.4061036E-3</v>
      </c>
      <c r="AD65" s="4">
        <v>5.3009635999999999E-3</v>
      </c>
      <c r="AE65" s="4">
        <v>5.1978926999999998E-3</v>
      </c>
      <c r="AF65" s="4">
        <v>5.0968474999999996E-3</v>
      </c>
      <c r="AG65" s="4">
        <v>4.9977859999999997E-3</v>
      </c>
      <c r="AH65" s="4">
        <v>4.900667E-3</v>
      </c>
      <c r="AI65" s="4">
        <v>4.8054506000000004E-3</v>
      </c>
      <c r="AJ65" s="4">
        <v>4.7120979E-3</v>
      </c>
      <c r="AK65" s="4">
        <v>4.6205708000000003E-3</v>
      </c>
      <c r="AL65" s="4">
        <v>4.5308322000000003E-3</v>
      </c>
      <c r="AM65" s="4">
        <v>4.4428460000000003E-3</v>
      </c>
      <c r="AN65" s="4">
        <v>4.3565768000000003E-3</v>
      </c>
      <c r="AO65" s="4">
        <v>4.2719901000000003E-3</v>
      </c>
      <c r="AP65" s="4">
        <v>4.1890523000000001E-3</v>
      </c>
      <c r="AQ65" s="4">
        <v>4.1077303000000001E-3</v>
      </c>
      <c r="AR65" s="4">
        <v>4.0279918999999997E-3</v>
      </c>
      <c r="AS65" s="4">
        <v>3.9498058000000001E-3</v>
      </c>
      <c r="AT65" s="4">
        <v>3.8731410000000001E-3</v>
      </c>
      <c r="AU65" s="4">
        <v>3.7979674999999999E-3</v>
      </c>
      <c r="AV65" s="4">
        <v>3.7242556999999999E-3</v>
      </c>
      <c r="AW65" s="4">
        <v>3.6519769999999998E-3</v>
      </c>
      <c r="AX65" s="4">
        <v>3.5811028999999999E-3</v>
      </c>
      <c r="AY65" s="4">
        <v>3.511606E-3</v>
      </c>
      <c r="AZ65" s="4">
        <v>3.4434590999999999E-3</v>
      </c>
      <c r="BA65" s="4">
        <v>3.3766358000000001E-3</v>
      </c>
      <c r="BB65" s="4">
        <v>3.3111101E-3</v>
      </c>
      <c r="BC65" s="4">
        <v>3.2468566E-3</v>
      </c>
      <c r="BD65" s="4">
        <v>3.1838505E-3</v>
      </c>
      <c r="BE65" s="4">
        <v>3.1220674000000002E-3</v>
      </c>
      <c r="BF65" s="4">
        <v>3.0614834E-3</v>
      </c>
      <c r="BG65" s="4">
        <v>3.0020749999999999E-3</v>
      </c>
      <c r="BH65" s="4">
        <v>2.9438195E-3</v>
      </c>
      <c r="BI65" s="4">
        <v>2.8866943000000001E-3</v>
      </c>
      <c r="BJ65" s="4">
        <v>2.8306773999999999E-3</v>
      </c>
      <c r="BK65" s="4">
        <v>2.7757473E-3</v>
      </c>
      <c r="BL65" s="4">
        <v>2.7218828E-3</v>
      </c>
      <c r="BM65" s="4">
        <v>2.6690631000000002E-3</v>
      </c>
      <c r="BN65" s="4">
        <v>2.6172679999999999E-3</v>
      </c>
      <c r="BO65" s="4">
        <v>2.5664775999999999E-3</v>
      </c>
      <c r="BP65" s="4">
        <v>2.5166722999999998E-3</v>
      </c>
      <c r="BQ65" s="4">
        <v>2.467833E-3</v>
      </c>
      <c r="BR65" s="4">
        <v>2.4199410000000001E-3</v>
      </c>
      <c r="BS65" s="4">
        <v>2.3729778999999999E-3</v>
      </c>
      <c r="BT65" s="4">
        <v>2.3269255999999999E-3</v>
      </c>
      <c r="BU65" s="4">
        <v>2.2817663999999999E-3</v>
      </c>
      <c r="BV65" s="4">
        <v>2.2374831999999998E-3</v>
      </c>
      <c r="BW65" s="4">
        <v>2.1940586999999998E-3</v>
      </c>
      <c r="BX65" s="4">
        <v>2.1514765E-3</v>
      </c>
      <c r="BY65" s="4">
        <v>2.1097201999999999E-3</v>
      </c>
      <c r="BZ65" s="4">
        <v>2.0687737000000001E-3</v>
      </c>
      <c r="CA65" s="4">
        <v>2.0286213000000001E-3</v>
      </c>
      <c r="CB65" s="4">
        <v>1.9892477000000002E-3</v>
      </c>
      <c r="CC65" s="4">
        <v>1.9506377999999999E-3</v>
      </c>
      <c r="CD65" s="4">
        <v>1.9127768E-3</v>
      </c>
      <c r="CE65" s="4">
        <v>1.87565E-3</v>
      </c>
      <c r="CF65" s="4">
        <v>1.8392434000000001E-3</v>
      </c>
      <c r="CG65" s="4">
        <v>1.8035429999999999E-3</v>
      </c>
      <c r="CH65" s="4">
        <v>1.7685349999999999E-3</v>
      </c>
      <c r="CI65" s="4">
        <v>1.7342061000000001E-3</v>
      </c>
      <c r="CJ65" s="4">
        <v>1.7005430999999999E-3</v>
      </c>
      <c r="CK65" s="4">
        <v>1.6675330999999999E-3</v>
      </c>
      <c r="CL65" s="4">
        <v>1.6351633999999999E-3</v>
      </c>
      <c r="CM65" s="4">
        <v>1.6034216E-3</v>
      </c>
      <c r="CN65" s="4">
        <v>1.5722956E-3</v>
      </c>
      <c r="CO65" s="4">
        <v>1.5417734000000001E-3</v>
      </c>
      <c r="CP65" s="4">
        <v>1.5118433E-3</v>
      </c>
      <c r="CQ65" s="4">
        <v>1.4824937999999999E-3</v>
      </c>
      <c r="CR65" s="4">
        <v>1.4537138E-3</v>
      </c>
      <c r="CS65" s="4">
        <v>1.4254921E-3</v>
      </c>
      <c r="CT65" s="4">
        <v>1.3978180000000001E-3</v>
      </c>
      <c r="CU65" s="4">
        <v>1.3706808E-3</v>
      </c>
      <c r="CV65" s="4">
        <v>1.3440701E-3</v>
      </c>
      <c r="CW65" s="4">
        <v>1.3179756999999999E-3</v>
      </c>
      <c r="CX65" s="4">
        <v>1.2923876000000001E-3</v>
      </c>
      <c r="CY65" s="4">
        <v>1.267296E-3</v>
      </c>
      <c r="CZ65" s="4">
        <v>1.2426913000000001E-3</v>
      </c>
      <c r="DA65" s="4">
        <v>1.2185640000000001E-3</v>
      </c>
      <c r="DB65" s="4">
        <v>1.1949049E-3</v>
      </c>
      <c r="DC65" s="4">
        <v>1.1717049000000001E-3</v>
      </c>
      <c r="DD65" s="4">
        <v>1.1489550999999999E-3</v>
      </c>
      <c r="DE65" s="4">
        <v>1.1266467E-3</v>
      </c>
      <c r="DF65" s="4">
        <v>1.1047712999999999E-3</v>
      </c>
      <c r="DG65" s="4">
        <v>1.0833203999999999E-3</v>
      </c>
      <c r="DH65" s="4">
        <v>1.0622858000000001E-3</v>
      </c>
      <c r="DI65" s="4">
        <v>1.0416594E-3</v>
      </c>
      <c r="DJ65" s="4">
        <v>1.0214333000000001E-3</v>
      </c>
      <c r="DK65" s="4">
        <v>1.0015998E-3</v>
      </c>
      <c r="DL65" s="4">
        <v>9.8215119999999997E-4</v>
      </c>
      <c r="DM65" s="4">
        <v>9.6307999999999995E-4</v>
      </c>
      <c r="DN65" s="4">
        <v>9.443791E-4</v>
      </c>
      <c r="DO65" s="4">
        <v>9.2604099999999995E-4</v>
      </c>
      <c r="DP65" s="4">
        <v>9.0805900000000001E-4</v>
      </c>
      <c r="DQ65" s="4">
        <v>8.9042590000000001E-4</v>
      </c>
      <c r="DR65" s="4">
        <v>8.7313509999999996E-4</v>
      </c>
      <c r="DS65" s="4">
        <v>8.5617989999999997E-4</v>
      </c>
      <c r="DT65" s="4">
        <v>8.3955390000000003E-4</v>
      </c>
      <c r="DU65" s="4">
        <v>8.2325050000000004E-4</v>
      </c>
      <c r="DV65" s="4">
        <v>8.0726370000000003E-4</v>
      </c>
      <c r="DW65" s="4">
        <v>7.9158709999999999E-4</v>
      </c>
      <c r="DX65" s="4">
        <v>7.7621489999999999E-4</v>
      </c>
      <c r="DY65" s="4">
        <v>7.6114110000000004E-4</v>
      </c>
      <c r="DZ65" s="4">
        <v>7.4635990000000002E-4</v>
      </c>
      <c r="EA65" s="4">
        <v>7.3186560000000004E-4</v>
      </c>
      <c r="EB65" s="4">
        <v>7.1765279999999999E-4</v>
      </c>
      <c r="EC65" s="4">
        <v>7.037158E-4</v>
      </c>
      <c r="ED65" s="4">
        <v>6.9004940000000001E-4</v>
      </c>
      <c r="EE65" s="4">
        <v>6.7664839999999999E-4</v>
      </c>
      <c r="EF65" s="4">
        <v>6.6350749999999998E-4</v>
      </c>
      <c r="EG65" s="4">
        <v>6.5062170000000001E-4</v>
      </c>
      <c r="EH65" s="4">
        <v>6.3798610000000003E-4</v>
      </c>
      <c r="EI65" s="4">
        <v>6.255958E-4</v>
      </c>
      <c r="EJ65" s="4">
        <v>6.1344600000000002E-4</v>
      </c>
      <c r="EK65" s="4">
        <v>6.0153219999999996E-4</v>
      </c>
      <c r="EL65" s="4">
        <v>5.8984969999999995E-4</v>
      </c>
      <c r="EM65" s="4">
        <v>5.7839399999999998E-4</v>
      </c>
      <c r="EN65" s="4">
        <v>5.6716069999999995E-4</v>
      </c>
      <c r="EO65" s="4">
        <v>5.5614550000000003E-4</v>
      </c>
      <c r="EP65" s="4">
        <v>5.4534419999999998E-4</v>
      </c>
      <c r="EQ65" s="4">
        <v>5.3475259999999998E-4</v>
      </c>
      <c r="ER65" s="4">
        <v>5.2436669999999998E-4</v>
      </c>
      <c r="ES65" s="4">
        <v>5.1418250000000003E-4</v>
      </c>
      <c r="ET65" s="4">
        <v>5.0419590000000002E-4</v>
      </c>
      <c r="EU65" s="4">
        <v>4.9440330000000002E-4</v>
      </c>
      <c r="EV65" s="4">
        <v>4.848009E-4</v>
      </c>
      <c r="EW65" s="4">
        <v>4.7538490000000001E-4</v>
      </c>
      <c r="EX65" s="4">
        <v>4.6615170000000001E-4</v>
      </c>
      <c r="EY65" s="4">
        <v>4.5709789999999999E-4</v>
      </c>
      <c r="EZ65" s="4">
        <v>4.4821979999999997E-4</v>
      </c>
      <c r="FA65" s="4">
        <v>4.3951420000000002E-4</v>
      </c>
      <c r="FB65" s="4">
        <v>4.3097760000000002E-4</v>
      </c>
      <c r="FC65" s="4">
        <v>4.2260669999999998E-4</v>
      </c>
      <c r="FD65" s="4">
        <v>4.1439839999999999E-4</v>
      </c>
      <c r="FE65" s="4">
        <v>4.0634960000000001E-4</v>
      </c>
      <c r="FF65" s="4">
        <v>3.9845700000000001E-4</v>
      </c>
      <c r="FG65" s="4">
        <v>3.9071769999999997E-4</v>
      </c>
      <c r="FH65" s="4">
        <v>3.8312859999999998E-4</v>
      </c>
      <c r="FI65" s="4">
        <v>3.7568699999999998E-4</v>
      </c>
      <c r="FJ65" s="4">
        <v>3.6838989999999998E-4</v>
      </c>
      <c r="FK65" s="4">
        <v>3.6123440000000002E-4</v>
      </c>
      <c r="FL65" s="4">
        <v>3.54218E-4</v>
      </c>
      <c r="FM65" s="4">
        <v>3.4733779999999997E-4</v>
      </c>
      <c r="FN65" s="4">
        <v>3.4059120000000002E-4</v>
      </c>
      <c r="FO65" s="4">
        <v>3.3397560000000001E-4</v>
      </c>
      <c r="FP65" s="4">
        <v>3.2748849999999997E-4</v>
      </c>
      <c r="FQ65" s="4">
        <v>3.2112740000000002E-4</v>
      </c>
    </row>
    <row r="66" spans="1:173" x14ac:dyDescent="0.2">
      <c r="A66" s="3">
        <v>64</v>
      </c>
      <c r="B66" s="4">
        <v>1.05767467E-2</v>
      </c>
      <c r="C66" s="4">
        <v>1.0353378999999999E-2</v>
      </c>
      <c r="D66" s="4">
        <v>9.9225957999999996E-3</v>
      </c>
      <c r="E66" s="4">
        <v>9.6180789000000003E-3</v>
      </c>
      <c r="F66" s="4">
        <v>9.3758415000000008E-3</v>
      </c>
      <c r="G66" s="4">
        <v>9.1655876000000004E-3</v>
      </c>
      <c r="H66" s="4">
        <v>8.9726987999999997E-3</v>
      </c>
      <c r="I66" s="4">
        <v>8.7900414999999999E-3</v>
      </c>
      <c r="J66" s="4">
        <v>8.6141028000000005E-3</v>
      </c>
      <c r="K66" s="4">
        <v>8.4431331999999994E-3</v>
      </c>
      <c r="L66" s="4">
        <v>8.2762453999999999E-3</v>
      </c>
      <c r="M66" s="4">
        <v>8.1129741999999994E-3</v>
      </c>
      <c r="N66" s="4">
        <v>7.9530616999999998E-3</v>
      </c>
      <c r="O66" s="4">
        <v>7.7963518999999998E-3</v>
      </c>
      <c r="P66" s="4">
        <v>7.6427394000000001E-3</v>
      </c>
      <c r="Q66" s="4">
        <v>7.4921438999999996E-3</v>
      </c>
      <c r="R66" s="4">
        <v>7.3444976000000004E-3</v>
      </c>
      <c r="S66" s="4">
        <v>7.1997398000000004E-3</v>
      </c>
      <c r="T66" s="4">
        <v>7.0578133000000001E-3</v>
      </c>
      <c r="U66" s="4">
        <v>6.9186632000000003E-3</v>
      </c>
      <c r="V66" s="4">
        <v>6.7822361000000001E-3</v>
      </c>
      <c r="W66" s="4">
        <v>6.64848E-3</v>
      </c>
      <c r="X66" s="4">
        <v>6.5173436999999999E-3</v>
      </c>
      <c r="Y66" s="4">
        <v>6.3887770999999996E-3</v>
      </c>
      <c r="Z66" s="4">
        <v>6.2627309999999997E-3</v>
      </c>
      <c r="AA66" s="4">
        <v>6.1391570000000001E-3</v>
      </c>
      <c r="AB66" s="4">
        <v>6.0180075000000003E-3</v>
      </c>
      <c r="AC66" s="4">
        <v>5.8992358999999999E-3</v>
      </c>
      <c r="AD66" s="4">
        <v>5.7827963999999999E-3</v>
      </c>
      <c r="AE66" s="4">
        <v>5.6686438000000004E-3</v>
      </c>
      <c r="AF66" s="4">
        <v>5.5567339999999998E-3</v>
      </c>
      <c r="AG66" s="4">
        <v>5.4470235999999998E-3</v>
      </c>
      <c r="AH66" s="4">
        <v>5.3394699000000002E-3</v>
      </c>
      <c r="AI66" s="4">
        <v>5.2340312000000002E-3</v>
      </c>
      <c r="AJ66" s="4">
        <v>5.1306663000000004E-3</v>
      </c>
      <c r="AK66" s="4">
        <v>5.0293348999999998E-3</v>
      </c>
      <c r="AL66" s="4">
        <v>4.9299976000000004E-3</v>
      </c>
      <c r="AM66" s="4">
        <v>4.8326154000000003E-3</v>
      </c>
      <c r="AN66" s="4">
        <v>4.7371503000000004E-3</v>
      </c>
      <c r="AO66" s="4">
        <v>4.6435647999999996E-3</v>
      </c>
      <c r="AP66" s="4">
        <v>4.5518223999999998E-3</v>
      </c>
      <c r="AQ66" s="4">
        <v>4.4618870999999999E-3</v>
      </c>
      <c r="AR66" s="4">
        <v>4.3737235000000001E-3</v>
      </c>
      <c r="AS66" s="4">
        <v>4.2872969999999998E-3</v>
      </c>
      <c r="AT66" s="4">
        <v>4.2025735999999996E-3</v>
      </c>
      <c r="AU66" s="4">
        <v>4.1195201000000002E-3</v>
      </c>
      <c r="AV66" s="4">
        <v>4.0381037999999998E-3</v>
      </c>
      <c r="AW66" s="4">
        <v>3.9582925000000001E-3</v>
      </c>
      <c r="AX66" s="4">
        <v>3.8800548999999998E-3</v>
      </c>
      <c r="AY66" s="4">
        <v>3.80336E-3</v>
      </c>
      <c r="AZ66" s="4">
        <v>3.7281777999999999E-3</v>
      </c>
      <c r="BA66" s="4">
        <v>3.6544784000000002E-3</v>
      </c>
      <c r="BB66" s="4">
        <v>3.5822328000000001E-3</v>
      </c>
      <c r="BC66" s="4">
        <v>3.5114125E-3</v>
      </c>
      <c r="BD66" s="4">
        <v>3.4419895000000001E-3</v>
      </c>
      <c r="BE66" s="4">
        <v>3.3739363999999998E-3</v>
      </c>
      <c r="BF66" s="4">
        <v>3.3072262E-3</v>
      </c>
      <c r="BG66" s="4">
        <v>3.2418325999999998E-3</v>
      </c>
      <c r="BH66" s="4">
        <v>3.1777297E-3</v>
      </c>
      <c r="BI66" s="4">
        <v>3.1148921000000002E-3</v>
      </c>
      <c r="BJ66" s="4">
        <v>3.0532949000000001E-3</v>
      </c>
      <c r="BK66" s="4">
        <v>2.9929138000000001E-3</v>
      </c>
      <c r="BL66" s="4">
        <v>2.9337248999999998E-3</v>
      </c>
      <c r="BM66" s="4">
        <v>2.8757047E-3</v>
      </c>
      <c r="BN66" s="4">
        <v>2.8188301000000001E-3</v>
      </c>
      <c r="BO66" s="4">
        <v>2.7630787000000002E-3</v>
      </c>
      <c r="BP66" s="4">
        <v>2.7084283999999998E-3</v>
      </c>
      <c r="BQ66" s="4">
        <v>2.6548574000000002E-3</v>
      </c>
      <c r="BR66" s="4">
        <v>2.6023446000000001E-3</v>
      </c>
      <c r="BS66" s="4">
        <v>2.5508689999999999E-3</v>
      </c>
      <c r="BT66" s="4">
        <v>2.5004102999999999E-3</v>
      </c>
      <c r="BU66" s="4">
        <v>2.4509483999999998E-3</v>
      </c>
      <c r="BV66" s="4">
        <v>2.4024636999999999E-3</v>
      </c>
      <c r="BW66" s="4">
        <v>2.3549369000000001E-3</v>
      </c>
      <c r="BX66" s="4">
        <v>2.3083492E-3</v>
      </c>
      <c r="BY66" s="4">
        <v>2.2626819999999998E-3</v>
      </c>
      <c r="BZ66" s="4">
        <v>2.2179171999999999E-3</v>
      </c>
      <c r="CA66" s="4">
        <v>2.1740370999999998E-3</v>
      </c>
      <c r="CB66" s="4">
        <v>2.1310241000000001E-3</v>
      </c>
      <c r="CC66" s="4">
        <v>2.0888612000000001E-3</v>
      </c>
      <c r="CD66" s="4">
        <v>2.0475316999999998E-3</v>
      </c>
      <c r="CE66" s="4">
        <v>2.0070190000000001E-3</v>
      </c>
      <c r="CF66" s="4">
        <v>1.9673071000000002E-3</v>
      </c>
      <c r="CG66" s="4">
        <v>1.9283802E-3</v>
      </c>
      <c r="CH66" s="4">
        <v>1.8902227E-3</v>
      </c>
      <c r="CI66" s="4">
        <v>1.8528195999999999E-3</v>
      </c>
      <c r="CJ66" s="4">
        <v>1.8161558999999999E-3</v>
      </c>
      <c r="CK66" s="4">
        <v>1.7802171E-3</v>
      </c>
      <c r="CL66" s="4">
        <v>1.7449888000000001E-3</v>
      </c>
      <c r="CM66" s="4">
        <v>1.7104570000000001E-3</v>
      </c>
      <c r="CN66" s="4">
        <v>1.6766079E-3</v>
      </c>
      <c r="CO66" s="4">
        <v>1.6434282E-3</v>
      </c>
      <c r="CP66" s="4">
        <v>1.6109046E-3</v>
      </c>
      <c r="CQ66" s="4">
        <v>1.5790240000000001E-3</v>
      </c>
      <c r="CR66" s="4">
        <v>1.5477739E-3</v>
      </c>
      <c r="CS66" s="4">
        <v>1.5171417999999999E-3</v>
      </c>
      <c r="CT66" s="4">
        <v>1.4871155E-3</v>
      </c>
      <c r="CU66" s="4">
        <v>1.457683E-3</v>
      </c>
      <c r="CV66" s="4">
        <v>1.4288326000000001E-3</v>
      </c>
      <c r="CW66" s="4">
        <v>1.4005528000000001E-3</v>
      </c>
      <c r="CX66" s="4">
        <v>1.3728324E-3</v>
      </c>
      <c r="CY66" s="4">
        <v>1.3456601999999999E-3</v>
      </c>
      <c r="CZ66" s="4">
        <v>1.3190255000000001E-3</v>
      </c>
      <c r="DA66" s="4">
        <v>1.2929176E-3</v>
      </c>
      <c r="DB66" s="4">
        <v>1.2673261000000001E-3</v>
      </c>
      <c r="DC66" s="4">
        <v>1.2422409E-3</v>
      </c>
      <c r="DD66" s="4">
        <v>1.2176519E-3</v>
      </c>
      <c r="DE66" s="4">
        <v>1.1935493E-3</v>
      </c>
      <c r="DF66" s="4">
        <v>1.1699235E-3</v>
      </c>
      <c r="DG66" s="4">
        <v>1.1467652E-3</v>
      </c>
      <c r="DH66" s="4">
        <v>1.1240649E-3</v>
      </c>
      <c r="DI66" s="4">
        <v>1.1018137999999999E-3</v>
      </c>
      <c r="DJ66" s="4">
        <v>1.0800028999999999E-3</v>
      </c>
      <c r="DK66" s="4">
        <v>1.0586236000000001E-3</v>
      </c>
      <c r="DL66" s="4">
        <v>1.0376672E-3</v>
      </c>
      <c r="DM66" s="4">
        <v>1.0171255E-3</v>
      </c>
      <c r="DN66" s="4">
        <v>9.9699019999999997E-4</v>
      </c>
      <c r="DO66" s="4">
        <v>9.7725330000000008E-4</v>
      </c>
      <c r="DP66" s="4">
        <v>9.5790700000000003E-4</v>
      </c>
      <c r="DQ66" s="4">
        <v>9.3894340000000005E-4</v>
      </c>
      <c r="DR66" s="4">
        <v>9.2035510000000001E-4</v>
      </c>
      <c r="DS66" s="4">
        <v>9.0213469999999999E-4</v>
      </c>
      <c r="DT66" s="4">
        <v>8.8427480000000005E-4</v>
      </c>
      <c r="DU66" s="4">
        <v>8.6676829999999996E-4</v>
      </c>
      <c r="DV66" s="4">
        <v>8.4960820000000003E-4</v>
      </c>
      <c r="DW66" s="4">
        <v>8.3278780000000004E-4</v>
      </c>
      <c r="DX66" s="4">
        <v>8.1630020000000001E-4</v>
      </c>
      <c r="DY66" s="4">
        <v>8.0013890000000002E-4</v>
      </c>
      <c r="DZ66" s="4">
        <v>7.8429740000000002E-4</v>
      </c>
      <c r="EA66" s="4">
        <v>7.6876950000000005E-4</v>
      </c>
      <c r="EB66" s="4">
        <v>7.5354890000000002E-4</v>
      </c>
      <c r="EC66" s="4">
        <v>7.3862950000000004E-4</v>
      </c>
      <c r="ED66" s="4">
        <v>7.2400540000000003E-4</v>
      </c>
      <c r="EE66" s="4">
        <v>7.0967070000000005E-4</v>
      </c>
      <c r="EF66" s="4">
        <v>6.9561969999999999E-4</v>
      </c>
      <c r="EG66" s="4">
        <v>6.8184690000000004E-4</v>
      </c>
      <c r="EH66" s="4">
        <v>6.6834659999999999E-4</v>
      </c>
      <c r="EI66" s="4">
        <v>6.5511360000000002E-4</v>
      </c>
      <c r="EJ66" s="4">
        <v>6.4214250000000001E-4</v>
      </c>
      <c r="EK66" s="4">
        <v>6.2942810000000005E-4</v>
      </c>
      <c r="EL66" s="4">
        <v>6.1696539999999995E-4</v>
      </c>
      <c r="EM66" s="4">
        <v>6.0474940000000005E-4</v>
      </c>
      <c r="EN66" s="4">
        <v>5.9277519999999999E-4</v>
      </c>
      <c r="EO66" s="4">
        <v>5.8103799999999998E-4</v>
      </c>
      <c r="EP66" s="4">
        <v>5.6953319999999996E-4</v>
      </c>
      <c r="EQ66" s="4">
        <v>5.5825609999999996E-4</v>
      </c>
      <c r="ER66" s="4">
        <v>5.4720219999999996E-4</v>
      </c>
      <c r="ES66" s="4">
        <v>5.3636709999999998E-4</v>
      </c>
      <c r="ET66" s="4">
        <v>5.2574649999999996E-4</v>
      </c>
      <c r="EU66" s="4">
        <v>5.1533619999999999E-4</v>
      </c>
      <c r="EV66" s="4">
        <v>5.0513200000000004E-4</v>
      </c>
      <c r="EW66" s="4">
        <v>4.9512969999999999E-4</v>
      </c>
      <c r="EX66" s="4">
        <v>4.853255E-4</v>
      </c>
      <c r="EY66" s="4">
        <v>4.7571529999999998E-4</v>
      </c>
      <c r="EZ66" s="4">
        <v>4.6629540000000001E-4</v>
      </c>
      <c r="FA66" s="4">
        <v>4.57062E-4</v>
      </c>
      <c r="FB66" s="4">
        <v>4.4801139999999998E-4</v>
      </c>
      <c r="FC66" s="4">
        <v>4.3913999999999997E-4</v>
      </c>
      <c r="FD66" s="4">
        <v>4.304442E-4</v>
      </c>
      <c r="FE66" s="4">
        <v>4.2192050000000001E-4</v>
      </c>
      <c r="FF66" s="4">
        <v>4.135656E-4</v>
      </c>
      <c r="FG66" s="4">
        <v>4.053762E-4</v>
      </c>
      <c r="FH66" s="4">
        <v>3.9734880000000001E-4</v>
      </c>
      <c r="FI66" s="4">
        <v>3.8948040000000002E-4</v>
      </c>
      <c r="FJ66" s="4">
        <v>3.8176779999999998E-4</v>
      </c>
      <c r="FK66" s="4">
        <v>3.7420779999999999E-4</v>
      </c>
      <c r="FL66" s="4">
        <v>3.6679760000000002E-4</v>
      </c>
      <c r="FM66" s="4">
        <v>3.59534E-4</v>
      </c>
      <c r="FN66" s="4">
        <v>3.524143E-4</v>
      </c>
      <c r="FO66" s="4">
        <v>3.4543550000000001E-4</v>
      </c>
      <c r="FP66" s="4">
        <v>3.3859489999999999E-4</v>
      </c>
      <c r="FQ66" s="4">
        <v>3.3188979999999998E-4</v>
      </c>
    </row>
    <row r="67" spans="1:173" x14ac:dyDescent="0.2">
      <c r="A67" s="3">
        <v>65</v>
      </c>
      <c r="B67" s="4">
        <v>1.1853011700000001E-2</v>
      </c>
      <c r="C67" s="4">
        <v>1.1590111700000001E-2</v>
      </c>
      <c r="D67" s="4">
        <v>1.1033600399999999E-2</v>
      </c>
      <c r="E67" s="4">
        <v>1.0655889999999999E-2</v>
      </c>
      <c r="F67" s="4">
        <v>1.03654157E-2</v>
      </c>
      <c r="G67" s="4">
        <v>1.01192477E-2</v>
      </c>
      <c r="H67" s="4">
        <v>9.8967789999999996E-3</v>
      </c>
      <c r="I67" s="4">
        <v>9.6879801000000001E-3</v>
      </c>
      <c r="J67" s="4">
        <v>9.4879183999999998E-3</v>
      </c>
      <c r="K67" s="4">
        <v>9.2941385000000001E-3</v>
      </c>
      <c r="L67" s="4">
        <v>9.1053950000000005E-3</v>
      </c>
      <c r="M67" s="4">
        <v>8.9210350000000008E-3</v>
      </c>
      <c r="N67" s="4">
        <v>8.7406971999999996E-3</v>
      </c>
      <c r="O67" s="4">
        <v>8.5641640000000008E-3</v>
      </c>
      <c r="P67" s="4">
        <v>8.3912893000000002E-3</v>
      </c>
      <c r="Q67" s="4">
        <v>8.2219634000000007E-3</v>
      </c>
      <c r="R67" s="4">
        <v>8.0560948E-3</v>
      </c>
      <c r="S67" s="4">
        <v>7.8936027000000002E-3</v>
      </c>
      <c r="T67" s="4">
        <v>7.7344116999999999E-3</v>
      </c>
      <c r="U67" s="4">
        <v>7.5784503999999997E-3</v>
      </c>
      <c r="V67" s="4">
        <v>7.4256501999999999E-3</v>
      </c>
      <c r="W67" s="4">
        <v>7.2759443999999996E-3</v>
      </c>
      <c r="X67" s="4">
        <v>7.1292682999999999E-3</v>
      </c>
      <c r="Y67" s="4">
        <v>6.9855587999999996E-3</v>
      </c>
      <c r="Z67" s="4">
        <v>6.8447543999999999E-3</v>
      </c>
      <c r="AA67" s="4">
        <v>6.7067949000000002E-3</v>
      </c>
      <c r="AB67" s="4">
        <v>6.5716218E-3</v>
      </c>
      <c r="AC67" s="4">
        <v>6.4391776999999997E-3</v>
      </c>
      <c r="AD67" s="4">
        <v>6.3094064999999998E-3</v>
      </c>
      <c r="AE67" s="4">
        <v>6.1822535999999997E-3</v>
      </c>
      <c r="AF67" s="4">
        <v>6.0576652999999999E-3</v>
      </c>
      <c r="AG67" s="4">
        <v>5.9355893000000003E-3</v>
      </c>
      <c r="AH67" s="4">
        <v>5.8159743999999999E-3</v>
      </c>
      <c r="AI67" s="4">
        <v>5.6987703999999998E-3</v>
      </c>
      <c r="AJ67" s="4">
        <v>5.5839284000000003E-3</v>
      </c>
      <c r="AK67" s="4">
        <v>5.4714003999999997E-3</v>
      </c>
      <c r="AL67" s="4">
        <v>5.3611394000000001E-3</v>
      </c>
      <c r="AM67" s="4">
        <v>5.2530995000000004E-3</v>
      </c>
      <c r="AN67" s="4">
        <v>5.1472358000000003E-3</v>
      </c>
      <c r="AO67" s="4">
        <v>5.0435041000000003E-3</v>
      </c>
      <c r="AP67" s="4">
        <v>4.9418613000000002E-3</v>
      </c>
      <c r="AQ67" s="4">
        <v>4.8422654000000002E-3</v>
      </c>
      <c r="AR67" s="4">
        <v>4.7446748000000002E-3</v>
      </c>
      <c r="AS67" s="4">
        <v>4.6490491999999998E-3</v>
      </c>
      <c r="AT67" s="4">
        <v>4.5553490000000002E-3</v>
      </c>
      <c r="AU67" s="4">
        <v>4.4635352000000003E-3</v>
      </c>
      <c r="AV67" s="4">
        <v>4.3735698999999998E-3</v>
      </c>
      <c r="AW67" s="4">
        <v>4.2854158000000002E-3</v>
      </c>
      <c r="AX67" s="4">
        <v>4.1990365000000003E-3</v>
      </c>
      <c r="AY67" s="4">
        <v>4.1143960999999998E-3</v>
      </c>
      <c r="AZ67" s="4">
        <v>4.0314597999999997E-3</v>
      </c>
      <c r="BA67" s="4">
        <v>3.9501932000000003E-3</v>
      </c>
      <c r="BB67" s="4">
        <v>3.8705625999999999E-3</v>
      </c>
      <c r="BC67" s="4">
        <v>3.7925353000000002E-3</v>
      </c>
      <c r="BD67" s="4">
        <v>3.7160789000000001E-3</v>
      </c>
      <c r="BE67" s="4">
        <v>3.6411617999999998E-3</v>
      </c>
      <c r="BF67" s="4">
        <v>3.5677530999999999E-3</v>
      </c>
      <c r="BG67" s="4">
        <v>3.4958225000000002E-3</v>
      </c>
      <c r="BH67" s="4">
        <v>3.4253401999999999E-3</v>
      </c>
      <c r="BI67" s="4">
        <v>3.3562771E-3</v>
      </c>
      <c r="BJ67" s="4">
        <v>3.2886046999999999E-3</v>
      </c>
      <c r="BK67" s="4">
        <v>3.222295E-3</v>
      </c>
      <c r="BL67" s="4">
        <v>3.1573206000000001E-3</v>
      </c>
      <c r="BM67" s="4">
        <v>3.0936547000000002E-3</v>
      </c>
      <c r="BN67" s="4">
        <v>3.0312709999999999E-3</v>
      </c>
      <c r="BO67" s="4">
        <v>2.9701437E-3</v>
      </c>
      <c r="BP67" s="4">
        <v>2.9102475000000001E-3</v>
      </c>
      <c r="BQ67" s="4">
        <v>2.8515577E-3</v>
      </c>
      <c r="BR67" s="4">
        <v>2.7940501000000002E-3</v>
      </c>
      <c r="BS67" s="4">
        <v>2.7377007999999999E-3</v>
      </c>
      <c r="BT67" s="4">
        <v>2.6824866000000002E-3</v>
      </c>
      <c r="BU67" s="4">
        <v>2.6283845999999999E-3</v>
      </c>
      <c r="BV67" s="4">
        <v>2.5753726E-3</v>
      </c>
      <c r="BW67" s="4">
        <v>2.5234285E-3</v>
      </c>
      <c r="BX67" s="4">
        <v>2.472531E-3</v>
      </c>
      <c r="BY67" s="4">
        <v>2.4226589000000001E-3</v>
      </c>
      <c r="BZ67" s="4">
        <v>2.3737916999999999E-3</v>
      </c>
      <c r="CA67" s="4">
        <v>2.3259091000000002E-3</v>
      </c>
      <c r="CB67" s="4">
        <v>2.2789913999999999E-3</v>
      </c>
      <c r="CC67" s="4">
        <v>2.2330190000000001E-3</v>
      </c>
      <c r="CD67" s="4">
        <v>2.1879731000000002E-3</v>
      </c>
      <c r="CE67" s="4">
        <v>2.1438350000000002E-3</v>
      </c>
      <c r="CF67" s="4">
        <v>2.1005863999999999E-3</v>
      </c>
      <c r="CG67" s="4">
        <v>2.0582094000000002E-3</v>
      </c>
      <c r="CH67" s="4">
        <v>2.0166864999999999E-3</v>
      </c>
      <c r="CI67" s="4">
        <v>1.9760005000000001E-3</v>
      </c>
      <c r="CJ67" s="4">
        <v>1.9361345999999999E-3</v>
      </c>
      <c r="CK67" s="4">
        <v>1.8970721999999999E-3</v>
      </c>
      <c r="CL67" s="4">
        <v>1.8587973E-3</v>
      </c>
      <c r="CM67" s="4">
        <v>1.8212939E-3</v>
      </c>
      <c r="CN67" s="4">
        <v>1.7845465000000001E-3</v>
      </c>
      <c r="CO67" s="4">
        <v>1.7485399E-3</v>
      </c>
      <c r="CP67" s="4">
        <v>1.7132592E-3</v>
      </c>
      <c r="CQ67" s="4">
        <v>1.6786898E-3</v>
      </c>
      <c r="CR67" s="4">
        <v>1.6448173999999999E-3</v>
      </c>
      <c r="CS67" s="4">
        <v>1.6116278999999999E-3</v>
      </c>
      <c r="CT67" s="4">
        <v>1.5791075999999999E-3</v>
      </c>
      <c r="CU67" s="4">
        <v>1.547243E-3</v>
      </c>
      <c r="CV67" s="4">
        <v>1.5160209E-3</v>
      </c>
      <c r="CW67" s="4">
        <v>1.4854283999999999E-3</v>
      </c>
      <c r="CX67" s="4">
        <v>1.4554527999999999E-3</v>
      </c>
      <c r="CY67" s="4">
        <v>1.4260817000000001E-3</v>
      </c>
      <c r="CZ67" s="4">
        <v>1.3973029000000001E-3</v>
      </c>
      <c r="DA67" s="4">
        <v>1.3691044E-3</v>
      </c>
      <c r="DB67" s="4">
        <v>1.3414747000000001E-3</v>
      </c>
      <c r="DC67" s="4">
        <v>1.3144022E-3</v>
      </c>
      <c r="DD67" s="4">
        <v>1.2878757E-3</v>
      </c>
      <c r="DE67" s="4">
        <v>1.2618841E-3</v>
      </c>
      <c r="DF67" s="4">
        <v>1.2364169E-3</v>
      </c>
      <c r="DG67" s="4">
        <v>1.2114633E-3</v>
      </c>
      <c r="DH67" s="4">
        <v>1.187013E-3</v>
      </c>
      <c r="DI67" s="4">
        <v>1.1630559E-3</v>
      </c>
      <c r="DJ67" s="4">
        <v>1.1395820000000001E-3</v>
      </c>
      <c r="DK67" s="4">
        <v>1.1165817E-3</v>
      </c>
      <c r="DL67" s="4">
        <v>1.0940453E-3</v>
      </c>
      <c r="DM67" s="4">
        <v>1.0719634999999999E-3</v>
      </c>
      <c r="DN67" s="4">
        <v>1.0503272000000001E-3</v>
      </c>
      <c r="DO67" s="4">
        <v>1.0291274E-3</v>
      </c>
      <c r="DP67" s="4">
        <v>1.0083552999999999E-3</v>
      </c>
      <c r="DQ67" s="4">
        <v>9.8800220000000005E-4</v>
      </c>
      <c r="DR67" s="4">
        <v>9.6805969999999998E-4</v>
      </c>
      <c r="DS67" s="4">
        <v>9.4851959999999998E-4</v>
      </c>
      <c r="DT67" s="4">
        <v>9.2937369999999996E-4</v>
      </c>
      <c r="DU67" s="4">
        <v>9.1061410000000005E-4</v>
      </c>
      <c r="DV67" s="4">
        <v>8.9223299999999998E-4</v>
      </c>
      <c r="DW67" s="4">
        <v>8.7422279999999997E-4</v>
      </c>
      <c r="DX67" s="4">
        <v>8.5657590000000003E-4</v>
      </c>
      <c r="DY67" s="4">
        <v>8.3928520000000001E-4</v>
      </c>
      <c r="DZ67" s="4">
        <v>8.223433E-4</v>
      </c>
      <c r="EA67" s="4">
        <v>8.057432E-4</v>
      </c>
      <c r="EB67" s="4">
        <v>7.8947819999999999E-4</v>
      </c>
      <c r="EC67" s="4">
        <v>7.7354129999999998E-4</v>
      </c>
      <c r="ED67" s="4">
        <v>7.5792600000000002E-4</v>
      </c>
      <c r="EE67" s="4">
        <v>7.4262579999999996E-4</v>
      </c>
      <c r="EF67" s="4">
        <v>7.2763440000000003E-4</v>
      </c>
      <c r="EG67" s="4">
        <v>7.1294550000000005E-4</v>
      </c>
      <c r="EH67" s="4">
        <v>6.9855299999999998E-4</v>
      </c>
      <c r="EI67" s="4">
        <v>6.8445099999999998E-4</v>
      </c>
      <c r="EJ67" s="4">
        <v>6.706336E-4</v>
      </c>
      <c r="EK67" s="4">
        <v>6.5709500000000001E-4</v>
      </c>
      <c r="EL67" s="4">
        <v>6.4382960000000005E-4</v>
      </c>
      <c r="EM67" s="4">
        <v>6.3083200000000001E-4</v>
      </c>
      <c r="EN67" s="4">
        <v>6.1809660000000004E-4</v>
      </c>
      <c r="EO67" s="4">
        <v>6.0561830000000004E-4</v>
      </c>
      <c r="EP67" s="4">
        <v>5.9339180000000003E-4</v>
      </c>
      <c r="EQ67" s="4">
        <v>5.8141210000000004E-4</v>
      </c>
      <c r="ER67" s="4">
        <v>5.6967420000000001E-4</v>
      </c>
      <c r="ES67" s="4">
        <v>5.5817319999999998E-4</v>
      </c>
      <c r="ET67" s="4">
        <v>5.4690429999999996E-4</v>
      </c>
      <c r="EU67" s="4">
        <v>5.358629E-4</v>
      </c>
      <c r="EV67" s="4">
        <v>5.250443E-4</v>
      </c>
      <c r="EW67" s="4">
        <v>5.144441E-4</v>
      </c>
      <c r="EX67" s="4">
        <v>5.0405779999999998E-4</v>
      </c>
      <c r="EY67" s="4">
        <v>4.9388120000000001E-4</v>
      </c>
      <c r="EZ67" s="4">
        <v>4.8390999999999999E-4</v>
      </c>
      <c r="FA67" s="4">
        <v>4.7414000000000001E-4</v>
      </c>
      <c r="FB67" s="4">
        <v>4.6456729999999998E-4</v>
      </c>
      <c r="FC67" s="4">
        <v>4.5518769999999999E-4</v>
      </c>
      <c r="FD67" s="4">
        <v>4.4599750000000001E-4</v>
      </c>
      <c r="FE67" s="4">
        <v>4.3699290000000002E-4</v>
      </c>
      <c r="FF67" s="4">
        <v>4.2816989999999998E-4</v>
      </c>
      <c r="FG67" s="4">
        <v>4.195251E-4</v>
      </c>
      <c r="FH67" s="4">
        <v>4.110548E-4</v>
      </c>
      <c r="FI67" s="4">
        <v>4.0275549999999998E-4</v>
      </c>
      <c r="FJ67" s="4">
        <v>3.946237E-4</v>
      </c>
      <c r="FK67" s="4">
        <v>3.8665599999999998E-4</v>
      </c>
      <c r="FL67" s="4">
        <v>3.7884920000000002E-4</v>
      </c>
      <c r="FM67" s="4">
        <v>3.7120000000000002E-4</v>
      </c>
      <c r="FN67" s="4">
        <v>3.6370519999999999E-4</v>
      </c>
      <c r="FO67" s="4">
        <v>3.5636169999999999E-4</v>
      </c>
      <c r="FP67" s="4">
        <v>3.4916649999999999E-4</v>
      </c>
      <c r="FQ67" s="4">
        <v>3.4211650000000001E-4</v>
      </c>
    </row>
    <row r="68" spans="1:173" x14ac:dyDescent="0.2">
      <c r="A68" s="3">
        <v>66</v>
      </c>
      <c r="B68" s="4">
        <v>1.2962548500000001E-2</v>
      </c>
      <c r="C68" s="4">
        <v>1.2685054100000001E-2</v>
      </c>
      <c r="D68" s="4">
        <v>1.2120941200000001E-2</v>
      </c>
      <c r="E68" s="4">
        <v>1.1730302600000001E-2</v>
      </c>
      <c r="F68" s="4">
        <v>1.1424595900000001E-2</v>
      </c>
      <c r="G68" s="4">
        <v>1.11621046E-2</v>
      </c>
      <c r="H68" s="4">
        <v>1.09227657E-2</v>
      </c>
      <c r="I68" s="4">
        <v>1.06968181E-2</v>
      </c>
      <c r="J68" s="4">
        <v>1.0479474399999999E-2</v>
      </c>
      <c r="K68" s="4">
        <v>1.02683659E-2</v>
      </c>
      <c r="L68" s="4">
        <v>1.0062304500000001E-2</v>
      </c>
      <c r="M68" s="4">
        <v>9.8606790000000007E-3</v>
      </c>
      <c r="N68" s="4">
        <v>9.6631601999999997E-3</v>
      </c>
      <c r="O68" s="4">
        <v>9.469557E-3</v>
      </c>
      <c r="P68" s="4">
        <v>9.2797455000000004E-3</v>
      </c>
      <c r="Q68" s="4">
        <v>9.0936346000000008E-3</v>
      </c>
      <c r="R68" s="4">
        <v>8.9111494999999999E-3</v>
      </c>
      <c r="S68" s="4">
        <v>8.7322228999999994E-3</v>
      </c>
      <c r="T68" s="4">
        <v>8.5567917E-3</v>
      </c>
      <c r="U68" s="4">
        <v>8.3847945000000007E-3</v>
      </c>
      <c r="V68" s="4">
        <v>8.2161713000000001E-3</v>
      </c>
      <c r="W68" s="4">
        <v>8.0508626999999996E-3</v>
      </c>
      <c r="X68" s="4">
        <v>7.8888099E-3</v>
      </c>
      <c r="Y68" s="4">
        <v>7.7299546999999996E-3</v>
      </c>
      <c r="Z68" s="4">
        <v>7.5742394000000001E-3</v>
      </c>
      <c r="AA68" s="4">
        <v>7.4216068999999997E-3</v>
      </c>
      <c r="AB68" s="4">
        <v>7.2720005000000004E-3</v>
      </c>
      <c r="AC68" s="4">
        <v>7.1253645000000001E-3</v>
      </c>
      <c r="AD68" s="4">
        <v>6.9816434999999998E-3</v>
      </c>
      <c r="AE68" s="4">
        <v>6.8407831000000001E-3</v>
      </c>
      <c r="AF68" s="4">
        <v>6.7027294000000003E-3</v>
      </c>
      <c r="AG68" s="4">
        <v>6.5674291999999997E-3</v>
      </c>
      <c r="AH68" s="4">
        <v>6.4348303000000004E-3</v>
      </c>
      <c r="AI68" s="4">
        <v>6.3048810999999996E-3</v>
      </c>
      <c r="AJ68" s="4">
        <v>6.1775307999999999E-3</v>
      </c>
      <c r="AK68" s="4">
        <v>6.0527293999999999E-3</v>
      </c>
      <c r="AL68" s="4">
        <v>5.9304277000000001E-3</v>
      </c>
      <c r="AM68" s="4">
        <v>5.8105772E-3</v>
      </c>
      <c r="AN68" s="4">
        <v>5.6931304000000004E-3</v>
      </c>
      <c r="AO68" s="4">
        <v>5.5780402999999999E-3</v>
      </c>
      <c r="AP68" s="4">
        <v>5.4652609999999999E-3</v>
      </c>
      <c r="AQ68" s="4">
        <v>5.3547472E-3</v>
      </c>
      <c r="AR68" s="4">
        <v>5.2464545E-3</v>
      </c>
      <c r="AS68" s="4">
        <v>5.1403391999999999E-3</v>
      </c>
      <c r="AT68" s="4">
        <v>5.0363585000000001E-3</v>
      </c>
      <c r="AU68" s="4">
        <v>4.9344701000000003E-3</v>
      </c>
      <c r="AV68" s="4">
        <v>4.8346327999999996E-3</v>
      </c>
      <c r="AW68" s="4">
        <v>4.7368059999999997E-3</v>
      </c>
      <c r="AX68" s="4">
        <v>4.6409498000000004E-3</v>
      </c>
      <c r="AY68" s="4">
        <v>4.5470251000000001E-3</v>
      </c>
      <c r="AZ68" s="4">
        <v>4.4549936000000002E-3</v>
      </c>
      <c r="BA68" s="4">
        <v>4.3648174999999997E-3</v>
      </c>
      <c r="BB68" s="4">
        <v>4.2764600000000002E-3</v>
      </c>
      <c r="BC68" s="4">
        <v>4.1898847999999999E-3</v>
      </c>
      <c r="BD68" s="4">
        <v>4.1050562999999998E-3</v>
      </c>
      <c r="BE68" s="4">
        <v>4.0219395999999998E-3</v>
      </c>
      <c r="BF68" s="4">
        <v>3.9405005999999998E-3</v>
      </c>
      <c r="BG68" s="4">
        <v>3.8607058000000001E-3</v>
      </c>
      <c r="BH68" s="4">
        <v>3.7825221E-3</v>
      </c>
      <c r="BI68" s="4">
        <v>3.7059174000000001E-3</v>
      </c>
      <c r="BJ68" s="4">
        <v>3.6308600000000001E-3</v>
      </c>
      <c r="BK68" s="4">
        <v>3.5573189000000002E-3</v>
      </c>
      <c r="BL68" s="4">
        <v>3.4852635999999999E-3</v>
      </c>
      <c r="BM68" s="4">
        <v>3.4146645000000002E-3</v>
      </c>
      <c r="BN68" s="4">
        <v>3.3454921999999999E-3</v>
      </c>
      <c r="BO68" s="4">
        <v>3.2777180000000002E-3</v>
      </c>
      <c r="BP68" s="4">
        <v>3.2113138999999998E-3</v>
      </c>
      <c r="BQ68" s="4">
        <v>3.1462524000000001E-3</v>
      </c>
      <c r="BR68" s="4">
        <v>3.0825064000000002E-3</v>
      </c>
      <c r="BS68" s="4">
        <v>3.0200495000000001E-3</v>
      </c>
      <c r="BT68" s="4">
        <v>2.9588557000000001E-3</v>
      </c>
      <c r="BU68" s="4">
        <v>2.8988996000000001E-3</v>
      </c>
      <c r="BV68" s="4">
        <v>2.8401563E-3</v>
      </c>
      <c r="BW68" s="4">
        <v>2.7826014000000001E-3</v>
      </c>
      <c r="BX68" s="4">
        <v>2.7262109000000001E-3</v>
      </c>
      <c r="BY68" s="4">
        <v>2.6709613E-3</v>
      </c>
      <c r="BZ68" s="4">
        <v>2.6168298E-3</v>
      </c>
      <c r="CA68" s="4">
        <v>2.5637936000000002E-3</v>
      </c>
      <c r="CB68" s="4">
        <v>2.5118307999999999E-3</v>
      </c>
      <c r="CC68" s="4">
        <v>2.4609197E-3</v>
      </c>
      <c r="CD68" s="4">
        <v>2.4110389999999998E-3</v>
      </c>
      <c r="CE68" s="4">
        <v>2.362168E-3</v>
      </c>
      <c r="CF68" s="4">
        <v>2.3142864000000002E-3</v>
      </c>
      <c r="CG68" s="4">
        <v>2.267374E-3</v>
      </c>
      <c r="CH68" s="4">
        <v>2.2214115000000001E-3</v>
      </c>
      <c r="CI68" s="4">
        <v>2.1763795000000002E-3</v>
      </c>
      <c r="CJ68" s="4">
        <v>2.1322594000000002E-3</v>
      </c>
      <c r="CK68" s="4">
        <v>2.0890326E-3</v>
      </c>
      <c r="CL68" s="4">
        <v>2.0466811999999999E-3</v>
      </c>
      <c r="CM68" s="4">
        <v>2.0051875E-3</v>
      </c>
      <c r="CN68" s="4">
        <v>1.9645341E-3</v>
      </c>
      <c r="CO68" s="4">
        <v>1.9247041E-3</v>
      </c>
      <c r="CP68" s="4">
        <v>1.8856807000000001E-3</v>
      </c>
      <c r="CQ68" s="4">
        <v>1.8474477999999999E-3</v>
      </c>
      <c r="CR68" s="4">
        <v>1.8099894E-3</v>
      </c>
      <c r="CS68" s="4">
        <v>1.7732897E-3</v>
      </c>
      <c r="CT68" s="4">
        <v>1.7373334999999999E-3</v>
      </c>
      <c r="CU68" s="4">
        <v>1.7021057E-3</v>
      </c>
      <c r="CV68" s="4">
        <v>1.6675914999999999E-3</v>
      </c>
      <c r="CW68" s="4">
        <v>1.6337767E-3</v>
      </c>
      <c r="CX68" s="4">
        <v>1.6006468999999999E-3</v>
      </c>
      <c r="CY68" s="4">
        <v>1.5681884E-3</v>
      </c>
      <c r="CZ68" s="4">
        <v>1.5363875999999999E-3</v>
      </c>
      <c r="DA68" s="4">
        <v>1.5052310999999999E-3</v>
      </c>
      <c r="DB68" s="4">
        <v>1.4747060000000001E-3</v>
      </c>
      <c r="DC68" s="4">
        <v>1.4447995E-3</v>
      </c>
      <c r="DD68" s="4">
        <v>1.415499E-3</v>
      </c>
      <c r="DE68" s="4">
        <v>1.3867923000000001E-3</v>
      </c>
      <c r="DF68" s="4">
        <v>1.3586674E-3</v>
      </c>
      <c r="DG68" s="4">
        <v>1.3311124999999999E-3</v>
      </c>
      <c r="DH68" s="4">
        <v>1.3041159999999999E-3</v>
      </c>
      <c r="DI68" s="4">
        <v>1.2776667E-3</v>
      </c>
      <c r="DJ68" s="4">
        <v>1.2517534999999999E-3</v>
      </c>
      <c r="DK68" s="4">
        <v>1.2263655E-3</v>
      </c>
      <c r="DL68" s="4">
        <v>1.2014921E-3</v>
      </c>
      <c r="DM68" s="4">
        <v>1.1771228999999999E-3</v>
      </c>
      <c r="DN68" s="4">
        <v>1.1532477000000001E-3</v>
      </c>
      <c r="DO68" s="4">
        <v>1.1298565E-3</v>
      </c>
      <c r="DP68" s="4">
        <v>1.1069394000000001E-3</v>
      </c>
      <c r="DQ68" s="4">
        <v>1.0844869E-3</v>
      </c>
      <c r="DR68" s="4">
        <v>1.0624896E-3</v>
      </c>
      <c r="DS68" s="4">
        <v>1.0409382E-3</v>
      </c>
      <c r="DT68" s="4">
        <v>1.0198238000000001E-3</v>
      </c>
      <c r="DU68" s="4">
        <v>9.991373999999999E-4</v>
      </c>
      <c r="DV68" s="4">
        <v>9.7887040000000009E-4</v>
      </c>
      <c r="DW68" s="4">
        <v>9.590143E-4</v>
      </c>
      <c r="DX68" s="4">
        <v>9.3956080000000004E-4</v>
      </c>
      <c r="DY68" s="4">
        <v>9.2050179999999995E-4</v>
      </c>
      <c r="DZ68" s="4">
        <v>9.0182909999999997E-4</v>
      </c>
      <c r="EA68" s="4">
        <v>8.835351E-4</v>
      </c>
      <c r="EB68" s="4">
        <v>8.6561199999999998E-4</v>
      </c>
      <c r="EC68" s="4">
        <v>8.4805239999999999E-4</v>
      </c>
      <c r="ED68" s="4">
        <v>8.3084879999999997E-4</v>
      </c>
      <c r="EE68" s="4">
        <v>8.1399409999999999E-4</v>
      </c>
      <c r="EF68" s="4">
        <v>7.9748109999999998E-4</v>
      </c>
      <c r="EG68" s="4">
        <v>7.8130300000000001E-4</v>
      </c>
      <c r="EH68" s="4">
        <v>7.6545300000000003E-4</v>
      </c>
      <c r="EI68" s="4">
        <v>7.4992440000000004E-4</v>
      </c>
      <c r="EJ68" s="4">
        <v>7.3471069999999999E-4</v>
      </c>
      <c r="EK68" s="4">
        <v>7.1980549999999996E-4</v>
      </c>
      <c r="EL68" s="4">
        <v>7.0520260000000003E-4</v>
      </c>
      <c r="EM68" s="4">
        <v>6.9089580000000002E-4</v>
      </c>
      <c r="EN68" s="4">
        <v>6.7687930000000002E-4</v>
      </c>
      <c r="EO68" s="4">
        <v>6.6314689999999996E-4</v>
      </c>
      <c r="EP68" s="4">
        <v>6.4969310000000005E-4</v>
      </c>
      <c r="EQ68" s="4">
        <v>6.3651210000000003E-4</v>
      </c>
      <c r="ER68" s="4">
        <v>6.2359850000000001E-4</v>
      </c>
      <c r="ES68" s="4">
        <v>6.1094679999999996E-4</v>
      </c>
      <c r="ET68" s="4">
        <v>5.9855170000000003E-4</v>
      </c>
      <c r="EU68" s="4">
        <v>5.8640799999999996E-4</v>
      </c>
      <c r="EV68" s="4">
        <v>5.7451059999999996E-4</v>
      </c>
      <c r="EW68" s="4">
        <v>5.6285449999999996E-4</v>
      </c>
      <c r="EX68" s="4">
        <v>5.5143480000000001E-4</v>
      </c>
      <c r="EY68" s="4">
        <v>5.4024680000000003E-4</v>
      </c>
      <c r="EZ68" s="4">
        <v>5.2928570000000002E-4</v>
      </c>
      <c r="FA68" s="4">
        <v>5.1854690000000003E-4</v>
      </c>
      <c r="FB68" s="4">
        <v>5.0802599999999996E-4</v>
      </c>
      <c r="FC68" s="4">
        <v>4.9771839999999999E-4</v>
      </c>
      <c r="FD68" s="4">
        <v>4.8762000000000002E-4</v>
      </c>
      <c r="FE68" s="4">
        <v>4.7772640000000001E-4</v>
      </c>
      <c r="FF68" s="4">
        <v>4.680334E-4</v>
      </c>
      <c r="FG68" s="4">
        <v>4.585371E-4</v>
      </c>
      <c r="FH68" s="4">
        <v>4.4923350000000001E-4</v>
      </c>
      <c r="FI68" s="4">
        <v>4.4011849999999998E-4</v>
      </c>
      <c r="FJ68" s="4">
        <v>4.311885E-4</v>
      </c>
      <c r="FK68" s="4">
        <v>4.2243960000000003E-4</v>
      </c>
      <c r="FL68" s="4">
        <v>4.1386819999999998E-4</v>
      </c>
      <c r="FM68" s="4">
        <v>4.0547069999999997E-4</v>
      </c>
      <c r="FN68" s="4">
        <v>3.9724349999999999E-4</v>
      </c>
      <c r="FO68" s="4">
        <v>3.8918330000000002E-4</v>
      </c>
      <c r="FP68" s="4">
        <v>3.812865E-4</v>
      </c>
      <c r="FQ68" s="4">
        <v>3.7355E-4</v>
      </c>
    </row>
    <row r="69" spans="1:173" x14ac:dyDescent="0.2">
      <c r="A69" s="3">
        <v>67</v>
      </c>
      <c r="B69" s="4">
        <v>1.4238849600000001E-2</v>
      </c>
      <c r="C69" s="4">
        <v>1.39252032E-2</v>
      </c>
      <c r="D69" s="4">
        <v>1.32547545E-2</v>
      </c>
      <c r="E69" s="4">
        <v>1.2800113E-2</v>
      </c>
      <c r="F69" s="4">
        <v>1.24504449E-2</v>
      </c>
      <c r="G69" s="4">
        <v>1.21538311E-2</v>
      </c>
      <c r="H69" s="4">
        <v>1.18853846E-2</v>
      </c>
      <c r="I69" s="4">
        <v>1.1633024699999999E-2</v>
      </c>
      <c r="J69" s="4">
        <v>1.13908382E-2</v>
      </c>
      <c r="K69" s="4">
        <v>1.1155907099999999E-2</v>
      </c>
      <c r="L69" s="4">
        <v>1.09267735E-2</v>
      </c>
      <c r="M69" s="4">
        <v>1.0702692200000001E-2</v>
      </c>
      <c r="N69" s="4">
        <v>1.04832664E-2</v>
      </c>
      <c r="O69" s="4">
        <v>1.0268269E-2</v>
      </c>
      <c r="P69" s="4">
        <v>1.00575557E-2</v>
      </c>
      <c r="Q69" s="4">
        <v>9.8510222999999997E-3</v>
      </c>
      <c r="R69" s="4">
        <v>9.6485840999999996E-3</v>
      </c>
      <c r="S69" s="4">
        <v>9.4501655999999993E-3</v>
      </c>
      <c r="T69" s="4">
        <v>9.2556960000000008E-3</v>
      </c>
      <c r="U69" s="4">
        <v>9.0651064999999996E-3</v>
      </c>
      <c r="V69" s="4">
        <v>8.8783295000000005E-3</v>
      </c>
      <c r="W69" s="4">
        <v>8.6952981999999998E-3</v>
      </c>
      <c r="X69" s="4">
        <v>8.5159461999999991E-3</v>
      </c>
      <c r="Y69" s="4">
        <v>8.3402075999999999E-3</v>
      </c>
      <c r="Z69" s="4">
        <v>8.1680168000000004E-3</v>
      </c>
      <c r="AA69" s="4">
        <v>7.9993089999999996E-3</v>
      </c>
      <c r="AB69" s="4">
        <v>7.8340197999999996E-3</v>
      </c>
      <c r="AC69" s="4">
        <v>7.6720855000000001E-3</v>
      </c>
      <c r="AD69" s="4">
        <v>7.5134431999999999E-3</v>
      </c>
      <c r="AE69" s="4">
        <v>7.3580303999999999E-3</v>
      </c>
      <c r="AF69" s="4">
        <v>7.2057856999999999E-3</v>
      </c>
      <c r="AG69" s="4">
        <v>7.0566481999999996E-3</v>
      </c>
      <c r="AH69" s="4">
        <v>6.9105581000000003E-3</v>
      </c>
      <c r="AI69" s="4">
        <v>6.7674563000000004E-3</v>
      </c>
      <c r="AJ69" s="4">
        <v>6.6272845000000004E-3</v>
      </c>
      <c r="AK69" s="4">
        <v>6.4899852999999999E-3</v>
      </c>
      <c r="AL69" s="4">
        <v>6.3555024999999996E-3</v>
      </c>
      <c r="AM69" s="4">
        <v>6.2237802999999996E-3</v>
      </c>
      <c r="AN69" s="4">
        <v>6.0947641000000004E-3</v>
      </c>
      <c r="AO69" s="4">
        <v>5.9684001999999996E-3</v>
      </c>
      <c r="AP69" s="4">
        <v>5.8446356999999997E-3</v>
      </c>
      <c r="AQ69" s="4">
        <v>5.7234186999999999E-3</v>
      </c>
      <c r="AR69" s="4">
        <v>5.6046982E-3</v>
      </c>
      <c r="AS69" s="4">
        <v>5.4884240000000004E-3</v>
      </c>
      <c r="AT69" s="4">
        <v>5.3745468999999999E-3</v>
      </c>
      <c r="AU69" s="4">
        <v>5.2630187000000002E-3</v>
      </c>
      <c r="AV69" s="4">
        <v>5.1537917999999999E-3</v>
      </c>
      <c r="AW69" s="4">
        <v>5.0468196999999999E-3</v>
      </c>
      <c r="AX69" s="4">
        <v>4.9420566000000004E-3</v>
      </c>
      <c r="AY69" s="4">
        <v>4.8394578000000004E-3</v>
      </c>
      <c r="AZ69" s="4">
        <v>4.7389792E-3</v>
      </c>
      <c r="BA69" s="4">
        <v>4.6405776999999997E-3</v>
      </c>
      <c r="BB69" s="4">
        <v>4.5442108999999998E-3</v>
      </c>
      <c r="BC69" s="4">
        <v>4.4498373000000004E-3</v>
      </c>
      <c r="BD69" s="4">
        <v>4.3574162999999999E-3</v>
      </c>
      <c r="BE69" s="4">
        <v>4.2669079000000002E-3</v>
      </c>
      <c r="BF69" s="4">
        <v>4.1782729000000001E-3</v>
      </c>
      <c r="BG69" s="4">
        <v>4.091473E-3</v>
      </c>
      <c r="BH69" s="4">
        <v>4.0064705000000004E-3</v>
      </c>
      <c r="BI69" s="4">
        <v>3.9232286999999998E-3</v>
      </c>
      <c r="BJ69" s="4">
        <v>3.8417112999999999E-3</v>
      </c>
      <c r="BK69" s="4">
        <v>3.7618829000000001E-3</v>
      </c>
      <c r="BL69" s="4">
        <v>3.6837088999999998E-3</v>
      </c>
      <c r="BM69" s="4">
        <v>3.6071552E-3</v>
      </c>
      <c r="BN69" s="4">
        <v>3.5321884E-3</v>
      </c>
      <c r="BO69" s="4">
        <v>3.4587758000000001E-3</v>
      </c>
      <c r="BP69" s="4">
        <v>3.3868855999999998E-3</v>
      </c>
      <c r="BQ69" s="4">
        <v>3.3164862000000001E-3</v>
      </c>
      <c r="BR69" s="4">
        <v>3.2475469999999999E-3</v>
      </c>
      <c r="BS69" s="4">
        <v>3.1800379E-3</v>
      </c>
      <c r="BT69" s="4">
        <v>3.1139293000000002E-3</v>
      </c>
      <c r="BU69" s="4">
        <v>3.0491923000000002E-3</v>
      </c>
      <c r="BV69" s="4">
        <v>2.9857986999999998E-3</v>
      </c>
      <c r="BW69" s="4">
        <v>2.9237206000000001E-3</v>
      </c>
      <c r="BX69" s="4">
        <v>2.8629308999999999E-3</v>
      </c>
      <c r="BY69" s="4">
        <v>2.8034029999999999E-3</v>
      </c>
      <c r="BZ69" s="4">
        <v>2.7451108000000001E-3</v>
      </c>
      <c r="CA69" s="4">
        <v>2.6880288000000001E-3</v>
      </c>
      <c r="CB69" s="4">
        <v>2.6321318000000001E-3</v>
      </c>
      <c r="CC69" s="4">
        <v>2.5773954999999999E-3</v>
      </c>
      <c r="CD69" s="4">
        <v>2.5237958E-3</v>
      </c>
      <c r="CE69" s="4">
        <v>2.4713091000000001E-3</v>
      </c>
      <c r="CF69" s="4">
        <v>2.4199124999999999E-3</v>
      </c>
      <c r="CG69" s="4">
        <v>2.3695833999999999E-3</v>
      </c>
      <c r="CH69" s="4">
        <v>2.3202995999999998E-3</v>
      </c>
      <c r="CI69" s="4">
        <v>2.2720396000000002E-3</v>
      </c>
      <c r="CJ69" s="4">
        <v>2.2247819999999998E-3</v>
      </c>
      <c r="CK69" s="4">
        <v>2.1785061999999998E-3</v>
      </c>
      <c r="CL69" s="4">
        <v>2.1331918999999999E-3</v>
      </c>
      <c r="CM69" s="4">
        <v>2.088819E-3</v>
      </c>
      <c r="CN69" s="4">
        <v>2.0453681000000001E-3</v>
      </c>
      <c r="CO69" s="4">
        <v>2.0028200999999998E-3</v>
      </c>
      <c r="CP69" s="4">
        <v>1.9611562E-3</v>
      </c>
      <c r="CQ69" s="4">
        <v>1.9203581000000001E-3</v>
      </c>
      <c r="CR69" s="4">
        <v>1.8804079E-3</v>
      </c>
      <c r="CS69" s="4">
        <v>1.841288E-3</v>
      </c>
      <c r="CT69" s="4">
        <v>1.8029812E-3</v>
      </c>
      <c r="CU69" s="4">
        <v>1.7654706000000001E-3</v>
      </c>
      <c r="CV69" s="4">
        <v>1.7287396E-3</v>
      </c>
      <c r="CW69" s="4">
        <v>1.6927722E-3</v>
      </c>
      <c r="CX69" s="4">
        <v>1.6575524E-3</v>
      </c>
      <c r="CY69" s="4">
        <v>1.6230648000000001E-3</v>
      </c>
      <c r="CZ69" s="4">
        <v>1.5892942000000001E-3</v>
      </c>
      <c r="DA69" s="4">
        <v>1.5562256E-3</v>
      </c>
      <c r="DB69" s="4">
        <v>1.5238446000000001E-3</v>
      </c>
      <c r="DC69" s="4">
        <v>1.4921368000000001E-3</v>
      </c>
      <c r="DD69" s="4">
        <v>1.4610883E-3</v>
      </c>
      <c r="DE69" s="4">
        <v>1.4306853E-3</v>
      </c>
      <c r="DF69" s="4">
        <v>1.4009145E-3</v>
      </c>
      <c r="DG69" s="4">
        <v>1.3717628E-3</v>
      </c>
      <c r="DH69" s="4">
        <v>1.3432173E-3</v>
      </c>
      <c r="DI69" s="4">
        <v>1.3152654000000001E-3</v>
      </c>
      <c r="DJ69" s="4">
        <v>1.2878948E-3</v>
      </c>
      <c r="DK69" s="4">
        <v>1.2610933999999999E-3</v>
      </c>
      <c r="DL69" s="4">
        <v>1.2348494E-3</v>
      </c>
      <c r="DM69" s="4">
        <v>1.2091512E-3</v>
      </c>
      <c r="DN69" s="4">
        <v>1.1839875E-3</v>
      </c>
      <c r="DO69" s="4">
        <v>1.1593471000000001E-3</v>
      </c>
      <c r="DP69" s="4">
        <v>1.1352192999999999E-3</v>
      </c>
      <c r="DQ69" s="4">
        <v>1.1115933E-3</v>
      </c>
      <c r="DR69" s="4">
        <v>1.0884588000000001E-3</v>
      </c>
      <c r="DS69" s="4">
        <v>1.0658054000000001E-3</v>
      </c>
      <c r="DT69" s="4">
        <v>1.0436232999999999E-3</v>
      </c>
      <c r="DU69" s="4">
        <v>1.0219026000000001E-3</v>
      </c>
      <c r="DV69" s="4">
        <v>1.0006336999999999E-3</v>
      </c>
      <c r="DW69" s="4">
        <v>9.7980729999999996E-4</v>
      </c>
      <c r="DX69" s="4">
        <v>9.5941419999999997E-4</v>
      </c>
      <c r="DY69" s="4">
        <v>9.3944530000000001E-4</v>
      </c>
      <c r="DZ69" s="4">
        <v>9.1989179999999999E-4</v>
      </c>
      <c r="EA69" s="4">
        <v>9.0074510000000003E-4</v>
      </c>
      <c r="EB69" s="4">
        <v>8.8199679999999996E-4</v>
      </c>
      <c r="EC69" s="4">
        <v>8.6363849999999997E-4</v>
      </c>
      <c r="ED69" s="4">
        <v>8.4566220000000002E-4</v>
      </c>
      <c r="EE69" s="4">
        <v>8.280599E-4</v>
      </c>
      <c r="EF69" s="4">
        <v>8.1082379999999996E-4</v>
      </c>
      <c r="EG69" s="4">
        <v>7.9394640000000005E-4</v>
      </c>
      <c r="EH69" s="4">
        <v>7.7742009999999995E-4</v>
      </c>
      <c r="EI69" s="4">
        <v>7.6123770000000002E-4</v>
      </c>
      <c r="EJ69" s="4">
        <v>7.4539210000000003E-4</v>
      </c>
      <c r="EK69" s="4">
        <v>7.298761E-4</v>
      </c>
      <c r="EL69" s="4">
        <v>7.1468300000000003E-4</v>
      </c>
      <c r="EM69" s="4">
        <v>6.9980599999999997E-4</v>
      </c>
      <c r="EN69" s="4">
        <v>6.8523870000000004E-4</v>
      </c>
      <c r="EO69" s="4">
        <v>6.7097439999999999E-4</v>
      </c>
      <c r="EP69" s="4">
        <v>6.5700700000000003E-4</v>
      </c>
      <c r="EQ69" s="4">
        <v>6.433303E-4</v>
      </c>
      <c r="ER69" s="4">
        <v>6.2993809999999995E-4</v>
      </c>
      <c r="ES69" s="4">
        <v>6.168247E-4</v>
      </c>
      <c r="ET69" s="4">
        <v>6.0398419999999997E-4</v>
      </c>
      <c r="EU69" s="4">
        <v>5.9141079999999995E-4</v>
      </c>
      <c r="EV69" s="4">
        <v>5.7909919999999998E-4</v>
      </c>
      <c r="EW69" s="4">
        <v>5.6704379999999999E-4</v>
      </c>
      <c r="EX69" s="4">
        <v>5.5523919999999997E-4</v>
      </c>
      <c r="EY69" s="4">
        <v>5.4368039999999997E-4</v>
      </c>
      <c r="EZ69" s="4">
        <v>5.3236210000000002E-4</v>
      </c>
      <c r="FA69" s="4">
        <v>5.2127939999999995E-4</v>
      </c>
      <c r="FB69" s="4">
        <v>5.1042730000000003E-4</v>
      </c>
      <c r="FC69" s="4">
        <v>4.9980109999999995E-4</v>
      </c>
      <c r="FD69" s="4">
        <v>4.8939610000000005E-4</v>
      </c>
      <c r="FE69" s="4">
        <v>4.7920759999999998E-4</v>
      </c>
      <c r="FF69" s="4">
        <v>4.6923119999999998E-4</v>
      </c>
      <c r="FG69" s="4">
        <v>4.5946239999999997E-4</v>
      </c>
      <c r="FH69" s="4">
        <v>4.4989699999999999E-4</v>
      </c>
      <c r="FI69" s="4">
        <v>4.405306E-4</v>
      </c>
      <c r="FJ69" s="4">
        <v>4.3135919999999999E-4</v>
      </c>
      <c r="FK69" s="4">
        <v>4.223788E-4</v>
      </c>
      <c r="FL69" s="4">
        <v>4.1358520000000002E-4</v>
      </c>
      <c r="FM69" s="4">
        <v>4.0497470000000002E-4</v>
      </c>
      <c r="FN69" s="4">
        <v>3.9654339999999999E-4</v>
      </c>
      <c r="FO69" s="4">
        <v>3.8828760000000001E-4</v>
      </c>
      <c r="FP69" s="4">
        <v>3.8020360000000001E-4</v>
      </c>
      <c r="FQ69" s="4">
        <v>3.7228789999999999E-4</v>
      </c>
    </row>
    <row r="70" spans="1:173" x14ac:dyDescent="0.2">
      <c r="A70" s="3">
        <v>68</v>
      </c>
      <c r="B70" s="4">
        <v>1.5743523200000002E-2</v>
      </c>
      <c r="C70" s="4">
        <v>1.5397312999999999E-2</v>
      </c>
      <c r="D70" s="4">
        <v>1.46532187E-2</v>
      </c>
      <c r="E70" s="4">
        <v>1.41493286E-2</v>
      </c>
      <c r="F70" s="4">
        <v>1.37621571E-2</v>
      </c>
      <c r="G70" s="4">
        <v>1.3433883000000001E-2</v>
      </c>
      <c r="H70" s="4">
        <v>1.31368031E-2</v>
      </c>
      <c r="I70" s="4">
        <v>1.28574789E-2</v>
      </c>
      <c r="J70" s="4">
        <v>1.25893411E-2</v>
      </c>
      <c r="K70" s="4">
        <v>1.2329155E-2</v>
      </c>
      <c r="L70" s="4">
        <v>1.20753109E-2</v>
      </c>
      <c r="M70" s="4">
        <v>1.18269919E-2</v>
      </c>
      <c r="N70" s="4">
        <v>1.15837675E-2</v>
      </c>
      <c r="O70" s="4">
        <v>1.1345395499999999E-2</v>
      </c>
      <c r="P70" s="4">
        <v>1.11117245E-2</v>
      </c>
      <c r="Q70" s="4">
        <v>1.0882647000000001E-2</v>
      </c>
      <c r="R70" s="4">
        <v>1.06580763E-2</v>
      </c>
      <c r="S70" s="4">
        <v>1.04379351E-2</v>
      </c>
      <c r="T70" s="4">
        <v>1.02221506E-2</v>
      </c>
      <c r="U70" s="4">
        <v>1.00106517E-2</v>
      </c>
      <c r="V70" s="4">
        <v>9.8033679000000002E-3</v>
      </c>
      <c r="W70" s="4">
        <v>9.6002291999999993E-3</v>
      </c>
      <c r="X70" s="4">
        <v>9.4011653999999997E-3</v>
      </c>
      <c r="Y70" s="4">
        <v>9.2061065000000001E-3</v>
      </c>
      <c r="Z70" s="4">
        <v>9.0149826000000006E-3</v>
      </c>
      <c r="AA70" s="4">
        <v>8.8277240999999999E-3</v>
      </c>
      <c r="AB70" s="4">
        <v>8.6442615999999996E-3</v>
      </c>
      <c r="AC70" s="4">
        <v>8.4645263000000005E-3</v>
      </c>
      <c r="AD70" s="4">
        <v>8.2884497000000005E-3</v>
      </c>
      <c r="AE70" s="4">
        <v>8.1159640999999994E-3</v>
      </c>
      <c r="AF70" s="4">
        <v>7.9470023000000004E-3</v>
      </c>
      <c r="AG70" s="4">
        <v>7.7814978999999999E-3</v>
      </c>
      <c r="AH70" s="4">
        <v>7.6193850000000002E-3</v>
      </c>
      <c r="AI70" s="4">
        <v>7.4605988E-3</v>
      </c>
      <c r="AJ70" s="4">
        <v>7.3050752000000004E-3</v>
      </c>
      <c r="AK70" s="4">
        <v>7.1527509000000001E-3</v>
      </c>
      <c r="AL70" s="4">
        <v>7.0035636000000002E-3</v>
      </c>
      <c r="AM70" s="4">
        <v>6.8574517999999999E-3</v>
      </c>
      <c r="AN70" s="4">
        <v>6.714355E-3</v>
      </c>
      <c r="AO70" s="4">
        <v>6.5742136E-3</v>
      </c>
      <c r="AP70" s="4">
        <v>6.4369689999999999E-3</v>
      </c>
      <c r="AQ70" s="4">
        <v>6.3025635000000003E-3</v>
      </c>
      <c r="AR70" s="4">
        <v>6.1709403999999999E-3</v>
      </c>
      <c r="AS70" s="4">
        <v>6.0420439000000003E-3</v>
      </c>
      <c r="AT70" s="4">
        <v>5.9158190999999997E-3</v>
      </c>
      <c r="AU70" s="4">
        <v>5.7922123000000002E-3</v>
      </c>
      <c r="AV70" s="4">
        <v>5.6711705999999999E-3</v>
      </c>
      <c r="AW70" s="4">
        <v>5.5526419000000004E-3</v>
      </c>
      <c r="AX70" s="4">
        <v>5.4365754000000001E-3</v>
      </c>
      <c r="AY70" s="4">
        <v>5.3229209E-3</v>
      </c>
      <c r="AZ70" s="4">
        <v>5.2116293000000003E-3</v>
      </c>
      <c r="BA70" s="4">
        <v>5.1026524999999998E-3</v>
      </c>
      <c r="BB70" s="4">
        <v>4.9959430999999997E-3</v>
      </c>
      <c r="BC70" s="4">
        <v>4.8914546999999997E-3</v>
      </c>
      <c r="BD70" s="4">
        <v>4.7891417E-3</v>
      </c>
      <c r="BE70" s="4">
        <v>4.6889597000000002E-3</v>
      </c>
      <c r="BF70" s="4">
        <v>4.5908646999999999E-3</v>
      </c>
      <c r="BG70" s="4">
        <v>4.4948139000000002E-3</v>
      </c>
      <c r="BH70" s="4">
        <v>4.4007652000000001E-3</v>
      </c>
      <c r="BI70" s="4">
        <v>4.3086773E-3</v>
      </c>
      <c r="BJ70" s="4">
        <v>4.2185097000000003E-3</v>
      </c>
      <c r="BK70" s="4">
        <v>4.1302229999999997E-3</v>
      </c>
      <c r="BL70" s="4">
        <v>4.0437781000000001E-3</v>
      </c>
      <c r="BM70" s="4">
        <v>3.9591371000000002E-3</v>
      </c>
      <c r="BN70" s="4">
        <v>3.8762625999999999E-3</v>
      </c>
      <c r="BO70" s="4">
        <v>3.7951180000000001E-3</v>
      </c>
      <c r="BP70" s="4">
        <v>3.7156676E-3</v>
      </c>
      <c r="BQ70" s="4">
        <v>3.6378762E-3</v>
      </c>
      <c r="BR70" s="4">
        <v>3.5617092999999998E-3</v>
      </c>
      <c r="BS70" s="4">
        <v>3.4871334E-3</v>
      </c>
      <c r="BT70" s="4">
        <v>3.4141153999999998E-3</v>
      </c>
      <c r="BU70" s="4">
        <v>3.3426229999999999E-3</v>
      </c>
      <c r="BV70" s="4">
        <v>3.2726244000000002E-3</v>
      </c>
      <c r="BW70" s="4">
        <v>3.2040886000000001E-3</v>
      </c>
      <c r="BX70" s="4">
        <v>3.1369852999999998E-3</v>
      </c>
      <c r="BY70" s="4">
        <v>3.0712844999999998E-3</v>
      </c>
      <c r="BZ70" s="4">
        <v>3.0069572999999999E-3</v>
      </c>
      <c r="CA70" s="4">
        <v>2.9439749000000001E-3</v>
      </c>
      <c r="CB70" s="4">
        <v>2.8823094000000001E-3</v>
      </c>
      <c r="CC70" s="4">
        <v>2.8219333000000001E-3</v>
      </c>
      <c r="CD70" s="4">
        <v>2.7628199E-3</v>
      </c>
      <c r="CE70" s="4">
        <v>2.7049427999999999E-3</v>
      </c>
      <c r="CF70" s="4">
        <v>2.6482761999999998E-3</v>
      </c>
      <c r="CG70" s="4">
        <v>2.5927950000000002E-3</v>
      </c>
      <c r="CH70" s="4">
        <v>2.5384743999999999E-3</v>
      </c>
      <c r="CI70" s="4">
        <v>2.4852902999999999E-3</v>
      </c>
      <c r="CJ70" s="4">
        <v>2.4332188999999999E-3</v>
      </c>
      <c r="CK70" s="4">
        <v>2.3822369000000001E-3</v>
      </c>
      <c r="CL70" s="4">
        <v>2.3323217999999999E-3</v>
      </c>
      <c r="CM70" s="4">
        <v>2.2834512999999998E-3</v>
      </c>
      <c r="CN70" s="4">
        <v>2.2356034999999998E-3</v>
      </c>
      <c r="CO70" s="4">
        <v>2.1887569999999999E-3</v>
      </c>
      <c r="CP70" s="4">
        <v>2.1428911000000001E-3</v>
      </c>
      <c r="CQ70" s="4">
        <v>2.0979852000000002E-3</v>
      </c>
      <c r="CR70" s="4">
        <v>2.0540192999999999E-3</v>
      </c>
      <c r="CS70" s="4">
        <v>2.0109737999999999E-3</v>
      </c>
      <c r="CT70" s="4">
        <v>1.9688294000000002E-3</v>
      </c>
      <c r="CU70" s="4">
        <v>1.9275672999999999E-3</v>
      </c>
      <c r="CV70" s="4">
        <v>1.8871691E-3</v>
      </c>
      <c r="CW70" s="4">
        <v>1.8476167000000001E-3</v>
      </c>
      <c r="CX70" s="4">
        <v>1.8088925E-3</v>
      </c>
      <c r="CY70" s="4">
        <v>1.7709792000000001E-3</v>
      </c>
      <c r="CZ70" s="4">
        <v>1.7338596999999999E-3</v>
      </c>
      <c r="DA70" s="4">
        <v>1.6975175999999999E-3</v>
      </c>
      <c r="DB70" s="4">
        <v>1.6619365999999999E-3</v>
      </c>
      <c r="DC70" s="4">
        <v>1.6271007000000001E-3</v>
      </c>
      <c r="DD70" s="4">
        <v>1.5929944000000001E-3</v>
      </c>
      <c r="DE70" s="4">
        <v>1.5596024999999999E-3</v>
      </c>
      <c r="DF70" s="4">
        <v>1.52691E-3</v>
      </c>
      <c r="DG70" s="4">
        <v>1.4949022000000001E-3</v>
      </c>
      <c r="DH70" s="4">
        <v>1.4635649E-3</v>
      </c>
      <c r="DI70" s="4">
        <v>1.4328839999999999E-3</v>
      </c>
      <c r="DJ70" s="4">
        <v>1.4028458000000001E-3</v>
      </c>
      <c r="DK70" s="4">
        <v>1.3734369000000001E-3</v>
      </c>
      <c r="DL70" s="4">
        <v>1.3446440000000001E-3</v>
      </c>
      <c r="DM70" s="4">
        <v>1.3164544E-3</v>
      </c>
      <c r="DN70" s="4">
        <v>1.2888553999999999E-3</v>
      </c>
      <c r="DO70" s="4">
        <v>1.2618346000000001E-3</v>
      </c>
      <c r="DP70" s="4">
        <v>1.2353799000000001E-3</v>
      </c>
      <c r="DQ70" s="4">
        <v>1.2094795E-3</v>
      </c>
      <c r="DR70" s="4">
        <v>1.1841218000000001E-3</v>
      </c>
      <c r="DS70" s="4">
        <v>1.1592955E-3</v>
      </c>
      <c r="DT70" s="4">
        <v>1.1349893E-3</v>
      </c>
      <c r="DU70" s="4">
        <v>1.1111924999999999E-3</v>
      </c>
      <c r="DV70" s="4">
        <v>1.0878942999999999E-3</v>
      </c>
      <c r="DW70" s="4">
        <v>1.0650843000000001E-3</v>
      </c>
      <c r="DX70" s="4">
        <v>1.0427524E-3</v>
      </c>
      <c r="DY70" s="4">
        <v>1.0208884999999999E-3</v>
      </c>
      <c r="DZ70" s="4">
        <v>9.9948269999999991E-4</v>
      </c>
      <c r="EA70" s="4">
        <v>9.7852560000000004E-4</v>
      </c>
      <c r="EB70" s="4">
        <v>9.580077E-4</v>
      </c>
      <c r="EC70" s="4">
        <v>9.379198E-4</v>
      </c>
      <c r="ED70" s="4">
        <v>9.1825290000000003E-4</v>
      </c>
      <c r="EE70" s="4">
        <v>8.9899819999999999E-4</v>
      </c>
      <c r="EF70" s="4">
        <v>8.8014709999999999E-4</v>
      </c>
      <c r="EG70" s="4">
        <v>8.6169109999999997E-4</v>
      </c>
      <c r="EH70" s="4">
        <v>8.436219E-4</v>
      </c>
      <c r="EI70" s="4">
        <v>8.2593149999999997E-4</v>
      </c>
      <c r="EJ70" s="4">
        <v>8.0861189999999997E-4</v>
      </c>
      <c r="EK70" s="4">
        <v>7.9165530000000004E-4</v>
      </c>
      <c r="EL70" s="4">
        <v>7.7505420000000002E-4</v>
      </c>
      <c r="EM70" s="4">
        <v>7.5880109999999995E-4</v>
      </c>
      <c r="EN70" s="4">
        <v>7.4288869999999995E-4</v>
      </c>
      <c r="EO70" s="4">
        <v>7.2730980000000004E-4</v>
      </c>
      <c r="EP70" s="4">
        <v>7.1205759999999998E-4</v>
      </c>
      <c r="EQ70" s="4">
        <v>6.9712500000000004E-4</v>
      </c>
      <c r="ER70" s="4">
        <v>6.8250560000000001E-4</v>
      </c>
      <c r="ES70" s="4">
        <v>6.6819259999999995E-4</v>
      </c>
      <c r="ET70" s="4">
        <v>6.5417959999999995E-4</v>
      </c>
      <c r="EU70" s="4">
        <v>6.4046049999999998E-4</v>
      </c>
      <c r="EV70" s="4">
        <v>6.2702890000000005E-4</v>
      </c>
      <c r="EW70" s="4">
        <v>6.1387900000000001E-4</v>
      </c>
      <c r="EX70" s="4">
        <v>6.0100469999999995E-4</v>
      </c>
      <c r="EY70" s="4">
        <v>5.8840040000000002E-4</v>
      </c>
      <c r="EZ70" s="4">
        <v>5.7606029999999998E-4</v>
      </c>
      <c r="FA70" s="4">
        <v>5.6397900000000004E-4</v>
      </c>
      <c r="FB70" s="4">
        <v>5.5215090000000004E-4</v>
      </c>
      <c r="FC70" s="4">
        <v>5.4057089999999996E-4</v>
      </c>
      <c r="FD70" s="4">
        <v>5.2923360000000003E-4</v>
      </c>
      <c r="FE70" s="4">
        <v>5.1813409999999999E-4</v>
      </c>
      <c r="FF70" s="4">
        <v>5.0726730000000004E-4</v>
      </c>
      <c r="FG70" s="4">
        <v>4.9662839999999996E-4</v>
      </c>
      <c r="FH70" s="4">
        <v>4.8621249999999998E-4</v>
      </c>
      <c r="FI70" s="4">
        <v>4.7601499999999999E-4</v>
      </c>
      <c r="FJ70" s="4">
        <v>4.6603140000000003E-4</v>
      </c>
      <c r="FK70" s="4">
        <v>4.5625709999999999E-4</v>
      </c>
      <c r="FL70" s="4">
        <v>4.466877E-4</v>
      </c>
      <c r="FM70" s="4">
        <v>4.3731899999999998E-4</v>
      </c>
      <c r="FN70" s="4">
        <v>4.2814680000000002E-4</v>
      </c>
      <c r="FO70" s="4">
        <v>4.1916689999999999E-4</v>
      </c>
      <c r="FP70" s="4">
        <v>4.1037529999999998E-4</v>
      </c>
      <c r="FQ70" s="4">
        <v>4.0176810000000003E-4</v>
      </c>
    </row>
    <row r="71" spans="1:173" x14ac:dyDescent="0.2">
      <c r="A71" s="3">
        <v>69</v>
      </c>
      <c r="B71" s="4">
        <v>1.7290393899999999E-2</v>
      </c>
      <c r="C71" s="4">
        <v>1.69211812E-2</v>
      </c>
      <c r="D71" s="4">
        <v>1.61428128E-2</v>
      </c>
      <c r="E71" s="4">
        <v>1.5609704699999999E-2</v>
      </c>
      <c r="F71" s="4">
        <v>1.51958814E-2</v>
      </c>
      <c r="G71" s="4">
        <v>1.4842183199999999E-2</v>
      </c>
      <c r="H71" s="4">
        <v>1.45202427E-2</v>
      </c>
      <c r="I71" s="4">
        <v>1.42163146E-2</v>
      </c>
      <c r="J71" s="4">
        <v>1.39237028E-2</v>
      </c>
      <c r="K71" s="4">
        <v>1.36391342E-2</v>
      </c>
      <c r="L71" s="4">
        <v>1.3361001799999999E-2</v>
      </c>
      <c r="M71" s="4">
        <v>1.30885098E-2</v>
      </c>
      <c r="N71" s="4">
        <v>1.28212551E-2</v>
      </c>
      <c r="O71" s="4">
        <v>1.2559024199999999E-2</v>
      </c>
      <c r="P71" s="4">
        <v>1.23016932E-2</v>
      </c>
      <c r="Q71" s="4">
        <v>1.2049179700000001E-2</v>
      </c>
      <c r="R71" s="4">
        <v>1.18014192E-2</v>
      </c>
      <c r="S71" s="4">
        <v>1.1558354E-2</v>
      </c>
      <c r="T71" s="4">
        <v>1.13199284E-2</v>
      </c>
      <c r="U71" s="4">
        <v>1.10860856E-2</v>
      </c>
      <c r="V71" s="4">
        <v>1.0856767599999999E-2</v>
      </c>
      <c r="W71" s="4">
        <v>1.06319146E-2</v>
      </c>
      <c r="X71" s="4">
        <v>1.0411464699999999E-2</v>
      </c>
      <c r="Y71" s="4">
        <v>1.0195355E-2</v>
      </c>
      <c r="Z71" s="4">
        <v>9.9835207999999995E-3</v>
      </c>
      <c r="AA71" s="4">
        <v>9.7758966000000003E-3</v>
      </c>
      <c r="AB71" s="4">
        <v>9.5724159000000007E-3</v>
      </c>
      <c r="AC71" s="4">
        <v>9.3730118000000008E-3</v>
      </c>
      <c r="AD71" s="4">
        <v>9.1776167999999998E-3</v>
      </c>
      <c r="AE71" s="4">
        <v>8.9861630999999997E-3</v>
      </c>
      <c r="AF71" s="4">
        <v>8.7985830000000004E-3</v>
      </c>
      <c r="AG71" s="4">
        <v>8.6148087000000005E-3</v>
      </c>
      <c r="AH71" s="4">
        <v>8.4347724999999998E-3</v>
      </c>
      <c r="AI71" s="4">
        <v>8.2584072999999994E-3</v>
      </c>
      <c r="AJ71" s="4">
        <v>8.0856461999999994E-3</v>
      </c>
      <c r="AK71" s="4">
        <v>7.9164226000000004E-3</v>
      </c>
      <c r="AL71" s="4">
        <v>7.7506707000000001E-3</v>
      </c>
      <c r="AM71" s="4">
        <v>7.5883252999999996E-3</v>
      </c>
      <c r="AN71" s="4">
        <v>7.4293218000000003E-3</v>
      </c>
      <c r="AO71" s="4">
        <v>7.2735964000000004E-3</v>
      </c>
      <c r="AP71" s="4">
        <v>7.1210858000000004E-3</v>
      </c>
      <c r="AQ71" s="4">
        <v>6.971728E-3</v>
      </c>
      <c r="AR71" s="4">
        <v>6.8254613000000002E-3</v>
      </c>
      <c r="AS71" s="4">
        <v>6.6822252999999996E-3</v>
      </c>
      <c r="AT71" s="4">
        <v>6.5419602000000004E-3</v>
      </c>
      <c r="AU71" s="4">
        <v>6.4046071999999997E-3</v>
      </c>
      <c r="AV71" s="4">
        <v>6.2701084999999997E-3</v>
      </c>
      <c r="AW71" s="4">
        <v>6.1384070000000002E-3</v>
      </c>
      <c r="AX71" s="4">
        <v>6.0094466999999997E-3</v>
      </c>
      <c r="AY71" s="4">
        <v>5.8831726000000001E-3</v>
      </c>
      <c r="AZ71" s="4">
        <v>5.7595305000000003E-3</v>
      </c>
      <c r="BA71" s="4">
        <v>5.6384670999999999E-3</v>
      </c>
      <c r="BB71" s="4">
        <v>5.5199300999999997E-3</v>
      </c>
      <c r="BC71" s="4">
        <v>5.4038682999999997E-3</v>
      </c>
      <c r="BD71" s="4">
        <v>5.2902310999999999E-3</v>
      </c>
      <c r="BE71" s="4">
        <v>5.1789690999999999E-3</v>
      </c>
      <c r="BF71" s="4">
        <v>5.0700336999999996E-3</v>
      </c>
      <c r="BG71" s="4">
        <v>4.9633771999999998E-3</v>
      </c>
      <c r="BH71" s="4">
        <v>4.8589528E-3</v>
      </c>
      <c r="BI71" s="4">
        <v>4.7567145000000002E-3</v>
      </c>
      <c r="BJ71" s="4">
        <v>4.6566174999999998E-3</v>
      </c>
      <c r="BK71" s="4">
        <v>4.5586174999999998E-3</v>
      </c>
      <c r="BL71" s="4">
        <v>4.4626711999999997E-3</v>
      </c>
      <c r="BM71" s="4">
        <v>4.3687363000000003E-3</v>
      </c>
      <c r="BN71" s="4">
        <v>4.2767708999999999E-3</v>
      </c>
      <c r="BO71" s="4">
        <v>4.1867344000000003E-3</v>
      </c>
      <c r="BP71" s="4">
        <v>4.0985867999999998E-3</v>
      </c>
      <c r="BQ71" s="4">
        <v>4.0122889E-3</v>
      </c>
      <c r="BR71" s="4">
        <v>3.9278020999999998E-3</v>
      </c>
      <c r="BS71" s="4">
        <v>3.8450889999999999E-3</v>
      </c>
      <c r="BT71" s="4">
        <v>3.7641125999999998E-3</v>
      </c>
      <c r="BU71" s="4">
        <v>3.6848366000000001E-3</v>
      </c>
      <c r="BV71" s="4">
        <v>3.6072258000000002E-3</v>
      </c>
      <c r="BW71" s="4">
        <v>3.5312454999999999E-3</v>
      </c>
      <c r="BX71" s="4">
        <v>3.4568615E-3</v>
      </c>
      <c r="BY71" s="4">
        <v>3.3840405999999998E-3</v>
      </c>
      <c r="BZ71" s="4">
        <v>3.3127501999999998E-3</v>
      </c>
      <c r="CA71" s="4">
        <v>3.2429582999999999E-3</v>
      </c>
      <c r="CB71" s="4">
        <v>3.1746335999999998E-3</v>
      </c>
      <c r="CC71" s="4">
        <v>3.1077454E-3</v>
      </c>
      <c r="CD71" s="4">
        <v>3.0422638000000002E-3</v>
      </c>
      <c r="CE71" s="4">
        <v>2.9781590999999998E-3</v>
      </c>
      <c r="CF71" s="4">
        <v>2.9154027999999999E-3</v>
      </c>
      <c r="CG71" s="4">
        <v>2.8539665000000001E-3</v>
      </c>
      <c r="CH71" s="4">
        <v>2.7938224999999998E-3</v>
      </c>
      <c r="CI71" s="4">
        <v>2.7349439E-3</v>
      </c>
      <c r="CJ71" s="4">
        <v>2.6773041000000002E-3</v>
      </c>
      <c r="CK71" s="4">
        <v>2.6208770999999998E-3</v>
      </c>
      <c r="CL71" s="4">
        <v>2.5656376000000002E-3</v>
      </c>
      <c r="CM71" s="4">
        <v>2.5115606000000001E-3</v>
      </c>
      <c r="CN71" s="4">
        <v>2.4586218000000001E-3</v>
      </c>
      <c r="CO71" s="4">
        <v>2.4067972000000001E-3</v>
      </c>
      <c r="CP71" s="4">
        <v>2.3560636E-3</v>
      </c>
      <c r="CQ71" s="4">
        <v>2.3063979999999999E-3</v>
      </c>
      <c r="CR71" s="4">
        <v>2.2577779000000002E-3</v>
      </c>
      <c r="CS71" s="4">
        <v>2.2101816000000001E-3</v>
      </c>
      <c r="CT71" s="4">
        <v>2.1635872999999999E-3</v>
      </c>
      <c r="CU71" s="4">
        <v>2.1179742E-3</v>
      </c>
      <c r="CV71" s="4">
        <v>2.0733217000000002E-3</v>
      </c>
      <c r="CW71" s="4">
        <v>2.0296094000000001E-3</v>
      </c>
      <c r="CX71" s="4">
        <v>1.9868177999999999E-3</v>
      </c>
      <c r="CY71" s="4">
        <v>1.9449274000000001E-3</v>
      </c>
      <c r="CZ71" s="4">
        <v>1.9039192999999999E-3</v>
      </c>
      <c r="DA71" s="4">
        <v>1.8637749E-3</v>
      </c>
      <c r="DB71" s="4">
        <v>1.8244762000000001E-3</v>
      </c>
      <c r="DC71" s="4">
        <v>1.7860053999999999E-3</v>
      </c>
      <c r="DD71" s="4">
        <v>1.7483449000000001E-3</v>
      </c>
      <c r="DE71" s="4">
        <v>1.7114779E-3</v>
      </c>
      <c r="DF71" s="4">
        <v>1.6753876E-3</v>
      </c>
      <c r="DG71" s="4">
        <v>1.6400576000000001E-3</v>
      </c>
      <c r="DH71" s="4">
        <v>1.6054721E-3</v>
      </c>
      <c r="DI71" s="4">
        <v>1.5716153000000001E-3</v>
      </c>
      <c r="DJ71" s="4">
        <v>1.5384718999999999E-3</v>
      </c>
      <c r="DK71" s="4">
        <v>1.5060269E-3</v>
      </c>
      <c r="DL71" s="4">
        <v>1.4742656E-3</v>
      </c>
      <c r="DM71" s="4">
        <v>1.4431736000000001E-3</v>
      </c>
      <c r="DN71" s="4">
        <v>1.4127369E-3</v>
      </c>
      <c r="DO71" s="4">
        <v>1.3829415999999999E-3</v>
      </c>
      <c r="DP71" s="4">
        <v>1.3537743E-3</v>
      </c>
      <c r="DQ71" s="4">
        <v>1.3252218E-3</v>
      </c>
      <c r="DR71" s="4">
        <v>1.297271E-3</v>
      </c>
      <c r="DS71" s="4">
        <v>1.2699094E-3</v>
      </c>
      <c r="DT71" s="4">
        <v>1.2431244999999999E-3</v>
      </c>
      <c r="DU71" s="4">
        <v>1.2169042000000001E-3</v>
      </c>
      <c r="DV71" s="4">
        <v>1.1912366E-3</v>
      </c>
      <c r="DW71" s="4">
        <v>1.1661099999999999E-3</v>
      </c>
      <c r="DX71" s="4">
        <v>1.1415132000000001E-3</v>
      </c>
      <c r="DY71" s="4">
        <v>1.1174348999999999E-3</v>
      </c>
      <c r="DZ71" s="4">
        <v>1.0938641E-3</v>
      </c>
      <c r="EA71" s="4">
        <v>1.0707904E-3</v>
      </c>
      <c r="EB71" s="4">
        <v>1.0482029999999999E-3</v>
      </c>
      <c r="EC71" s="4">
        <v>1.0260918999999999E-3</v>
      </c>
      <c r="ED71" s="4">
        <v>1.0044469000000001E-3</v>
      </c>
      <c r="EE71" s="4">
        <v>9.8325840000000001E-4</v>
      </c>
      <c r="EF71" s="4">
        <v>9.6251650000000002E-4</v>
      </c>
      <c r="EG71" s="4">
        <v>9.42212E-4</v>
      </c>
      <c r="EH71" s="4">
        <v>9.2233569999999995E-4</v>
      </c>
      <c r="EI71" s="4">
        <v>9.028784E-4</v>
      </c>
      <c r="EJ71" s="4">
        <v>8.8383139999999999E-4</v>
      </c>
      <c r="EK71" s="4">
        <v>8.6518610000000003E-4</v>
      </c>
      <c r="EL71" s="4">
        <v>8.469339E-4</v>
      </c>
      <c r="EM71" s="4">
        <v>8.2906669999999996E-4</v>
      </c>
      <c r="EN71" s="4">
        <v>8.1157620000000001E-4</v>
      </c>
      <c r="EO71" s="4">
        <v>7.9445449999999995E-4</v>
      </c>
      <c r="EP71" s="4">
        <v>7.7769389999999996E-4</v>
      </c>
      <c r="EQ71" s="4">
        <v>7.6128679999999996E-4</v>
      </c>
      <c r="ER71" s="4">
        <v>7.4522569999999999E-4</v>
      </c>
      <c r="ES71" s="4">
        <v>7.2950330000000005E-4</v>
      </c>
      <c r="ET71" s="4">
        <v>7.1411249999999999E-4</v>
      </c>
      <c r="EU71" s="4">
        <v>6.9904630000000004E-4</v>
      </c>
      <c r="EV71" s="4">
        <v>6.8429790000000003E-4</v>
      </c>
      <c r="EW71" s="4">
        <v>6.6986050000000005E-4</v>
      </c>
      <c r="EX71" s="4">
        <v>6.5572760000000003E-4</v>
      </c>
      <c r="EY71" s="4">
        <v>6.4189279999999997E-4</v>
      </c>
      <c r="EZ71" s="4">
        <v>6.283498E-4</v>
      </c>
      <c r="FA71" s="4">
        <v>6.1509240000000005E-4</v>
      </c>
      <c r="FB71" s="4">
        <v>6.0211469999999997E-4</v>
      </c>
      <c r="FC71" s="4">
        <v>5.8941069999999998E-4</v>
      </c>
      <c r="FD71" s="4">
        <v>5.7697460000000005E-4</v>
      </c>
      <c r="FE71" s="4">
        <v>5.6480090000000005E-4</v>
      </c>
      <c r="FF71" s="4">
        <v>5.5288400000000001E-4</v>
      </c>
      <c r="FG71" s="4">
        <v>5.4121840000000002E-4</v>
      </c>
      <c r="FH71" s="4">
        <v>5.2979890000000003E-4</v>
      </c>
      <c r="FI71" s="4">
        <v>5.1862030000000001E-4</v>
      </c>
      <c r="FJ71" s="4">
        <v>5.0767749999999995E-4</v>
      </c>
      <c r="FK71" s="4">
        <v>4.9696560000000002E-4</v>
      </c>
      <c r="FL71" s="4">
        <v>4.8647959999999999E-4</v>
      </c>
      <c r="FM71" s="4">
        <v>4.7621479999999998E-4</v>
      </c>
      <c r="FN71" s="4">
        <v>4.6616650000000002E-4</v>
      </c>
      <c r="FO71" s="4">
        <v>4.5633019999999998E-4</v>
      </c>
      <c r="FP71" s="4">
        <v>4.4670140000000001E-4</v>
      </c>
      <c r="FQ71" s="4">
        <v>4.3727579999999999E-4</v>
      </c>
    </row>
    <row r="72" spans="1:173" x14ac:dyDescent="0.2">
      <c r="A72" s="3">
        <v>70</v>
      </c>
      <c r="B72" s="4">
        <v>1.9239294300000001E-2</v>
      </c>
      <c r="C72" s="4">
        <v>1.8820877400000002E-2</v>
      </c>
      <c r="D72" s="4">
        <v>1.78015532E-2</v>
      </c>
      <c r="E72" s="4">
        <v>1.71406435E-2</v>
      </c>
      <c r="F72" s="4">
        <v>1.66513579E-2</v>
      </c>
      <c r="G72" s="4">
        <v>1.6247137599999999E-2</v>
      </c>
      <c r="H72" s="4">
        <v>1.58867712E-2</v>
      </c>
      <c r="I72" s="4">
        <v>1.55503751E-2</v>
      </c>
      <c r="J72" s="4">
        <v>1.52282974E-2</v>
      </c>
      <c r="K72" s="4">
        <v>1.49158429E-2</v>
      </c>
      <c r="L72" s="4">
        <v>1.46107259E-2</v>
      </c>
      <c r="M72" s="4">
        <v>1.43118328E-2</v>
      </c>
      <c r="N72" s="4">
        <v>1.4018617400000001E-2</v>
      </c>
      <c r="O72" s="4">
        <v>1.3730807100000001E-2</v>
      </c>
      <c r="P72" s="4">
        <v>1.3448258100000001E-2</v>
      </c>
      <c r="Q72" s="4">
        <v>1.3170886E-2</v>
      </c>
      <c r="R72" s="4">
        <v>1.2898631900000001E-2</v>
      </c>
      <c r="S72" s="4">
        <v>1.2631446500000001E-2</v>
      </c>
      <c r="T72" s="4">
        <v>1.2369281899999999E-2</v>
      </c>
      <c r="U72" s="4">
        <v>1.21120893E-2</v>
      </c>
      <c r="V72" s="4">
        <v>1.1859816699999999E-2</v>
      </c>
      <c r="W72" s="4">
        <v>1.16124091E-2</v>
      </c>
      <c r="X72" s="4">
        <v>1.13698085E-2</v>
      </c>
      <c r="Y72" s="4">
        <v>1.1131953999999999E-2</v>
      </c>
      <c r="Z72" s="4">
        <v>1.0898782500000001E-2</v>
      </c>
      <c r="AA72" s="4">
        <v>1.06702285E-2</v>
      </c>
      <c r="AB72" s="4">
        <v>1.0446225E-2</v>
      </c>
      <c r="AC72" s="4">
        <v>1.02267034E-2</v>
      </c>
      <c r="AD72" s="4">
        <v>1.0011594E-2</v>
      </c>
      <c r="AE72" s="4">
        <v>9.8008264000000005E-3</v>
      </c>
      <c r="AF72" s="4">
        <v>9.5943292999999992E-3</v>
      </c>
      <c r="AG72" s="4">
        <v>9.3920310999999999E-3</v>
      </c>
      <c r="AH72" s="4">
        <v>9.1938599999999999E-3</v>
      </c>
      <c r="AI72" s="4">
        <v>8.9997440000000005E-3</v>
      </c>
      <c r="AJ72" s="4">
        <v>8.8096114000000003E-3</v>
      </c>
      <c r="AK72" s="4">
        <v>8.6233904E-3</v>
      </c>
      <c r="AL72" s="4">
        <v>8.4410098999999992E-3</v>
      </c>
      <c r="AM72" s="4">
        <v>8.2623989000000005E-3</v>
      </c>
      <c r="AN72" s="4">
        <v>8.0874872E-3</v>
      </c>
      <c r="AO72" s="4">
        <v>7.9162048999999995E-3</v>
      </c>
      <c r="AP72" s="4">
        <v>7.7484831000000001E-3</v>
      </c>
      <c r="AQ72" s="4">
        <v>7.5842534000000001E-3</v>
      </c>
      <c r="AR72" s="4">
        <v>7.4234482999999997E-3</v>
      </c>
      <c r="AS72" s="4">
        <v>7.2660012000000003E-3</v>
      </c>
      <c r="AT72" s="4">
        <v>7.1118459999999998E-3</v>
      </c>
      <c r="AU72" s="4">
        <v>6.9609180999999996E-3</v>
      </c>
      <c r="AV72" s="4">
        <v>6.8131531999999998E-3</v>
      </c>
      <c r="AW72" s="4">
        <v>6.6684884999999999E-3</v>
      </c>
      <c r="AX72" s="4">
        <v>6.5268616999999999E-3</v>
      </c>
      <c r="AY72" s="4">
        <v>6.3882119000000003E-3</v>
      </c>
      <c r="AZ72" s="4">
        <v>6.2524788E-3</v>
      </c>
      <c r="BA72" s="4">
        <v>6.1196033999999996E-3</v>
      </c>
      <c r="BB72" s="4">
        <v>5.9895275999999999E-3</v>
      </c>
      <c r="BC72" s="4">
        <v>5.8621942000000003E-3</v>
      </c>
      <c r="BD72" s="4">
        <v>5.7375472E-3</v>
      </c>
      <c r="BE72" s="4">
        <v>5.6155314000000001E-3</v>
      </c>
      <c r="BF72" s="4">
        <v>5.4960927E-3</v>
      </c>
      <c r="BG72" s="4">
        <v>5.3791780999999997E-3</v>
      </c>
      <c r="BH72" s="4">
        <v>5.2647353000000001E-3</v>
      </c>
      <c r="BI72" s="4">
        <v>5.1527131999999998E-3</v>
      </c>
      <c r="BJ72" s="4">
        <v>5.0430617000000004E-3</v>
      </c>
      <c r="BK72" s="4">
        <v>4.9357313999999998E-3</v>
      </c>
      <c r="BL72" s="4">
        <v>4.8306740999999997E-3</v>
      </c>
      <c r="BM72" s="4">
        <v>4.7278425000000001E-3</v>
      </c>
      <c r="BN72" s="4">
        <v>4.6271901999999998E-3</v>
      </c>
      <c r="BO72" s="4">
        <v>4.5286715000000003E-3</v>
      </c>
      <c r="BP72" s="4">
        <v>4.4322418999999998E-3</v>
      </c>
      <c r="BQ72" s="4">
        <v>4.3378577000000003E-3</v>
      </c>
      <c r="BR72" s="4">
        <v>4.2454759000000002E-3</v>
      </c>
      <c r="BS72" s="4">
        <v>4.1550546999999998E-3</v>
      </c>
      <c r="BT72" s="4">
        <v>4.0665527999999996E-3</v>
      </c>
      <c r="BU72" s="4">
        <v>3.9799299E-3</v>
      </c>
      <c r="BV72" s="4">
        <v>3.8951464000000001E-3</v>
      </c>
      <c r="BW72" s="4">
        <v>3.8121638000000002E-3</v>
      </c>
      <c r="BX72" s="4">
        <v>3.7309439999999999E-3</v>
      </c>
      <c r="BY72" s="4">
        <v>3.6514499000000001E-3</v>
      </c>
      <c r="BZ72" s="4">
        <v>3.5736450999999999E-3</v>
      </c>
      <c r="CA72" s="4">
        <v>3.4974939999999999E-3</v>
      </c>
      <c r="CB72" s="4">
        <v>3.4229617999999998E-3</v>
      </c>
      <c r="CC72" s="4">
        <v>3.3500141000000002E-3</v>
      </c>
      <c r="CD72" s="4">
        <v>3.2786174999999999E-3</v>
      </c>
      <c r="CE72" s="4">
        <v>3.2087393000000001E-3</v>
      </c>
      <c r="CF72" s="4">
        <v>3.1403473E-3</v>
      </c>
      <c r="CG72" s="4">
        <v>3.0734101E-3</v>
      </c>
      <c r="CH72" s="4">
        <v>3.0078968999999998E-3</v>
      </c>
      <c r="CI72" s="4">
        <v>2.9437775E-3</v>
      </c>
      <c r="CJ72" s="4">
        <v>2.8810225000000002E-3</v>
      </c>
      <c r="CK72" s="4">
        <v>2.819603E-3</v>
      </c>
      <c r="CL72" s="4">
        <v>2.7594906000000001E-3</v>
      </c>
      <c r="CM72" s="4">
        <v>2.7006577000000002E-3</v>
      </c>
      <c r="CN72" s="4">
        <v>2.6430770999999998E-3</v>
      </c>
      <c r="CO72" s="4">
        <v>2.5867223000000002E-3</v>
      </c>
      <c r="CP72" s="4">
        <v>2.5315671999999998E-3</v>
      </c>
      <c r="CQ72" s="4">
        <v>2.4775865000000001E-3</v>
      </c>
      <c r="CR72" s="4">
        <v>2.4247551999999999E-3</v>
      </c>
      <c r="CS72" s="4">
        <v>2.3730488999999999E-3</v>
      </c>
      <c r="CT72" s="4">
        <v>2.3224437999999998E-3</v>
      </c>
      <c r="CU72" s="4">
        <v>2.2729164E-3</v>
      </c>
      <c r="CV72" s="4">
        <v>2.2244437999999998E-3</v>
      </c>
      <c r="CW72" s="4">
        <v>2.1770038000000001E-3</v>
      </c>
      <c r="CX72" s="4">
        <v>2.1305742000000002E-3</v>
      </c>
      <c r="CY72" s="4">
        <v>2.0851338000000001E-3</v>
      </c>
      <c r="CZ72" s="4">
        <v>2.0406614000000002E-3</v>
      </c>
      <c r="DA72" s="4">
        <v>1.9971364999999998E-3</v>
      </c>
      <c r="DB72" s="4">
        <v>1.9545388999999999E-3</v>
      </c>
      <c r="DC72" s="4">
        <v>1.9128489000000001E-3</v>
      </c>
      <c r="DD72" s="4">
        <v>1.8720473E-3</v>
      </c>
      <c r="DE72" s="4">
        <v>1.8321151999999999E-3</v>
      </c>
      <c r="DF72" s="4">
        <v>1.793034E-3</v>
      </c>
      <c r="DG72" s="4">
        <v>1.7547856E-3</v>
      </c>
      <c r="DH72" s="4">
        <v>1.7173525000000001E-3</v>
      </c>
      <c r="DI72" s="4">
        <v>1.6807171E-3</v>
      </c>
      <c r="DJ72" s="4">
        <v>1.6448626E-3</v>
      </c>
      <c r="DK72" s="4">
        <v>1.6097723000000001E-3</v>
      </c>
      <c r="DL72" s="4">
        <v>1.5754300000000001E-3</v>
      </c>
      <c r="DM72" s="4">
        <v>1.5418197000000001E-3</v>
      </c>
      <c r="DN72" s="4">
        <v>1.5089259E-3</v>
      </c>
      <c r="DO72" s="4">
        <v>1.4767334E-3</v>
      </c>
      <c r="DP72" s="4">
        <v>1.4452270999999999E-3</v>
      </c>
      <c r="DQ72" s="4">
        <v>1.4143924999999999E-3</v>
      </c>
      <c r="DR72" s="4">
        <v>1.3842154E-3</v>
      </c>
      <c r="DS72" s="4">
        <v>1.3546815999999999E-3</v>
      </c>
      <c r="DT72" s="4">
        <v>1.3257774999999999E-3</v>
      </c>
      <c r="DU72" s="4">
        <v>1.2974898E-3</v>
      </c>
      <c r="DV72" s="4">
        <v>1.2698052E-3</v>
      </c>
      <c r="DW72" s="4">
        <v>1.2427109E-3</v>
      </c>
      <c r="DX72" s="4">
        <v>1.2161944E-3</v>
      </c>
      <c r="DY72" s="4">
        <v>1.1902434E-3</v>
      </c>
      <c r="DZ72" s="4">
        <v>1.1648457000000001E-3</v>
      </c>
      <c r="EA72" s="4">
        <v>1.1399896999999999E-3</v>
      </c>
      <c r="EB72" s="4">
        <v>1.1156638000000001E-3</v>
      </c>
      <c r="EC72" s="4">
        <v>1.0918567E-3</v>
      </c>
      <c r="ED72" s="4">
        <v>1.0685573E-3</v>
      </c>
      <c r="EE72" s="4">
        <v>1.0457547999999999E-3</v>
      </c>
      <c r="EF72" s="4">
        <v>1.0234387E-3</v>
      </c>
      <c r="EG72" s="4">
        <v>1.0015985E-3</v>
      </c>
      <c r="EH72" s="4">
        <v>9.8022420000000009E-4</v>
      </c>
      <c r="EI72" s="4">
        <v>9.5930579999999998E-4</v>
      </c>
      <c r="EJ72" s="4">
        <v>9.3883360000000002E-4</v>
      </c>
      <c r="EK72" s="4">
        <v>9.187981E-4</v>
      </c>
      <c r="EL72" s="4">
        <v>8.9919000000000002E-4</v>
      </c>
      <c r="EM72" s="4">
        <v>8.8000009999999996E-4</v>
      </c>
      <c r="EN72" s="4">
        <v>8.6121959999999997E-4</v>
      </c>
      <c r="EO72" s="4">
        <v>8.4283969999999998E-4</v>
      </c>
      <c r="EP72" s="4">
        <v>8.2485200000000005E-4</v>
      </c>
      <c r="EQ72" s="4">
        <v>8.0724789999999996E-4</v>
      </c>
      <c r="ER72" s="4">
        <v>7.9001940000000001E-4</v>
      </c>
      <c r="ES72" s="4">
        <v>7.7315849999999998E-4</v>
      </c>
      <c r="ET72" s="4">
        <v>7.5665729999999998E-4</v>
      </c>
      <c r="EU72" s="4">
        <v>7.405081E-4</v>
      </c>
      <c r="EV72" s="4">
        <v>7.247035E-4</v>
      </c>
      <c r="EW72" s="4">
        <v>7.0923600000000002E-4</v>
      </c>
      <c r="EX72" s="4">
        <v>6.9409859999999997E-4</v>
      </c>
      <c r="EY72" s="4">
        <v>6.7928420000000001E-4</v>
      </c>
      <c r="EZ72" s="4">
        <v>6.6478580000000004E-4</v>
      </c>
      <c r="FA72" s="4">
        <v>6.5059679999999998E-4</v>
      </c>
      <c r="FB72" s="4">
        <v>6.3671050000000003E-4</v>
      </c>
      <c r="FC72" s="4">
        <v>6.2312049999999996E-4</v>
      </c>
      <c r="FD72" s="4">
        <v>6.0982050000000002E-4</v>
      </c>
      <c r="FE72" s="4">
        <v>5.9680430000000003E-4</v>
      </c>
      <c r="FF72" s="4">
        <v>5.8406590000000002E-4</v>
      </c>
      <c r="FG72" s="4">
        <v>5.7159919999999996E-4</v>
      </c>
      <c r="FH72" s="4">
        <v>5.593986E-4</v>
      </c>
      <c r="FI72" s="4">
        <v>5.4745830000000001E-4</v>
      </c>
      <c r="FJ72" s="4">
        <v>5.3577279999999995E-4</v>
      </c>
      <c r="FK72" s="4">
        <v>5.2433670000000005E-4</v>
      </c>
      <c r="FL72" s="4">
        <v>5.1314459999999998E-4</v>
      </c>
      <c r="FM72" s="4">
        <v>5.0219139999999995E-4</v>
      </c>
      <c r="FN72" s="4">
        <v>4.9147190000000003E-4</v>
      </c>
      <c r="FO72" s="4">
        <v>4.8098109999999999E-4</v>
      </c>
      <c r="FP72" s="4">
        <v>4.707143E-4</v>
      </c>
      <c r="FQ72" s="4">
        <v>4.6066649999999999E-4</v>
      </c>
    </row>
    <row r="73" spans="1:173" x14ac:dyDescent="0.2">
      <c r="A73" s="3">
        <v>71</v>
      </c>
      <c r="B73" s="4">
        <v>2.1564834500000001E-2</v>
      </c>
      <c r="C73" s="4">
        <v>2.1115478100000001E-2</v>
      </c>
      <c r="D73" s="4">
        <v>1.9907893999999999E-2</v>
      </c>
      <c r="E73" s="4">
        <v>1.9147556499999999E-2</v>
      </c>
      <c r="F73" s="4">
        <v>1.8599369000000001E-2</v>
      </c>
      <c r="G73" s="4">
        <v>1.81550415E-2</v>
      </c>
      <c r="H73" s="4">
        <v>1.77631995E-2</v>
      </c>
      <c r="I73" s="4">
        <v>1.73991345E-2</v>
      </c>
      <c r="J73" s="4">
        <v>1.70509106E-2</v>
      </c>
      <c r="K73" s="4">
        <v>1.6712773E-2</v>
      </c>
      <c r="L73" s="4">
        <v>1.6381970100000001E-2</v>
      </c>
      <c r="M73" s="4">
        <v>1.6057207699999999E-2</v>
      </c>
      <c r="N73" s="4">
        <v>1.5737894700000001E-2</v>
      </c>
      <c r="O73" s="4">
        <v>1.5423775400000001E-2</v>
      </c>
      <c r="P73" s="4">
        <v>1.5114749800000001E-2</v>
      </c>
      <c r="Q73" s="4">
        <v>1.48107864E-2</v>
      </c>
      <c r="R73" s="4">
        <v>1.45118807E-2</v>
      </c>
      <c r="S73" s="4">
        <v>1.4218034900000001E-2</v>
      </c>
      <c r="T73" s="4">
        <v>1.39292492E-2</v>
      </c>
      <c r="U73" s="4">
        <v>1.36455178E-2</v>
      </c>
      <c r="V73" s="4">
        <v>1.33668277E-2</v>
      </c>
      <c r="W73" s="4">
        <v>1.3093158400000001E-2</v>
      </c>
      <c r="X73" s="4">
        <v>1.28244824E-2</v>
      </c>
      <c r="Y73" s="4">
        <v>1.25607659E-2</v>
      </c>
      <c r="Z73" s="4">
        <v>1.2301969100000001E-2</v>
      </c>
      <c r="AA73" s="4">
        <v>1.2048047399999999E-2</v>
      </c>
      <c r="AB73" s="4">
        <v>1.17989514E-2</v>
      </c>
      <c r="AC73" s="4">
        <v>1.1554627899999999E-2</v>
      </c>
      <c r="AD73" s="4">
        <v>1.13150206E-2</v>
      </c>
      <c r="AE73" s="4">
        <v>1.1080069999999999E-2</v>
      </c>
      <c r="AF73" s="4">
        <v>1.0849714200000001E-2</v>
      </c>
      <c r="AG73" s="4">
        <v>1.0623889399999999E-2</v>
      </c>
      <c r="AH73" s="4">
        <v>1.040253E-2</v>
      </c>
      <c r="AI73" s="4">
        <v>1.0185569E-2</v>
      </c>
      <c r="AJ73" s="4">
        <v>9.9729384000000008E-3</v>
      </c>
      <c r="AK73" s="4">
        <v>9.7645692999999995E-3</v>
      </c>
      <c r="AL73" s="4">
        <v>9.5603922000000001E-3</v>
      </c>
      <c r="AM73" s="4">
        <v>9.3603372000000008E-3</v>
      </c>
      <c r="AN73" s="4">
        <v>9.1643340999999993E-3</v>
      </c>
      <c r="AO73" s="4">
        <v>8.9723127999999999E-3</v>
      </c>
      <c r="AP73" s="4">
        <v>8.7842031000000004E-3</v>
      </c>
      <c r="AQ73" s="4">
        <v>8.5999352000000005E-3</v>
      </c>
      <c r="AR73" s="4">
        <v>8.4194395000000005E-3</v>
      </c>
      <c r="AS73" s="4">
        <v>8.2426467999999996E-3</v>
      </c>
      <c r="AT73" s="4">
        <v>8.0694886000000007E-3</v>
      </c>
      <c r="AU73" s="4">
        <v>7.8998967000000007E-3</v>
      </c>
      <c r="AV73" s="4">
        <v>7.7338038999999999E-3</v>
      </c>
      <c r="AW73" s="4">
        <v>7.5711433000000003E-3</v>
      </c>
      <c r="AX73" s="4">
        <v>7.4118491999999999E-3</v>
      </c>
      <c r="AY73" s="4">
        <v>7.2558563000000003E-3</v>
      </c>
      <c r="AZ73" s="4">
        <v>7.1031004999999999E-3</v>
      </c>
      <c r="BA73" s="4">
        <v>6.9535183999999998E-3</v>
      </c>
      <c r="BB73" s="4">
        <v>6.8070474000000002E-3</v>
      </c>
      <c r="BC73" s="4">
        <v>6.6636261000000002E-3</v>
      </c>
      <c r="BD73" s="4">
        <v>6.5231936999999999E-3</v>
      </c>
      <c r="BE73" s="4">
        <v>6.3856907000000001E-3</v>
      </c>
      <c r="BF73" s="4">
        <v>6.2510582000000004E-3</v>
      </c>
      <c r="BG73" s="4">
        <v>6.1192386000000001E-3</v>
      </c>
      <c r="BH73" s="4">
        <v>5.9901750000000004E-3</v>
      </c>
      <c r="BI73" s="4">
        <v>5.8638116999999998E-3</v>
      </c>
      <c r="BJ73" s="4">
        <v>5.7400938999999998E-3</v>
      </c>
      <c r="BK73" s="4">
        <v>5.6189676000000001E-3</v>
      </c>
      <c r="BL73" s="4">
        <v>5.50038E-3</v>
      </c>
      <c r="BM73" s="4">
        <v>5.3842791999999997E-3</v>
      </c>
      <c r="BN73" s="4">
        <v>5.2706141000000003E-3</v>
      </c>
      <c r="BO73" s="4">
        <v>5.1593348000000001E-3</v>
      </c>
      <c r="BP73" s="4">
        <v>5.0503922E-3</v>
      </c>
      <c r="BQ73" s="4">
        <v>4.9437379999999996E-3</v>
      </c>
      <c r="BR73" s="4">
        <v>4.8393252000000003E-3</v>
      </c>
      <c r="BS73" s="4">
        <v>4.7371072E-3</v>
      </c>
      <c r="BT73" s="4">
        <v>4.6370387999999998E-3</v>
      </c>
      <c r="BU73" s="4">
        <v>4.5390752999999997E-3</v>
      </c>
      <c r="BV73" s="4">
        <v>4.4431729999999999E-3</v>
      </c>
      <c r="BW73" s="4">
        <v>4.3492892000000002E-3</v>
      </c>
      <c r="BX73" s="4">
        <v>4.2573817999999996E-3</v>
      </c>
      <c r="BY73" s="4">
        <v>4.1674097999999998E-3</v>
      </c>
      <c r="BZ73" s="4">
        <v>4.0793328E-3</v>
      </c>
      <c r="CA73" s="4">
        <v>3.9931113000000002E-3</v>
      </c>
      <c r="CB73" s="4">
        <v>3.9087065999999998E-3</v>
      </c>
      <c r="CC73" s="4">
        <v>3.8260807000000002E-3</v>
      </c>
      <c r="CD73" s="4">
        <v>3.7451964999999999E-3</v>
      </c>
      <c r="CE73" s="4">
        <v>3.6660174999999999E-3</v>
      </c>
      <c r="CF73" s="4">
        <v>3.5885080999999998E-3</v>
      </c>
      <c r="CG73" s="4">
        <v>3.5126334E-3</v>
      </c>
      <c r="CH73" s="4">
        <v>3.4383590999999998E-3</v>
      </c>
      <c r="CI73" s="4">
        <v>3.3656516000000001E-3</v>
      </c>
      <c r="CJ73" s="4">
        <v>3.2944782000000001E-3</v>
      </c>
      <c r="CK73" s="4">
        <v>3.2248066E-3</v>
      </c>
      <c r="CL73" s="4">
        <v>3.1566054E-3</v>
      </c>
      <c r="CM73" s="4">
        <v>3.0898435999999999E-3</v>
      </c>
      <c r="CN73" s="4">
        <v>3.0244910999999998E-3</v>
      </c>
      <c r="CO73" s="4">
        <v>2.9605182000000002E-3</v>
      </c>
      <c r="CP73" s="4">
        <v>2.8978960000000001E-3</v>
      </c>
      <c r="CQ73" s="4">
        <v>2.8365960999999999E-3</v>
      </c>
      <c r="CR73" s="4">
        <v>2.7765907E-3</v>
      </c>
      <c r="CS73" s="4">
        <v>2.7178524999999999E-3</v>
      </c>
      <c r="CT73" s="4">
        <v>2.6603549000000001E-3</v>
      </c>
      <c r="CU73" s="4">
        <v>2.6040719000000002E-3</v>
      </c>
      <c r="CV73" s="4">
        <v>2.5489776999999998E-3</v>
      </c>
      <c r="CW73" s="4">
        <v>2.4950475E-3</v>
      </c>
      <c r="CX73" s="4">
        <v>2.4422567000000001E-3</v>
      </c>
      <c r="CY73" s="4">
        <v>2.3905813999999998E-3</v>
      </c>
      <c r="CZ73" s="4">
        <v>2.3399978999999998E-3</v>
      </c>
      <c r="DA73" s="4">
        <v>2.2904834E-3</v>
      </c>
      <c r="DB73" s="4">
        <v>2.2420153000000001E-3</v>
      </c>
      <c r="DC73" s="4">
        <v>2.1945716E-3</v>
      </c>
      <c r="DD73" s="4">
        <v>2.1481306E-3</v>
      </c>
      <c r="DE73" s="4">
        <v>2.1026712E-3</v>
      </c>
      <c r="DF73" s="4">
        <v>2.0581727999999999E-3</v>
      </c>
      <c r="DG73" s="4">
        <v>2.0146151E-3</v>
      </c>
      <c r="DH73" s="4">
        <v>1.9719782000000002E-3</v>
      </c>
      <c r="DI73" s="4">
        <v>1.9302426E-3</v>
      </c>
      <c r="DJ73" s="4">
        <v>1.8893895E-3</v>
      </c>
      <c r="DK73" s="4">
        <v>1.8494002E-3</v>
      </c>
      <c r="DL73" s="4">
        <v>1.8102565000000001E-3</v>
      </c>
      <c r="DM73" s="4">
        <v>1.7719404E-3</v>
      </c>
      <c r="DN73" s="4">
        <v>1.7344346E-3</v>
      </c>
      <c r="DO73" s="4">
        <v>1.697722E-3</v>
      </c>
      <c r="DP73" s="4">
        <v>1.6617858000000001E-3</v>
      </c>
      <c r="DQ73" s="4">
        <v>1.6266096E-3</v>
      </c>
      <c r="DR73" s="4">
        <v>1.5921774000000001E-3</v>
      </c>
      <c r="DS73" s="4">
        <v>1.5584734E-3</v>
      </c>
      <c r="DT73" s="4">
        <v>1.5254823E-3</v>
      </c>
      <c r="DU73" s="4">
        <v>1.4931891000000001E-3</v>
      </c>
      <c r="DV73" s="4">
        <v>1.461579E-3</v>
      </c>
      <c r="DW73" s="4">
        <v>1.4306375E-3</v>
      </c>
      <c r="DX73" s="4">
        <v>1.4003506000000001E-3</v>
      </c>
      <c r="DY73" s="4">
        <v>1.3707045000000001E-3</v>
      </c>
      <c r="DZ73" s="4">
        <v>1.3416855E-3</v>
      </c>
      <c r="EA73" s="4">
        <v>1.3132803999999999E-3</v>
      </c>
      <c r="EB73" s="4">
        <v>1.2854763999999999E-3</v>
      </c>
      <c r="EC73" s="4">
        <v>1.2582606E-3</v>
      </c>
      <c r="ED73" s="4">
        <v>1.2316206000000001E-3</v>
      </c>
      <c r="EE73" s="4">
        <v>1.2055442999999999E-3</v>
      </c>
      <c r="EF73" s="4">
        <v>1.1800198000000001E-3</v>
      </c>
      <c r="EG73" s="4">
        <v>1.1550353999999999E-3</v>
      </c>
      <c r="EH73" s="4">
        <v>1.1305797000000001E-3</v>
      </c>
      <c r="EI73" s="4">
        <v>1.1066413999999999E-3</v>
      </c>
      <c r="EJ73" s="4">
        <v>1.0832098E-3</v>
      </c>
      <c r="EK73" s="4">
        <v>1.0602739999999999E-3</v>
      </c>
      <c r="EL73" s="4">
        <v>1.0378236E-3</v>
      </c>
      <c r="EM73" s="4">
        <v>1.0158483000000001E-3</v>
      </c>
      <c r="EN73" s="4">
        <v>9.9433810000000003E-4</v>
      </c>
      <c r="EO73" s="4">
        <v>9.7328319999999999E-4</v>
      </c>
      <c r="EP73" s="4">
        <v>9.526739E-4</v>
      </c>
      <c r="EQ73" s="4">
        <v>9.3250069999999997E-4</v>
      </c>
      <c r="ER73" s="4">
        <v>9.1275459999999998E-4</v>
      </c>
      <c r="ES73" s="4">
        <v>8.9342640000000004E-4</v>
      </c>
      <c r="ET73" s="4">
        <v>8.7450729999999995E-4</v>
      </c>
      <c r="EU73" s="4">
        <v>8.5598860000000001E-4</v>
      </c>
      <c r="EV73" s="4">
        <v>8.3786199999999998E-4</v>
      </c>
      <c r="EW73" s="4">
        <v>8.2011900000000001E-4</v>
      </c>
      <c r="EX73" s="4">
        <v>8.0275159999999997E-4</v>
      </c>
      <c r="EY73" s="4">
        <v>7.8575189999999999E-4</v>
      </c>
      <c r="EZ73" s="4">
        <v>7.6911199999999996E-4</v>
      </c>
      <c r="FA73" s="4">
        <v>7.5282430000000002E-4</v>
      </c>
      <c r="FB73" s="4">
        <v>7.3688149999999995E-4</v>
      </c>
      <c r="FC73" s="4">
        <v>7.2127620000000004E-4</v>
      </c>
      <c r="FD73" s="4">
        <v>7.0600120000000001E-4</v>
      </c>
      <c r="FE73" s="4">
        <v>6.9104959999999999E-4</v>
      </c>
      <c r="FF73" s="4">
        <v>6.7641459999999995E-4</v>
      </c>
      <c r="FG73" s="4">
        <v>6.6208930000000003E-4</v>
      </c>
      <c r="FH73" s="4">
        <v>6.4806740000000003E-4</v>
      </c>
      <c r="FI73" s="4">
        <v>6.3434229999999997E-4</v>
      </c>
      <c r="FJ73" s="4">
        <v>6.2090780000000003E-4</v>
      </c>
      <c r="FK73" s="4">
        <v>6.0775779999999995E-4</v>
      </c>
      <c r="FL73" s="4">
        <v>5.9488620000000005E-4</v>
      </c>
      <c r="FM73" s="4">
        <v>5.8228710000000005E-4</v>
      </c>
      <c r="FN73" s="4">
        <v>5.6995470000000003E-4</v>
      </c>
      <c r="FO73" s="4">
        <v>5.5788349999999997E-4</v>
      </c>
      <c r="FP73" s="4">
        <v>5.460679E-4</v>
      </c>
      <c r="FQ73" s="4">
        <v>5.3450239999999999E-4</v>
      </c>
    </row>
    <row r="74" spans="1:173" x14ac:dyDescent="0.2">
      <c r="A74" s="3">
        <v>72</v>
      </c>
      <c r="B74" s="4">
        <v>2.3829121599999999E-2</v>
      </c>
      <c r="C74" s="4">
        <v>2.3341706399999999E-2</v>
      </c>
      <c r="D74" s="4">
        <v>2.2077870499999999E-2</v>
      </c>
      <c r="E74" s="4">
        <v>2.12703752E-2</v>
      </c>
      <c r="F74" s="4">
        <v>2.0680065899999999E-2</v>
      </c>
      <c r="G74" s="4">
        <v>2.0196274600000001E-2</v>
      </c>
      <c r="H74" s="4">
        <v>1.9766388499999999E-2</v>
      </c>
      <c r="I74" s="4">
        <v>1.9365092600000001E-2</v>
      </c>
      <c r="J74" s="4">
        <v>1.89801699E-2</v>
      </c>
      <c r="K74" s="4">
        <v>1.8605746900000001E-2</v>
      </c>
      <c r="L74" s="4">
        <v>1.8239031900000001E-2</v>
      </c>
      <c r="M74" s="4">
        <v>1.78787267E-2</v>
      </c>
      <c r="N74" s="4">
        <v>1.7524253E-2</v>
      </c>
      <c r="O74" s="4">
        <v>1.7175373399999999E-2</v>
      </c>
      <c r="P74" s="4">
        <v>1.6832007400000001E-2</v>
      </c>
      <c r="Q74" s="4">
        <v>1.6494142400000002E-2</v>
      </c>
      <c r="R74" s="4">
        <v>1.6161790200000001E-2</v>
      </c>
      <c r="S74" s="4">
        <v>1.5834967799999999E-2</v>
      </c>
      <c r="T74" s="4">
        <v>1.55136874E-2</v>
      </c>
      <c r="U74" s="4">
        <v>1.51979534E-2</v>
      </c>
      <c r="V74" s="4">
        <v>1.4887760700000001E-2</v>
      </c>
      <c r="W74" s="4">
        <v>1.45830951E-2</v>
      </c>
      <c r="X74" s="4">
        <v>1.42839336E-2</v>
      </c>
      <c r="Y74" s="4">
        <v>1.39902455E-2</v>
      </c>
      <c r="Z74" s="4">
        <v>1.37019927E-2</v>
      </c>
      <c r="AA74" s="4">
        <v>1.3419130899999999E-2</v>
      </c>
      <c r="AB74" s="4">
        <v>1.3141610499999999E-2</v>
      </c>
      <c r="AC74" s="4">
        <v>1.2869376700000001E-2</v>
      </c>
      <c r="AD74" s="4">
        <v>1.2602370700000001E-2</v>
      </c>
      <c r="AE74" s="4">
        <v>1.23405301E-2</v>
      </c>
      <c r="AF74" s="4">
        <v>1.20837892E-2</v>
      </c>
      <c r="AG74" s="4">
        <v>1.18320799E-2</v>
      </c>
      <c r="AH74" s="4">
        <v>1.1585331799999999E-2</v>
      </c>
      <c r="AI74" s="4">
        <v>1.13434726E-2</v>
      </c>
      <c r="AJ74" s="4">
        <v>1.11064288E-2</v>
      </c>
      <c r="AK74" s="4">
        <v>1.08741254E-2</v>
      </c>
      <c r="AL74" s="4">
        <v>1.0646486700000001E-2</v>
      </c>
      <c r="AM74" s="4">
        <v>1.04234363E-2</v>
      </c>
      <c r="AN74" s="4">
        <v>1.02048976E-2</v>
      </c>
      <c r="AO74" s="4">
        <v>9.9907933999999997E-3</v>
      </c>
      <c r="AP74" s="4">
        <v>9.7810467000000005E-3</v>
      </c>
      <c r="AQ74" s="4">
        <v>9.5755805999999995E-3</v>
      </c>
      <c r="AR74" s="4">
        <v>9.3743183999999997E-3</v>
      </c>
      <c r="AS74" s="4">
        <v>9.1771838000000005E-3</v>
      </c>
      <c r="AT74" s="4">
        <v>8.9841008999999999E-3</v>
      </c>
      <c r="AU74" s="4">
        <v>8.7949945000000002E-3</v>
      </c>
      <c r="AV74" s="4">
        <v>8.6097900000000008E-3</v>
      </c>
      <c r="AW74" s="4">
        <v>8.4284133999999993E-3</v>
      </c>
      <c r="AX74" s="4">
        <v>8.2507916999999993E-3</v>
      </c>
      <c r="AY74" s="4">
        <v>8.0768526999999996E-3</v>
      </c>
      <c r="AZ74" s="4">
        <v>7.9065248999999997E-3</v>
      </c>
      <c r="BA74" s="4">
        <v>7.7397380000000003E-3</v>
      </c>
      <c r="BB74" s="4">
        <v>7.5764224999999999E-3</v>
      </c>
      <c r="BC74" s="4">
        <v>7.4165100000000003E-3</v>
      </c>
      <c r="BD74" s="4">
        <v>7.2599329000000001E-3</v>
      </c>
      <c r="BE74" s="4">
        <v>7.1066248999999996E-3</v>
      </c>
      <c r="BF74" s="4">
        <v>6.9565206000000001E-3</v>
      </c>
      <c r="BG74" s="4">
        <v>6.8095556999999999E-3</v>
      </c>
      <c r="BH74" s="4">
        <v>6.6656668000000001E-3</v>
      </c>
      <c r="BI74" s="4">
        <v>6.5247919000000001E-3</v>
      </c>
      <c r="BJ74" s="4">
        <v>6.3868696999999997E-3</v>
      </c>
      <c r="BK74" s="4">
        <v>6.2518403000000004E-3</v>
      </c>
      <c r="BL74" s="4">
        <v>6.1196445999999998E-3</v>
      </c>
      <c r="BM74" s="4">
        <v>5.9902248E-3</v>
      </c>
      <c r="BN74" s="4">
        <v>5.8635238999999997E-3</v>
      </c>
      <c r="BO74" s="4">
        <v>5.7394860999999998E-3</v>
      </c>
      <c r="BP74" s="4">
        <v>5.6180565999999999E-3</v>
      </c>
      <c r="BQ74" s="4">
        <v>5.4991818E-3</v>
      </c>
      <c r="BR74" s="4">
        <v>5.3828087999999996E-3</v>
      </c>
      <c r="BS74" s="4">
        <v>5.2688858999999999E-3</v>
      </c>
      <c r="BT74" s="4">
        <v>5.1573623999999997E-3</v>
      </c>
      <c r="BU74" s="4">
        <v>5.0481885000000001E-3</v>
      </c>
      <c r="BV74" s="4">
        <v>4.9413154999999997E-3</v>
      </c>
      <c r="BW74" s="4">
        <v>4.8366955E-3</v>
      </c>
      <c r="BX74" s="4">
        <v>4.7342816999999997E-3</v>
      </c>
      <c r="BY74" s="4">
        <v>4.6340280999999997E-3</v>
      </c>
      <c r="BZ74" s="4">
        <v>4.5358897000000002E-3</v>
      </c>
      <c r="CA74" s="4">
        <v>4.4398223000000001E-3</v>
      </c>
      <c r="CB74" s="4">
        <v>4.3457825999999996E-3</v>
      </c>
      <c r="CC74" s="4">
        <v>4.2537284000000002E-3</v>
      </c>
      <c r="CD74" s="4">
        <v>4.163618E-3</v>
      </c>
      <c r="CE74" s="4">
        <v>4.0754108000000001E-3</v>
      </c>
      <c r="CF74" s="4">
        <v>3.9890669999999998E-3</v>
      </c>
      <c r="CG74" s="4">
        <v>3.9045474000000001E-3</v>
      </c>
      <c r="CH74" s="4">
        <v>3.8218138000000001E-3</v>
      </c>
      <c r="CI74" s="4">
        <v>3.7408288000000001E-3</v>
      </c>
      <c r="CJ74" s="4">
        <v>3.6615557000000002E-3</v>
      </c>
      <c r="CK74" s="4">
        <v>3.5839584000000001E-3</v>
      </c>
      <c r="CL74" s="4">
        <v>3.5080019E-3</v>
      </c>
      <c r="CM74" s="4">
        <v>3.4336515E-3</v>
      </c>
      <c r="CN74" s="4">
        <v>3.3608736000000001E-3</v>
      </c>
      <c r="CO74" s="4">
        <v>3.2896351E-3</v>
      </c>
      <c r="CP74" s="4">
        <v>3.2199034999999998E-3</v>
      </c>
      <c r="CQ74" s="4">
        <v>3.1516472000000001E-3</v>
      </c>
      <c r="CR74" s="4">
        <v>3.0848350000000002E-3</v>
      </c>
      <c r="CS74" s="4">
        <v>3.0194367000000001E-3</v>
      </c>
      <c r="CT74" s="4">
        <v>2.9554223000000002E-3</v>
      </c>
      <c r="CU74" s="4">
        <v>2.8927628E-3</v>
      </c>
      <c r="CV74" s="4">
        <v>2.8314295000000001E-3</v>
      </c>
      <c r="CW74" s="4">
        <v>2.7713946000000001E-3</v>
      </c>
      <c r="CX74" s="4">
        <v>2.7126304999999999E-3</v>
      </c>
      <c r="CY74" s="4">
        <v>2.6551105999999998E-3</v>
      </c>
      <c r="CZ74" s="4">
        <v>2.5988086E-3</v>
      </c>
      <c r="DA74" s="4">
        <v>2.5436986999999999E-3</v>
      </c>
      <c r="DB74" s="4">
        <v>2.4897559000000001E-3</v>
      </c>
      <c r="DC74" s="4">
        <v>2.4369553999999999E-3</v>
      </c>
      <c r="DD74" s="4">
        <v>2.3852731999999999E-3</v>
      </c>
      <c r="DE74" s="4">
        <v>2.3346857000000002E-3</v>
      </c>
      <c r="DF74" s="4">
        <v>2.2851696999999999E-3</v>
      </c>
      <c r="DG74" s="4">
        <v>2.2367024999999999E-3</v>
      </c>
      <c r="DH74" s="4">
        <v>2.1892621E-3</v>
      </c>
      <c r="DI74" s="4">
        <v>2.1428267999999999E-3</v>
      </c>
      <c r="DJ74" s="4">
        <v>2.0973751999999999E-3</v>
      </c>
      <c r="DK74" s="4">
        <v>2.0528867000000001E-3</v>
      </c>
      <c r="DL74" s="4">
        <v>2.0093407999999999E-3</v>
      </c>
      <c r="DM74" s="4">
        <v>1.9667177E-3</v>
      </c>
      <c r="DN74" s="4">
        <v>1.9249976999999999E-3</v>
      </c>
      <c r="DO74" s="4">
        <v>1.8841619E-3</v>
      </c>
      <c r="DP74" s="4">
        <v>1.8441915E-3</v>
      </c>
      <c r="DQ74" s="4">
        <v>1.8050683000000001E-3</v>
      </c>
      <c r="DR74" s="4">
        <v>1.7667742000000001E-3</v>
      </c>
      <c r="DS74" s="4">
        <v>1.7292918E-3</v>
      </c>
      <c r="DT74" s="4">
        <v>1.6926039000000001E-3</v>
      </c>
      <c r="DU74" s="4">
        <v>1.6566936999999999E-3</v>
      </c>
      <c r="DV74" s="4">
        <v>1.6215447E-3</v>
      </c>
      <c r="DW74" s="4">
        <v>1.5871408E-3</v>
      </c>
      <c r="DX74" s="4">
        <v>1.5534663E-3</v>
      </c>
      <c r="DY74" s="4">
        <v>1.5205056999999999E-3</v>
      </c>
      <c r="DZ74" s="4">
        <v>1.4882439000000001E-3</v>
      </c>
      <c r="EA74" s="4">
        <v>1.4566660999999999E-3</v>
      </c>
      <c r="EB74" s="4">
        <v>1.4257578E-3</v>
      </c>
      <c r="EC74" s="4">
        <v>1.3955049E-3</v>
      </c>
      <c r="ED74" s="4">
        <v>1.3658934999999999E-3</v>
      </c>
      <c r="EE74" s="4">
        <v>1.3369098999999999E-3</v>
      </c>
      <c r="EF74" s="4">
        <v>1.3085410000000001E-3</v>
      </c>
      <c r="EG74" s="4">
        <v>1.2807737E-3</v>
      </c>
      <c r="EH74" s="4">
        <v>1.2535952E-3</v>
      </c>
      <c r="EI74" s="4">
        <v>1.2269931E-3</v>
      </c>
      <c r="EJ74" s="4">
        <v>1.2009550999999999E-3</v>
      </c>
      <c r="EK74" s="4">
        <v>1.1754694000000001E-3</v>
      </c>
      <c r="EL74" s="4">
        <v>1.1505242000000001E-3</v>
      </c>
      <c r="EM74" s="4">
        <v>1.1261081E-3</v>
      </c>
      <c r="EN74" s="4">
        <v>1.1022098000000001E-3</v>
      </c>
      <c r="EO74" s="4">
        <v>1.0788184E-3</v>
      </c>
      <c r="EP74" s="4">
        <v>1.0559231999999999E-3</v>
      </c>
      <c r="EQ74" s="4">
        <v>1.0335136E-3</v>
      </c>
      <c r="ER74" s="4">
        <v>1.0115794E-3</v>
      </c>
      <c r="ES74" s="4">
        <v>9.9011049999999995E-4</v>
      </c>
      <c r="ET74" s="4">
        <v>9.690969E-4</v>
      </c>
      <c r="EU74" s="4">
        <v>9.4852909999999996E-4</v>
      </c>
      <c r="EV74" s="4">
        <v>9.2839769999999999E-4</v>
      </c>
      <c r="EW74" s="4">
        <v>9.0869330000000002E-4</v>
      </c>
      <c r="EX74" s="4">
        <v>8.8940690000000001E-4</v>
      </c>
      <c r="EY74" s="4">
        <v>8.7052970000000001E-4</v>
      </c>
      <c r="EZ74" s="4">
        <v>8.5205299999999997E-4</v>
      </c>
      <c r="FA74" s="4">
        <v>8.3396830000000003E-4</v>
      </c>
      <c r="FB74" s="4">
        <v>8.1626729999999996E-4</v>
      </c>
      <c r="FC74" s="4">
        <v>7.9894180000000001E-4</v>
      </c>
      <c r="FD74" s="4">
        <v>7.8198389999999997E-4</v>
      </c>
      <c r="FE74" s="4">
        <v>7.6538579999999999E-4</v>
      </c>
      <c r="FF74" s="4">
        <v>7.4913989999999999E-4</v>
      </c>
      <c r="FG74" s="4">
        <v>7.3323870000000001E-4</v>
      </c>
      <c r="FH74" s="4">
        <v>7.1767490000000005E-4</v>
      </c>
      <c r="FI74" s="4">
        <v>7.0244130000000004E-4</v>
      </c>
      <c r="FJ74" s="4">
        <v>6.8753100000000001E-4</v>
      </c>
      <c r="FK74" s="4">
        <v>6.7293710000000001E-4</v>
      </c>
      <c r="FL74" s="4">
        <v>6.5865279999999997E-4</v>
      </c>
      <c r="FM74" s="4">
        <v>6.4467159999999997E-4</v>
      </c>
      <c r="FN74" s="4">
        <v>6.3098720000000002E-4</v>
      </c>
      <c r="FO74" s="4">
        <v>6.1759309999999997E-4</v>
      </c>
      <c r="FP74" s="4">
        <v>6.0448320000000002E-4</v>
      </c>
      <c r="FQ74" s="4">
        <v>5.9165159999999999E-4</v>
      </c>
    </row>
    <row r="75" spans="1:173" x14ac:dyDescent="0.2">
      <c r="A75" s="3">
        <v>73</v>
      </c>
      <c r="B75" s="4">
        <v>2.61671128E-2</v>
      </c>
      <c r="C75" s="4">
        <v>2.5653571199999999E-2</v>
      </c>
      <c r="D75" s="4">
        <v>2.44021905E-2</v>
      </c>
      <c r="E75" s="4">
        <v>2.3581223599999999E-2</v>
      </c>
      <c r="F75" s="4">
        <v>2.29662011E-2</v>
      </c>
      <c r="G75" s="4">
        <v>2.2452433300000001E-2</v>
      </c>
      <c r="H75" s="4">
        <v>2.1989977899999999E-2</v>
      </c>
      <c r="I75" s="4">
        <v>2.1554794200000001E-2</v>
      </c>
      <c r="J75" s="4">
        <v>2.1135308200000001E-2</v>
      </c>
      <c r="K75" s="4">
        <v>2.07259913E-2</v>
      </c>
      <c r="L75" s="4">
        <v>2.0324250499999998E-2</v>
      </c>
      <c r="M75" s="4">
        <v>1.9928913400000001E-2</v>
      </c>
      <c r="N75" s="4">
        <v>1.9539488300000001E-2</v>
      </c>
      <c r="O75" s="4">
        <v>1.9155802999999999E-2</v>
      </c>
      <c r="P75" s="4">
        <v>1.8777828999999999E-2</v>
      </c>
      <c r="Q75" s="4">
        <v>1.8405596699999999E-2</v>
      </c>
      <c r="R75" s="4">
        <v>1.8039155000000001E-2</v>
      </c>
      <c r="S75" s="4">
        <v>1.7678552199999999E-2</v>
      </c>
      <c r="T75" s="4">
        <v>1.73238283E-2</v>
      </c>
      <c r="U75" s="4">
        <v>1.6975011000000002E-2</v>
      </c>
      <c r="V75" s="4">
        <v>1.66321158E-2</v>
      </c>
      <c r="W75" s="4">
        <v>1.6295146E-2</v>
      </c>
      <c r="X75" s="4">
        <v>1.59640936E-2</v>
      </c>
      <c r="Y75" s="4">
        <v>1.5638940099999998E-2</v>
      </c>
      <c r="Z75" s="4">
        <v>1.5319658099999999E-2</v>
      </c>
      <c r="AA75" s="4">
        <v>1.5006211699999999E-2</v>
      </c>
      <c r="AB75" s="4">
        <v>1.4698558E-2</v>
      </c>
      <c r="AC75" s="4">
        <v>1.43966475E-2</v>
      </c>
      <c r="AD75" s="4">
        <v>1.4100425099999999E-2</v>
      </c>
      <c r="AE75" s="4">
        <v>1.3809831099999999E-2</v>
      </c>
      <c r="AF75" s="4">
        <v>1.35248014E-2</v>
      </c>
      <c r="AG75" s="4">
        <v>1.3245268100000001E-2</v>
      </c>
      <c r="AH75" s="4">
        <v>1.29711605E-2</v>
      </c>
      <c r="AI75" s="4">
        <v>1.27024053E-2</v>
      </c>
      <c r="AJ75" s="4">
        <v>1.24389267E-2</v>
      </c>
      <c r="AK75" s="4">
        <v>1.2180647500000001E-2</v>
      </c>
      <c r="AL75" s="4">
        <v>1.19274888E-2</v>
      </c>
      <c r="AM75" s="4">
        <v>1.1679370600000001E-2</v>
      </c>
      <c r="AN75" s="4">
        <v>1.14362124E-2</v>
      </c>
      <c r="AO75" s="4">
        <v>1.11979325E-2</v>
      </c>
      <c r="AP75" s="4">
        <v>1.0964449500000001E-2</v>
      </c>
      <c r="AQ75" s="4">
        <v>1.07356812E-2</v>
      </c>
      <c r="AR75" s="4">
        <v>1.05115459E-2</v>
      </c>
      <c r="AS75" s="4">
        <v>1.0291961800000001E-2</v>
      </c>
      <c r="AT75" s="4">
        <v>1.00768475E-2</v>
      </c>
      <c r="AU75" s="4">
        <v>9.8661219999999997E-3</v>
      </c>
      <c r="AV75" s="4">
        <v>9.6597049999999993E-3</v>
      </c>
      <c r="AW75" s="4">
        <v>9.4575163999999993E-3</v>
      </c>
      <c r="AX75" s="4">
        <v>9.2594774000000005E-3</v>
      </c>
      <c r="AY75" s="4">
        <v>9.0655095000000008E-3</v>
      </c>
      <c r="AZ75" s="4">
        <v>8.8755352999999992E-3</v>
      </c>
      <c r="BA75" s="4">
        <v>8.6894782999999993E-3</v>
      </c>
      <c r="BB75" s="4">
        <v>8.5072628999999997E-3</v>
      </c>
      <c r="BC75" s="4">
        <v>8.3288144000000005E-3</v>
      </c>
      <c r="BD75" s="4">
        <v>8.1540594999999997E-3</v>
      </c>
      <c r="BE75" s="4">
        <v>7.9829254000000002E-3</v>
      </c>
      <c r="BF75" s="4">
        <v>7.8153408000000008E-3</v>
      </c>
      <c r="BG75" s="4">
        <v>7.6512354000000003E-3</v>
      </c>
      <c r="BH75" s="4">
        <v>7.4905398999999999E-3</v>
      </c>
      <c r="BI75" s="4">
        <v>7.3331862000000003E-3</v>
      </c>
      <c r="BJ75" s="4">
        <v>7.1791073000000002E-3</v>
      </c>
      <c r="BK75" s="4">
        <v>7.0282373999999998E-3</v>
      </c>
      <c r="BL75" s="4">
        <v>6.8805118E-3</v>
      </c>
      <c r="BM75" s="4">
        <v>6.7358668000000003E-3</v>
      </c>
      <c r="BN75" s="4">
        <v>6.5942398999999999E-3</v>
      </c>
      <c r="BO75" s="4">
        <v>6.4555699000000003E-3</v>
      </c>
      <c r="BP75" s="4">
        <v>6.3197964000000001E-3</v>
      </c>
      <c r="BQ75" s="4">
        <v>6.1868603999999999E-3</v>
      </c>
      <c r="BR75" s="4">
        <v>6.0567036999999999E-3</v>
      </c>
      <c r="BS75" s="4">
        <v>5.9292694999999998E-3</v>
      </c>
      <c r="BT75" s="4">
        <v>5.8045019E-3</v>
      </c>
      <c r="BU75" s="4">
        <v>5.6823459999999996E-3</v>
      </c>
      <c r="BV75" s="4">
        <v>5.5627480999999998E-3</v>
      </c>
      <c r="BW75" s="4">
        <v>5.4456555000000004E-3</v>
      </c>
      <c r="BX75" s="4">
        <v>5.3310164000000002E-3</v>
      </c>
      <c r="BY75" s="4">
        <v>5.2187802000000002E-3</v>
      </c>
      <c r="BZ75" s="4">
        <v>5.1088972000000003E-3</v>
      </c>
      <c r="CA75" s="4">
        <v>5.0013185E-3</v>
      </c>
      <c r="CB75" s="4">
        <v>4.8959965000000003E-3</v>
      </c>
      <c r="CC75" s="4">
        <v>4.7928844E-3</v>
      </c>
      <c r="CD75" s="4">
        <v>4.6919363000000004E-3</v>
      </c>
      <c r="CE75" s="4">
        <v>4.5931071000000004E-3</v>
      </c>
      <c r="CF75" s="4">
        <v>4.4963529999999998E-3</v>
      </c>
      <c r="CG75" s="4">
        <v>4.4016306000000003E-3</v>
      </c>
      <c r="CH75" s="4">
        <v>4.3088976999999997E-3</v>
      </c>
      <c r="CI75" s="4">
        <v>4.2181127999999998E-3</v>
      </c>
      <c r="CJ75" s="4">
        <v>4.1292352999999999E-3</v>
      </c>
      <c r="CK75" s="4">
        <v>4.0422256000000002E-3</v>
      </c>
      <c r="CL75" s="4">
        <v>3.9570444E-3</v>
      </c>
      <c r="CM75" s="4">
        <v>3.8736538000000002E-3</v>
      </c>
      <c r="CN75" s="4">
        <v>3.7920164000000002E-3</v>
      </c>
      <c r="CO75" s="4">
        <v>3.7120954E-3</v>
      </c>
      <c r="CP75" s="4">
        <v>3.6338550000000001E-3</v>
      </c>
      <c r="CQ75" s="4">
        <v>3.55726E-3</v>
      </c>
      <c r="CR75" s="4">
        <v>3.4822760999999999E-3</v>
      </c>
      <c r="CS75" s="4">
        <v>3.4088695999999999E-3</v>
      </c>
      <c r="CT75" s="4">
        <v>3.3370074E-3</v>
      </c>
      <c r="CU75" s="4">
        <v>3.2666572000000001E-3</v>
      </c>
      <c r="CV75" s="4">
        <v>3.1977873000000002E-3</v>
      </c>
      <c r="CW75" s="4">
        <v>3.1303667000000001E-3</v>
      </c>
      <c r="CX75" s="4">
        <v>3.0643649999999999E-3</v>
      </c>
      <c r="CY75" s="4">
        <v>2.9997525999999998E-3</v>
      </c>
      <c r="CZ75" s="4">
        <v>2.9365003E-3</v>
      </c>
      <c r="DA75" s="4">
        <v>2.8745795000000001E-3</v>
      </c>
      <c r="DB75" s="4">
        <v>2.8139622999999998E-3</v>
      </c>
      <c r="DC75" s="4">
        <v>2.7546214000000002E-3</v>
      </c>
      <c r="DD75" s="4">
        <v>2.6965301E-3</v>
      </c>
      <c r="DE75" s="4">
        <v>2.6396620000000001E-3</v>
      </c>
      <c r="DF75" s="4">
        <v>2.5839915000000001E-3</v>
      </c>
      <c r="DG75" s="4">
        <v>2.5294935E-3</v>
      </c>
      <c r="DH75" s="4">
        <v>2.4761433999999998E-3</v>
      </c>
      <c r="DI75" s="4">
        <v>2.4239168999999998E-3</v>
      </c>
      <c r="DJ75" s="4">
        <v>2.3727906999999999E-3</v>
      </c>
      <c r="DK75" s="4">
        <v>2.3227413999999998E-3</v>
      </c>
      <c r="DL75" s="4">
        <v>2.2737465999999999E-3</v>
      </c>
      <c r="DM75" s="4">
        <v>2.2257840000000002E-3</v>
      </c>
      <c r="DN75" s="4">
        <v>2.1788319999999999E-3</v>
      </c>
      <c r="DO75" s="4">
        <v>2.1328693E-3</v>
      </c>
      <c r="DP75" s="4">
        <v>2.0878750999999999E-3</v>
      </c>
      <c r="DQ75" s="4">
        <v>2.043829E-3</v>
      </c>
      <c r="DR75" s="4">
        <v>2.0007112000000001E-3</v>
      </c>
      <c r="DS75" s="4">
        <v>1.9585021E-3</v>
      </c>
      <c r="DT75" s="4">
        <v>1.9171825999999999E-3</v>
      </c>
      <c r="DU75" s="4">
        <v>1.8767339999999999E-3</v>
      </c>
      <c r="DV75" s="4">
        <v>1.8371379000000001E-3</v>
      </c>
      <c r="DW75" s="4">
        <v>1.7983764999999999E-3</v>
      </c>
      <c r="DX75" s="4">
        <v>1.7604322E-3</v>
      </c>
      <c r="DY75" s="4">
        <v>1.7232877E-3</v>
      </c>
      <c r="DZ75" s="4">
        <v>1.6869262999999999E-3</v>
      </c>
      <c r="EA75" s="4">
        <v>1.6513315E-3</v>
      </c>
      <c r="EB75" s="4">
        <v>1.6164871E-3</v>
      </c>
      <c r="EC75" s="4">
        <v>1.5823772999999999E-3</v>
      </c>
      <c r="ED75" s="4">
        <v>1.5489867E-3</v>
      </c>
      <c r="EE75" s="4">
        <v>1.5163002E-3</v>
      </c>
      <c r="EF75" s="4">
        <v>1.4843028999999999E-3</v>
      </c>
      <c r="EG75" s="4">
        <v>1.4529803000000001E-3</v>
      </c>
      <c r="EH75" s="4">
        <v>1.4223183E-3</v>
      </c>
      <c r="EI75" s="4">
        <v>1.3923028E-3</v>
      </c>
      <c r="EJ75" s="4">
        <v>1.3629203E-3</v>
      </c>
      <c r="EK75" s="4">
        <v>1.3341574E-3</v>
      </c>
      <c r="EL75" s="4">
        <v>1.3060012000000001E-3</v>
      </c>
      <c r="EM75" s="4">
        <v>1.2784388000000001E-3</v>
      </c>
      <c r="EN75" s="4">
        <v>1.2514576999999999E-3</v>
      </c>
      <c r="EO75" s="4">
        <v>1.2250456999999999E-3</v>
      </c>
      <c r="EP75" s="4">
        <v>1.1991908E-3</v>
      </c>
      <c r="EQ75" s="4">
        <v>1.1738812E-3</v>
      </c>
      <c r="ER75" s="4">
        <v>1.1491055E-3</v>
      </c>
      <c r="ES75" s="4">
        <v>1.1248524000000001E-3</v>
      </c>
      <c r="ET75" s="4">
        <v>1.1011109000000001E-3</v>
      </c>
      <c r="EU75" s="4">
        <v>1.0778701999999999E-3</v>
      </c>
      <c r="EV75" s="4">
        <v>1.0551198E-3</v>
      </c>
      <c r="EW75" s="4">
        <v>1.0328493000000001E-3</v>
      </c>
      <c r="EX75" s="4">
        <v>1.0110487000000001E-3</v>
      </c>
      <c r="EY75" s="4">
        <v>9.8970789999999992E-4</v>
      </c>
      <c r="EZ75" s="4">
        <v>9.6881739999999999E-4</v>
      </c>
      <c r="FA75" s="4">
        <v>9.483677E-4</v>
      </c>
      <c r="FB75" s="4">
        <v>9.283494E-4</v>
      </c>
      <c r="FC75" s="4">
        <v>9.0875350000000005E-4</v>
      </c>
      <c r="FD75" s="4">
        <v>8.8957100000000002E-4</v>
      </c>
      <c r="FE75" s="4">
        <v>8.7079319999999998E-4</v>
      </c>
      <c r="FF75" s="4">
        <v>8.5241169999999999E-4</v>
      </c>
      <c r="FG75" s="4">
        <v>8.3441799999999997E-4</v>
      </c>
      <c r="FH75" s="4">
        <v>8.1680390000000004E-4</v>
      </c>
      <c r="FI75" s="4">
        <v>7.9956160000000005E-4</v>
      </c>
      <c r="FJ75" s="4">
        <v>7.8268309999999998E-4</v>
      </c>
      <c r="FK75" s="4">
        <v>7.6616070000000002E-4</v>
      </c>
      <c r="FL75" s="4">
        <v>7.4998700000000003E-4</v>
      </c>
      <c r="FM75" s="4">
        <v>7.3415459999999998E-4</v>
      </c>
      <c r="FN75" s="4">
        <v>7.1865640000000005E-4</v>
      </c>
      <c r="FO75" s="4">
        <v>7.0348510000000004E-4</v>
      </c>
      <c r="FP75" s="4">
        <v>6.8863409999999996E-4</v>
      </c>
      <c r="FQ75" s="4">
        <v>6.7409640000000003E-4</v>
      </c>
    </row>
    <row r="76" spans="1:173" x14ac:dyDescent="0.2">
      <c r="A76" s="3">
        <v>74</v>
      </c>
      <c r="B76" s="4">
        <v>2.91495781E-2</v>
      </c>
      <c r="C76" s="4">
        <v>2.8585592600000001E-2</v>
      </c>
      <c r="D76" s="4">
        <v>2.7229191100000001E-2</v>
      </c>
      <c r="E76" s="4">
        <v>2.6334429699999998E-2</v>
      </c>
      <c r="F76" s="4">
        <v>2.5660928499999999E-2</v>
      </c>
      <c r="G76" s="4">
        <v>2.5096344400000001E-2</v>
      </c>
      <c r="H76" s="4">
        <v>2.4587021399999999E-2</v>
      </c>
      <c r="I76" s="4">
        <v>2.4107113600000001E-2</v>
      </c>
      <c r="J76" s="4">
        <v>2.36441727E-2</v>
      </c>
      <c r="K76" s="4">
        <v>2.3192250899999999E-2</v>
      </c>
      <c r="L76" s="4">
        <v>2.2748558499999998E-2</v>
      </c>
      <c r="M76" s="4">
        <v>2.2311834499999999E-2</v>
      </c>
      <c r="N76" s="4">
        <v>2.18815508E-2</v>
      </c>
      <c r="O76" s="4">
        <v>2.1457522999999999E-2</v>
      </c>
      <c r="P76" s="4">
        <v>2.1039721899999999E-2</v>
      </c>
      <c r="Q76" s="4">
        <v>2.06281816E-2</v>
      </c>
      <c r="R76" s="4">
        <v>2.0222955800000001E-2</v>
      </c>
      <c r="S76" s="4">
        <v>1.9824098200000001E-2</v>
      </c>
      <c r="T76" s="4">
        <v>1.9431652899999999E-2</v>
      </c>
      <c r="U76" s="4">
        <v>1.9045651100000002E-2</v>
      </c>
      <c r="V76" s="4">
        <v>1.86661108E-2</v>
      </c>
      <c r="W76" s="4">
        <v>1.8293036499999998E-2</v>
      </c>
      <c r="X76" s="4">
        <v>1.79264209E-2</v>
      </c>
      <c r="Y76" s="4">
        <v>1.75662452E-2</v>
      </c>
      <c r="Z76" s="4">
        <v>1.72124806E-2</v>
      </c>
      <c r="AA76" s="4">
        <v>1.68650898E-2</v>
      </c>
      <c r="AB76" s="4">
        <v>1.6524027E-2</v>
      </c>
      <c r="AC76" s="4">
        <v>1.6189240000000001E-2</v>
      </c>
      <c r="AD76" s="4">
        <v>1.5860670300000001E-2</v>
      </c>
      <c r="AE76" s="4">
        <v>1.55382539E-2</v>
      </c>
      <c r="AF76" s="4">
        <v>1.52219225E-2</v>
      </c>
      <c r="AG76" s="4">
        <v>1.49116037E-2</v>
      </c>
      <c r="AH76" s="4">
        <v>1.4607221700000001E-2</v>
      </c>
      <c r="AI76" s="4">
        <v>1.4308697800000001E-2</v>
      </c>
      <c r="AJ76" s="4">
        <v>1.4015951E-2</v>
      </c>
      <c r="AK76" s="4">
        <v>1.37288983E-2</v>
      </c>
      <c r="AL76" s="4">
        <v>1.3447454899999999E-2</v>
      </c>
      <c r="AM76" s="4">
        <v>1.3171535099999999E-2</v>
      </c>
      <c r="AN76" s="4">
        <v>1.29010518E-2</v>
      </c>
      <c r="AO76" s="4">
        <v>1.2635917599999999E-2</v>
      </c>
      <c r="AP76" s="4">
        <v>1.2376044399999999E-2</v>
      </c>
      <c r="AQ76" s="4">
        <v>1.2121343999999999E-2</v>
      </c>
      <c r="AR76" s="4">
        <v>1.1871728099999999E-2</v>
      </c>
      <c r="AS76" s="4">
        <v>1.16271085E-2</v>
      </c>
      <c r="AT76" s="4">
        <v>1.13873975E-2</v>
      </c>
      <c r="AU76" s="4">
        <v>1.11525075E-2</v>
      </c>
      <c r="AV76" s="4">
        <v>1.0922351699999999E-2</v>
      </c>
      <c r="AW76" s="4">
        <v>1.06968438E-2</v>
      </c>
      <c r="AX76" s="4">
        <v>1.04758983E-2</v>
      </c>
      <c r="AY76" s="4">
        <v>1.02594305E-2</v>
      </c>
      <c r="AZ76" s="4">
        <v>1.00473566E-2</v>
      </c>
      <c r="BA76" s="4">
        <v>9.8395937999999992E-3</v>
      </c>
      <c r="BB76" s="4">
        <v>9.6360600999999997E-3</v>
      </c>
      <c r="BC76" s="4">
        <v>9.4366749000000007E-3</v>
      </c>
      <c r="BD76" s="4">
        <v>9.2413582000000008E-3</v>
      </c>
      <c r="BE76" s="4">
        <v>9.0500315999999994E-3</v>
      </c>
      <c r="BF76" s="4">
        <v>8.8626174999999995E-3</v>
      </c>
      <c r="BG76" s="4">
        <v>8.6790396000000006E-3</v>
      </c>
      <c r="BH76" s="4">
        <v>8.4992226999999997E-3</v>
      </c>
      <c r="BI76" s="4">
        <v>8.3230929000000006E-3</v>
      </c>
      <c r="BJ76" s="4">
        <v>8.1505773999999993E-3</v>
      </c>
      <c r="BK76" s="4">
        <v>7.9816046000000009E-3</v>
      </c>
      <c r="BL76" s="4">
        <v>7.8161042E-3</v>
      </c>
      <c r="BM76" s="4">
        <v>7.654007E-3</v>
      </c>
      <c r="BN76" s="4">
        <v>7.4952450000000002E-3</v>
      </c>
      <c r="BO76" s="4">
        <v>7.3397514000000004E-3</v>
      </c>
      <c r="BP76" s="4">
        <v>7.1874605999999999E-3</v>
      </c>
      <c r="BQ76" s="4">
        <v>7.0383082000000001E-3</v>
      </c>
      <c r="BR76" s="4">
        <v>6.8922311E-3</v>
      </c>
      <c r="BS76" s="4">
        <v>6.7491670000000004E-3</v>
      </c>
      <c r="BT76" s="4">
        <v>6.6090552E-3</v>
      </c>
      <c r="BU76" s="4">
        <v>6.4718357000000002E-3</v>
      </c>
      <c r="BV76" s="4">
        <v>6.3374499000000001E-3</v>
      </c>
      <c r="BW76" s="4">
        <v>6.2058403999999999E-3</v>
      </c>
      <c r="BX76" s="4">
        <v>6.0769505E-3</v>
      </c>
      <c r="BY76" s="4">
        <v>5.9507249999999996E-3</v>
      </c>
      <c r="BZ76" s="4">
        <v>5.8271095000000002E-3</v>
      </c>
      <c r="CA76" s="4">
        <v>5.7060508000000001E-3</v>
      </c>
      <c r="CB76" s="4">
        <v>5.5874966000000002E-3</v>
      </c>
      <c r="CC76" s="4">
        <v>5.4713957999999998E-3</v>
      </c>
      <c r="CD76" s="4">
        <v>5.3576982000000002E-3</v>
      </c>
      <c r="CE76" s="4">
        <v>5.2463544999999997E-3</v>
      </c>
      <c r="CF76" s="4">
        <v>5.1373165E-3</v>
      </c>
      <c r="CG76" s="4">
        <v>5.0305369000000003E-3</v>
      </c>
      <c r="CH76" s="4">
        <v>4.9259693999999998E-3</v>
      </c>
      <c r="CI76" s="4">
        <v>4.8235685999999996E-3</v>
      </c>
      <c r="CJ76" s="4">
        <v>4.7232899000000002E-3</v>
      </c>
      <c r="CK76" s="4">
        <v>4.6250896999999996E-3</v>
      </c>
      <c r="CL76" s="4">
        <v>4.5289253000000002E-3</v>
      </c>
      <c r="CM76" s="4">
        <v>4.4347546999999998E-3</v>
      </c>
      <c r="CN76" s="4">
        <v>4.3425369999999996E-3</v>
      </c>
      <c r="CO76" s="4">
        <v>4.2522317999999998E-3</v>
      </c>
      <c r="CP76" s="4">
        <v>4.1637998000000004E-3</v>
      </c>
      <c r="CQ76" s="4">
        <v>4.0772024000000004E-3</v>
      </c>
      <c r="CR76" s="4">
        <v>3.9924017999999999E-3</v>
      </c>
      <c r="CS76" s="4">
        <v>3.9093608E-3</v>
      </c>
      <c r="CT76" s="4">
        <v>3.8280431999999998E-3</v>
      </c>
      <c r="CU76" s="4">
        <v>3.7484133E-3</v>
      </c>
      <c r="CV76" s="4">
        <v>3.6704364000000001E-3</v>
      </c>
      <c r="CW76" s="4">
        <v>3.5940782999999998E-3</v>
      </c>
      <c r="CX76" s="4">
        <v>3.5193055000000001E-3</v>
      </c>
      <c r="CY76" s="4">
        <v>3.4460852999999999E-3</v>
      </c>
      <c r="CZ76" s="4">
        <v>3.3743855999999999E-3</v>
      </c>
      <c r="DA76" s="4">
        <v>3.3041748999999999E-3</v>
      </c>
      <c r="DB76" s="4">
        <v>3.2354225000000001E-3</v>
      </c>
      <c r="DC76" s="4">
        <v>3.1680981999999999E-3</v>
      </c>
      <c r="DD76" s="4">
        <v>3.1021724E-3</v>
      </c>
      <c r="DE76" s="4">
        <v>3.0376162E-3</v>
      </c>
      <c r="DF76" s="4">
        <v>2.9744011999999998E-3</v>
      </c>
      <c r="DG76" s="4">
        <v>2.9124997000000001E-3</v>
      </c>
      <c r="DH76" s="4">
        <v>2.8518845E-3</v>
      </c>
      <c r="DI76" s="4">
        <v>2.7925289000000002E-3</v>
      </c>
      <c r="DJ76" s="4">
        <v>2.7344068999999999E-3</v>
      </c>
      <c r="DK76" s="4">
        <v>2.6774928999999999E-3</v>
      </c>
      <c r="DL76" s="4">
        <v>2.6217618000000001E-3</v>
      </c>
      <c r="DM76" s="4">
        <v>2.5671892000000002E-3</v>
      </c>
      <c r="DN76" s="4">
        <v>2.5137509999999998E-3</v>
      </c>
      <c r="DO76" s="4">
        <v>2.4614238000000002E-3</v>
      </c>
      <c r="DP76" s="4">
        <v>2.4101843999999998E-3</v>
      </c>
      <c r="DQ76" s="4">
        <v>2.3600104000000002E-3</v>
      </c>
      <c r="DR76" s="4">
        <v>2.3108795999999998E-3</v>
      </c>
      <c r="DS76" s="4">
        <v>2.2627704E-3</v>
      </c>
      <c r="DT76" s="4">
        <v>2.2156616000000001E-3</v>
      </c>
      <c r="DU76" s="4">
        <v>2.1695324999999998E-3</v>
      </c>
      <c r="DV76" s="4">
        <v>2.1243627000000001E-3</v>
      </c>
      <c r="DW76" s="4">
        <v>2.0801322999999998E-3</v>
      </c>
      <c r="DX76" s="4">
        <v>2.0368219000000002E-3</v>
      </c>
      <c r="DY76" s="4">
        <v>1.9944123000000002E-3</v>
      </c>
      <c r="DZ76" s="4">
        <v>1.9528848000000001E-3</v>
      </c>
      <c r="EA76" s="4">
        <v>1.9122212E-3</v>
      </c>
      <c r="EB76" s="4">
        <v>1.8724035000000001E-3</v>
      </c>
      <c r="EC76" s="4">
        <v>1.8334141E-3</v>
      </c>
      <c r="ED76" s="4">
        <v>1.7952358999999999E-3</v>
      </c>
      <c r="EE76" s="4">
        <v>1.7578519E-3</v>
      </c>
      <c r="EF76" s="4">
        <v>1.7212457E-3</v>
      </c>
      <c r="EG76" s="4">
        <v>1.6854012000000001E-3</v>
      </c>
      <c r="EH76" s="4">
        <v>1.6503026E-3</v>
      </c>
      <c r="EI76" s="4">
        <v>1.6159341999999999E-3</v>
      </c>
      <c r="EJ76" s="4">
        <v>1.5822810000000001E-3</v>
      </c>
      <c r="EK76" s="4">
        <v>1.5493281E-3</v>
      </c>
      <c r="EL76" s="4">
        <v>1.5170610000000001E-3</v>
      </c>
      <c r="EM76" s="4">
        <v>1.4854654E-3</v>
      </c>
      <c r="EN76" s="4">
        <v>1.4545273E-3</v>
      </c>
      <c r="EO76" s="4">
        <v>1.4242332000000001E-3</v>
      </c>
      <c r="EP76" s="4">
        <v>1.3945695E-3</v>
      </c>
      <c r="EQ76" s="4">
        <v>1.3655232000000001E-3</v>
      </c>
      <c r="ER76" s="4">
        <v>1.3370814999999999E-3</v>
      </c>
      <c r="ES76" s="4">
        <v>1.3092317999999999E-3</v>
      </c>
      <c r="ET76" s="4">
        <v>1.2819617999999999E-3</v>
      </c>
      <c r="EU76" s="4">
        <v>1.2552595000000001E-3</v>
      </c>
      <c r="EV76" s="4">
        <v>1.229113E-3</v>
      </c>
      <c r="EW76" s="4">
        <v>1.2035107999999999E-3</v>
      </c>
      <c r="EX76" s="4">
        <v>1.1784415000000001E-3</v>
      </c>
      <c r="EY76" s="4">
        <v>1.1538942E-3</v>
      </c>
      <c r="EZ76" s="4">
        <v>1.1298579E-3</v>
      </c>
      <c r="FA76" s="4">
        <v>1.1063220000000001E-3</v>
      </c>
      <c r="FB76" s="4">
        <v>1.0832761E-3</v>
      </c>
      <c r="FC76" s="4">
        <v>1.0607100000000001E-3</v>
      </c>
      <c r="FD76" s="4">
        <v>1.0386137999999999E-3</v>
      </c>
      <c r="FE76" s="4">
        <v>1.0169776000000001E-3</v>
      </c>
      <c r="FF76" s="4">
        <v>9.9579190000000008E-4</v>
      </c>
      <c r="FG76" s="4">
        <v>9.7504730000000004E-4</v>
      </c>
      <c r="FH76" s="4">
        <v>9.5473469999999996E-4</v>
      </c>
      <c r="FI76" s="4">
        <v>9.3484510000000005E-4</v>
      </c>
      <c r="FJ76" s="4">
        <v>9.1536959999999996E-4</v>
      </c>
      <c r="FK76" s="4">
        <v>8.9629960000000002E-4</v>
      </c>
      <c r="FL76" s="4">
        <v>8.776268E-4</v>
      </c>
      <c r="FM76" s="4">
        <v>8.5934279999999997E-4</v>
      </c>
      <c r="FN76" s="4">
        <v>8.4143960000000002E-4</v>
      </c>
      <c r="FO76" s="4">
        <v>8.2390920000000002E-4</v>
      </c>
      <c r="FP76" s="4">
        <v>8.0674390000000005E-4</v>
      </c>
      <c r="FQ76" s="4">
        <v>7.8993610000000001E-4</v>
      </c>
    </row>
    <row r="77" spans="1:173" x14ac:dyDescent="0.2">
      <c r="A77" s="3">
        <v>75</v>
      </c>
      <c r="B77" s="4">
        <v>3.3977682400000001E-2</v>
      </c>
      <c r="C77" s="4">
        <v>3.3282236399999998E-2</v>
      </c>
      <c r="D77" s="4">
        <v>3.1084807700000001E-2</v>
      </c>
      <c r="E77" s="4">
        <v>2.9771853300000001E-2</v>
      </c>
      <c r="F77" s="4">
        <v>2.8872857799999999E-2</v>
      </c>
      <c r="G77" s="4">
        <v>2.8174109700000002E-2</v>
      </c>
      <c r="H77" s="4">
        <v>2.7574892600000001E-2</v>
      </c>
      <c r="I77" s="4">
        <v>2.7026899E-2</v>
      </c>
      <c r="J77" s="4">
        <v>2.65068088E-2</v>
      </c>
      <c r="K77" s="4">
        <v>2.6003377099999999E-2</v>
      </c>
      <c r="L77" s="4">
        <v>2.5511226299999998E-2</v>
      </c>
      <c r="M77" s="4">
        <v>2.5027830500000001E-2</v>
      </c>
      <c r="N77" s="4">
        <v>2.4552044200000001E-2</v>
      </c>
      <c r="O77" s="4">
        <v>2.4083382800000001E-2</v>
      </c>
      <c r="P77" s="4">
        <v>2.36216715E-2</v>
      </c>
      <c r="Q77" s="4">
        <v>2.3166874600000002E-2</v>
      </c>
      <c r="R77" s="4">
        <v>2.2719012600000001E-2</v>
      </c>
      <c r="S77" s="4">
        <v>2.2278122899999999E-2</v>
      </c>
      <c r="T77" s="4">
        <v>2.1844241800000001E-2</v>
      </c>
      <c r="U77" s="4">
        <v>2.1417396500000001E-2</v>
      </c>
      <c r="V77" s="4">
        <v>2.0997601899999999E-2</v>
      </c>
      <c r="W77" s="4">
        <v>2.05848603E-2</v>
      </c>
      <c r="X77" s="4">
        <v>2.0179161599999999E-2</v>
      </c>
      <c r="Y77" s="4">
        <v>1.9780484099999999E-2</v>
      </c>
      <c r="Z77" s="4">
        <v>1.9388796E-2</v>
      </c>
      <c r="AA77" s="4">
        <v>1.9004055999999998E-2</v>
      </c>
      <c r="AB77" s="4">
        <v>1.86262146E-2</v>
      </c>
      <c r="AC77" s="4">
        <v>1.82552149E-2</v>
      </c>
      <c r="AD77" s="4">
        <v>1.7890993800000001E-2</v>
      </c>
      <c r="AE77" s="4">
        <v>1.7533482499999999E-2</v>
      </c>
      <c r="AF77" s="4">
        <v>1.7182607200000002E-2</v>
      </c>
      <c r="AG77" s="4">
        <v>1.68382901E-2</v>
      </c>
      <c r="AH77" s="4">
        <v>1.6500449899999999E-2</v>
      </c>
      <c r="AI77" s="4">
        <v>1.61690019E-2</v>
      </c>
      <c r="AJ77" s="4">
        <v>1.5843859200000001E-2</v>
      </c>
      <c r="AK77" s="4">
        <v>1.5524932599999999E-2</v>
      </c>
      <c r="AL77" s="4">
        <v>1.5212131300000001E-2</v>
      </c>
      <c r="AM77" s="4">
        <v>1.4905363099999999E-2</v>
      </c>
      <c r="AN77" s="4">
        <v>1.4604534799999999E-2</v>
      </c>
      <c r="AO77" s="4">
        <v>1.43095524E-2</v>
      </c>
      <c r="AP77" s="4">
        <v>1.4020321400000001E-2</v>
      </c>
      <c r="AQ77" s="4">
        <v>1.37367471E-2</v>
      </c>
      <c r="AR77" s="4">
        <v>1.3458734700000001E-2</v>
      </c>
      <c r="AS77" s="4">
        <v>1.31861896E-2</v>
      </c>
      <c r="AT77" s="4">
        <v>1.29190173E-2</v>
      </c>
      <c r="AU77" s="4">
        <v>1.2657124E-2</v>
      </c>
      <c r="AV77" s="4">
        <v>1.24004162E-2</v>
      </c>
      <c r="AW77" s="4">
        <v>1.21488013E-2</v>
      </c>
      <c r="AX77" s="4">
        <v>1.1902187200000001E-2</v>
      </c>
      <c r="AY77" s="4">
        <v>1.16604829E-2</v>
      </c>
      <c r="AZ77" s="4">
        <v>1.1423598300000001E-2</v>
      </c>
      <c r="BA77" s="4">
        <v>1.1191444E-2</v>
      </c>
      <c r="BB77" s="4">
        <v>1.09639319E-2</v>
      </c>
      <c r="BC77" s="4">
        <v>1.0740975099999999E-2</v>
      </c>
      <c r="BD77" s="4">
        <v>1.05224876E-2</v>
      </c>
      <c r="BE77" s="4">
        <v>1.03083846E-2</v>
      </c>
      <c r="BF77" s="4">
        <v>1.0098582599999999E-2</v>
      </c>
      <c r="BG77" s="4">
        <v>9.8929993000000001E-3</v>
      </c>
      <c r="BH77" s="4">
        <v>9.6915535000000001E-3</v>
      </c>
      <c r="BI77" s="4">
        <v>9.4941654000000007E-3</v>
      </c>
      <c r="BJ77" s="4">
        <v>9.3007564000000004E-3</v>
      </c>
      <c r="BK77" s="4">
        <v>9.1112491999999993E-3</v>
      </c>
      <c r="BL77" s="4">
        <v>8.9255675999999999E-3</v>
      </c>
      <c r="BM77" s="4">
        <v>8.7436370000000003E-3</v>
      </c>
      <c r="BN77" s="4">
        <v>8.5653837999999996E-3</v>
      </c>
      <c r="BO77" s="4">
        <v>8.3907357000000005E-3</v>
      </c>
      <c r="BP77" s="4">
        <v>8.2196217000000005E-3</v>
      </c>
      <c r="BQ77" s="4">
        <v>8.0519719999999993E-3</v>
      </c>
      <c r="BR77" s="4">
        <v>7.8877181999999994E-3</v>
      </c>
      <c r="BS77" s="4">
        <v>7.726793E-3</v>
      </c>
      <c r="BT77" s="4">
        <v>7.5691303E-3</v>
      </c>
      <c r="BU77" s="4">
        <v>7.4146652E-3</v>
      </c>
      <c r="BV77" s="4">
        <v>7.2633341000000002E-3</v>
      </c>
      <c r="BW77" s="4">
        <v>7.1150744999999996E-3</v>
      </c>
      <c r="BX77" s="4">
        <v>6.9698251000000003E-3</v>
      </c>
      <c r="BY77" s="4">
        <v>6.8275256999999999E-3</v>
      </c>
      <c r="BZ77" s="4">
        <v>6.6881171999999996E-3</v>
      </c>
      <c r="CA77" s="4">
        <v>6.5515419E-3</v>
      </c>
      <c r="CB77" s="4">
        <v>6.4177428E-3</v>
      </c>
      <c r="CC77" s="4">
        <v>6.2866642999999996E-3</v>
      </c>
      <c r="CD77" s="4">
        <v>6.1582516999999998E-3</v>
      </c>
      <c r="CE77" s="4">
        <v>6.0324513999999996E-3</v>
      </c>
      <c r="CF77" s="4">
        <v>5.9092108000000001E-3</v>
      </c>
      <c r="CG77" s="4">
        <v>5.7884785000000003E-3</v>
      </c>
      <c r="CH77" s="4">
        <v>5.6702037000000002E-3</v>
      </c>
      <c r="CI77" s="4">
        <v>5.5543370999999999E-3</v>
      </c>
      <c r="CJ77" s="4">
        <v>5.4408301000000003E-3</v>
      </c>
      <c r="CK77" s="4">
        <v>5.3296348999999996E-3</v>
      </c>
      <c r="CL77" s="4">
        <v>5.2207049000000004E-3</v>
      </c>
      <c r="CM77" s="4">
        <v>5.1139944000000003E-3</v>
      </c>
      <c r="CN77" s="4">
        <v>5.0094583999999998E-3</v>
      </c>
      <c r="CO77" s="4">
        <v>4.9070529000000002E-3</v>
      </c>
      <c r="CP77" s="4">
        <v>4.8067350000000003E-3</v>
      </c>
      <c r="CQ77" s="4">
        <v>4.7084622000000001E-3</v>
      </c>
      <c r="CR77" s="4">
        <v>4.6121931999999997E-3</v>
      </c>
      <c r="CS77" s="4">
        <v>4.5178872999999996E-3</v>
      </c>
      <c r="CT77" s="4">
        <v>4.4255049000000001E-3</v>
      </c>
      <c r="CU77" s="4">
        <v>4.3350068E-3</v>
      </c>
      <c r="CV77" s="4">
        <v>4.2463550000000003E-3</v>
      </c>
      <c r="CW77" s="4">
        <v>4.1595117999999997E-3</v>
      </c>
      <c r="CX77" s="4">
        <v>4.0744405999999997E-3</v>
      </c>
      <c r="CY77" s="4">
        <v>3.9911054999999997E-3</v>
      </c>
      <c r="CZ77" s="4">
        <v>3.9094712000000004E-3</v>
      </c>
      <c r="DA77" s="4">
        <v>3.8295031000000002E-3</v>
      </c>
      <c r="DB77" s="4">
        <v>3.7511673999999998E-3</v>
      </c>
      <c r="DC77" s="4">
        <v>3.6744309000000001E-3</v>
      </c>
      <c r="DD77" s="4">
        <v>3.5992610999999999E-3</v>
      </c>
      <c r="DE77" s="4">
        <v>3.5256262000000001E-3</v>
      </c>
      <c r="DF77" s="4">
        <v>3.453495E-3</v>
      </c>
      <c r="DG77" s="4">
        <v>3.3828368E-3</v>
      </c>
      <c r="DH77" s="4">
        <v>3.3136217999999999E-3</v>
      </c>
      <c r="DI77" s="4">
        <v>3.2458205000000001E-3</v>
      </c>
      <c r="DJ77" s="4">
        <v>3.1794040999999999E-3</v>
      </c>
      <c r="DK77" s="4">
        <v>3.1143445E-3</v>
      </c>
      <c r="DL77" s="4">
        <v>3.0506141000000001E-3</v>
      </c>
      <c r="DM77" s="4">
        <v>2.9881858999999998E-3</v>
      </c>
      <c r="DN77" s="4">
        <v>2.9270330999999999E-3</v>
      </c>
      <c r="DO77" s="4">
        <v>2.8671299999999999E-3</v>
      </c>
      <c r="DP77" s="4">
        <v>2.8084511E-3</v>
      </c>
      <c r="DQ77" s="4">
        <v>2.7509714000000002E-3</v>
      </c>
      <c r="DR77" s="4">
        <v>2.6946664000000002E-3</v>
      </c>
      <c r="DS77" s="4">
        <v>2.6395123000000002E-3</v>
      </c>
      <c r="DT77" s="4">
        <v>2.5854855E-3</v>
      </c>
      <c r="DU77" s="4">
        <v>2.5325631999999999E-3</v>
      </c>
      <c r="DV77" s="4">
        <v>2.4807227000000001E-3</v>
      </c>
      <c r="DW77" s="4">
        <v>2.4299421000000001E-3</v>
      </c>
      <c r="DX77" s="4">
        <v>2.3801996000000001E-3</v>
      </c>
      <c r="DY77" s="4">
        <v>2.3314743000000001E-3</v>
      </c>
      <c r="DZ77" s="4">
        <v>2.2837451999999999E-3</v>
      </c>
      <c r="EA77" s="4">
        <v>2.2369921000000002E-3</v>
      </c>
      <c r="EB77" s="4">
        <v>2.1911949999999999E-3</v>
      </c>
      <c r="EC77" s="4">
        <v>2.1463344999999999E-3</v>
      </c>
      <c r="ED77" s="4">
        <v>2.1023915000000001E-3</v>
      </c>
      <c r="EE77" s="4">
        <v>2.0593472000000001E-3</v>
      </c>
      <c r="EF77" s="4">
        <v>2.0171832000000002E-3</v>
      </c>
      <c r="EG77" s="4">
        <v>1.9758816999999999E-3</v>
      </c>
      <c r="EH77" s="4">
        <v>1.9354249999999999E-3</v>
      </c>
      <c r="EI77" s="4">
        <v>1.8957958999999999E-3</v>
      </c>
      <c r="EJ77" s="4">
        <v>1.8569774E-3</v>
      </c>
      <c r="EK77" s="4">
        <v>1.8189530999999999E-3</v>
      </c>
      <c r="EL77" s="4">
        <v>1.7817066000000001E-3</v>
      </c>
      <c r="EM77" s="4">
        <v>1.7452221999999999E-3</v>
      </c>
      <c r="EN77" s="4">
        <v>1.7094841999999999E-3</v>
      </c>
      <c r="EO77" s="4">
        <v>1.6744774000000001E-3</v>
      </c>
      <c r="EP77" s="4">
        <v>1.6401868999999999E-3</v>
      </c>
      <c r="EQ77" s="4">
        <v>1.6065980999999999E-3</v>
      </c>
      <c r="ER77" s="4">
        <v>1.5736965E-3</v>
      </c>
      <c r="ES77" s="4">
        <v>1.5414682999999999E-3</v>
      </c>
      <c r="ET77" s="4">
        <v>1.5098995E-3</v>
      </c>
      <c r="EU77" s="4">
        <v>1.4789768E-3</v>
      </c>
      <c r="EV77" s="4">
        <v>1.4486868999999999E-3</v>
      </c>
      <c r="EW77" s="4">
        <v>1.4190169E-3</v>
      </c>
      <c r="EX77" s="4">
        <v>1.3899540999999999E-3</v>
      </c>
      <c r="EY77" s="4">
        <v>1.3614861999999999E-3</v>
      </c>
      <c r="EZ77" s="4">
        <v>1.3336009E-3</v>
      </c>
      <c r="FA77" s="4">
        <v>1.3062864E-3</v>
      </c>
      <c r="FB77" s="4">
        <v>1.279531E-3</v>
      </c>
      <c r="FC77" s="4">
        <v>1.2533232E-3</v>
      </c>
      <c r="FD77" s="4">
        <v>1.2276519E-3</v>
      </c>
      <c r="FE77" s="4">
        <v>1.2025060999999999E-3</v>
      </c>
      <c r="FF77" s="4">
        <v>1.1778750999999999E-3</v>
      </c>
      <c r="FG77" s="4">
        <v>1.1537482999999999E-3</v>
      </c>
      <c r="FH77" s="4">
        <v>1.1301154E-3</v>
      </c>
      <c r="FI77" s="4">
        <v>1.1069662999999999E-3</v>
      </c>
      <c r="FJ77" s="4">
        <v>1.0842911000000001E-3</v>
      </c>
      <c r="FK77" s="4">
        <v>1.0620802E-3</v>
      </c>
      <c r="FL77" s="4">
        <v>1.040324E-3</v>
      </c>
      <c r="FM77" s="4">
        <v>1.0190132000000001E-3</v>
      </c>
      <c r="FN77" s="4">
        <v>9.9813880000000003E-4</v>
      </c>
      <c r="FO77" s="4">
        <v>9.7769179999999999E-4</v>
      </c>
      <c r="FP77" s="4">
        <v>9.5766340000000001E-4</v>
      </c>
      <c r="FQ77" s="4">
        <v>9.3804510000000002E-4</v>
      </c>
    </row>
    <row r="78" spans="1:173" x14ac:dyDescent="0.2">
      <c r="A78" s="3">
        <v>76</v>
      </c>
      <c r="B78" s="4">
        <v>3.7987126599999997E-2</v>
      </c>
      <c r="C78" s="4">
        <v>3.7248587E-2</v>
      </c>
      <c r="D78" s="4">
        <v>3.4777836899999998E-2</v>
      </c>
      <c r="E78" s="4">
        <v>3.3319647399999999E-2</v>
      </c>
      <c r="F78" s="4">
        <v>3.23338632E-2</v>
      </c>
      <c r="G78" s="4">
        <v>3.15754413E-2</v>
      </c>
      <c r="H78" s="4">
        <v>3.09289723E-2</v>
      </c>
      <c r="I78" s="4">
        <v>3.0339146300000001E-2</v>
      </c>
      <c r="J78" s="4">
        <v>2.97793121E-2</v>
      </c>
      <c r="K78" s="4">
        <v>2.9236672299999999E-2</v>
      </c>
      <c r="L78" s="4">
        <v>2.8705162100000001E-2</v>
      </c>
      <c r="M78" s="4">
        <v>2.8181988000000002E-2</v>
      </c>
      <c r="N78" s="4">
        <v>2.7665937200000001E-2</v>
      </c>
      <c r="O78" s="4">
        <v>2.71565509E-2</v>
      </c>
      <c r="P78" s="4">
        <v>2.6653720200000001E-2</v>
      </c>
      <c r="Q78" s="4">
        <v>2.6157489999999999E-2</v>
      </c>
      <c r="R78" s="4">
        <v>2.5667964099999999E-2</v>
      </c>
      <c r="S78" s="4">
        <v>2.5185260300000002E-2</v>
      </c>
      <c r="T78" s="4">
        <v>2.47094897E-2</v>
      </c>
      <c r="U78" s="4">
        <v>2.4240747900000002E-2</v>
      </c>
      <c r="V78" s="4">
        <v>2.3779112000000002E-2</v>
      </c>
      <c r="W78" s="4">
        <v>2.3324640300000001E-2</v>
      </c>
      <c r="X78" s="4">
        <v>2.2877372900000002E-2</v>
      </c>
      <c r="Y78" s="4">
        <v>2.2437333E-2</v>
      </c>
      <c r="Z78" s="4">
        <v>2.2004528799999999E-2</v>
      </c>
      <c r="AA78" s="4">
        <v>2.1578954599999998E-2</v>
      </c>
      <c r="AB78" s="4">
        <v>2.1160592299999999E-2</v>
      </c>
      <c r="AC78" s="4">
        <v>2.0749412700000001E-2</v>
      </c>
      <c r="AD78" s="4">
        <v>2.03453772E-2</v>
      </c>
      <c r="AE78" s="4">
        <v>1.9948438200000002E-2</v>
      </c>
      <c r="AF78" s="4">
        <v>1.95585406E-2</v>
      </c>
      <c r="AG78" s="4">
        <v>1.9175622600000001E-2</v>
      </c>
      <c r="AH78" s="4">
        <v>1.8799616500000001E-2</v>
      </c>
      <c r="AI78" s="4">
        <v>1.8430449500000001E-2</v>
      </c>
      <c r="AJ78" s="4">
        <v>1.8068044500000002E-2</v>
      </c>
      <c r="AK78" s="4">
        <v>1.7712320300000001E-2</v>
      </c>
      <c r="AL78" s="4">
        <v>1.7363192999999999E-2</v>
      </c>
      <c r="AM78" s="4">
        <v>1.7020575400000001E-2</v>
      </c>
      <c r="AN78" s="4">
        <v>1.66843783E-2</v>
      </c>
      <c r="AO78" s="4">
        <v>1.6354510799999999E-2</v>
      </c>
      <c r="AP78" s="4">
        <v>1.60308802E-2</v>
      </c>
      <c r="AQ78" s="4">
        <v>1.5713392900000001E-2</v>
      </c>
      <c r="AR78" s="4">
        <v>1.54019541E-2</v>
      </c>
      <c r="AS78" s="4">
        <v>1.5096468700000001E-2</v>
      </c>
      <c r="AT78" s="4">
        <v>1.4796841200000001E-2</v>
      </c>
      <c r="AU78" s="4">
        <v>1.4502975899999999E-2</v>
      </c>
      <c r="AV78" s="4">
        <v>1.4214777099999999E-2</v>
      </c>
      <c r="AW78" s="4">
        <v>1.39321493E-2</v>
      </c>
      <c r="AX78" s="4">
        <v>1.36549974E-2</v>
      </c>
      <c r="AY78" s="4">
        <v>1.33832269E-2</v>
      </c>
      <c r="AZ78" s="4">
        <v>1.3116743599999999E-2</v>
      </c>
      <c r="BA78" s="4">
        <v>1.2855454400000001E-2</v>
      </c>
      <c r="BB78" s="4">
        <v>1.25992668E-2</v>
      </c>
      <c r="BC78" s="4">
        <v>1.2348089E-2</v>
      </c>
      <c r="BD78" s="4">
        <v>1.2101830500000001E-2</v>
      </c>
      <c r="BE78" s="4">
        <v>1.1860401600000001E-2</v>
      </c>
      <c r="BF78" s="4">
        <v>1.16237137E-2</v>
      </c>
      <c r="BG78" s="4">
        <v>1.1391679300000001E-2</v>
      </c>
      <c r="BH78" s="4">
        <v>1.1164212E-2</v>
      </c>
      <c r="BI78" s="4">
        <v>1.0941226599999999E-2</v>
      </c>
      <c r="BJ78" s="4">
        <v>1.07226392E-2</v>
      </c>
      <c r="BK78" s="4">
        <v>1.0508366999999999E-2</v>
      </c>
      <c r="BL78" s="4">
        <v>1.0298328400000001E-2</v>
      </c>
      <c r="BM78" s="4">
        <v>1.0092443099999999E-2</v>
      </c>
      <c r="BN78" s="4">
        <v>9.8906322000000008E-3</v>
      </c>
      <c r="BO78" s="4">
        <v>9.6928177000000001E-3</v>
      </c>
      <c r="BP78" s="4">
        <v>9.4989231000000007E-3</v>
      </c>
      <c r="BQ78" s="4">
        <v>9.3088731999999997E-3</v>
      </c>
      <c r="BR78" s="4">
        <v>9.1225939999999995E-3</v>
      </c>
      <c r="BS78" s="4">
        <v>8.9400126999999996E-3</v>
      </c>
      <c r="BT78" s="4">
        <v>8.7610576999999999E-3</v>
      </c>
      <c r="BU78" s="4">
        <v>8.5856588999999994E-3</v>
      </c>
      <c r="BV78" s="4">
        <v>8.4137472000000001E-3</v>
      </c>
      <c r="BW78" s="4">
        <v>8.2452545999999998E-3</v>
      </c>
      <c r="BX78" s="4">
        <v>8.0801147E-3</v>
      </c>
      <c r="BY78" s="4">
        <v>7.9182620000000006E-3</v>
      </c>
      <c r="BZ78" s="4">
        <v>7.7596323000000004E-3</v>
      </c>
      <c r="CA78" s="4">
        <v>7.6041625E-3</v>
      </c>
      <c r="CB78" s="4">
        <v>7.4517906E-3</v>
      </c>
      <c r="CC78" s="4">
        <v>7.3024559999999997E-3</v>
      </c>
      <c r="CD78" s="4">
        <v>7.156099E-3</v>
      </c>
      <c r="CE78" s="4">
        <v>7.0126609999999999E-3</v>
      </c>
      <c r="CF78" s="4">
        <v>6.8720845999999999E-3</v>
      </c>
      <c r="CG78" s="4">
        <v>6.7343135000000002E-3</v>
      </c>
      <c r="CH78" s="4">
        <v>6.5992923999999998E-3</v>
      </c>
      <c r="CI78" s="4">
        <v>6.4669669000000001E-3</v>
      </c>
      <c r="CJ78" s="4">
        <v>6.3372840000000003E-3</v>
      </c>
      <c r="CK78" s="4">
        <v>6.2101913E-3</v>
      </c>
      <c r="CL78" s="4">
        <v>6.0856377000000003E-3</v>
      </c>
      <c r="CM78" s="4">
        <v>5.9635729000000002E-3</v>
      </c>
      <c r="CN78" s="4">
        <v>5.8439477000000002E-3</v>
      </c>
      <c r="CO78" s="4">
        <v>5.7267137000000003E-3</v>
      </c>
      <c r="CP78" s="4">
        <v>5.6118236000000004E-3</v>
      </c>
      <c r="CQ78" s="4">
        <v>5.4992308999999998E-3</v>
      </c>
      <c r="CR78" s="4">
        <v>5.3888900000000003E-3</v>
      </c>
      <c r="CS78" s="4">
        <v>5.2807562000000002E-3</v>
      </c>
      <c r="CT78" s="4">
        <v>5.1747857000000001E-3</v>
      </c>
      <c r="CU78" s="4">
        <v>5.0709355000000001E-3</v>
      </c>
      <c r="CV78" s="4">
        <v>4.9691635999999997E-3</v>
      </c>
      <c r="CW78" s="4">
        <v>4.8694285E-3</v>
      </c>
      <c r="CX78" s="4">
        <v>4.7716898000000002E-3</v>
      </c>
      <c r="CY78" s="4">
        <v>4.6759076999999998E-3</v>
      </c>
      <c r="CZ78" s="4">
        <v>4.5820434000000002E-3</v>
      </c>
      <c r="DA78" s="4">
        <v>4.4900586999999997E-3</v>
      </c>
      <c r="DB78" s="4">
        <v>4.3999160000000002E-3</v>
      </c>
      <c r="DC78" s="4">
        <v>4.3115788000000002E-3</v>
      </c>
      <c r="DD78" s="4">
        <v>4.2250109999999999E-3</v>
      </c>
      <c r="DE78" s="4">
        <v>4.1401774999999998E-3</v>
      </c>
      <c r="DF78" s="4">
        <v>4.0570436E-3</v>
      </c>
      <c r="DG78" s="4">
        <v>3.9755754000000004E-3</v>
      </c>
      <c r="DH78" s="4">
        <v>3.8957396999999999E-3</v>
      </c>
      <c r="DI78" s="4">
        <v>3.8175040000000002E-3</v>
      </c>
      <c r="DJ78" s="4">
        <v>3.7408363000000001E-3</v>
      </c>
      <c r="DK78" s="4">
        <v>3.6657054000000001E-3</v>
      </c>
      <c r="DL78" s="4">
        <v>3.5920804999999998E-3</v>
      </c>
      <c r="DM78" s="4">
        <v>3.5199315999999998E-3</v>
      </c>
      <c r="DN78" s="4">
        <v>3.4492292999999999E-3</v>
      </c>
      <c r="DO78" s="4">
        <v>3.3799445999999999E-3</v>
      </c>
      <c r="DP78" s="4">
        <v>3.3120491000000001E-3</v>
      </c>
      <c r="DQ78" s="4">
        <v>3.2455153000000001E-3</v>
      </c>
      <c r="DR78" s="4">
        <v>3.1803157999999998E-3</v>
      </c>
      <c r="DS78" s="4">
        <v>3.1164239E-3</v>
      </c>
      <c r="DT78" s="4">
        <v>3.0538136E-3</v>
      </c>
      <c r="DU78" s="4">
        <v>2.9924592999999999E-3</v>
      </c>
      <c r="DV78" s="4">
        <v>2.9323357000000001E-3</v>
      </c>
      <c r="DW78" s="4">
        <v>2.8734183000000001E-3</v>
      </c>
      <c r="DX78" s="4">
        <v>2.8156829999999998E-3</v>
      </c>
      <c r="DY78" s="4">
        <v>2.7591062E-3</v>
      </c>
      <c r="DZ78" s="4">
        <v>2.7036644999999999E-3</v>
      </c>
      <c r="EA78" s="4">
        <v>2.6493354000000002E-3</v>
      </c>
      <c r="EB78" s="4">
        <v>2.5960966000000002E-3</v>
      </c>
      <c r="EC78" s="4">
        <v>2.5439262999999998E-3</v>
      </c>
      <c r="ED78" s="4">
        <v>2.492803E-3</v>
      </c>
      <c r="EE78" s="4">
        <v>2.4427058000000001E-3</v>
      </c>
      <c r="EF78" s="4">
        <v>2.3936141000000001E-3</v>
      </c>
      <c r="EG78" s="4">
        <v>2.3455079E-3</v>
      </c>
      <c r="EH78" s="4">
        <v>2.2983674000000001E-3</v>
      </c>
      <c r="EI78" s="4">
        <v>2.2521732000000002E-3</v>
      </c>
      <c r="EJ78" s="4">
        <v>2.2069065E-3</v>
      </c>
      <c r="EK78" s="4">
        <v>2.1625486E-3</v>
      </c>
      <c r="EL78" s="4">
        <v>2.1190812000000002E-3</v>
      </c>
      <c r="EM78" s="4">
        <v>2.0764867E-3</v>
      </c>
      <c r="EN78" s="4">
        <v>2.0347475000000001E-3</v>
      </c>
      <c r="EO78" s="4">
        <v>1.9938464000000002E-3</v>
      </c>
      <c r="EP78" s="4">
        <v>1.9537666000000002E-3</v>
      </c>
      <c r="EQ78" s="4">
        <v>1.9144918E-3</v>
      </c>
      <c r="ER78" s="4">
        <v>1.8760057000000001E-3</v>
      </c>
      <c r="ES78" s="4">
        <v>1.8382925E-3</v>
      </c>
      <c r="ET78" s="4">
        <v>1.8013368E-3</v>
      </c>
      <c r="EU78" s="4">
        <v>1.7651234000000001E-3</v>
      </c>
      <c r="EV78" s="4">
        <v>1.7296373999999999E-3</v>
      </c>
      <c r="EW78" s="4">
        <v>1.6948641E-3</v>
      </c>
      <c r="EX78" s="4">
        <v>1.6607894000000001E-3</v>
      </c>
      <c r="EY78" s="4">
        <v>1.6273991999999999E-3</v>
      </c>
      <c r="EZ78" s="4">
        <v>1.5946796999999999E-3</v>
      </c>
      <c r="FA78" s="4">
        <v>1.5626176000000001E-3</v>
      </c>
      <c r="FB78" s="4">
        <v>1.5311996E-3</v>
      </c>
      <c r="FC78" s="4">
        <v>1.5004128000000001E-3</v>
      </c>
      <c r="FD78" s="4">
        <v>1.4702446000000001E-3</v>
      </c>
      <c r="FE78" s="4">
        <v>1.4406824999999999E-3</v>
      </c>
      <c r="FF78" s="4">
        <v>1.4117144E-3</v>
      </c>
      <c r="FG78" s="4">
        <v>1.3833284E-3</v>
      </c>
      <c r="FH78" s="4">
        <v>1.3555126999999999E-3</v>
      </c>
      <c r="FI78" s="4">
        <v>1.3282560000000001E-3</v>
      </c>
      <c r="FJ78" s="4">
        <v>1.3015469999999999E-3</v>
      </c>
      <c r="FK78" s="4">
        <v>1.2753746999999999E-3</v>
      </c>
      <c r="FL78" s="4">
        <v>1.2497284E-3</v>
      </c>
      <c r="FM78" s="4">
        <v>1.2245975E-3</v>
      </c>
      <c r="FN78" s="4">
        <v>1.1999716E-3</v>
      </c>
      <c r="FO78" s="4">
        <v>1.1758407000000001E-3</v>
      </c>
      <c r="FP78" s="4">
        <v>1.1521947000000001E-3</v>
      </c>
      <c r="FQ78" s="4">
        <v>1.129024E-3</v>
      </c>
    </row>
    <row r="79" spans="1:173" x14ac:dyDescent="0.2">
      <c r="A79" s="3">
        <v>77</v>
      </c>
      <c r="B79" s="4">
        <v>4.2027079699999997E-2</v>
      </c>
      <c r="C79" s="4">
        <v>4.1280602100000001E-2</v>
      </c>
      <c r="D79" s="4">
        <v>3.8752262400000001E-2</v>
      </c>
      <c r="E79" s="4">
        <v>3.7251907500000001E-2</v>
      </c>
      <c r="F79" s="4">
        <v>3.6232304100000001E-2</v>
      </c>
      <c r="G79" s="4">
        <v>3.5443482800000002E-2</v>
      </c>
      <c r="H79" s="4">
        <v>3.4767312799999998E-2</v>
      </c>
      <c r="I79" s="4">
        <v>3.4147136799999998E-2</v>
      </c>
      <c r="J79" s="4">
        <v>3.3555711500000002E-2</v>
      </c>
      <c r="K79" s="4">
        <v>3.2980039900000001E-2</v>
      </c>
      <c r="L79" s="4">
        <v>3.2414053900000003E-2</v>
      </c>
      <c r="M79" s="4">
        <v>3.1855048699999999E-2</v>
      </c>
      <c r="N79" s="4">
        <v>3.1301940200000003E-2</v>
      </c>
      <c r="O79" s="4">
        <v>3.07544108E-2</v>
      </c>
      <c r="P79" s="4">
        <v>3.0212493E-2</v>
      </c>
      <c r="Q79" s="4">
        <v>2.9676366900000001E-2</v>
      </c>
      <c r="R79" s="4">
        <v>2.9146262100000001E-2</v>
      </c>
      <c r="S79" s="4">
        <v>2.8622412900000001E-2</v>
      </c>
      <c r="T79" s="4">
        <v>2.81050368E-2</v>
      </c>
      <c r="U79" s="4">
        <v>2.7594326499999999E-2</v>
      </c>
      <c r="V79" s="4">
        <v>2.7090447600000001E-2</v>
      </c>
      <c r="W79" s="4">
        <v>2.6593538199999999E-2</v>
      </c>
      <c r="X79" s="4">
        <v>2.6103711200000001E-2</v>
      </c>
      <c r="Y79" s="4">
        <v>2.5621055199999999E-2</v>
      </c>
      <c r="Z79" s="4">
        <v>2.5145637700000001E-2</v>
      </c>
      <c r="AA79" s="4">
        <v>2.4677506299999999E-2</v>
      </c>
      <c r="AB79" s="4">
        <v>2.42166911E-2</v>
      </c>
      <c r="AC79" s="4">
        <v>2.37632061E-2</v>
      </c>
      <c r="AD79" s="4">
        <v>2.3317051200000001E-2</v>
      </c>
      <c r="AE79" s="4">
        <v>2.28782137E-2</v>
      </c>
      <c r="AF79" s="4">
        <v>2.2446669499999999E-2</v>
      </c>
      <c r="AG79" s="4">
        <v>2.20223843E-2</v>
      </c>
      <c r="AH79" s="4">
        <v>2.1605315E-2</v>
      </c>
      <c r="AI79" s="4">
        <v>2.11954107E-2</v>
      </c>
      <c r="AJ79" s="4">
        <v>2.0792613299999999E-2</v>
      </c>
      <c r="AK79" s="4">
        <v>2.0396858800000001E-2</v>
      </c>
      <c r="AL79" s="4">
        <v>2.0008077799999999E-2</v>
      </c>
      <c r="AM79" s="4">
        <v>1.9626196200000001E-2</v>
      </c>
      <c r="AN79" s="4">
        <v>1.9251135999999999E-2</v>
      </c>
      <c r="AO79" s="4">
        <v>1.8882815599999998E-2</v>
      </c>
      <c r="AP79" s="4">
        <v>1.8521150699999999E-2</v>
      </c>
      <c r="AQ79" s="4">
        <v>1.8166054399999999E-2</v>
      </c>
      <c r="AR79" s="4">
        <v>1.7817437799999999E-2</v>
      </c>
      <c r="AS79" s="4">
        <v>1.7475210200000001E-2</v>
      </c>
      <c r="AT79" s="4">
        <v>1.7139279800000001E-2</v>
      </c>
      <c r="AU79" s="4">
        <v>1.68095537E-2</v>
      </c>
      <c r="AV79" s="4">
        <v>1.6485937999999999E-2</v>
      </c>
      <c r="AW79" s="4">
        <v>1.6168338800000001E-2</v>
      </c>
      <c r="AX79" s="4">
        <v>1.5856661399999999E-2</v>
      </c>
      <c r="AY79" s="4">
        <v>1.55508112E-2</v>
      </c>
      <c r="AZ79" s="4">
        <v>1.5250693799999999E-2</v>
      </c>
      <c r="BA79" s="4">
        <v>1.4956215E-2</v>
      </c>
      <c r="BB79" s="4">
        <v>1.46672808E-2</v>
      </c>
      <c r="BC79" s="4">
        <v>1.4383797800000001E-2</v>
      </c>
      <c r="BD79" s="4">
        <v>1.41056733E-2</v>
      </c>
      <c r="BE79" s="4">
        <v>1.38328151E-2</v>
      </c>
      <c r="BF79" s="4">
        <v>1.3565132000000001E-2</v>
      </c>
      <c r="BG79" s="4">
        <v>1.33025335E-2</v>
      </c>
      <c r="BH79" s="4">
        <v>1.3044930099999999E-2</v>
      </c>
      <c r="BI79" s="4">
        <v>1.2792233199999999E-2</v>
      </c>
      <c r="BJ79" s="4">
        <v>1.25443554E-2</v>
      </c>
      <c r="BK79" s="4">
        <v>1.23012101E-2</v>
      </c>
      <c r="BL79" s="4">
        <v>1.2062712E-2</v>
      </c>
      <c r="BM79" s="4">
        <v>1.1828776900000001E-2</v>
      </c>
      <c r="BN79" s="4">
        <v>1.15993217E-2</v>
      </c>
      <c r="BO79" s="4">
        <v>1.13742645E-2</v>
      </c>
      <c r="BP79" s="4">
        <v>1.1153524499999999E-2</v>
      </c>
      <c r="BQ79" s="4">
        <v>1.09370223E-2</v>
      </c>
      <c r="BR79" s="4">
        <v>1.0724679500000001E-2</v>
      </c>
      <c r="BS79" s="4">
        <v>1.0516419000000001E-2</v>
      </c>
      <c r="BT79" s="4">
        <v>1.03121649E-2</v>
      </c>
      <c r="BU79" s="4">
        <v>1.0111842500000001E-2</v>
      </c>
      <c r="BV79" s="4">
        <v>9.9153782999999995E-3</v>
      </c>
      <c r="BW79" s="4">
        <v>9.7227002E-3</v>
      </c>
      <c r="BX79" s="4">
        <v>9.5337369000000009E-3</v>
      </c>
      <c r="BY79" s="4">
        <v>9.3484186999999996E-3</v>
      </c>
      <c r="BZ79" s="4">
        <v>9.1666769000000002E-3</v>
      </c>
      <c r="CA79" s="4">
        <v>8.9884439000000003E-3</v>
      </c>
      <c r="CB79" s="4">
        <v>8.8136533999999996E-3</v>
      </c>
      <c r="CC79" s="4">
        <v>8.6422402999999995E-3</v>
      </c>
      <c r="CD79" s="4">
        <v>8.4741404999999995E-3</v>
      </c>
      <c r="CE79" s="4">
        <v>8.3092909999999999E-3</v>
      </c>
      <c r="CF79" s="4">
        <v>8.1476302000000004E-3</v>
      </c>
      <c r="CG79" s="4">
        <v>7.9890971999999998E-3</v>
      </c>
      <c r="CH79" s="4">
        <v>7.8336325999999994E-3</v>
      </c>
      <c r="CI79" s="4">
        <v>7.6811778000000002E-3</v>
      </c>
      <c r="CJ79" s="4">
        <v>7.5316753000000004E-3</v>
      </c>
      <c r="CK79" s="4">
        <v>7.3850686999999996E-3</v>
      </c>
      <c r="CL79" s="4">
        <v>7.2413026E-3</v>
      </c>
      <c r="CM79" s="4">
        <v>7.1003226999999999E-3</v>
      </c>
      <c r="CN79" s="4">
        <v>6.9620756000000001E-3</v>
      </c>
      <c r="CO79" s="4">
        <v>6.8265089000000001E-3</v>
      </c>
      <c r="CP79" s="4">
        <v>6.6935711999999998E-3</v>
      </c>
      <c r="CQ79" s="4">
        <v>6.5632119999999997E-3</v>
      </c>
      <c r="CR79" s="4">
        <v>6.4353817999999998E-3</v>
      </c>
      <c r="CS79" s="4">
        <v>6.3100320000000001E-3</v>
      </c>
      <c r="CT79" s="4">
        <v>6.187115E-3</v>
      </c>
      <c r="CU79" s="4">
        <v>6.0665839000000003E-3</v>
      </c>
      <c r="CV79" s="4">
        <v>5.9483927000000001E-3</v>
      </c>
      <c r="CW79" s="4">
        <v>5.8324965000000001E-3</v>
      </c>
      <c r="CX79" s="4">
        <v>5.7188511000000001E-3</v>
      </c>
      <c r="CY79" s="4">
        <v>5.6074128999999999E-3</v>
      </c>
      <c r="CZ79" s="4">
        <v>5.4981396000000002E-3</v>
      </c>
      <c r="DA79" s="4">
        <v>5.3909893000000002E-3</v>
      </c>
      <c r="DB79" s="4">
        <v>5.2859211000000003E-3</v>
      </c>
      <c r="DC79" s="4">
        <v>5.1828947000000002E-3</v>
      </c>
      <c r="DD79" s="4">
        <v>5.0818707999999999E-3</v>
      </c>
      <c r="DE79" s="4">
        <v>4.9828106999999996E-3</v>
      </c>
      <c r="DF79" s="4">
        <v>4.8856764000000004E-3</v>
      </c>
      <c r="DG79" s="4">
        <v>4.7904308000000003E-3</v>
      </c>
      <c r="DH79" s="4">
        <v>4.6970372000000003E-3</v>
      </c>
      <c r="DI79" s="4">
        <v>4.6054599E-3</v>
      </c>
      <c r="DJ79" s="4">
        <v>4.5156637999999999E-3</v>
      </c>
      <c r="DK79" s="4">
        <v>4.4276144E-3</v>
      </c>
      <c r="DL79" s="4">
        <v>4.3412778000000004E-3</v>
      </c>
      <c r="DM79" s="4">
        <v>4.2566210000000004E-3</v>
      </c>
      <c r="DN79" s="4">
        <v>4.1736114E-3</v>
      </c>
      <c r="DO79" s="4">
        <v>4.0922171E-3</v>
      </c>
      <c r="DP79" s="4">
        <v>4.0124069000000004E-3</v>
      </c>
      <c r="DQ79" s="4">
        <v>3.9341499000000004E-3</v>
      </c>
      <c r="DR79" s="4">
        <v>3.8574161999999999E-3</v>
      </c>
      <c r="DS79" s="4">
        <v>3.7821762E-3</v>
      </c>
      <c r="DT79" s="4">
        <v>3.7084009E-3</v>
      </c>
      <c r="DU79" s="4">
        <v>3.6360619999999998E-3</v>
      </c>
      <c r="DV79" s="4">
        <v>3.5651315999999998E-3</v>
      </c>
      <c r="DW79" s="4">
        <v>3.4955823999999998E-3</v>
      </c>
      <c r="DX79" s="4">
        <v>3.4273874999999998E-3</v>
      </c>
      <c r="DY79" s="4">
        <v>3.3605206999999999E-3</v>
      </c>
      <c r="DZ79" s="4">
        <v>3.2949563E-3</v>
      </c>
      <c r="EA79" s="4">
        <v>3.2306689000000002E-3</v>
      </c>
      <c r="EB79" s="4">
        <v>3.1676337999999998E-3</v>
      </c>
      <c r="EC79" s="4">
        <v>3.1058266000000001E-3</v>
      </c>
      <c r="ED79" s="4">
        <v>3.0452235999999999E-3</v>
      </c>
      <c r="EE79" s="4">
        <v>2.9858012999999998E-3</v>
      </c>
      <c r="EF79" s="4">
        <v>2.9275366999999999E-3</v>
      </c>
      <c r="EG79" s="4">
        <v>2.8704074999999999E-3</v>
      </c>
      <c r="EH79" s="4">
        <v>2.8143915E-3</v>
      </c>
      <c r="EI79" s="4">
        <v>2.7594670999999999E-3</v>
      </c>
      <c r="EJ79" s="4">
        <v>2.7056132E-3</v>
      </c>
      <c r="EK79" s="4">
        <v>2.6528087999999998E-3</v>
      </c>
      <c r="EL79" s="4">
        <v>2.6010336000000002E-3</v>
      </c>
      <c r="EM79" s="4">
        <v>2.5502677E-3</v>
      </c>
      <c r="EN79" s="4">
        <v>2.5004913000000002E-3</v>
      </c>
      <c r="EO79" s="4">
        <v>2.4516852E-3</v>
      </c>
      <c r="EP79" s="4">
        <v>2.4038305999999998E-3</v>
      </c>
      <c r="EQ79" s="4">
        <v>2.3569089999999999E-3</v>
      </c>
      <c r="ER79" s="4">
        <v>2.3109022000000002E-3</v>
      </c>
      <c r="ES79" s="4">
        <v>2.2657924000000001E-3</v>
      </c>
      <c r="ET79" s="4">
        <v>2.2215621999999999E-3</v>
      </c>
      <c r="EU79" s="4">
        <v>2.1781944000000002E-3</v>
      </c>
      <c r="EV79" s="4">
        <v>2.1356724000000001E-3</v>
      </c>
      <c r="EW79" s="4">
        <v>2.0939794999999999E-3</v>
      </c>
      <c r="EX79" s="4">
        <v>2.0530997999999999E-3</v>
      </c>
      <c r="EY79" s="4">
        <v>2.0130172999999999E-3</v>
      </c>
      <c r="EZ79" s="4">
        <v>1.9737165000000001E-3</v>
      </c>
      <c r="FA79" s="4">
        <v>1.9351823E-3</v>
      </c>
      <c r="FB79" s="4">
        <v>1.8973996999999999E-3</v>
      </c>
      <c r="FC79" s="4">
        <v>1.8603541000000001E-3</v>
      </c>
      <c r="FD79" s="4">
        <v>1.8240311000000001E-3</v>
      </c>
      <c r="FE79" s="4">
        <v>1.7884166999999999E-3</v>
      </c>
      <c r="FF79" s="4">
        <v>1.7534970999999999E-3</v>
      </c>
      <c r="FG79" s="4">
        <v>1.7192586E-3</v>
      </c>
      <c r="FH79" s="4">
        <v>1.6856881999999999E-3</v>
      </c>
      <c r="FI79" s="4">
        <v>1.6527727000000001E-3</v>
      </c>
      <c r="FJ79" s="4">
        <v>1.6204993E-3</v>
      </c>
      <c r="FK79" s="4">
        <v>1.5888556999999999E-3</v>
      </c>
      <c r="FL79" s="4">
        <v>1.5578294999999999E-3</v>
      </c>
      <c r="FM79" s="4">
        <v>1.5274087000000001E-3</v>
      </c>
      <c r="FN79" s="4">
        <v>1.4975815E-3</v>
      </c>
      <c r="FO79" s="4">
        <v>1.4683363999999999E-3</v>
      </c>
      <c r="FP79" s="4">
        <v>1.4396618999999999E-3</v>
      </c>
      <c r="FQ79" s="4">
        <v>1.411547E-3</v>
      </c>
    </row>
    <row r="80" spans="1:173" x14ac:dyDescent="0.2">
      <c r="A80" s="3">
        <v>78</v>
      </c>
      <c r="B80" s="4">
        <v>4.7689226600000002E-2</v>
      </c>
      <c r="C80" s="4">
        <v>4.68723406E-2</v>
      </c>
      <c r="D80" s="4">
        <v>4.3873297499999998E-2</v>
      </c>
      <c r="E80" s="4">
        <v>4.2130521900000002E-2</v>
      </c>
      <c r="F80" s="4">
        <v>4.0972675700000002E-2</v>
      </c>
      <c r="G80" s="4">
        <v>4.0094483E-2</v>
      </c>
      <c r="H80" s="4">
        <v>3.9351951000000003E-2</v>
      </c>
      <c r="I80" s="4">
        <v>3.8676053600000003E-2</v>
      </c>
      <c r="J80" s="4">
        <v>3.8033593599999999E-2</v>
      </c>
      <c r="K80" s="4">
        <v>3.7408726199999999E-2</v>
      </c>
      <c r="L80" s="4">
        <v>3.6794050500000001E-2</v>
      </c>
      <c r="M80" s="4">
        <v>3.6186269200000003E-2</v>
      </c>
      <c r="N80" s="4">
        <v>3.5584064999999998E-2</v>
      </c>
      <c r="O80" s="4">
        <v>3.4987059700000003E-2</v>
      </c>
      <c r="P80" s="4">
        <v>3.4395305600000002E-2</v>
      </c>
      <c r="Q80" s="4">
        <v>3.3809037399999999E-2</v>
      </c>
      <c r="R80" s="4">
        <v>3.3228553600000002E-2</v>
      </c>
      <c r="S80" s="4">
        <v>3.2654159299999999E-2</v>
      </c>
      <c r="T80" s="4">
        <v>3.2086141399999997E-2</v>
      </c>
      <c r="U80" s="4">
        <v>3.1524757600000002E-2</v>
      </c>
      <c r="V80" s="4">
        <v>3.0970233400000002E-2</v>
      </c>
      <c r="W80" s="4">
        <v>3.04227621E-2</v>
      </c>
      <c r="X80" s="4">
        <v>2.9882506100000001E-2</v>
      </c>
      <c r="Y80" s="4">
        <v>2.9349599600000002E-2</v>
      </c>
      <c r="Z80" s="4">
        <v>2.8824150600000001E-2</v>
      </c>
      <c r="AA80" s="4">
        <v>2.8306243500000002E-2</v>
      </c>
      <c r="AB80" s="4">
        <v>2.7795941399999999E-2</v>
      </c>
      <c r="AC80" s="4">
        <v>2.7293287999999999E-2</v>
      </c>
      <c r="AD80" s="4">
        <v>2.6798309499999999E-2</v>
      </c>
      <c r="AE80" s="4">
        <v>2.63110168E-2</v>
      </c>
      <c r="AF80" s="4">
        <v>2.58314067E-2</v>
      </c>
      <c r="AG80" s="4">
        <v>2.5359463400000001E-2</v>
      </c>
      <c r="AH80" s="4">
        <v>2.4895160400000001E-2</v>
      </c>
      <c r="AI80" s="4">
        <v>2.4438460700000001E-2</v>
      </c>
      <c r="AJ80" s="4">
        <v>2.3989318999999999E-2</v>
      </c>
      <c r="AK80" s="4">
        <v>2.3547682100000002E-2</v>
      </c>
      <c r="AL80" s="4">
        <v>2.3113489899999999E-2</v>
      </c>
      <c r="AM80" s="4">
        <v>2.2686676199999999E-2</v>
      </c>
      <c r="AN80" s="4">
        <v>2.2267169699999999E-2</v>
      </c>
      <c r="AO80" s="4">
        <v>2.1854894400000002E-2</v>
      </c>
      <c r="AP80" s="4">
        <v>2.1449770399999998E-2</v>
      </c>
      <c r="AQ80" s="4">
        <v>2.1051714400000001E-2</v>
      </c>
      <c r="AR80" s="4">
        <v>2.0660640099999999E-2</v>
      </c>
      <c r="AS80" s="4">
        <v>2.0276458800000001E-2</v>
      </c>
      <c r="AT80" s="4">
        <v>1.9899079900000002E-2</v>
      </c>
      <c r="AU80" s="4">
        <v>1.95284108E-2</v>
      </c>
      <c r="AV80" s="4">
        <v>1.91643578E-2</v>
      </c>
      <c r="AW80" s="4">
        <v>1.8806826299999999E-2</v>
      </c>
      <c r="AX80" s="4">
        <v>1.8455720500000002E-2</v>
      </c>
      <c r="AY80" s="4">
        <v>1.8110944600000001E-2</v>
      </c>
      <c r="AZ80" s="4">
        <v>1.7772402E-2</v>
      </c>
      <c r="BA80" s="4">
        <v>1.74399963E-2</v>
      </c>
      <c r="BB80" s="4">
        <v>1.7113631000000001E-2</v>
      </c>
      <c r="BC80" s="4">
        <v>1.6793209999999999E-2</v>
      </c>
      <c r="BD80" s="4">
        <v>1.6478637300000001E-2</v>
      </c>
      <c r="BE80" s="4">
        <v>1.6169817499999999E-2</v>
      </c>
      <c r="BF80" s="4">
        <v>1.5866655800000001E-2</v>
      </c>
      <c r="BG80" s="4">
        <v>1.55690581E-2</v>
      </c>
      <c r="BH80" s="4">
        <v>1.5276930899999999E-2</v>
      </c>
      <c r="BI80" s="4">
        <v>1.4990181700000001E-2</v>
      </c>
      <c r="BJ80" s="4">
        <v>1.4708718799999999E-2</v>
      </c>
      <c r="BK80" s="4">
        <v>1.44324515E-2</v>
      </c>
      <c r="BL80" s="4">
        <v>1.416129E-2</v>
      </c>
      <c r="BM80" s="4">
        <v>1.38951458E-2</v>
      </c>
      <c r="BN80" s="4">
        <v>1.3633931300000001E-2</v>
      </c>
      <c r="BO80" s="4">
        <v>1.3377559799999999E-2</v>
      </c>
      <c r="BP80" s="4">
        <v>1.31259462E-2</v>
      </c>
      <c r="BQ80" s="4">
        <v>1.2879006199999999E-2</v>
      </c>
      <c r="BR80" s="4">
        <v>1.26366567E-2</v>
      </c>
      <c r="BS80" s="4">
        <v>1.2398816E-2</v>
      </c>
      <c r="BT80" s="4">
        <v>1.2165403300000001E-2</v>
      </c>
      <c r="BU80" s="4">
        <v>1.1936339299999999E-2</v>
      </c>
      <c r="BV80" s="4">
        <v>1.17115456E-2</v>
      </c>
      <c r="BW80" s="4">
        <v>1.1490945299999999E-2</v>
      </c>
      <c r="BX80" s="4">
        <v>1.12744625E-2</v>
      </c>
      <c r="BY80" s="4">
        <v>1.1062022499999999E-2</v>
      </c>
      <c r="BZ80" s="4">
        <v>1.0853551899999999E-2</v>
      </c>
      <c r="CA80" s="4">
        <v>1.06489784E-2</v>
      </c>
      <c r="CB80" s="4">
        <v>1.0448231000000001E-2</v>
      </c>
      <c r="CC80" s="4">
        <v>1.0251239699999999E-2</v>
      </c>
      <c r="CD80" s="4">
        <v>1.0057935800000001E-2</v>
      </c>
      <c r="CE80" s="4">
        <v>9.8682518E-3</v>
      </c>
      <c r="CF80" s="4">
        <v>9.6821210999999997E-3</v>
      </c>
      <c r="CG80" s="4">
        <v>9.4994785000000002E-3</v>
      </c>
      <c r="CH80" s="4">
        <v>9.3202597999999994E-3</v>
      </c>
      <c r="CI80" s="4">
        <v>9.1444018999999998E-3</v>
      </c>
      <c r="CJ80" s="4">
        <v>8.9718427999999992E-3</v>
      </c>
      <c r="CK80" s="4">
        <v>8.8025216E-3</v>
      </c>
      <c r="CL80" s="4">
        <v>8.6363784000000002E-3</v>
      </c>
      <c r="CM80" s="4">
        <v>8.4733544000000008E-3</v>
      </c>
      <c r="CN80" s="4">
        <v>8.3133919999999993E-3</v>
      </c>
      <c r="CO80" s="4">
        <v>8.1564342999999994E-3</v>
      </c>
      <c r="CP80" s="4">
        <v>8.0024256999999994E-3</v>
      </c>
      <c r="CQ80" s="4">
        <v>7.8513113000000002E-3</v>
      </c>
      <c r="CR80" s="4">
        <v>7.7030374000000004E-3</v>
      </c>
      <c r="CS80" s="4">
        <v>7.5575512999999997E-3</v>
      </c>
      <c r="CT80" s="4">
        <v>7.4148011E-3</v>
      </c>
      <c r="CU80" s="4">
        <v>7.2747358999999999E-3</v>
      </c>
      <c r="CV80" s="4">
        <v>7.1373056999999998E-3</v>
      </c>
      <c r="CW80" s="4">
        <v>7.0024613000000003E-3</v>
      </c>
      <c r="CX80" s="4">
        <v>6.8701546999999996E-3</v>
      </c>
      <c r="CY80" s="4">
        <v>6.7403384000000004E-3</v>
      </c>
      <c r="CZ80" s="4">
        <v>6.6129659999999996E-3</v>
      </c>
      <c r="DA80" s="4">
        <v>6.4879919000000001E-3</v>
      </c>
      <c r="DB80" s="4">
        <v>6.3653713000000004E-3</v>
      </c>
      <c r="DC80" s="4">
        <v>6.2450602999999999E-3</v>
      </c>
      <c r="DD80" s="4">
        <v>6.1270155999999997E-3</v>
      </c>
      <c r="DE80" s="4">
        <v>6.0111949E-3</v>
      </c>
      <c r="DF80" s="4">
        <v>5.8975566000000002E-3</v>
      </c>
      <c r="DG80" s="4">
        <v>5.7860597999999999E-3</v>
      </c>
      <c r="DH80" s="4">
        <v>5.6766645999999999E-3</v>
      </c>
      <c r="DI80" s="4">
        <v>5.5693315E-3</v>
      </c>
      <c r="DJ80" s="4">
        <v>5.4640219000000002E-3</v>
      </c>
      <c r="DK80" s="4">
        <v>5.3606979000000001E-3</v>
      </c>
      <c r="DL80" s="4">
        <v>5.2593223E-3</v>
      </c>
      <c r="DM80" s="4">
        <v>5.1598586E-3</v>
      </c>
      <c r="DN80" s="4">
        <v>5.0622710000000001E-3</v>
      </c>
      <c r="DO80" s="4">
        <v>4.9665241000000004E-3</v>
      </c>
      <c r="DP80" s="4">
        <v>4.8725836E-3</v>
      </c>
      <c r="DQ80" s="4">
        <v>4.7804155000000003E-3</v>
      </c>
      <c r="DR80" s="4">
        <v>4.6899866000000004E-3</v>
      </c>
      <c r="DS80" s="4">
        <v>4.6012641999999999E-3</v>
      </c>
      <c r="DT80" s="4">
        <v>4.5142163000000003E-3</v>
      </c>
      <c r="DU80" s="4">
        <v>4.4288113E-3</v>
      </c>
      <c r="DV80" s="4">
        <v>4.3450186000000002E-3</v>
      </c>
      <c r="DW80" s="4">
        <v>4.2628077000000002E-3</v>
      </c>
      <c r="DX80" s="4">
        <v>4.1821489E-3</v>
      </c>
      <c r="DY80" s="4">
        <v>4.1030130999999996E-3</v>
      </c>
      <c r="DZ80" s="4">
        <v>4.0253716E-3</v>
      </c>
      <c r="EA80" s="4">
        <v>3.9491963999999996E-3</v>
      </c>
      <c r="EB80" s="4">
        <v>3.8744598000000001E-3</v>
      </c>
      <c r="EC80" s="4">
        <v>3.8011348000000001E-3</v>
      </c>
      <c r="ED80" s="4">
        <v>3.7291948999999998E-3</v>
      </c>
      <c r="EE80" s="4">
        <v>3.6586139000000001E-3</v>
      </c>
      <c r="EF80" s="4">
        <v>3.5893663999999998E-3</v>
      </c>
      <c r="EG80" s="4">
        <v>3.5214271999999998E-3</v>
      </c>
      <c r="EH80" s="4">
        <v>3.4547716999999999E-3</v>
      </c>
      <c r="EI80" s="4">
        <v>3.3893755999999998E-3</v>
      </c>
      <c r="EJ80" s="4">
        <v>3.3252154E-3</v>
      </c>
      <c r="EK80" s="4">
        <v>3.2622676999999999E-3</v>
      </c>
      <c r="EL80" s="4">
        <v>3.2005097000000001E-3</v>
      </c>
      <c r="EM80" s="4">
        <v>3.1399190000000001E-3</v>
      </c>
      <c r="EN80" s="4">
        <v>3.0804736E-3</v>
      </c>
      <c r="EO80" s="4">
        <v>3.0221519000000001E-3</v>
      </c>
      <c r="EP80" s="4">
        <v>2.9649326999999998E-3</v>
      </c>
      <c r="EQ80" s="4">
        <v>2.9087953000000001E-3</v>
      </c>
      <c r="ER80" s="4">
        <v>2.8537191999999999E-3</v>
      </c>
      <c r="ES80" s="4">
        <v>2.7996844999999999E-3</v>
      </c>
      <c r="ET80" s="4">
        <v>2.7466715000000002E-3</v>
      </c>
      <c r="EU80" s="4">
        <v>2.6946609000000001E-3</v>
      </c>
      <c r="EV80" s="4">
        <v>2.6436339000000001E-3</v>
      </c>
      <c r="EW80" s="4">
        <v>2.5935719000000001E-3</v>
      </c>
      <c r="EX80" s="4">
        <v>2.5444566999999999E-3</v>
      </c>
      <c r="EY80" s="4">
        <v>2.4962704999999998E-3</v>
      </c>
      <c r="EZ80" s="4">
        <v>2.4489956E-3</v>
      </c>
      <c r="FA80" s="4">
        <v>2.4026149999999999E-3</v>
      </c>
      <c r="FB80" s="4">
        <v>2.3571117000000001E-3</v>
      </c>
      <c r="FC80" s="4">
        <v>2.3124691999999998E-3</v>
      </c>
      <c r="FD80" s="4">
        <v>2.2686712E-3</v>
      </c>
      <c r="FE80" s="4">
        <v>2.2257018999999999E-3</v>
      </c>
      <c r="FF80" s="4">
        <v>2.1835455E-3</v>
      </c>
      <c r="FG80" s="4">
        <v>2.1421867000000002E-3</v>
      </c>
      <c r="FH80" s="4">
        <v>2.1016104E-3</v>
      </c>
      <c r="FI80" s="4">
        <v>2.0618020000000002E-3</v>
      </c>
      <c r="FJ80" s="4">
        <v>2.0227468E-3</v>
      </c>
      <c r="FK80" s="4">
        <v>1.9844306999999999E-3</v>
      </c>
      <c r="FL80" s="4">
        <v>1.9468396999999999E-3</v>
      </c>
      <c r="FM80" s="4">
        <v>1.9099601000000001E-3</v>
      </c>
      <c r="FN80" s="4">
        <v>1.8737783999999999E-3</v>
      </c>
      <c r="FO80" s="4">
        <v>1.8382814999999999E-3</v>
      </c>
      <c r="FP80" s="4">
        <v>1.8034564999999999E-3</v>
      </c>
      <c r="FQ80" s="4">
        <v>1.7692906E-3</v>
      </c>
    </row>
    <row r="81" spans="1:173" x14ac:dyDescent="0.2">
      <c r="A81" s="3">
        <v>79</v>
      </c>
      <c r="B81" s="4">
        <v>5.26560363E-2</v>
      </c>
      <c r="C81" s="4">
        <v>5.1785696999999999E-2</v>
      </c>
      <c r="D81" s="4">
        <v>4.8923330399999999E-2</v>
      </c>
      <c r="E81" s="4">
        <v>4.7200953499999997E-2</v>
      </c>
      <c r="F81" s="4">
        <v>4.6015011199999997E-2</v>
      </c>
      <c r="G81" s="4">
        <v>4.5087263699999998E-2</v>
      </c>
      <c r="H81" s="4">
        <v>4.4285553599999999E-2</v>
      </c>
      <c r="I81" s="4">
        <v>4.3546320899999998E-2</v>
      </c>
      <c r="J81" s="4">
        <v>4.2838963899999999E-2</v>
      </c>
      <c r="K81" s="4">
        <v>4.2148883700000001E-2</v>
      </c>
      <c r="L81" s="4">
        <v>4.1469277300000003E-2</v>
      </c>
      <c r="M81" s="4">
        <v>4.0797131399999999E-2</v>
      </c>
      <c r="N81" s="4">
        <v>4.0131259099999997E-2</v>
      </c>
      <c r="O81" s="4">
        <v>3.9471338100000003E-2</v>
      </c>
      <c r="P81" s="4">
        <v>3.8817440699999997E-2</v>
      </c>
      <c r="Q81" s="4">
        <v>3.8169804600000003E-2</v>
      </c>
      <c r="R81" s="4">
        <v>3.7528722600000002E-2</v>
      </c>
      <c r="S81" s="4">
        <v>3.6894491100000003E-2</v>
      </c>
      <c r="T81" s="4">
        <v>3.6267386800000002E-2</v>
      </c>
      <c r="U81" s="4">
        <v>3.5647656799999997E-2</v>
      </c>
      <c r="V81" s="4">
        <v>3.5035516199999998E-2</v>
      </c>
      <c r="W81" s="4">
        <v>3.4431148000000002E-2</v>
      </c>
      <c r="X81" s="4">
        <v>3.3834705E-2</v>
      </c>
      <c r="Y81" s="4">
        <v>3.3246312E-2</v>
      </c>
      <c r="Z81" s="4">
        <v>3.2666068299999997E-2</v>
      </c>
      <c r="AA81" s="4">
        <v>3.2094049700000002E-2</v>
      </c>
      <c r="AB81" s="4">
        <v>3.15303111E-2</v>
      </c>
      <c r="AC81" s="4">
        <v>3.0974888400000001E-2</v>
      </c>
      <c r="AD81" s="4">
        <v>3.0427800200000001E-2</v>
      </c>
      <c r="AE81" s="4">
        <v>2.9889050100000002E-2</v>
      </c>
      <c r="AF81" s="4">
        <v>2.9358627799999999E-2</v>
      </c>
      <c r="AG81" s="4">
        <v>2.8836510700000002E-2</v>
      </c>
      <c r="AH81" s="4">
        <v>2.8322665300000001E-2</v>
      </c>
      <c r="AI81" s="4">
        <v>2.7817048399999999E-2</v>
      </c>
      <c r="AJ81" s="4">
        <v>2.73196081E-2</v>
      </c>
      <c r="AK81" s="4">
        <v>2.68302848E-2</v>
      </c>
      <c r="AL81" s="4">
        <v>2.6349012200000001E-2</v>
      </c>
      <c r="AM81" s="4">
        <v>2.5875718200000002E-2</v>
      </c>
      <c r="AN81" s="4">
        <v>2.5410325300000002E-2</v>
      </c>
      <c r="AO81" s="4">
        <v>2.4952751499999998E-2</v>
      </c>
      <c r="AP81" s="4">
        <v>2.4502911200000001E-2</v>
      </c>
      <c r="AQ81" s="4">
        <v>2.4060715100000001E-2</v>
      </c>
      <c r="AR81" s="4">
        <v>2.3626071200000001E-2</v>
      </c>
      <c r="AS81" s="4">
        <v>2.3198884999999999E-2</v>
      </c>
      <c r="AT81" s="4">
        <v>2.2779060199999999E-2</v>
      </c>
      <c r="AU81" s="4">
        <v>2.23664986E-2</v>
      </c>
      <c r="AV81" s="4">
        <v>2.1961101E-2</v>
      </c>
      <c r="AW81" s="4">
        <v>2.1562766800000001E-2</v>
      </c>
      <c r="AX81" s="4">
        <v>2.11713951E-2</v>
      </c>
      <c r="AY81" s="4">
        <v>2.0786884200000001E-2</v>
      </c>
      <c r="AZ81" s="4">
        <v>2.0409132199999999E-2</v>
      </c>
      <c r="BA81" s="4">
        <v>2.0038037099999999E-2</v>
      </c>
      <c r="BB81" s="4">
        <v>1.9673497000000002E-2</v>
      </c>
      <c r="BC81" s="4">
        <v>1.9315410299999999E-2</v>
      </c>
      <c r="BD81" s="4">
        <v>1.89636756E-2</v>
      </c>
      <c r="BE81" s="4">
        <v>1.8618192200000001E-2</v>
      </c>
      <c r="BF81" s="4">
        <v>1.8278859799999998E-2</v>
      </c>
      <c r="BG81" s="4">
        <v>1.7945579E-2</v>
      </c>
      <c r="BH81" s="4">
        <v>1.76182509E-2</v>
      </c>
      <c r="BI81" s="4">
        <v>1.7296777900000001E-2</v>
      </c>
      <c r="BJ81" s="4">
        <v>1.6981062799999998E-2</v>
      </c>
      <c r="BK81" s="4">
        <v>1.6671009800000001E-2</v>
      </c>
      <c r="BL81" s="4">
        <v>1.6366523899999999E-2</v>
      </c>
      <c r="BM81" s="4">
        <v>1.60675113E-2</v>
      </c>
      <c r="BN81" s="4">
        <v>1.57738792E-2</v>
      </c>
      <c r="BO81" s="4">
        <v>1.54855359E-2</v>
      </c>
      <c r="BP81" s="4">
        <v>1.5202391000000001E-2</v>
      </c>
      <c r="BQ81" s="4">
        <v>1.4924355300000001E-2</v>
      </c>
      <c r="BR81" s="4">
        <v>1.46513406E-2</v>
      </c>
      <c r="BS81" s="4">
        <v>1.43832601E-2</v>
      </c>
      <c r="BT81" s="4">
        <v>1.4120028200000001E-2</v>
      </c>
      <c r="BU81" s="4">
        <v>1.38615604E-2</v>
      </c>
      <c r="BV81" s="4">
        <v>1.36077735E-2</v>
      </c>
      <c r="BW81" s="4">
        <v>1.33585857E-2</v>
      </c>
      <c r="BX81" s="4">
        <v>1.3113916200000001E-2</v>
      </c>
      <c r="BY81" s="4">
        <v>1.2873685500000001E-2</v>
      </c>
      <c r="BZ81" s="4">
        <v>1.26378155E-2</v>
      </c>
      <c r="CA81" s="4">
        <v>1.2406229E-2</v>
      </c>
      <c r="CB81" s="4">
        <v>1.21788504E-2</v>
      </c>
      <c r="CC81" s="4">
        <v>1.1955604999999999E-2</v>
      </c>
      <c r="CD81" s="4">
        <v>1.17364194E-2</v>
      </c>
      <c r="CE81" s="4">
        <v>1.15212215E-2</v>
      </c>
      <c r="CF81" s="4">
        <v>1.13099402E-2</v>
      </c>
      <c r="CG81" s="4">
        <v>1.1102505699999999E-2</v>
      </c>
      <c r="CH81" s="4">
        <v>1.0898849299999999E-2</v>
      </c>
      <c r="CI81" s="4">
        <v>1.0698903399999999E-2</v>
      </c>
      <c r="CJ81" s="4">
        <v>1.0502601699999999E-2</v>
      </c>
      <c r="CK81" s="4">
        <v>1.03098789E-2</v>
      </c>
      <c r="CL81" s="4">
        <v>1.01206708E-2</v>
      </c>
      <c r="CM81" s="4">
        <v>9.9349143000000001E-3</v>
      </c>
      <c r="CN81" s="4">
        <v>9.7525473000000008E-3</v>
      </c>
      <c r="CO81" s="4">
        <v>9.5735089999999991E-3</v>
      </c>
      <c r="CP81" s="4">
        <v>9.3977394000000006E-3</v>
      </c>
      <c r="CQ81" s="4">
        <v>9.2251795999999994E-3</v>
      </c>
      <c r="CR81" s="4">
        <v>9.0557717999999992E-3</v>
      </c>
      <c r="CS81" s="4">
        <v>8.8894591000000002E-3</v>
      </c>
      <c r="CT81" s="4">
        <v>8.7261856000000002E-3</v>
      </c>
      <c r="CU81" s="4">
        <v>8.5658965999999993E-3</v>
      </c>
      <c r="CV81" s="4">
        <v>8.4085379000000005E-3</v>
      </c>
      <c r="CW81" s="4">
        <v>8.2540566999999999E-3</v>
      </c>
      <c r="CX81" s="4">
        <v>8.1024009000000008E-3</v>
      </c>
      <c r="CY81" s="4">
        <v>7.9535192999999997E-3</v>
      </c>
      <c r="CZ81" s="4">
        <v>7.8073617000000003E-3</v>
      </c>
      <c r="DA81" s="4">
        <v>7.6638788000000001E-3</v>
      </c>
      <c r="DB81" s="4">
        <v>7.5230219000000003E-3</v>
      </c>
      <c r="DC81" s="4">
        <v>7.3847436000000002E-3</v>
      </c>
      <c r="DD81" s="4">
        <v>7.2489970999999997E-3</v>
      </c>
      <c r="DE81" s="4">
        <v>7.1157362999999998E-3</v>
      </c>
      <c r="DF81" s="4">
        <v>6.9849161000000003E-3</v>
      </c>
      <c r="DG81" s="4">
        <v>6.8564921999999997E-3</v>
      </c>
      <c r="DH81" s="4">
        <v>6.7304210999999999E-3</v>
      </c>
      <c r="DI81" s="4">
        <v>6.6066600000000003E-3</v>
      </c>
      <c r="DJ81" s="4">
        <v>6.4851669000000004E-3</v>
      </c>
      <c r="DK81" s="4">
        <v>6.3659004E-3</v>
      </c>
      <c r="DL81" s="4">
        <v>6.2488201999999996E-3</v>
      </c>
      <c r="DM81" s="4">
        <v>6.1338863000000004E-3</v>
      </c>
      <c r="DN81" s="4">
        <v>6.0210597999999999E-3</v>
      </c>
      <c r="DO81" s="4">
        <v>5.9103022000000002E-3</v>
      </c>
      <c r="DP81" s="4">
        <v>5.8015758999999997E-3</v>
      </c>
      <c r="DQ81" s="4">
        <v>5.6948438000000001E-3</v>
      </c>
      <c r="DR81" s="4">
        <v>5.5900695999999998E-3</v>
      </c>
      <c r="DS81" s="4">
        <v>5.4872174999999997E-3</v>
      </c>
      <c r="DT81" s="4">
        <v>5.3862526000000004E-3</v>
      </c>
      <c r="DU81" s="4">
        <v>5.2871402999999997E-3</v>
      </c>
      <c r="DV81" s="4">
        <v>5.189847E-3</v>
      </c>
      <c r="DW81" s="4">
        <v>5.0943393999999999E-3</v>
      </c>
      <c r="DX81" s="4">
        <v>5.0005848E-3</v>
      </c>
      <c r="DY81" s="4">
        <v>4.9085513000000002E-3</v>
      </c>
      <c r="DZ81" s="4">
        <v>4.8182075000000003E-3</v>
      </c>
      <c r="EA81" s="4">
        <v>4.7295224999999996E-3</v>
      </c>
      <c r="EB81" s="4">
        <v>4.6424659999999996E-3</v>
      </c>
      <c r="EC81" s="4">
        <v>4.5570081999999996E-3</v>
      </c>
      <c r="ED81" s="4">
        <v>4.4731199000000001E-3</v>
      </c>
      <c r="EE81" s="4">
        <v>4.3907724000000004E-3</v>
      </c>
      <c r="EF81" s="4">
        <v>4.3099376E-3</v>
      </c>
      <c r="EG81" s="4">
        <v>4.2305876999999999E-3</v>
      </c>
      <c r="EH81" s="4">
        <v>4.1526957000000003E-3</v>
      </c>
      <c r="EI81" s="4">
        <v>4.0762348E-3</v>
      </c>
      <c r="EJ81" s="4">
        <v>4.0011789000000001E-3</v>
      </c>
      <c r="EK81" s="4">
        <v>3.9275022999999999E-3</v>
      </c>
      <c r="EL81" s="4">
        <v>3.8551796E-3</v>
      </c>
      <c r="EM81" s="4">
        <v>3.7841862000000002E-3</v>
      </c>
      <c r="EN81" s="4">
        <v>3.7144977E-3</v>
      </c>
      <c r="EO81" s="4">
        <v>3.6460901999999999E-3</v>
      </c>
      <c r="EP81" s="4">
        <v>3.5789402000000001E-3</v>
      </c>
      <c r="EQ81" s="4">
        <v>3.5130246999999998E-3</v>
      </c>
      <c r="ER81" s="4">
        <v>3.4483210999999999E-3</v>
      </c>
      <c r="ES81" s="4">
        <v>3.3848072000000002E-3</v>
      </c>
      <c r="ET81" s="4">
        <v>3.3224612000000001E-3</v>
      </c>
      <c r="EU81" s="4">
        <v>3.2612616999999999E-3</v>
      </c>
      <c r="EV81" s="4">
        <v>3.2011876000000001E-3</v>
      </c>
      <c r="EW81" s="4">
        <v>3.1422184000000001E-3</v>
      </c>
      <c r="EX81" s="4">
        <v>3.0843338000000001E-3</v>
      </c>
      <c r="EY81" s="4">
        <v>3.0275139000000002E-3</v>
      </c>
      <c r="EZ81" s="4">
        <v>2.9717391000000002E-3</v>
      </c>
      <c r="FA81" s="4">
        <v>2.9169904000000001E-3</v>
      </c>
      <c r="FB81" s="4">
        <v>2.8632487999999999E-3</v>
      </c>
      <c r="FC81" s="4">
        <v>2.810496E-3</v>
      </c>
      <c r="FD81" s="4">
        <v>2.7587137000000001E-3</v>
      </c>
      <c r="FE81" s="4">
        <v>2.7078841999999999E-3</v>
      </c>
      <c r="FF81" s="4">
        <v>2.6579899999999998E-3</v>
      </c>
      <c r="FG81" s="4">
        <v>2.6090139000000002E-3</v>
      </c>
      <c r="FH81" s="4">
        <v>2.5609391E-3</v>
      </c>
      <c r="FI81" s="4">
        <v>2.513749E-3</v>
      </c>
      <c r="FJ81" s="4">
        <v>2.4674274E-3</v>
      </c>
      <c r="FK81" s="4">
        <v>2.4219583999999998E-3</v>
      </c>
      <c r="FL81" s="4">
        <v>2.3773262E-3</v>
      </c>
      <c r="FM81" s="4">
        <v>2.3335155000000002E-3</v>
      </c>
      <c r="FN81" s="4">
        <v>2.2905113E-3</v>
      </c>
      <c r="FO81" s="4">
        <v>2.2482988E-3</v>
      </c>
      <c r="FP81" s="4">
        <v>2.2068633E-3</v>
      </c>
      <c r="FQ81" s="4">
        <v>2.1661905999999999E-3</v>
      </c>
    </row>
    <row r="82" spans="1:173" x14ac:dyDescent="0.2">
      <c r="A82" s="3">
        <v>80</v>
      </c>
      <c r="B82" s="4">
        <v>5.9964445900000003E-2</v>
      </c>
      <c r="C82" s="4">
        <v>5.9031365500000002E-2</v>
      </c>
      <c r="D82" s="4">
        <v>5.5405541799999999E-2</v>
      </c>
      <c r="E82" s="4">
        <v>5.3315620399999999E-2</v>
      </c>
      <c r="F82" s="4">
        <v>5.1941435299999998E-2</v>
      </c>
      <c r="G82" s="4">
        <v>5.0908703899999998E-2</v>
      </c>
      <c r="H82" s="4">
        <v>5.0040477200000003E-2</v>
      </c>
      <c r="I82" s="4">
        <v>4.9251811899999998E-2</v>
      </c>
      <c r="J82" s="4">
        <v>4.8501838800000002E-2</v>
      </c>
      <c r="K82" s="4">
        <v>4.7771073800000001E-2</v>
      </c>
      <c r="L82" s="4">
        <v>4.7050454999999998E-2</v>
      </c>
      <c r="M82" s="4">
        <v>4.6335992700000002E-2</v>
      </c>
      <c r="N82" s="4">
        <v>4.5626145700000002E-2</v>
      </c>
      <c r="O82" s="4">
        <v>4.4920534800000002E-2</v>
      </c>
      <c r="P82" s="4">
        <v>4.4219312199999999E-2</v>
      </c>
      <c r="Q82" s="4">
        <v>4.3522854399999998E-2</v>
      </c>
      <c r="R82" s="4">
        <v>4.28316137E-2</v>
      </c>
      <c r="S82" s="4">
        <v>4.2146048399999997E-2</v>
      </c>
      <c r="T82" s="4">
        <v>4.1466591099999998E-2</v>
      </c>
      <c r="U82" s="4">
        <v>4.0793635299999999E-2</v>
      </c>
      <c r="V82" s="4">
        <v>4.0127531600000002E-2</v>
      </c>
      <c r="W82" s="4">
        <v>3.9468587700000002E-2</v>
      </c>
      <c r="X82" s="4">
        <v>3.8817070600000003E-2</v>
      </c>
      <c r="Y82" s="4">
        <v>3.8173209200000002E-2</v>
      </c>
      <c r="Z82" s="4">
        <v>3.7537197600000002E-2</v>
      </c>
      <c r="AA82" s="4">
        <v>3.69091982E-2</v>
      </c>
      <c r="AB82" s="4">
        <v>3.6289344100000002E-2</v>
      </c>
      <c r="AC82" s="4">
        <v>3.5677742599999999E-2</v>
      </c>
      <c r="AD82" s="4">
        <v>3.5074477100000001E-2</v>
      </c>
      <c r="AE82" s="4">
        <v>3.4479609500000001E-2</v>
      </c>
      <c r="AF82" s="4">
        <v>3.3893182500000001E-2</v>
      </c>
      <c r="AG82" s="4">
        <v>3.3315221399999997E-2</v>
      </c>
      <c r="AH82" s="4">
        <v>3.2745735999999998E-2</v>
      </c>
      <c r="AI82" s="4">
        <v>3.2184721999999999E-2</v>
      </c>
      <c r="AJ82" s="4">
        <v>3.1632162399999997E-2</v>
      </c>
      <c r="AK82" s="4">
        <v>3.10880293E-2</v>
      </c>
      <c r="AL82" s="4">
        <v>3.0552284499999999E-2</v>
      </c>
      <c r="AM82" s="4">
        <v>3.0024881199999999E-2</v>
      </c>
      <c r="AN82" s="4">
        <v>2.9505764300000001E-2</v>
      </c>
      <c r="AO82" s="4">
        <v>2.8994872200000001E-2</v>
      </c>
      <c r="AP82" s="4">
        <v>2.8492136599999999E-2</v>
      </c>
      <c r="AQ82" s="4">
        <v>2.79974843E-2</v>
      </c>
      <c r="AR82" s="4">
        <v>2.7510837E-2</v>
      </c>
      <c r="AS82" s="4">
        <v>2.7032112300000001E-2</v>
      </c>
      <c r="AT82" s="4">
        <v>2.6561224500000001E-2</v>
      </c>
      <c r="AU82" s="4">
        <v>2.6098084600000002E-2</v>
      </c>
      <c r="AV82" s="4">
        <v>2.5642601000000001E-2</v>
      </c>
      <c r="AW82" s="4">
        <v>2.5194680099999998E-2</v>
      </c>
      <c r="AX82" s="4">
        <v>2.47542262E-2</v>
      </c>
      <c r="AY82" s="4">
        <v>2.4321142300000001E-2</v>
      </c>
      <c r="AZ82" s="4">
        <v>2.38953303E-2</v>
      </c>
      <c r="BA82" s="4">
        <v>2.3476691000000001E-2</v>
      </c>
      <c r="BB82" s="4">
        <v>2.3065124499999999E-2</v>
      </c>
      <c r="BC82" s="4">
        <v>2.2660530799999998E-2</v>
      </c>
      <c r="BD82" s="4">
        <v>2.22628094E-2</v>
      </c>
      <c r="BE82" s="4">
        <v>2.1871859600000002E-2</v>
      </c>
      <c r="BF82" s="4">
        <v>2.14875811E-2</v>
      </c>
      <c r="BG82" s="4">
        <v>2.1109873800000001E-2</v>
      </c>
      <c r="BH82" s="4">
        <v>2.07386377E-2</v>
      </c>
      <c r="BI82" s="4">
        <v>2.0373773500000001E-2</v>
      </c>
      <c r="BJ82" s="4">
        <v>2.0015182499999999E-2</v>
      </c>
      <c r="BK82" s="4">
        <v>1.9662766599999999E-2</v>
      </c>
      <c r="BL82" s="4">
        <v>1.93164285E-2</v>
      </c>
      <c r="BM82" s="4">
        <v>1.89760715E-2</v>
      </c>
      <c r="BN82" s="4">
        <v>1.8641600099999999E-2</v>
      </c>
      <c r="BO82" s="4">
        <v>1.8312919600000001E-2</v>
      </c>
      <c r="BP82" s="4">
        <v>1.7989936200000001E-2</v>
      </c>
      <c r="BQ82" s="4">
        <v>1.76725571E-2</v>
      </c>
      <c r="BR82" s="4">
        <v>1.7360690799999998E-2</v>
      </c>
      <c r="BS82" s="4">
        <v>1.70542466E-2</v>
      </c>
      <c r="BT82" s="4">
        <v>1.67531351E-2</v>
      </c>
      <c r="BU82" s="4">
        <v>1.6457267899999999E-2</v>
      </c>
      <c r="BV82" s="4">
        <v>1.6166557799999998E-2</v>
      </c>
      <c r="BW82" s="4">
        <v>1.58809187E-2</v>
      </c>
      <c r="BX82" s="4">
        <v>1.5600265699999999E-2</v>
      </c>
      <c r="BY82" s="4">
        <v>1.53245152E-2</v>
      </c>
      <c r="BZ82" s="4">
        <v>1.5053584599999999E-2</v>
      </c>
      <c r="CA82" s="4">
        <v>1.47873925E-2</v>
      </c>
      <c r="CB82" s="4">
        <v>1.4525858799999999E-2</v>
      </c>
      <c r="CC82" s="4">
        <v>1.4268904400000001E-2</v>
      </c>
      <c r="CD82" s="4">
        <v>1.4016451500000001E-2</v>
      </c>
      <c r="CE82" s="4">
        <v>1.37684235E-2</v>
      </c>
      <c r="CF82" s="4">
        <v>1.35247449E-2</v>
      </c>
      <c r="CG82" s="4">
        <v>1.32853413E-2</v>
      </c>
      <c r="CH82" s="4">
        <v>1.30501395E-2</v>
      </c>
      <c r="CI82" s="4">
        <v>1.2819067599999999E-2</v>
      </c>
      <c r="CJ82" s="4">
        <v>1.2592054599999999E-2</v>
      </c>
      <c r="CK82" s="4">
        <v>1.23690308E-2</v>
      </c>
      <c r="CL82" s="4">
        <v>1.21499274E-2</v>
      </c>
      <c r="CM82" s="4">
        <v>1.19346769E-2</v>
      </c>
      <c r="CN82" s="4">
        <v>1.17232129E-2</v>
      </c>
      <c r="CO82" s="4">
        <v>1.15154699E-2</v>
      </c>
      <c r="CP82" s="4">
        <v>1.1311383499999999E-2</v>
      </c>
      <c r="CQ82" s="4">
        <v>1.11108905E-2</v>
      </c>
      <c r="CR82" s="4">
        <v>1.09139287E-2</v>
      </c>
      <c r="CS82" s="4">
        <v>1.0720436700000001E-2</v>
      </c>
      <c r="CT82" s="4">
        <v>1.05303545E-2</v>
      </c>
      <c r="CU82" s="4">
        <v>1.0343622699999999E-2</v>
      </c>
      <c r="CV82" s="4">
        <v>1.0160183200000001E-2</v>
      </c>
      <c r="CW82" s="4">
        <v>9.9799785999999998E-3</v>
      </c>
      <c r="CX82" s="4">
        <v>9.8029528000000005E-3</v>
      </c>
      <c r="CY82" s="4">
        <v>9.6290503000000006E-3</v>
      </c>
      <c r="CZ82" s="4">
        <v>9.4582165999999995E-3</v>
      </c>
      <c r="DA82" s="4">
        <v>9.2903984000000002E-3</v>
      </c>
      <c r="DB82" s="4">
        <v>9.1255429000000002E-3</v>
      </c>
      <c r="DC82" s="4">
        <v>8.9635984999999994E-3</v>
      </c>
      <c r="DD82" s="4">
        <v>8.8045142999999999E-3</v>
      </c>
      <c r="DE82" s="4">
        <v>8.6482403000000003E-3</v>
      </c>
      <c r="DF82" s="4">
        <v>8.4947275000000003E-3</v>
      </c>
      <c r="DG82" s="4">
        <v>8.3439273999999994E-3</v>
      </c>
      <c r="DH82" s="4">
        <v>8.1957926999999993E-3</v>
      </c>
      <c r="DI82" s="4">
        <v>8.0502765999999996E-3</v>
      </c>
      <c r="DJ82" s="4">
        <v>7.9073333999999992E-3</v>
      </c>
      <c r="DK82" s="4">
        <v>7.7669178999999998E-3</v>
      </c>
      <c r="DL82" s="4">
        <v>7.6289857999999999E-3</v>
      </c>
      <c r="DM82" s="4">
        <v>7.4934937000000002E-3</v>
      </c>
      <c r="DN82" s="4">
        <v>7.3603986E-3</v>
      </c>
      <c r="DO82" s="4">
        <v>7.2296584999999997E-3</v>
      </c>
      <c r="DP82" s="4">
        <v>7.1012321000000003E-3</v>
      </c>
      <c r="DQ82" s="4">
        <v>6.9750788000000003E-3</v>
      </c>
      <c r="DR82" s="4">
        <v>6.8511585999999998E-3</v>
      </c>
      <c r="DS82" s="4">
        <v>6.7294323000000001E-3</v>
      </c>
      <c r="DT82" s="4">
        <v>6.6098614E-3</v>
      </c>
      <c r="DU82" s="4">
        <v>6.4924079000000003E-3</v>
      </c>
      <c r="DV82" s="4">
        <v>6.3770347E-3</v>
      </c>
      <c r="DW82" s="4">
        <v>6.2637051000000001E-3</v>
      </c>
      <c r="DX82" s="4">
        <v>6.1523830999999996E-3</v>
      </c>
      <c r="DY82" s="4">
        <v>6.0430335000000003E-3</v>
      </c>
      <c r="DZ82" s="4">
        <v>5.9356215E-3</v>
      </c>
      <c r="EA82" s="4">
        <v>5.8301129E-3</v>
      </c>
      <c r="EB82" s="4">
        <v>5.7264743999999998E-3</v>
      </c>
      <c r="EC82" s="4">
        <v>5.6246728999999997E-3</v>
      </c>
      <c r="ED82" s="4">
        <v>5.5246760000000001E-3</v>
      </c>
      <c r="EE82" s="4">
        <v>5.426452E-3</v>
      </c>
      <c r="EF82" s="4">
        <v>5.3299695999999997E-3</v>
      </c>
      <c r="EG82" s="4">
        <v>5.2351979999999999E-3</v>
      </c>
      <c r="EH82" s="4">
        <v>5.1421072E-3</v>
      </c>
      <c r="EI82" s="4">
        <v>5.0506674999999997E-3</v>
      </c>
      <c r="EJ82" s="4">
        <v>4.9608496999999996E-3</v>
      </c>
      <c r="EK82" s="4">
        <v>4.8726250999999998E-3</v>
      </c>
      <c r="EL82" s="4">
        <v>4.7859657999999999E-3</v>
      </c>
      <c r="EM82" s="4">
        <v>4.7008440999999996E-3</v>
      </c>
      <c r="EN82" s="4">
        <v>4.6172327000000004E-3</v>
      </c>
      <c r="EO82" s="4">
        <v>4.5351050999999998E-3</v>
      </c>
      <c r="EP82" s="4">
        <v>4.4544349999999996E-3</v>
      </c>
      <c r="EQ82" s="4">
        <v>4.3751967000000003E-3</v>
      </c>
      <c r="ER82" s="4">
        <v>4.2973648E-3</v>
      </c>
      <c r="ES82" s="4">
        <v>4.2209146000000003E-3</v>
      </c>
      <c r="ET82" s="4">
        <v>4.1458216000000003E-3</v>
      </c>
      <c r="EU82" s="4">
        <v>4.0720618000000004E-3</v>
      </c>
      <c r="EV82" s="4">
        <v>3.9996116000000003E-3</v>
      </c>
      <c r="EW82" s="4">
        <v>3.9284480000000002E-3</v>
      </c>
      <c r="EX82" s="4">
        <v>3.8585479999999998E-3</v>
      </c>
      <c r="EY82" s="4">
        <v>3.7898894E-3</v>
      </c>
      <c r="EZ82" s="4">
        <v>3.7224502E-3</v>
      </c>
      <c r="FA82" s="4">
        <v>3.6562089000000001E-3</v>
      </c>
      <c r="FB82" s="4">
        <v>3.5911442000000002E-3</v>
      </c>
      <c r="FC82" s="4">
        <v>3.5272353000000002E-3</v>
      </c>
      <c r="FD82" s="4">
        <v>3.4644618000000001E-3</v>
      </c>
      <c r="FE82" s="4">
        <v>3.4028035E-3</v>
      </c>
      <c r="FF82" s="4">
        <v>3.3422407E-3</v>
      </c>
      <c r="FG82" s="4">
        <v>3.2827541000000002E-3</v>
      </c>
      <c r="FH82" s="4">
        <v>3.2243243999999999E-3</v>
      </c>
      <c r="FI82" s="4">
        <v>3.1669331999999999E-3</v>
      </c>
      <c r="FJ82" s="4">
        <v>3.1105617999999998E-3</v>
      </c>
      <c r="FK82" s="4">
        <v>3.0551923000000001E-3</v>
      </c>
      <c r="FL82" s="4">
        <v>3.0008069999999999E-3</v>
      </c>
      <c r="FM82" s="4">
        <v>2.9473883000000001E-3</v>
      </c>
      <c r="FN82" s="4">
        <v>2.8949192000000002E-3</v>
      </c>
      <c r="FO82" s="4">
        <v>2.8433827E-3</v>
      </c>
      <c r="FP82" s="4">
        <v>2.7927625E-3</v>
      </c>
      <c r="FQ82" s="4">
        <v>2.7430421999999999E-3</v>
      </c>
    </row>
    <row r="83" spans="1:173" x14ac:dyDescent="0.2">
      <c r="A83" s="3">
        <v>81</v>
      </c>
      <c r="B83" s="4">
        <v>6.7505132499999995E-2</v>
      </c>
      <c r="C83" s="4">
        <v>6.6558685000000006E-2</v>
      </c>
      <c r="D83" s="4">
        <v>6.2623073400000007E-2</v>
      </c>
      <c r="E83" s="4">
        <v>6.0376162900000002E-2</v>
      </c>
      <c r="F83" s="4">
        <v>5.8916165200000002E-2</v>
      </c>
      <c r="G83" s="4">
        <v>5.7830375900000001E-2</v>
      </c>
      <c r="H83" s="4">
        <v>5.6923331799999997E-2</v>
      </c>
      <c r="I83" s="4">
        <v>5.6101121699999999E-2</v>
      </c>
      <c r="J83" s="4">
        <v>5.5318578100000002E-2</v>
      </c>
      <c r="K83" s="4">
        <v>5.4554221899999998E-2</v>
      </c>
      <c r="L83" s="4">
        <v>5.3798133099999999E-2</v>
      </c>
      <c r="M83" s="4">
        <v>5.3046020499999999E-2</v>
      </c>
      <c r="N83" s="4">
        <v>5.2296310899999997E-2</v>
      </c>
      <c r="O83" s="4">
        <v>5.1548718200000003E-2</v>
      </c>
      <c r="P83" s="4">
        <v>5.0803542200000003E-2</v>
      </c>
      <c r="Q83" s="4">
        <v>5.00613263E-2</v>
      </c>
      <c r="R83" s="4">
        <v>4.9322692600000002E-2</v>
      </c>
      <c r="S83" s="4">
        <v>4.8588263200000002E-2</v>
      </c>
      <c r="T83" s="4">
        <v>4.78586259E-2</v>
      </c>
      <c r="U83" s="4">
        <v>4.7134319100000002E-2</v>
      </c>
      <c r="V83" s="4">
        <v>4.6415827799999997E-2</v>
      </c>
      <c r="W83" s="4">
        <v>4.5703584200000001E-2</v>
      </c>
      <c r="X83" s="4">
        <v>4.4997969899999997E-2</v>
      </c>
      <c r="Y83" s="4">
        <v>4.4299319400000002E-2</v>
      </c>
      <c r="Z83" s="4">
        <v>4.3607924300000003E-2</v>
      </c>
      <c r="AA83" s="4">
        <v>4.29240361E-2</v>
      </c>
      <c r="AB83" s="4">
        <v>4.2247870700000002E-2</v>
      </c>
      <c r="AC83" s="4">
        <v>4.1579610599999997E-2</v>
      </c>
      <c r="AD83" s="4">
        <v>4.0919408900000002E-2</v>
      </c>
      <c r="AE83" s="4">
        <v>4.0267391299999997E-2</v>
      </c>
      <c r="AF83" s="4">
        <v>3.9623659200000001E-2</v>
      </c>
      <c r="AG83" s="4">
        <v>3.8988291699999997E-2</v>
      </c>
      <c r="AH83" s="4">
        <v>3.8361347900000002E-2</v>
      </c>
      <c r="AI83" s="4">
        <v>3.7742868800000003E-2</v>
      </c>
      <c r="AJ83" s="4">
        <v>3.7132879000000001E-2</v>
      </c>
      <c r="AK83" s="4">
        <v>3.65313887E-2</v>
      </c>
      <c r="AL83" s="4">
        <v>3.59383946E-2</v>
      </c>
      <c r="AM83" s="4">
        <v>3.5353881699999999E-2</v>
      </c>
      <c r="AN83" s="4">
        <v>3.4777824499999999E-2</v>
      </c>
      <c r="AO83" s="4">
        <v>3.4210187900000001E-2</v>
      </c>
      <c r="AP83" s="4">
        <v>3.3650928400000002E-2</v>
      </c>
      <c r="AQ83" s="4">
        <v>3.3099994899999999E-2</v>
      </c>
      <c r="AR83" s="4">
        <v>3.2557329699999998E-2</v>
      </c>
      <c r="AS83" s="4">
        <v>3.2022869099999997E-2</v>
      </c>
      <c r="AT83" s="4">
        <v>3.14965444E-2</v>
      </c>
      <c r="AU83" s="4">
        <v>3.0978282100000001E-2</v>
      </c>
      <c r="AV83" s="4">
        <v>3.04680048E-2</v>
      </c>
      <c r="AW83" s="4">
        <v>2.9965631499999999E-2</v>
      </c>
      <c r="AX83" s="4">
        <v>2.9471078500000001E-2</v>
      </c>
      <c r="AY83" s="4">
        <v>2.89842591E-2</v>
      </c>
      <c r="AZ83" s="4">
        <v>2.85050848E-2</v>
      </c>
      <c r="BA83" s="4">
        <v>2.8033465E-2</v>
      </c>
      <c r="BB83" s="4">
        <v>2.75693077E-2</v>
      </c>
      <c r="BC83" s="4">
        <v>2.7112519599999999E-2</v>
      </c>
      <c r="BD83" s="4">
        <v>2.6663006400000001E-2</v>
      </c>
      <c r="BE83" s="4">
        <v>2.62206733E-2</v>
      </c>
      <c r="BF83" s="4">
        <v>2.57854247E-2</v>
      </c>
      <c r="BG83" s="4">
        <v>2.53571647E-2</v>
      </c>
      <c r="BH83" s="4">
        <v>2.4935797199999998E-2</v>
      </c>
      <c r="BI83" s="4">
        <v>2.4521226399999999E-2</v>
      </c>
      <c r="BJ83" s="4">
        <v>2.4113356200000002E-2</v>
      </c>
      <c r="BK83" s="4">
        <v>2.37120909E-2</v>
      </c>
      <c r="BL83" s="4">
        <v>2.3317335299999999E-2</v>
      </c>
      <c r="BM83" s="4">
        <v>2.2928994500000001E-2</v>
      </c>
      <c r="BN83" s="4">
        <v>2.2546974000000001E-2</v>
      </c>
      <c r="BO83" s="4">
        <v>2.2171180299999999E-2</v>
      </c>
      <c r="BP83" s="4">
        <v>2.1801520200000001E-2</v>
      </c>
      <c r="BQ83" s="4">
        <v>2.1437901499999999E-2</v>
      </c>
      <c r="BR83" s="4">
        <v>2.1080232599999998E-2</v>
      </c>
      <c r="BS83" s="4">
        <v>2.0728422999999999E-2</v>
      </c>
      <c r="BT83" s="4">
        <v>2.0382382800000001E-2</v>
      </c>
      <c r="BU83" s="4">
        <v>2.00420233E-2</v>
      </c>
      <c r="BV83" s="4">
        <v>1.9707256400000001E-2</v>
      </c>
      <c r="BW83" s="4">
        <v>1.9377995499999998E-2</v>
      </c>
      <c r="BX83" s="4">
        <v>1.9054154399999999E-2</v>
      </c>
      <c r="BY83" s="4">
        <v>1.8735648399999999E-2</v>
      </c>
      <c r="BZ83" s="4">
        <v>1.8422393499999998E-2</v>
      </c>
      <c r="CA83" s="4">
        <v>1.8114307E-2</v>
      </c>
      <c r="CB83" s="4">
        <v>1.7811307200000001E-2</v>
      </c>
      <c r="CC83" s="4">
        <v>1.7513313199999998E-2</v>
      </c>
      <c r="CD83" s="4">
        <v>1.7220245499999998E-2</v>
      </c>
      <c r="CE83" s="4">
        <v>1.6932025600000001E-2</v>
      </c>
      <c r="CF83" s="4">
        <v>1.6648575999999998E-2</v>
      </c>
      <c r="CG83" s="4">
        <v>1.6369820199999999E-2</v>
      </c>
      <c r="CH83" s="4">
        <v>1.6095683E-2</v>
      </c>
      <c r="CI83" s="4">
        <v>1.5826090000000001E-2</v>
      </c>
      <c r="CJ83" s="4">
        <v>1.5560968E-2</v>
      </c>
      <c r="CK83" s="4">
        <v>1.5300244899999999E-2</v>
      </c>
      <c r="CL83" s="4">
        <v>1.5043849600000001E-2</v>
      </c>
      <c r="CM83" s="4">
        <v>1.4791711900000001E-2</v>
      </c>
      <c r="CN83" s="4">
        <v>1.4543762999999999E-2</v>
      </c>
      <c r="CO83" s="4">
        <v>1.4299934800000001E-2</v>
      </c>
      <c r="CP83" s="4">
        <v>1.4060160299999999E-2</v>
      </c>
      <c r="CQ83" s="4">
        <v>1.3824373500000001E-2</v>
      </c>
      <c r="CR83" s="4">
        <v>1.3592509500000001E-2</v>
      </c>
      <c r="CS83" s="4">
        <v>1.33645043E-2</v>
      </c>
      <c r="CT83" s="4">
        <v>1.31402949E-2</v>
      </c>
      <c r="CU83" s="4">
        <v>1.29198192E-2</v>
      </c>
      <c r="CV83" s="4">
        <v>1.27030163E-2</v>
      </c>
      <c r="CW83" s="4">
        <v>1.2489825899999999E-2</v>
      </c>
      <c r="CX83" s="4">
        <v>1.2280188799999999E-2</v>
      </c>
      <c r="CY83" s="4">
        <v>1.20740468E-2</v>
      </c>
      <c r="CZ83" s="4">
        <v>1.18713425E-2</v>
      </c>
      <c r="DA83" s="4">
        <v>1.16720195E-2</v>
      </c>
      <c r="DB83" s="4">
        <v>1.14760222E-2</v>
      </c>
      <c r="DC83" s="4">
        <v>1.12832959E-2</v>
      </c>
      <c r="DD83" s="4">
        <v>1.10937867E-2</v>
      </c>
      <c r="DE83" s="4">
        <v>1.0907441699999999E-2</v>
      </c>
      <c r="DF83" s="4">
        <v>1.07242087E-2</v>
      </c>
      <c r="DG83" s="4">
        <v>1.0544036499999999E-2</v>
      </c>
      <c r="DH83" s="4">
        <v>1.03668745E-2</v>
      </c>
      <c r="DI83" s="4">
        <v>1.0192672999999999E-2</v>
      </c>
      <c r="DJ83" s="4">
        <v>1.0021383300000001E-2</v>
      </c>
      <c r="DK83" s="4">
        <v>9.8529571000000003E-3</v>
      </c>
      <c r="DL83" s="4">
        <v>9.6873471000000003E-3</v>
      </c>
      <c r="DM83" s="4">
        <v>9.5245068000000006E-3</v>
      </c>
      <c r="DN83" s="4">
        <v>9.3643903000000007E-3</v>
      </c>
      <c r="DO83" s="4">
        <v>9.2069526000000002E-3</v>
      </c>
      <c r="DP83" s="4">
        <v>9.0521492999999995E-3</v>
      </c>
      <c r="DQ83" s="4">
        <v>8.8999366999999996E-3</v>
      </c>
      <c r="DR83" s="4">
        <v>8.7502719000000003E-3</v>
      </c>
      <c r="DS83" s="4">
        <v>8.6031127999999998E-3</v>
      </c>
      <c r="DT83" s="4">
        <v>8.4584176000000004E-3</v>
      </c>
      <c r="DU83" s="4">
        <v>8.3161455999999998E-3</v>
      </c>
      <c r="DV83" s="4">
        <v>8.1762565999999991E-3</v>
      </c>
      <c r="DW83" s="4">
        <v>8.0387109000000009E-3</v>
      </c>
      <c r="DX83" s="4">
        <v>7.9034697000000004E-3</v>
      </c>
      <c r="DY83" s="4">
        <v>7.7704946000000004E-3</v>
      </c>
      <c r="DZ83" s="4">
        <v>7.6397480999999996E-3</v>
      </c>
      <c r="EA83" s="4">
        <v>7.5111930999999998E-3</v>
      </c>
      <c r="EB83" s="4">
        <v>7.3847929999999997E-3</v>
      </c>
      <c r="EC83" s="4">
        <v>7.2605122000000003E-3</v>
      </c>
      <c r="ED83" s="4">
        <v>7.1383152999999998E-3</v>
      </c>
      <c r="EE83" s="4">
        <v>7.0181675999999998E-3</v>
      </c>
      <c r="EF83" s="4">
        <v>6.9000351000000001E-3</v>
      </c>
      <c r="EG83" s="4">
        <v>6.7838841E-3</v>
      </c>
      <c r="EH83" s="4">
        <v>6.6696817E-3</v>
      </c>
      <c r="EI83" s="4">
        <v>6.5573953999999999E-3</v>
      </c>
      <c r="EJ83" s="4">
        <v>6.4469933000000004E-3</v>
      </c>
      <c r="EK83" s="4">
        <v>6.3384440000000004E-3</v>
      </c>
      <c r="EL83" s="4">
        <v>6.2317164999999997E-3</v>
      </c>
      <c r="EM83" s="4">
        <v>6.1267806000000003E-3</v>
      </c>
      <c r="EN83" s="4">
        <v>6.0236062999999996E-3</v>
      </c>
      <c r="EO83" s="4">
        <v>5.9221641999999998E-3</v>
      </c>
      <c r="EP83" s="4">
        <v>5.8224254000000001E-3</v>
      </c>
      <c r="EQ83" s="4">
        <v>5.7243614999999996E-3</v>
      </c>
      <c r="ER83" s="4">
        <v>5.6279444999999999E-3</v>
      </c>
      <c r="ES83" s="4">
        <v>5.5331470000000004E-3</v>
      </c>
      <c r="ET83" s="4">
        <v>5.4399417999999996E-3</v>
      </c>
      <c r="EU83" s="4">
        <v>5.3483024999999998E-3</v>
      </c>
      <c r="EV83" s="4">
        <v>5.2582026999999998E-3</v>
      </c>
      <c r="EW83" s="4">
        <v>5.1696169E-3</v>
      </c>
      <c r="EX83" s="4">
        <v>5.0825196E-3</v>
      </c>
      <c r="EY83" s="4">
        <v>4.9968861000000003E-3</v>
      </c>
      <c r="EZ83" s="4">
        <v>4.9126917999999997E-3</v>
      </c>
      <c r="FA83" s="4">
        <v>4.8299125999999998E-3</v>
      </c>
      <c r="FB83" s="4">
        <v>4.7485249000000004E-3</v>
      </c>
      <c r="FC83" s="4">
        <v>4.6685054999999996E-3</v>
      </c>
      <c r="FD83" s="4">
        <v>4.5898314000000001E-3</v>
      </c>
      <c r="FE83" s="4">
        <v>4.5124800000000001E-3</v>
      </c>
      <c r="FF83" s="4">
        <v>4.4364293999999997E-3</v>
      </c>
      <c r="FG83" s="4">
        <v>4.3616575999999999E-3</v>
      </c>
      <c r="FH83" s="4">
        <v>4.2881433999999996E-3</v>
      </c>
      <c r="FI83" s="4">
        <v>4.2158654999999998E-3</v>
      </c>
      <c r="FJ83" s="4">
        <v>4.1448034E-3</v>
      </c>
      <c r="FK83" s="4">
        <v>4.0749367000000002E-3</v>
      </c>
      <c r="FL83" s="4">
        <v>4.0062452000000004E-3</v>
      </c>
      <c r="FM83" s="4">
        <v>3.9387093999999996E-3</v>
      </c>
      <c r="FN83" s="4">
        <v>3.8723098999999999E-3</v>
      </c>
      <c r="FO83" s="4">
        <v>3.8070275999999999E-3</v>
      </c>
      <c r="FP83" s="4">
        <v>3.7428438999999999E-3</v>
      </c>
      <c r="FQ83" s="4">
        <v>3.6797402E-3</v>
      </c>
    </row>
    <row r="84" spans="1:173" x14ac:dyDescent="0.2">
      <c r="A84" s="3">
        <v>82</v>
      </c>
      <c r="B84" s="4">
        <v>7.6108233499999997E-2</v>
      </c>
      <c r="C84" s="4">
        <v>7.5062674499999996E-2</v>
      </c>
      <c r="D84" s="4">
        <v>7.0360312800000005E-2</v>
      </c>
      <c r="E84" s="4">
        <v>6.7728993799999998E-2</v>
      </c>
      <c r="F84" s="4">
        <v>6.6059721399999993E-2</v>
      </c>
      <c r="G84" s="4">
        <v>6.4847553500000002E-2</v>
      </c>
      <c r="H84" s="4">
        <v>6.3853810600000005E-2</v>
      </c>
      <c r="I84" s="4">
        <v>6.2963801700000002E-2</v>
      </c>
      <c r="J84" s="4">
        <v>6.2122255000000001E-2</v>
      </c>
      <c r="K84" s="4">
        <v>6.1302770100000001E-2</v>
      </c>
      <c r="L84" s="4">
        <v>6.0493045299999999E-2</v>
      </c>
      <c r="M84" s="4">
        <v>5.9687657999999998E-2</v>
      </c>
      <c r="N84" s="4">
        <v>5.8884518099999998E-2</v>
      </c>
      <c r="O84" s="4">
        <v>5.8083124200000003E-2</v>
      </c>
      <c r="P84" s="4">
        <v>5.7283707099999998E-2</v>
      </c>
      <c r="Q84" s="4">
        <v>5.6486811099999999E-2</v>
      </c>
      <c r="R84" s="4">
        <v>5.5693091200000003E-2</v>
      </c>
      <c r="S84" s="4">
        <v>5.4903216400000003E-2</v>
      </c>
      <c r="T84" s="4">
        <v>5.4117825299999998E-2</v>
      </c>
      <c r="U84" s="4">
        <v>5.33375081E-2</v>
      </c>
      <c r="V84" s="4">
        <v>5.2562799200000003E-2</v>
      </c>
      <c r="W84" s="4">
        <v>5.1794178000000003E-2</v>
      </c>
      <c r="X84" s="4">
        <v>5.10320701E-2</v>
      </c>
      <c r="Y84" s="4">
        <v>5.0276851499999997E-2</v>
      </c>
      <c r="Z84" s="4">
        <v>4.9528851700000001E-2</v>
      </c>
      <c r="AA84" s="4">
        <v>4.8788358099999998E-2</v>
      </c>
      <c r="AB84" s="4">
        <v>4.8055619500000001E-2</v>
      </c>
      <c r="AC84" s="4">
        <v>4.7330849100000003E-2</v>
      </c>
      <c r="AD84" s="4">
        <v>4.6614228200000003E-2</v>
      </c>
      <c r="AE84" s="4">
        <v>4.59059089E-2</v>
      </c>
      <c r="AF84" s="4">
        <v>4.5206017000000001E-2</v>
      </c>
      <c r="AG84" s="4">
        <v>4.4514653899999999E-2</v>
      </c>
      <c r="AH84" s="4">
        <v>4.3831899799999997E-2</v>
      </c>
      <c r="AI84" s="4">
        <v>4.3157814699999998E-2</v>
      </c>
      <c r="AJ84" s="4">
        <v>4.2492441300000003E-2</v>
      </c>
      <c r="AK84" s="4">
        <v>4.1835805900000002E-2</v>
      </c>
      <c r="AL84" s="4">
        <v>4.1187920699999998E-2</v>
      </c>
      <c r="AM84" s="4">
        <v>4.05487847E-2</v>
      </c>
      <c r="AN84" s="4">
        <v>3.9918385100000002E-2</v>
      </c>
      <c r="AO84" s="4">
        <v>3.9296698900000003E-2</v>
      </c>
      <c r="AP84" s="4">
        <v>3.8683693399999997E-2</v>
      </c>
      <c r="AQ84" s="4">
        <v>3.8079327599999997E-2</v>
      </c>
      <c r="AR84" s="4">
        <v>3.7483553199999999E-2</v>
      </c>
      <c r="AS84" s="4">
        <v>3.6896314899999998E-2</v>
      </c>
      <c r="AT84" s="4">
        <v>3.6317551599999998E-2</v>
      </c>
      <c r="AU84" s="4">
        <v>3.5747197100000003E-2</v>
      </c>
      <c r="AV84" s="4">
        <v>3.51851803E-2</v>
      </c>
      <c r="AW84" s="4">
        <v>3.4631426399999998E-2</v>
      </c>
      <c r="AX84" s="4">
        <v>3.40858567E-2</v>
      </c>
      <c r="AY84" s="4">
        <v>3.3548389599999999E-2</v>
      </c>
      <c r="AZ84" s="4">
        <v>3.3018940900000002E-2</v>
      </c>
      <c r="BA84" s="4">
        <v>3.2497423900000003E-2</v>
      </c>
      <c r="BB84" s="4">
        <v>3.19837501E-2</v>
      </c>
      <c r="BC84" s="4">
        <v>3.1477829399999997E-2</v>
      </c>
      <c r="BD84" s="4">
        <v>3.09795704E-2</v>
      </c>
      <c r="BE84" s="4">
        <v>3.0488880499999999E-2</v>
      </c>
      <c r="BF84" s="4">
        <v>3.0005666300000001E-2</v>
      </c>
      <c r="BG84" s="4">
        <v>2.9529833799999999E-2</v>
      </c>
      <c r="BH84" s="4">
        <v>2.9061288599999999E-2</v>
      </c>
      <c r="BI84" s="4">
        <v>2.85999358E-2</v>
      </c>
      <c r="BJ84" s="4">
        <v>2.81456806E-2</v>
      </c>
      <c r="BK84" s="4">
        <v>2.76984282E-2</v>
      </c>
      <c r="BL84" s="4">
        <v>2.7258083700000001E-2</v>
      </c>
      <c r="BM84" s="4">
        <v>2.68245529E-2</v>
      </c>
      <c r="BN84" s="4">
        <v>2.6397741400000001E-2</v>
      </c>
      <c r="BO84" s="4">
        <v>2.59775556E-2</v>
      </c>
      <c r="BP84" s="4">
        <v>2.5563902400000001E-2</v>
      </c>
      <c r="BQ84" s="4">
        <v>2.5156689199999999E-2</v>
      </c>
      <c r="BR84" s="4">
        <v>2.4755823900000001E-2</v>
      </c>
      <c r="BS84" s="4">
        <v>2.4361215499999998E-2</v>
      </c>
      <c r="BT84" s="4">
        <v>2.3972773499999999E-2</v>
      </c>
      <c r="BU84" s="4">
        <v>2.3590408E-2</v>
      </c>
      <c r="BV84" s="4">
        <v>2.3214030399999998E-2</v>
      </c>
      <c r="BW84" s="4">
        <v>2.2843552699999999E-2</v>
      </c>
      <c r="BX84" s="4">
        <v>2.2478887699999998E-2</v>
      </c>
      <c r="BY84" s="4">
        <v>2.2119949400000002E-2</v>
      </c>
      <c r="BZ84" s="4">
        <v>2.1766652399999999E-2</v>
      </c>
      <c r="CA84" s="4">
        <v>2.1418912599999999E-2</v>
      </c>
      <c r="CB84" s="4">
        <v>2.1076646800000001E-2</v>
      </c>
      <c r="CC84" s="4">
        <v>2.07397725E-2</v>
      </c>
      <c r="CD84" s="4">
        <v>2.04082085E-2</v>
      </c>
      <c r="CE84" s="4">
        <v>2.0081874499999999E-2</v>
      </c>
      <c r="CF84" s="4">
        <v>1.9760691300000001E-2</v>
      </c>
      <c r="CG84" s="4">
        <v>1.9444580499999999E-2</v>
      </c>
      <c r="CH84" s="4">
        <v>1.9133464999999999E-2</v>
      </c>
      <c r="CI84" s="4">
        <v>1.8827268300000002E-2</v>
      </c>
      <c r="CJ84" s="4">
        <v>1.8525915399999999E-2</v>
      </c>
      <c r="CK84" s="4">
        <v>1.8229332000000001E-2</v>
      </c>
      <c r="CL84" s="4">
        <v>1.7937444800000001E-2</v>
      </c>
      <c r="CM84" s="4">
        <v>1.76501817E-2</v>
      </c>
      <c r="CN84" s="4">
        <v>1.7367471400000001E-2</v>
      </c>
      <c r="CO84" s="4">
        <v>1.7089243699999999E-2</v>
      </c>
      <c r="CP84" s="4">
        <v>1.6815429400000002E-2</v>
      </c>
      <c r="CQ84" s="4">
        <v>1.65459601E-2</v>
      </c>
      <c r="CR84" s="4">
        <v>1.6280768599999999E-2</v>
      </c>
      <c r="CS84" s="4">
        <v>1.60197885E-2</v>
      </c>
      <c r="CT84" s="4">
        <v>1.5762954499999999E-2</v>
      </c>
      <c r="CU84" s="4">
        <v>1.55102021E-2</v>
      </c>
      <c r="CV84" s="4">
        <v>1.5261467799999999E-2</v>
      </c>
      <c r="CW84" s="4">
        <v>1.5016689099999999E-2</v>
      </c>
      <c r="CX84" s="4">
        <v>1.4775804199999999E-2</v>
      </c>
      <c r="CY84" s="4">
        <v>1.45387524E-2</v>
      </c>
      <c r="CZ84" s="4">
        <v>1.4305473799999999E-2</v>
      </c>
      <c r="DA84" s="4">
        <v>1.4075909500000001E-2</v>
      </c>
      <c r="DB84" s="4">
        <v>1.3850001400000001E-2</v>
      </c>
      <c r="DC84" s="4">
        <v>1.3627692199999999E-2</v>
      </c>
      <c r="DD84" s="4">
        <v>1.34089255E-2</v>
      </c>
      <c r="DE84" s="4">
        <v>1.3193645800000001E-2</v>
      </c>
      <c r="DF84" s="4">
        <v>1.2981798500000001E-2</v>
      </c>
      <c r="DG84" s="4">
        <v>1.27733295E-2</v>
      </c>
      <c r="DH84" s="4">
        <v>1.2568185900000001E-2</v>
      </c>
      <c r="DI84" s="4">
        <v>1.2366315399999999E-2</v>
      </c>
      <c r="DJ84" s="4">
        <v>1.21676665E-2</v>
      </c>
      <c r="DK84" s="4">
        <v>1.19721885E-2</v>
      </c>
      <c r="DL84" s="4">
        <v>1.1779831399999999E-2</v>
      </c>
      <c r="DM84" s="4">
        <v>1.1590546199999999E-2</v>
      </c>
      <c r="DN84" s="4">
        <v>1.1404284400000001E-2</v>
      </c>
      <c r="DO84" s="4">
        <v>1.12209983E-2</v>
      </c>
      <c r="DP84" s="4">
        <v>1.1040640900000001E-2</v>
      </c>
      <c r="DQ84" s="4">
        <v>1.08631661E-2</v>
      </c>
      <c r="DR84" s="4">
        <v>1.0688528399999999E-2</v>
      </c>
      <c r="DS84" s="4">
        <v>1.05166828E-2</v>
      </c>
      <c r="DT84" s="4">
        <v>1.03475853E-2</v>
      </c>
      <c r="DU84" s="4">
        <v>1.0181192400000001E-2</v>
      </c>
      <c r="DV84" s="4">
        <v>1.0017461300000001E-2</v>
      </c>
      <c r="DW84" s="4">
        <v>9.8563499999999998E-3</v>
      </c>
      <c r="DX84" s="4">
        <v>9.6978168999999996E-3</v>
      </c>
      <c r="DY84" s="4">
        <v>9.5418211000000003E-3</v>
      </c>
      <c r="DZ84" s="4">
        <v>9.3883226000000004E-3</v>
      </c>
      <c r="EA84" s="4">
        <v>9.2372817000000006E-3</v>
      </c>
      <c r="EB84" s="4">
        <v>9.0886595000000004E-3</v>
      </c>
      <c r="EC84" s="4">
        <v>8.9424175000000009E-3</v>
      </c>
      <c r="ED84" s="4">
        <v>8.7985180999999996E-3</v>
      </c>
      <c r="EE84" s="4">
        <v>8.6569240999999995E-3</v>
      </c>
      <c r="EF84" s="4">
        <v>8.5175987999999998E-3</v>
      </c>
      <c r="EG84" s="4">
        <v>8.3805062999999999E-3</v>
      </c>
      <c r="EH84" s="4">
        <v>8.2456109999999999E-3</v>
      </c>
      <c r="EI84" s="4">
        <v>8.1128780000000005E-3</v>
      </c>
      <c r="EJ84" s="4">
        <v>7.9822730999999994E-3</v>
      </c>
      <c r="EK84" s="4">
        <v>7.8537621999999994E-3</v>
      </c>
      <c r="EL84" s="4">
        <v>7.7273122000000001E-3</v>
      </c>
      <c r="EM84" s="4">
        <v>7.6028902999999998E-3</v>
      </c>
      <c r="EN84" s="4">
        <v>7.4804642000000001E-3</v>
      </c>
      <c r="EO84" s="4">
        <v>7.360002E-3</v>
      </c>
      <c r="EP84" s="4">
        <v>7.2414727000000003E-3</v>
      </c>
      <c r="EQ84" s="4">
        <v>7.1248452000000004E-3</v>
      </c>
      <c r="ER84" s="4">
        <v>7.0100895000000003E-3</v>
      </c>
      <c r="ES84" s="4">
        <v>6.8971756000000004E-3</v>
      </c>
      <c r="ET84" s="4">
        <v>6.7860741999999996E-3</v>
      </c>
      <c r="EU84" s="4">
        <v>6.6767564E-3</v>
      </c>
      <c r="EV84" s="4">
        <v>6.5691936999999999E-3</v>
      </c>
      <c r="EW84" s="4">
        <v>6.4633583000000003E-3</v>
      </c>
      <c r="EX84" s="4">
        <v>6.3592223999999996E-3</v>
      </c>
      <c r="EY84" s="4">
        <v>6.2567591000000002E-3</v>
      </c>
      <c r="EZ84" s="4">
        <v>6.1559414999999996E-3</v>
      </c>
      <c r="FA84" s="4">
        <v>6.0567434999999996E-3</v>
      </c>
      <c r="FB84" s="4">
        <v>5.9591391999999997E-3</v>
      </c>
      <c r="FC84" s="4">
        <v>5.8631031999999998E-3</v>
      </c>
      <c r="FD84" s="4">
        <v>5.7686103000000001E-3</v>
      </c>
      <c r="FE84" s="4">
        <v>5.6756358999999999E-3</v>
      </c>
      <c r="FF84" s="4">
        <v>5.5841559000000002E-3</v>
      </c>
      <c r="FG84" s="4">
        <v>5.4941462000000002E-3</v>
      </c>
      <c r="FH84" s="4">
        <v>5.4055834000000004E-3</v>
      </c>
      <c r="FI84" s="4">
        <v>5.3184444000000004E-3</v>
      </c>
      <c r="FJ84" s="4">
        <v>5.2327064000000003E-3</v>
      </c>
      <c r="FK84" s="4">
        <v>5.1483468999999997E-3</v>
      </c>
      <c r="FL84" s="4">
        <v>5.0653440000000003E-3</v>
      </c>
      <c r="FM84" s="4">
        <v>4.9836758999999998E-3</v>
      </c>
      <c r="FN84" s="4">
        <v>4.9033213000000001E-3</v>
      </c>
      <c r="FO84" s="4">
        <v>4.8242592000000001E-3</v>
      </c>
      <c r="FP84" s="4">
        <v>4.7464687999999996E-3</v>
      </c>
      <c r="FQ84" s="4">
        <v>4.6699298999999996E-3</v>
      </c>
    </row>
    <row r="85" spans="1:173" x14ac:dyDescent="0.2">
      <c r="A85" s="3">
        <v>83</v>
      </c>
      <c r="B85" s="4">
        <v>8.5403941499999997E-2</v>
      </c>
      <c r="C85" s="4">
        <v>8.4344617999999996E-2</v>
      </c>
      <c r="D85" s="4">
        <v>7.9226248400000004E-2</v>
      </c>
      <c r="E85" s="4">
        <v>7.6388887000000003E-2</v>
      </c>
      <c r="F85" s="4">
        <v>7.4611483500000006E-2</v>
      </c>
      <c r="G85" s="4">
        <v>7.3336617199999996E-2</v>
      </c>
      <c r="H85" s="4">
        <v>7.2300354900000002E-2</v>
      </c>
      <c r="I85" s="4">
        <v>7.1375748399999994E-2</v>
      </c>
      <c r="J85" s="4">
        <v>7.0501614599999998E-2</v>
      </c>
      <c r="K85" s="4">
        <v>6.9648770400000004E-2</v>
      </c>
      <c r="L85" s="4">
        <v>6.8803677800000004E-2</v>
      </c>
      <c r="M85" s="4">
        <v>6.7960438999999997E-2</v>
      </c>
      <c r="N85" s="4">
        <v>6.7116858400000007E-2</v>
      </c>
      <c r="O85" s="4">
        <v>6.6272504199999999E-2</v>
      </c>
      <c r="P85" s="4">
        <v>6.5427755500000004E-2</v>
      </c>
      <c r="Q85" s="4">
        <v>6.4583335699999994E-2</v>
      </c>
      <c r="R85" s="4">
        <v>6.3740086099999996E-2</v>
      </c>
      <c r="S85" s="4">
        <v>6.2898858700000004E-2</v>
      </c>
      <c r="T85" s="4">
        <v>6.2060466600000003E-2</v>
      </c>
      <c r="U85" s="4">
        <v>6.1225663299999997E-2</v>
      </c>
      <c r="V85" s="4">
        <v>6.0395136100000003E-2</v>
      </c>
      <c r="W85" s="4">
        <v>5.9569505600000003E-2</v>
      </c>
      <c r="X85" s="4">
        <v>5.8749328300000001E-2</v>
      </c>
      <c r="Y85" s="4">
        <v>5.7935101000000003E-2</v>
      </c>
      <c r="Z85" s="4">
        <v>5.7127265099999998E-2</v>
      </c>
      <c r="AA85" s="4">
        <v>5.63262109E-2</v>
      </c>
      <c r="AB85" s="4">
        <v>5.5532281900000001E-2</v>
      </c>
      <c r="AC85" s="4">
        <v>5.4745779199999997E-2</v>
      </c>
      <c r="AD85" s="4">
        <v>5.39669646E-2</v>
      </c>
      <c r="AE85" s="4">
        <v>5.3196064600000002E-2</v>
      </c>
      <c r="AF85" s="4">
        <v>5.2433273400000001E-2</v>
      </c>
      <c r="AG85" s="4">
        <v>5.1678755700000002E-2</v>
      </c>
      <c r="AH85" s="4">
        <v>5.0932649400000002E-2</v>
      </c>
      <c r="AI85" s="4">
        <v>5.0195068599999997E-2</v>
      </c>
      <c r="AJ85" s="4">
        <v>4.9466104800000001E-2</v>
      </c>
      <c r="AK85" s="4">
        <v>4.8745829900000003E-2</v>
      </c>
      <c r="AL85" s="4">
        <v>4.80342978E-2</v>
      </c>
      <c r="AM85" s="4">
        <v>4.7331545900000001E-2</v>
      </c>
      <c r="AN85" s="4">
        <v>4.6637596900000002E-2</v>
      </c>
      <c r="AO85" s="4">
        <v>4.5952460200000003E-2</v>
      </c>
      <c r="AP85" s="4">
        <v>4.5276133099999998E-2</v>
      </c>
      <c r="AQ85" s="4">
        <v>4.46086022E-2</v>
      </c>
      <c r="AR85" s="4">
        <v>4.39498444E-2</v>
      </c>
      <c r="AS85" s="4">
        <v>4.3299827800000003E-2</v>
      </c>
      <c r="AT85" s="4">
        <v>4.2658512699999998E-2</v>
      </c>
      <c r="AU85" s="4">
        <v>4.2025852500000002E-2</v>
      </c>
      <c r="AV85" s="4">
        <v>4.1401794300000003E-2</v>
      </c>
      <c r="AW85" s="4">
        <v>4.0786279600000003E-2</v>
      </c>
      <c r="AX85" s="4">
        <v>4.0179245199999998E-2</v>
      </c>
      <c r="AY85" s="4">
        <v>3.9580623299999999E-2</v>
      </c>
      <c r="AZ85" s="4">
        <v>3.8990342400000003E-2</v>
      </c>
      <c r="BA85" s="4">
        <v>3.8408327700000001E-2</v>
      </c>
      <c r="BB85" s="4">
        <v>3.7834501299999997E-2</v>
      </c>
      <c r="BC85" s="4">
        <v>3.7268782799999997E-2</v>
      </c>
      <c r="BD85" s="4">
        <v>3.67110899E-2</v>
      </c>
      <c r="BE85" s="4">
        <v>3.6161338000000001E-2</v>
      </c>
      <c r="BF85" s="4">
        <v>3.5619441199999997E-2</v>
      </c>
      <c r="BG85" s="4">
        <v>3.5085312100000002E-2</v>
      </c>
      <c r="BH85" s="4">
        <v>3.4558862400000001E-2</v>
      </c>
      <c r="BI85" s="4">
        <v>3.4040002899999998E-2</v>
      </c>
      <c r="BJ85" s="4">
        <v>3.3528643599999998E-2</v>
      </c>
      <c r="BK85" s="4">
        <v>3.3024694100000002E-2</v>
      </c>
      <c r="BL85" s="4">
        <v>3.25280638E-2</v>
      </c>
      <c r="BM85" s="4">
        <v>3.2038661699999998E-2</v>
      </c>
      <c r="BN85" s="4">
        <v>3.1556396799999997E-2</v>
      </c>
      <c r="BO85" s="4">
        <v>3.10811782E-2</v>
      </c>
      <c r="BP85" s="4">
        <v>3.06129152E-2</v>
      </c>
      <c r="BQ85" s="4">
        <v>3.0151517400000001E-2</v>
      </c>
      <c r="BR85" s="4">
        <v>2.96968944E-2</v>
      </c>
      <c r="BS85" s="4">
        <v>2.92489568E-2</v>
      </c>
      <c r="BT85" s="4">
        <v>2.88076151E-2</v>
      </c>
      <c r="BU85" s="4">
        <v>2.83727808E-2</v>
      </c>
      <c r="BV85" s="4">
        <v>2.7944365799999999E-2</v>
      </c>
      <c r="BW85" s="4">
        <v>2.75222826E-2</v>
      </c>
      <c r="BX85" s="4">
        <v>2.71064445E-2</v>
      </c>
      <c r="BY85" s="4">
        <v>2.6696765500000001E-2</v>
      </c>
      <c r="BZ85" s="4">
        <v>2.6293160400000001E-2</v>
      </c>
      <c r="CA85" s="4">
        <v>2.58955448E-2</v>
      </c>
      <c r="CB85" s="4">
        <v>2.5503834999999999E-2</v>
      </c>
      <c r="CC85" s="4">
        <v>2.5117948099999999E-2</v>
      </c>
      <c r="CD85" s="4">
        <v>2.4737802400000002E-2</v>
      </c>
      <c r="CE85" s="4">
        <v>2.4363316699999998E-2</v>
      </c>
      <c r="CF85" s="4">
        <v>2.3994410800000001E-2</v>
      </c>
      <c r="CG85" s="4">
        <v>2.3631005399999998E-2</v>
      </c>
      <c r="CH85" s="4">
        <v>2.3273022300000001E-2</v>
      </c>
      <c r="CI85" s="4">
        <v>2.2920383799999999E-2</v>
      </c>
      <c r="CJ85" s="4">
        <v>2.2573013499999999E-2</v>
      </c>
      <c r="CK85" s="4">
        <v>2.2230835800000001E-2</v>
      </c>
      <c r="CL85" s="4">
        <v>2.1893775800000001E-2</v>
      </c>
      <c r="CM85" s="4">
        <v>2.15617598E-2</v>
      </c>
      <c r="CN85" s="4">
        <v>2.1234715000000001E-2</v>
      </c>
      <c r="CO85" s="4">
        <v>2.0912569400000001E-2</v>
      </c>
      <c r="CP85" s="4">
        <v>2.05952519E-2</v>
      </c>
      <c r="CQ85" s="4">
        <v>2.02826924E-2</v>
      </c>
      <c r="CR85" s="4">
        <v>1.9974821800000001E-2</v>
      </c>
      <c r="CS85" s="4">
        <v>1.96715716E-2</v>
      </c>
      <c r="CT85" s="4">
        <v>1.9372874500000001E-2</v>
      </c>
      <c r="CU85" s="4">
        <v>1.9078663999999999E-2</v>
      </c>
      <c r="CV85" s="4">
        <v>1.8788874399999999E-2</v>
      </c>
      <c r="CW85" s="4">
        <v>1.85034411E-2</v>
      </c>
      <c r="CX85" s="4">
        <v>1.82223E-2</v>
      </c>
      <c r="CY85" s="4">
        <v>1.79453883E-2</v>
      </c>
      <c r="CZ85" s="4">
        <v>1.7672643799999999E-2</v>
      </c>
      <c r="DA85" s="4">
        <v>1.7404005100000002E-2</v>
      </c>
      <c r="DB85" s="4">
        <v>1.7139411800000001E-2</v>
      </c>
      <c r="DC85" s="4">
        <v>1.6878804399999999E-2</v>
      </c>
      <c r="DD85" s="4">
        <v>1.6622123900000001E-2</v>
      </c>
      <c r="DE85" s="4">
        <v>1.63693125E-2</v>
      </c>
      <c r="DF85" s="4">
        <v>1.6120312899999999E-2</v>
      </c>
      <c r="DG85" s="4">
        <v>1.5875068799999999E-2</v>
      </c>
      <c r="DH85" s="4">
        <v>1.5633524699999998E-2</v>
      </c>
      <c r="DI85" s="4">
        <v>1.5395625600000001E-2</v>
      </c>
      <c r="DJ85" s="4">
        <v>1.5161317699999999E-2</v>
      </c>
      <c r="DK85" s="4">
        <v>1.49305476E-2</v>
      </c>
      <c r="DL85" s="4">
        <v>1.47032629E-2</v>
      </c>
      <c r="DM85" s="4">
        <v>1.44794117E-2</v>
      </c>
      <c r="DN85" s="4">
        <v>1.4258943099999999E-2</v>
      </c>
      <c r="DO85" s="4">
        <v>1.4041806800000001E-2</v>
      </c>
      <c r="DP85" s="4">
        <v>1.38279531E-2</v>
      </c>
      <c r="DQ85" s="4">
        <v>1.3617333299999999E-2</v>
      </c>
      <c r="DR85" s="4">
        <v>1.3409899100000001E-2</v>
      </c>
      <c r="DS85" s="4">
        <v>1.3205603200000001E-2</v>
      </c>
      <c r="DT85" s="4">
        <v>1.30043986E-2</v>
      </c>
      <c r="DU85" s="4">
        <v>1.2806239299999999E-2</v>
      </c>
      <c r="DV85" s="4">
        <v>1.2611079900000001E-2</v>
      </c>
      <c r="DW85" s="4">
        <v>1.2418875500000001E-2</v>
      </c>
      <c r="DX85" s="4">
        <v>1.2229581999999999E-2</v>
      </c>
      <c r="DY85" s="4">
        <v>1.20431559E-2</v>
      </c>
      <c r="DZ85" s="4">
        <v>1.18595543E-2</v>
      </c>
      <c r="EA85" s="4">
        <v>1.1678735000000001E-2</v>
      </c>
      <c r="EB85" s="4">
        <v>1.15006563E-2</v>
      </c>
      <c r="EC85" s="4">
        <v>1.1325277200000001E-2</v>
      </c>
      <c r="ED85" s="4">
        <v>1.11525572E-2</v>
      </c>
      <c r="EE85" s="4">
        <v>1.0982456599999999E-2</v>
      </c>
      <c r="EF85" s="4">
        <v>1.0814936000000001E-2</v>
      </c>
      <c r="EG85" s="4">
        <v>1.0649956800000001E-2</v>
      </c>
      <c r="EH85" s="4">
        <v>1.0487480800000001E-2</v>
      </c>
      <c r="EI85" s="4">
        <v>1.03274705E-2</v>
      </c>
      <c r="EJ85" s="4">
        <v>1.01698889E-2</v>
      </c>
      <c r="EK85" s="4">
        <v>1.00146994E-2</v>
      </c>
      <c r="EL85" s="4">
        <v>9.8618661999999996E-3</v>
      </c>
      <c r="EM85" s="4">
        <v>9.7113537999999992E-3</v>
      </c>
      <c r="EN85" s="4">
        <v>9.5631273999999995E-3</v>
      </c>
      <c r="EO85" s="4">
        <v>9.4171525999999992E-3</v>
      </c>
      <c r="EP85" s="4">
        <v>9.2733954000000004E-3</v>
      </c>
      <c r="EQ85" s="4">
        <v>9.1318227000000002E-3</v>
      </c>
      <c r="ER85" s="4">
        <v>8.9924012999999994E-3</v>
      </c>
      <c r="ES85" s="4">
        <v>8.8550990999999996E-3</v>
      </c>
      <c r="ET85" s="4">
        <v>8.7198840000000007E-3</v>
      </c>
      <c r="EU85" s="4">
        <v>8.5867245999999998E-3</v>
      </c>
      <c r="EV85" s="4">
        <v>8.4555898999999993E-3</v>
      </c>
      <c r="EW85" s="4">
        <v>8.3264494999999994E-3</v>
      </c>
      <c r="EX85" s="4">
        <v>8.1992731999999992E-3</v>
      </c>
      <c r="EY85" s="4">
        <v>8.0740314000000007E-3</v>
      </c>
      <c r="EZ85" s="4">
        <v>7.9506948999999993E-3</v>
      </c>
      <c r="FA85" s="4">
        <v>7.8292351E-3</v>
      </c>
      <c r="FB85" s="4">
        <v>7.7096235000000003E-3</v>
      </c>
      <c r="FC85" s="4">
        <v>7.5918321999999998E-3</v>
      </c>
      <c r="FD85" s="4">
        <v>7.4758339000000002E-3</v>
      </c>
      <c r="FE85" s="4">
        <v>7.3616013000000003E-3</v>
      </c>
      <c r="FF85" s="4">
        <v>7.2491077999999997E-3</v>
      </c>
      <c r="FG85" s="4">
        <v>7.1383271000000003E-3</v>
      </c>
      <c r="FH85" s="4">
        <v>7.0292334000000003E-3</v>
      </c>
      <c r="FI85" s="4">
        <v>6.9218010999999996E-3</v>
      </c>
      <c r="FJ85" s="4">
        <v>6.8160052E-3</v>
      </c>
      <c r="FK85" s="4">
        <v>6.7118207999999997E-3</v>
      </c>
      <c r="FL85" s="4">
        <v>6.6092234999999997E-3</v>
      </c>
      <c r="FM85" s="4">
        <v>6.5081894000000003E-3</v>
      </c>
      <c r="FN85" s="4">
        <v>6.4086947999999998E-3</v>
      </c>
      <c r="FO85" s="4">
        <v>6.3107164000000002E-3</v>
      </c>
      <c r="FP85" s="4">
        <v>6.2142313000000003E-3</v>
      </c>
      <c r="FQ85" s="4">
        <v>6.1192167E-3</v>
      </c>
    </row>
    <row r="86" spans="1:173" x14ac:dyDescent="0.2">
      <c r="A86" s="3">
        <v>84</v>
      </c>
      <c r="B86" s="4">
        <v>9.6698644900000005E-2</v>
      </c>
      <c r="C86" s="4">
        <v>9.5530210599999998E-2</v>
      </c>
      <c r="D86" s="4">
        <v>8.9567330599999995E-2</v>
      </c>
      <c r="E86" s="4">
        <v>8.6303036099999994E-2</v>
      </c>
      <c r="F86" s="4">
        <v>8.42918104E-2</v>
      </c>
      <c r="G86" s="4">
        <v>8.2875176600000003E-2</v>
      </c>
      <c r="H86" s="4">
        <v>8.1741507199999994E-2</v>
      </c>
      <c r="I86" s="4">
        <v>8.0740795300000001E-2</v>
      </c>
      <c r="J86" s="4">
        <v>7.9800586199999995E-2</v>
      </c>
      <c r="K86" s="4">
        <v>7.8886171199999994E-2</v>
      </c>
      <c r="L86" s="4">
        <v>7.7981313400000002E-2</v>
      </c>
      <c r="M86" s="4">
        <v>7.7078811299999994E-2</v>
      </c>
      <c r="N86" s="4">
        <v>7.6175856099999995E-2</v>
      </c>
      <c r="O86" s="4">
        <v>7.5271743200000005E-2</v>
      </c>
      <c r="P86" s="4">
        <v>7.43667462E-2</v>
      </c>
      <c r="Q86" s="4">
        <v>7.3461563999999993E-2</v>
      </c>
      <c r="R86" s="4">
        <v>7.2557052699999999E-2</v>
      </c>
      <c r="S86" s="4">
        <v>7.1654096400000006E-2</v>
      </c>
      <c r="T86" s="4">
        <v>7.0753548099999994E-2</v>
      </c>
      <c r="U86" s="4">
        <v>6.9856203199999994E-2</v>
      </c>
      <c r="V86" s="4">
        <v>6.8962791100000004E-2</v>
      </c>
      <c r="W86" s="4">
        <v>6.8073972999999996E-2</v>
      </c>
      <c r="X86" s="4">
        <v>6.7190344599999993E-2</v>
      </c>
      <c r="Y86" s="4">
        <v>6.6312439900000006E-2</v>
      </c>
      <c r="Z86" s="4">
        <v>6.5440735400000005E-2</v>
      </c>
      <c r="AA86" s="4">
        <v>6.4575654800000007E-2</v>
      </c>
      <c r="AB86" s="4">
        <v>6.3717573299999997E-2</v>
      </c>
      <c r="AC86" s="4">
        <v>6.2866821599999997E-2</v>
      </c>
      <c r="AD86" s="4">
        <v>6.2023689700000002E-2</v>
      </c>
      <c r="AE86" s="4">
        <v>6.1188431000000001E-2</v>
      </c>
      <c r="AF86" s="4">
        <v>6.0361264499999998E-2</v>
      </c>
      <c r="AG86" s="4">
        <v>5.9542378999999999E-2</v>
      </c>
      <c r="AH86" s="4">
        <v>5.8731934800000003E-2</v>
      </c>
      <c r="AI86" s="4">
        <v>5.7930067100000003E-2</v>
      </c>
      <c r="AJ86" s="4">
        <v>5.7136887599999998E-2</v>
      </c>
      <c r="AK86" s="4">
        <v>5.6352487299999997E-2</v>
      </c>
      <c r="AL86" s="4">
        <v>5.5576937799999997E-2</v>
      </c>
      <c r="AM86" s="4">
        <v>5.4810293599999997E-2</v>
      </c>
      <c r="AN86" s="4">
        <v>5.40525933E-2</v>
      </c>
      <c r="AO86" s="4">
        <v>5.3303861600000002E-2</v>
      </c>
      <c r="AP86" s="4">
        <v>5.2564109999999997E-2</v>
      </c>
      <c r="AQ86" s="4">
        <v>5.1833338700000002E-2</v>
      </c>
      <c r="AR86" s="4">
        <v>5.1111537300000003E-2</v>
      </c>
      <c r="AS86" s="4">
        <v>5.0398685999999998E-2</v>
      </c>
      <c r="AT86" s="4">
        <v>4.9694756600000001E-2</v>
      </c>
      <c r="AU86" s="4">
        <v>4.8999713E-2</v>
      </c>
      <c r="AV86" s="4">
        <v>4.8313512699999998E-2</v>
      </c>
      <c r="AW86" s="4">
        <v>4.7636106800000001E-2</v>
      </c>
      <c r="AX86" s="4">
        <v>4.69674411E-2</v>
      </c>
      <c r="AY86" s="4">
        <v>4.6307456300000001E-2</v>
      </c>
      <c r="AZ86" s="4">
        <v>4.5656089099999998E-2</v>
      </c>
      <c r="BA86" s="4">
        <v>4.5013272100000001E-2</v>
      </c>
      <c r="BB86" s="4">
        <v>4.43789349E-2</v>
      </c>
      <c r="BC86" s="4">
        <v>4.3753003700000001E-2</v>
      </c>
      <c r="BD86" s="4">
        <v>4.3135402400000002E-2</v>
      </c>
      <c r="BE86" s="4">
        <v>4.2526052600000003E-2</v>
      </c>
      <c r="BF86" s="4">
        <v>4.1924874000000001E-2</v>
      </c>
      <c r="BG86" s="4">
        <v>4.1331784599999997E-2</v>
      </c>
      <c r="BH86" s="4">
        <v>4.0746700800000001E-2</v>
      </c>
      <c r="BI86" s="4">
        <v>4.0169538300000002E-2</v>
      </c>
      <c r="BJ86" s="4">
        <v>3.96002113E-2</v>
      </c>
      <c r="BK86" s="4">
        <v>3.90386338E-2</v>
      </c>
      <c r="BL86" s="4">
        <v>3.8484718600000002E-2</v>
      </c>
      <c r="BM86" s="4">
        <v>3.7938378600000003E-2</v>
      </c>
      <c r="BN86" s="4">
        <v>3.7399526000000002E-2</v>
      </c>
      <c r="BO86" s="4">
        <v>3.6868073000000001E-2</v>
      </c>
      <c r="BP86" s="4">
        <v>3.6343931900000001E-2</v>
      </c>
      <c r="BQ86" s="4">
        <v>3.58270147E-2</v>
      </c>
      <c r="BR86" s="4">
        <v>3.53172338E-2</v>
      </c>
      <c r="BS86" s="4">
        <v>3.4814501800000001E-2</v>
      </c>
      <c r="BT86" s="4">
        <v>3.4318731399999997E-2</v>
      </c>
      <c r="BU86" s="4">
        <v>3.3829836000000002E-2</v>
      </c>
      <c r="BV86" s="4">
        <v>3.3347729100000001E-2</v>
      </c>
      <c r="BW86" s="4">
        <v>3.2872325000000001E-2</v>
      </c>
      <c r="BX86" s="4">
        <v>3.24035383E-2</v>
      </c>
      <c r="BY86" s="4">
        <v>3.1941284200000003E-2</v>
      </c>
      <c r="BZ86" s="4">
        <v>3.1485478599999998E-2</v>
      </c>
      <c r="CA86" s="4">
        <v>3.1036038200000001E-2</v>
      </c>
      <c r="CB86" s="4">
        <v>3.0592879999999999E-2</v>
      </c>
      <c r="CC86" s="4">
        <v>3.0155922000000002E-2</v>
      </c>
      <c r="CD86" s="4">
        <v>2.97250828E-2</v>
      </c>
      <c r="CE86" s="4">
        <v>2.9300281899999999E-2</v>
      </c>
      <c r="CF86" s="4">
        <v>2.8881439500000002E-2</v>
      </c>
      <c r="CG86" s="4">
        <v>2.8468476400000001E-2</v>
      </c>
      <c r="CH86" s="4">
        <v>2.80613145E-2</v>
      </c>
      <c r="CI86" s="4">
        <v>2.7659876399999998E-2</v>
      </c>
      <c r="CJ86" s="4">
        <v>2.7264085399999999E-2</v>
      </c>
      <c r="CK86" s="4">
        <v>2.6873865699999999E-2</v>
      </c>
      <c r="CL86" s="4">
        <v>2.6489142300000001E-2</v>
      </c>
      <c r="CM86" s="4">
        <v>2.6109841299999999E-2</v>
      </c>
      <c r="CN86" s="4">
        <v>2.5735889200000001E-2</v>
      </c>
      <c r="CO86" s="4">
        <v>2.5367213600000001E-2</v>
      </c>
      <c r="CP86" s="4">
        <v>2.5003742900000001E-2</v>
      </c>
      <c r="CQ86" s="4">
        <v>2.46454064E-2</v>
      </c>
      <c r="CR86" s="4">
        <v>2.4292134E-2</v>
      </c>
      <c r="CS86" s="4">
        <v>2.3943856699999998E-2</v>
      </c>
      <c r="CT86" s="4">
        <v>2.3600506300000001E-2</v>
      </c>
      <c r="CU86" s="4">
        <v>2.3262015300000001E-2</v>
      </c>
      <c r="CV86" s="4">
        <v>2.2928317100000001E-2</v>
      </c>
      <c r="CW86" s="4">
        <v>2.2599345900000001E-2</v>
      </c>
      <c r="CX86" s="4">
        <v>2.22750367E-2</v>
      </c>
      <c r="CY86" s="4">
        <v>2.1955325299999998E-2</v>
      </c>
      <c r="CZ86" s="4">
        <v>2.1640148500000001E-2</v>
      </c>
      <c r="DA86" s="4">
        <v>2.1329443699999999E-2</v>
      </c>
      <c r="DB86" s="4">
        <v>2.1023149099999999E-2</v>
      </c>
      <c r="DC86" s="4">
        <v>2.0721203600000002E-2</v>
      </c>
      <c r="DD86" s="4">
        <v>2.0423547300000001E-2</v>
      </c>
      <c r="DE86" s="4">
        <v>2.0130120500000001E-2</v>
      </c>
      <c r="DF86" s="4">
        <v>1.98408648E-2</v>
      </c>
      <c r="DG86" s="4">
        <v>1.9555722099999999E-2</v>
      </c>
      <c r="DH86" s="4">
        <v>1.9274635299999999E-2</v>
      </c>
      <c r="DI86" s="4">
        <v>1.8997548100000001E-2</v>
      </c>
      <c r="DJ86" s="4">
        <v>1.87244048E-2</v>
      </c>
      <c r="DK86" s="4">
        <v>1.84551505E-2</v>
      </c>
      <c r="DL86" s="4">
        <v>1.8189731000000001E-2</v>
      </c>
      <c r="DM86" s="4">
        <v>1.7928092699999999E-2</v>
      </c>
      <c r="DN86" s="4">
        <v>1.7670182999999999E-2</v>
      </c>
      <c r="DO86" s="4">
        <v>1.7415949699999999E-2</v>
      </c>
      <c r="DP86" s="4">
        <v>1.71653415E-2</v>
      </c>
      <c r="DQ86" s="4">
        <v>1.6918307600000002E-2</v>
      </c>
      <c r="DR86" s="4">
        <v>1.6674798000000001E-2</v>
      </c>
      <c r="DS86" s="4">
        <v>1.64347634E-2</v>
      </c>
      <c r="DT86" s="4">
        <v>1.6198154999999999E-2</v>
      </c>
      <c r="DU86" s="4">
        <v>1.59649249E-2</v>
      </c>
      <c r="DV86" s="4">
        <v>1.5735025600000001E-2</v>
      </c>
      <c r="DW86" s="4">
        <v>1.55084104E-2</v>
      </c>
      <c r="DX86" s="4">
        <v>1.5285033199999999E-2</v>
      </c>
      <c r="DY86" s="4">
        <v>1.5064848400000001E-2</v>
      </c>
      <c r="DZ86" s="4">
        <v>1.48478112E-2</v>
      </c>
      <c r="EA86" s="4">
        <v>1.4633877199999999E-2</v>
      </c>
      <c r="EB86" s="4">
        <v>1.4423002900000001E-2</v>
      </c>
      <c r="EC86" s="4">
        <v>1.4215145E-2</v>
      </c>
      <c r="ED86" s="4">
        <v>1.40102612E-2</v>
      </c>
      <c r="EE86" s="4">
        <v>1.3808309499999999E-2</v>
      </c>
      <c r="EF86" s="4">
        <v>1.3609248500000001E-2</v>
      </c>
      <c r="EG86" s="4">
        <v>1.3413037500000001E-2</v>
      </c>
      <c r="EH86" s="4">
        <v>1.3219636200000001E-2</v>
      </c>
      <c r="EI86" s="4">
        <v>1.3029005E-2</v>
      </c>
      <c r="EJ86" s="4">
        <v>1.28411047E-2</v>
      </c>
      <c r="EK86" s="4">
        <v>1.26558967E-2</v>
      </c>
      <c r="EL86" s="4">
        <v>1.2473343E-2</v>
      </c>
      <c r="EM86" s="4">
        <v>1.2293406E-2</v>
      </c>
      <c r="EN86" s="4">
        <v>1.21160487E-2</v>
      </c>
      <c r="EO86" s="4">
        <v>1.19412346E-2</v>
      </c>
      <c r="EP86" s="4">
        <v>1.17689276E-2</v>
      </c>
      <c r="EQ86" s="4">
        <v>1.1599092300000001E-2</v>
      </c>
      <c r="ER86" s="4">
        <v>1.1431693600000001E-2</v>
      </c>
      <c r="ES86" s="4">
        <v>1.12666969E-2</v>
      </c>
      <c r="ET86" s="4">
        <v>1.1104068200000001E-2</v>
      </c>
      <c r="EU86" s="4">
        <v>1.0943774E-2</v>
      </c>
      <c r="EV86" s="4">
        <v>1.0785780999999999E-2</v>
      </c>
      <c r="EW86" s="4">
        <v>1.06300566E-2</v>
      </c>
      <c r="EX86" s="4">
        <v>1.04765686E-2</v>
      </c>
      <c r="EY86" s="4">
        <v>1.0325285199999999E-2</v>
      </c>
      <c r="EZ86" s="4">
        <v>1.01761751E-2</v>
      </c>
      <c r="FA86" s="4">
        <v>1.0029207300000001E-2</v>
      </c>
      <c r="FB86" s="4">
        <v>9.8843514999999993E-3</v>
      </c>
      <c r="FC86" s="4">
        <v>9.7415776000000006E-3</v>
      </c>
      <c r="FD86" s="4">
        <v>9.6008559E-3</v>
      </c>
      <c r="FE86" s="4">
        <v>9.4621572999999994E-3</v>
      </c>
      <c r="FF86" s="4">
        <v>9.3254528999999996E-3</v>
      </c>
      <c r="FG86" s="4">
        <v>9.1907143999999993E-3</v>
      </c>
      <c r="FH86" s="4">
        <v>9.0579136999999997E-3</v>
      </c>
      <c r="FI86" s="4">
        <v>8.9270232999999997E-3</v>
      </c>
      <c r="FJ86" s="4">
        <v>8.7980157999999996E-3</v>
      </c>
      <c r="FK86" s="4">
        <v>8.6708645000000001E-3</v>
      </c>
      <c r="FL86" s="4">
        <v>8.5455428999999996E-3</v>
      </c>
      <c r="FM86" s="4">
        <v>8.4220249E-3</v>
      </c>
      <c r="FN86" s="4">
        <v>8.3002847000000005E-3</v>
      </c>
      <c r="FO86" s="4">
        <v>8.1802969999999996E-3</v>
      </c>
      <c r="FP86" s="4">
        <v>8.0620367000000005E-3</v>
      </c>
      <c r="FQ86" s="4">
        <v>7.9454793000000006E-3</v>
      </c>
    </row>
    <row r="87" spans="1:173" x14ac:dyDescent="0.2">
      <c r="A87" s="3">
        <v>85</v>
      </c>
      <c r="B87" s="4">
        <v>0.10861029630000001</v>
      </c>
      <c r="C87" s="4">
        <v>0.10729430669999999</v>
      </c>
      <c r="D87" s="4">
        <v>0.100990283</v>
      </c>
      <c r="E87" s="4">
        <v>9.7497743499999998E-2</v>
      </c>
      <c r="F87" s="4">
        <v>9.5319378199999999E-2</v>
      </c>
      <c r="G87" s="4">
        <v>9.3768599499999994E-2</v>
      </c>
      <c r="H87" s="4">
        <v>9.2519205100000002E-2</v>
      </c>
      <c r="I87" s="4">
        <v>9.1413696599999997E-2</v>
      </c>
      <c r="J87" s="4">
        <v>9.0375727399999994E-2</v>
      </c>
      <c r="K87" s="4">
        <v>8.9368508799999996E-2</v>
      </c>
      <c r="L87" s="4">
        <v>8.8374637199999995E-2</v>
      </c>
      <c r="M87" s="4">
        <v>8.7386208899999998E-2</v>
      </c>
      <c r="N87" s="4">
        <v>8.6399953700000004E-2</v>
      </c>
      <c r="O87" s="4">
        <v>8.5414834800000006E-2</v>
      </c>
      <c r="P87" s="4">
        <v>8.4430866800000004E-2</v>
      </c>
      <c r="Q87" s="4">
        <v>8.3448534199999994E-2</v>
      </c>
      <c r="R87" s="4">
        <v>8.2468508600000004E-2</v>
      </c>
      <c r="S87" s="4">
        <v>8.1491511700000005E-2</v>
      </c>
      <c r="T87" s="4">
        <v>8.0518251299999996E-2</v>
      </c>
      <c r="U87" s="4">
        <v>7.9549392999999996E-2</v>
      </c>
      <c r="V87" s="4">
        <v>7.8585548599999999E-2</v>
      </c>
      <c r="W87" s="4">
        <v>7.7627273799999993E-2</v>
      </c>
      <c r="X87" s="4">
        <v>7.6675068900000004E-2</v>
      </c>
      <c r="Y87" s="4">
        <v>7.5729382100000006E-2</v>
      </c>
      <c r="Z87" s="4">
        <v>7.4790612800000003E-2</v>
      </c>
      <c r="AA87" s="4">
        <v>7.3859115599999997E-2</v>
      </c>
      <c r="AB87" s="4">
        <v>7.2935203500000004E-2</v>
      </c>
      <c r="AC87" s="4">
        <v>7.2019152000000003E-2</v>
      </c>
      <c r="AD87" s="4">
        <v>7.1111201700000001E-2</v>
      </c>
      <c r="AE87" s="4">
        <v>7.0211561800000002E-2</v>
      </c>
      <c r="AF87" s="4">
        <v>6.9320412600000006E-2</v>
      </c>
      <c r="AG87" s="4">
        <v>6.8437908300000003E-2</v>
      </c>
      <c r="AH87" s="4">
        <v>6.7564178899999994E-2</v>
      </c>
      <c r="AI87" s="4">
        <v>6.6699332799999997E-2</v>
      </c>
      <c r="AJ87" s="4">
        <v>6.5843458600000002E-2</v>
      </c>
      <c r="AK87" s="4">
        <v>6.4996626900000007E-2</v>
      </c>
      <c r="AL87" s="4">
        <v>6.4158891800000006E-2</v>
      </c>
      <c r="AM87" s="4">
        <v>6.3330292699999999E-2</v>
      </c>
      <c r="AN87" s="4">
        <v>6.2510855599999998E-2</v>
      </c>
      <c r="AO87" s="4">
        <v>6.1700594099999999E-2</v>
      </c>
      <c r="AP87" s="4">
        <v>6.0899510900000002E-2</v>
      </c>
      <c r="AQ87" s="4">
        <v>6.0107598800000002E-2</v>
      </c>
      <c r="AR87" s="4">
        <v>5.9324841400000002E-2</v>
      </c>
      <c r="AS87" s="4">
        <v>5.85512142E-2</v>
      </c>
      <c r="AT87" s="4">
        <v>5.7786685499999997E-2</v>
      </c>
      <c r="AU87" s="4">
        <v>5.7031217000000002E-2</v>
      </c>
      <c r="AV87" s="4">
        <v>5.6284764299999998E-2</v>
      </c>
      <c r="AW87" s="4">
        <v>5.5547277899999997E-2</v>
      </c>
      <c r="AX87" s="4">
        <v>5.4818703599999997E-2</v>
      </c>
      <c r="AY87" s="4">
        <v>5.4098982599999998E-2</v>
      </c>
      <c r="AZ87" s="4">
        <v>5.3388052900000003E-2</v>
      </c>
      <c r="BA87" s="4">
        <v>5.2685848600000001E-2</v>
      </c>
      <c r="BB87" s="4">
        <v>5.1992301300000002E-2</v>
      </c>
      <c r="BC87" s="4">
        <v>5.1307339700000003E-2</v>
      </c>
      <c r="BD87" s="4">
        <v>5.0630890400000003E-2</v>
      </c>
      <c r="BE87" s="4">
        <v>4.9962877900000001E-2</v>
      </c>
      <c r="BF87" s="4">
        <v>4.9303224999999999E-2</v>
      </c>
      <c r="BG87" s="4">
        <v>4.8651853199999998E-2</v>
      </c>
      <c r="BH87" s="4">
        <v>4.8008682499999997E-2</v>
      </c>
      <c r="BI87" s="4">
        <v>4.7373631899999998E-2</v>
      </c>
      <c r="BJ87" s="4">
        <v>4.67466198E-2</v>
      </c>
      <c r="BK87" s="4">
        <v>4.6127563500000003E-2</v>
      </c>
      <c r="BL87" s="4">
        <v>4.5516379900000001E-2</v>
      </c>
      <c r="BM87" s="4">
        <v>4.4912985699999998E-2</v>
      </c>
      <c r="BN87" s="4">
        <v>4.4317296999999999E-2</v>
      </c>
      <c r="BO87" s="4">
        <v>4.3729229799999998E-2</v>
      </c>
      <c r="BP87" s="4">
        <v>4.3148700200000001E-2</v>
      </c>
      <c r="BQ87" s="4">
        <v>4.2575623999999999E-2</v>
      </c>
      <c r="BR87" s="4">
        <v>4.2009917500000001E-2</v>
      </c>
      <c r="BS87" s="4">
        <v>4.1451496800000001E-2</v>
      </c>
      <c r="BT87" s="4">
        <v>4.0900278399999997E-2</v>
      </c>
      <c r="BU87" s="4">
        <v>4.03561791E-2</v>
      </c>
      <c r="BV87" s="4">
        <v>3.9819116100000003E-2</v>
      </c>
      <c r="BW87" s="4">
        <v>3.9289006899999999E-2</v>
      </c>
      <c r="BX87" s="4">
        <v>3.87657696E-2</v>
      </c>
      <c r="BY87" s="4">
        <v>3.8249322500000002E-2</v>
      </c>
      <c r="BZ87" s="4">
        <v>3.7739584899999998E-2</v>
      </c>
      <c r="CA87" s="4">
        <v>3.72364762E-2</v>
      </c>
      <c r="CB87" s="4">
        <v>3.6739916499999997E-2</v>
      </c>
      <c r="CC87" s="4">
        <v>3.6249826800000003E-2</v>
      </c>
      <c r="CD87" s="4">
        <v>3.57661284E-2</v>
      </c>
      <c r="CE87" s="4">
        <v>3.5288743400000003E-2</v>
      </c>
      <c r="CF87" s="4">
        <v>3.4817594399999999E-2</v>
      </c>
      <c r="CG87" s="4">
        <v>3.4352605000000001E-2</v>
      </c>
      <c r="CH87" s="4">
        <v>3.3893699300000003E-2</v>
      </c>
      <c r="CI87" s="4">
        <v>3.3440801999999999E-2</v>
      </c>
      <c r="CJ87" s="4">
        <v>3.2993838800000001E-2</v>
      </c>
      <c r="CK87" s="4">
        <v>3.2552735800000003E-2</v>
      </c>
      <c r="CL87" s="4">
        <v>3.2117420100000002E-2</v>
      </c>
      <c r="CM87" s="4">
        <v>3.1687819499999999E-2</v>
      </c>
      <c r="CN87" s="4">
        <v>3.12638623E-2</v>
      </c>
      <c r="CO87" s="4">
        <v>3.08454778E-2</v>
      </c>
      <c r="CP87" s="4">
        <v>3.0432596100000001E-2</v>
      </c>
      <c r="CQ87" s="4">
        <v>3.0025147700000001E-2</v>
      </c>
      <c r="CR87" s="4">
        <v>2.9623064099999999E-2</v>
      </c>
      <c r="CS87" s="4">
        <v>2.9226277500000002E-2</v>
      </c>
      <c r="CT87" s="4">
        <v>2.8834720899999999E-2</v>
      </c>
      <c r="CU87" s="4">
        <v>2.8448327999999998E-2</v>
      </c>
      <c r="CV87" s="4">
        <v>2.80670331E-2</v>
      </c>
      <c r="CW87" s="4">
        <v>2.7690771499999999E-2</v>
      </c>
      <c r="CX87" s="4">
        <v>2.7319478899999999E-2</v>
      </c>
      <c r="CY87" s="4">
        <v>2.6953092200000001E-2</v>
      </c>
      <c r="CZ87" s="4">
        <v>2.6591548499999999E-2</v>
      </c>
      <c r="DA87" s="4">
        <v>2.6234786E-2</v>
      </c>
      <c r="DB87" s="4">
        <v>2.5882743400000002E-2</v>
      </c>
      <c r="DC87" s="4">
        <v>2.5535360300000001E-2</v>
      </c>
      <c r="DD87" s="4">
        <v>2.5192576899999999E-2</v>
      </c>
      <c r="DE87" s="4">
        <v>2.48543341E-2</v>
      </c>
      <c r="DF87" s="4">
        <v>2.45205735E-2</v>
      </c>
      <c r="DG87" s="4">
        <v>2.4191237399999999E-2</v>
      </c>
      <c r="DH87" s="4">
        <v>2.3866268900000001E-2</v>
      </c>
      <c r="DI87" s="4">
        <v>2.3545611500000001E-2</v>
      </c>
      <c r="DJ87" s="4">
        <v>2.3229209600000002E-2</v>
      </c>
      <c r="DK87" s="4">
        <v>2.29170083E-2</v>
      </c>
      <c r="DL87" s="4">
        <v>2.26089532E-2</v>
      </c>
      <c r="DM87" s="4">
        <v>2.2304990699999999E-2</v>
      </c>
      <c r="DN87" s="4">
        <v>2.2005067699999999E-2</v>
      </c>
      <c r="DO87" s="4">
        <v>2.1709131900000001E-2</v>
      </c>
      <c r="DP87" s="4">
        <v>2.14171316E-2</v>
      </c>
      <c r="DQ87" s="4">
        <v>2.11290157E-2</v>
      </c>
      <c r="DR87" s="4">
        <v>2.08447337E-2</v>
      </c>
      <c r="DS87" s="4">
        <v>2.0564235699999999E-2</v>
      </c>
      <c r="DT87" s="4">
        <v>2.0287472500000001E-2</v>
      </c>
      <c r="DU87" s="4">
        <v>2.0014395500000001E-2</v>
      </c>
      <c r="DV87" s="4">
        <v>1.97449567E-2</v>
      </c>
      <c r="DW87" s="4">
        <v>1.9479108500000002E-2</v>
      </c>
      <c r="DX87" s="4">
        <v>1.9216804300000001E-2</v>
      </c>
      <c r="DY87" s="4">
        <v>1.89579977E-2</v>
      </c>
      <c r="DZ87" s="4">
        <v>1.87026429E-2</v>
      </c>
      <c r="EA87" s="4">
        <v>1.8450695E-2</v>
      </c>
      <c r="EB87" s="4">
        <v>1.8202109399999999E-2</v>
      </c>
      <c r="EC87" s="4">
        <v>1.7956842000000001E-2</v>
      </c>
      <c r="ED87" s="4">
        <v>1.77148494E-2</v>
      </c>
      <c r="EE87" s="4">
        <v>1.74760887E-2</v>
      </c>
      <c r="EF87" s="4">
        <v>1.72405175E-2</v>
      </c>
      <c r="EG87" s="4">
        <v>1.7008094099999999E-2</v>
      </c>
      <c r="EH87" s="4">
        <v>1.6778777000000002E-2</v>
      </c>
      <c r="EI87" s="4">
        <v>1.65525256E-2</v>
      </c>
      <c r="EJ87" s="4">
        <v>1.6329299500000002E-2</v>
      </c>
      <c r="EK87" s="4">
        <v>1.6109058999999998E-2</v>
      </c>
      <c r="EL87" s="4">
        <v>1.5891764799999999E-2</v>
      </c>
      <c r="EM87" s="4">
        <v>1.5677378200000001E-2</v>
      </c>
      <c r="EN87" s="4">
        <v>1.54658609E-2</v>
      </c>
      <c r="EO87" s="4">
        <v>1.52571752E-2</v>
      </c>
      <c r="EP87" s="4">
        <v>1.50512836E-2</v>
      </c>
      <c r="EQ87" s="4">
        <v>1.4848149499999999E-2</v>
      </c>
      <c r="ER87" s="4">
        <v>1.46477364E-2</v>
      </c>
      <c r="ES87" s="4">
        <v>1.44500084E-2</v>
      </c>
      <c r="ET87" s="4">
        <v>1.42549302E-2</v>
      </c>
      <c r="EU87" s="4">
        <v>1.40624667E-2</v>
      </c>
      <c r="EV87" s="4">
        <v>1.38725833E-2</v>
      </c>
      <c r="EW87" s="4">
        <v>1.3685246099999999E-2</v>
      </c>
      <c r="EX87" s="4">
        <v>1.3500421300000001E-2</v>
      </c>
      <c r="EY87" s="4">
        <v>1.3318075699999999E-2</v>
      </c>
      <c r="EZ87" s="4">
        <v>1.3138176600000001E-2</v>
      </c>
      <c r="FA87" s="4">
        <v>1.29606915E-2</v>
      </c>
      <c r="FB87" s="4">
        <v>1.2785588400000001E-2</v>
      </c>
      <c r="FC87" s="4">
        <v>1.2612835899999999E-2</v>
      </c>
      <c r="FD87" s="4">
        <v>1.24424028E-2</v>
      </c>
      <c r="FE87" s="4">
        <v>1.22742584E-2</v>
      </c>
      <c r="FF87" s="4">
        <v>1.21083722E-2</v>
      </c>
      <c r="FG87" s="4">
        <v>1.1944714400000001E-2</v>
      </c>
      <c r="FH87" s="4">
        <v>1.17832554E-2</v>
      </c>
      <c r="FI87" s="4">
        <v>1.1623965999999999E-2</v>
      </c>
      <c r="FJ87" s="4">
        <v>1.1466817400000001E-2</v>
      </c>
      <c r="FK87" s="4">
        <v>1.13117811E-2</v>
      </c>
      <c r="FL87" s="4">
        <v>1.11588291E-2</v>
      </c>
      <c r="FM87" s="4">
        <v>1.10079337E-2</v>
      </c>
      <c r="FN87" s="4">
        <v>1.0859067599999999E-2</v>
      </c>
      <c r="FO87" s="4">
        <v>1.07122038E-2</v>
      </c>
      <c r="FP87" s="4">
        <v>1.05673155E-2</v>
      </c>
      <c r="FQ87" s="4">
        <v>1.04243767E-2</v>
      </c>
    </row>
    <row r="88" spans="1:173" x14ac:dyDescent="0.2">
      <c r="A88" s="3">
        <v>86</v>
      </c>
      <c r="B88" s="4">
        <v>0.1236369945</v>
      </c>
      <c r="C88" s="4">
        <v>0.1222720783</v>
      </c>
      <c r="D88" s="4">
        <v>0.1140884147</v>
      </c>
      <c r="E88" s="4">
        <v>0.1097474042</v>
      </c>
      <c r="F88" s="4">
        <v>0.10718502489999999</v>
      </c>
      <c r="G88" s="4">
        <v>0.1054664996</v>
      </c>
      <c r="H88" s="4">
        <v>0.1041502488</v>
      </c>
      <c r="I88" s="4">
        <v>0.10302350640000001</v>
      </c>
      <c r="J88" s="4">
        <v>0.10198314629999999</v>
      </c>
      <c r="K88" s="4">
        <v>0.1009794289</v>
      </c>
      <c r="L88" s="4">
        <v>9.9988787499999995E-2</v>
      </c>
      <c r="M88" s="4">
        <v>9.9000498800000003E-2</v>
      </c>
      <c r="N88" s="4">
        <v>9.8010116699999997E-2</v>
      </c>
      <c r="O88" s="4">
        <v>9.7016229400000001E-2</v>
      </c>
      <c r="P88" s="4">
        <v>9.60188597E-2</v>
      </c>
      <c r="Q88" s="4">
        <v>9.5018677499999996E-2</v>
      </c>
      <c r="R88" s="4">
        <v>9.4016613700000001E-2</v>
      </c>
      <c r="S88" s="4">
        <v>9.3013674300000002E-2</v>
      </c>
      <c r="T88" s="4">
        <v>9.2010852300000001E-2</v>
      </c>
      <c r="U88" s="4">
        <v>9.1009087700000005E-2</v>
      </c>
      <c r="V88" s="4">
        <v>9.0009252200000001E-2</v>
      </c>
      <c r="W88" s="4">
        <v>8.9012144299999998E-2</v>
      </c>
      <c r="X88" s="4">
        <v>8.8018490500000005E-2</v>
      </c>
      <c r="Y88" s="4">
        <v>8.70289489E-2</v>
      </c>
      <c r="Z88" s="4">
        <v>8.6044113399999997E-2</v>
      </c>
      <c r="AA88" s="4">
        <v>8.5064518300000003E-2</v>
      </c>
      <c r="AB88" s="4">
        <v>8.4090643399999998E-2</v>
      </c>
      <c r="AC88" s="4">
        <v>8.3122918200000007E-2</v>
      </c>
      <c r="AD88" s="4">
        <v>8.2161725899999996E-2</v>
      </c>
      <c r="AE88" s="4">
        <v>8.1207407699999998E-2</v>
      </c>
      <c r="AF88" s="4">
        <v>8.0260265999999997E-2</v>
      </c>
      <c r="AG88" s="4">
        <v>7.9320567699999997E-2</v>
      </c>
      <c r="AH88" s="4">
        <v>7.8388547700000005E-2</v>
      </c>
      <c r="AI88" s="4">
        <v>7.74644112E-2</v>
      </c>
      <c r="AJ88" s="4">
        <v>7.65483364E-2</v>
      </c>
      <c r="AK88" s="4">
        <v>7.5640476900000003E-2</v>
      </c>
      <c r="AL88" s="4">
        <v>7.4740963999999993E-2</v>
      </c>
      <c r="AM88" s="4">
        <v>7.38499086E-2</v>
      </c>
      <c r="AN88" s="4">
        <v>7.2967402700000003E-2</v>
      </c>
      <c r="AO88" s="4">
        <v>7.2093521600000002E-2</v>
      </c>
      <c r="AP88" s="4">
        <v>7.1228325100000003E-2</v>
      </c>
      <c r="AQ88" s="4">
        <v>7.0371858800000006E-2</v>
      </c>
      <c r="AR88" s="4">
        <v>6.9524155800000001E-2</v>
      </c>
      <c r="AS88" s="4">
        <v>6.8685237600000004E-2</v>
      </c>
      <c r="AT88" s="4">
        <v>6.7855114899999999E-2</v>
      </c>
      <c r="AU88" s="4">
        <v>6.7033789100000005E-2</v>
      </c>
      <c r="AV88" s="4">
        <v>6.6221253100000002E-2</v>
      </c>
      <c r="AW88" s="4">
        <v>6.5417491800000005E-2</v>
      </c>
      <c r="AX88" s="4">
        <v>6.4622483100000003E-2</v>
      </c>
      <c r="AY88" s="4">
        <v>6.3836198400000002E-2</v>
      </c>
      <c r="AZ88" s="4">
        <v>6.3058603599999999E-2</v>
      </c>
      <c r="BA88" s="4">
        <v>6.2289659300000001E-2</v>
      </c>
      <c r="BB88" s="4">
        <v>6.1529321499999998E-2</v>
      </c>
      <c r="BC88" s="4">
        <v>6.0777541999999997E-2</v>
      </c>
      <c r="BD88" s="4">
        <v>6.0034268799999999E-2</v>
      </c>
      <c r="BE88" s="4">
        <v>5.9299446800000002E-2</v>
      </c>
      <c r="BF88" s="4">
        <v>5.8573017800000002E-2</v>
      </c>
      <c r="BG88" s="4">
        <v>5.7854920900000002E-2</v>
      </c>
      <c r="BH88" s="4">
        <v>5.7145093000000001E-2</v>
      </c>
      <c r="BI88" s="4">
        <v>5.6443468900000002E-2</v>
      </c>
      <c r="BJ88" s="4">
        <v>5.5749981499999997E-2</v>
      </c>
      <c r="BK88" s="4">
        <v>5.5064562400000003E-2</v>
      </c>
      <c r="BL88" s="4">
        <v>5.43871415E-2</v>
      </c>
      <c r="BM88" s="4">
        <v>5.3717647899999998E-2</v>
      </c>
      <c r="BN88" s="4">
        <v>5.3056009299999998E-2</v>
      </c>
      <c r="BO88" s="4">
        <v>5.2402153E-2</v>
      </c>
      <c r="BP88" s="4">
        <v>5.1756005299999998E-2</v>
      </c>
      <c r="BQ88" s="4">
        <v>5.1117492100000002E-2</v>
      </c>
      <c r="BR88" s="4">
        <v>5.0486538800000001E-2</v>
      </c>
      <c r="BS88" s="4">
        <v>4.9863070400000001E-2</v>
      </c>
      <c r="BT88" s="4">
        <v>4.9247011799999997E-2</v>
      </c>
      <c r="BU88" s="4">
        <v>4.8638287699999998E-2</v>
      </c>
      <c r="BV88" s="4">
        <v>4.8036822899999998E-2</v>
      </c>
      <c r="BW88" s="4">
        <v>4.7442541900000003E-2</v>
      </c>
      <c r="BX88" s="4">
        <v>4.6855369399999999E-2</v>
      </c>
      <c r="BY88" s="4">
        <v>4.62752305E-2</v>
      </c>
      <c r="BZ88" s="4">
        <v>4.5702050199999997E-2</v>
      </c>
      <c r="CA88" s="4">
        <v>4.5135753799999997E-2</v>
      </c>
      <c r="CB88" s="4">
        <v>4.4576267000000003E-2</v>
      </c>
      <c r="CC88" s="4">
        <v>4.4023515700000002E-2</v>
      </c>
      <c r="CD88" s="4">
        <v>4.3477426299999997E-2</v>
      </c>
      <c r="CE88" s="4">
        <v>4.2937925500000002E-2</v>
      </c>
      <c r="CF88" s="4">
        <v>4.24049404E-2</v>
      </c>
      <c r="CG88" s="4">
        <v>4.1878398800000001E-2</v>
      </c>
      <c r="CH88" s="4">
        <v>4.1358228699999999E-2</v>
      </c>
      <c r="CI88" s="4">
        <v>4.0844358599999998E-2</v>
      </c>
      <c r="CJ88" s="4">
        <v>4.0336717799999998E-2</v>
      </c>
      <c r="CK88" s="4">
        <v>3.9835235900000002E-2</v>
      </c>
      <c r="CL88" s="4">
        <v>3.9339843100000001E-2</v>
      </c>
      <c r="CM88" s="4">
        <v>3.8850470200000001E-2</v>
      </c>
      <c r="CN88" s="4">
        <v>3.8367048500000001E-2</v>
      </c>
      <c r="CO88" s="4">
        <v>3.78895099E-2</v>
      </c>
      <c r="CP88" s="4">
        <v>3.7417787000000001E-2</v>
      </c>
      <c r="CQ88" s="4">
        <v>3.6951812899999999E-2</v>
      </c>
      <c r="CR88" s="4">
        <v>3.6491521200000002E-2</v>
      </c>
      <c r="CS88" s="4">
        <v>3.6036846499999997E-2</v>
      </c>
      <c r="CT88" s="4">
        <v>3.5587723500000001E-2</v>
      </c>
      <c r="CU88" s="4">
        <v>3.5144087900000003E-2</v>
      </c>
      <c r="CV88" s="4">
        <v>3.4705875800000001E-2</v>
      </c>
      <c r="CW88" s="4">
        <v>3.4273023999999999E-2</v>
      </c>
      <c r="CX88" s="4">
        <v>3.3845470000000002E-2</v>
      </c>
      <c r="CY88" s="4">
        <v>3.3423151800000002E-2</v>
      </c>
      <c r="CZ88" s="4">
        <v>3.3006008000000003E-2</v>
      </c>
      <c r="DA88" s="4">
        <v>3.2593978000000003E-2</v>
      </c>
      <c r="DB88" s="4">
        <v>3.2187001600000001E-2</v>
      </c>
      <c r="DC88" s="4">
        <v>3.1785019300000002E-2</v>
      </c>
      <c r="DD88" s="4">
        <v>3.1387972299999997E-2</v>
      </c>
      <c r="DE88" s="4">
        <v>3.0995802400000001E-2</v>
      </c>
      <c r="DF88" s="4">
        <v>3.0608451799999999E-2</v>
      </c>
      <c r="DG88" s="4">
        <v>3.02258636E-2</v>
      </c>
      <c r="DH88" s="4">
        <v>2.98479813E-2</v>
      </c>
      <c r="DI88" s="4">
        <v>2.9474749000000001E-2</v>
      </c>
      <c r="DJ88" s="4">
        <v>2.9106111699999999E-2</v>
      </c>
      <c r="DK88" s="4">
        <v>2.8742014499999999E-2</v>
      </c>
      <c r="DL88" s="4">
        <v>2.83824035E-2</v>
      </c>
      <c r="DM88" s="4">
        <v>2.8027225199999999E-2</v>
      </c>
      <c r="DN88" s="4">
        <v>2.7676426800000001E-2</v>
      </c>
      <c r="DO88" s="4">
        <v>2.7329955900000001E-2</v>
      </c>
      <c r="DP88" s="4">
        <v>2.69877608E-2</v>
      </c>
      <c r="DQ88" s="4">
        <v>2.6649790400000001E-2</v>
      </c>
      <c r="DR88" s="4">
        <v>2.6315993999999999E-2</v>
      </c>
      <c r="DS88" s="4">
        <v>2.5986321600000001E-2</v>
      </c>
      <c r="DT88" s="4">
        <v>2.5660723900000001E-2</v>
      </c>
      <c r="DU88" s="4">
        <v>2.53391517E-2</v>
      </c>
      <c r="DV88" s="4">
        <v>2.5021556899999998E-2</v>
      </c>
      <c r="DW88" s="4">
        <v>2.4707891400000001E-2</v>
      </c>
      <c r="DX88" s="4">
        <v>2.43981081E-2</v>
      </c>
      <c r="DY88" s="4">
        <v>2.4092160200000001E-2</v>
      </c>
      <c r="DZ88" s="4">
        <v>2.37900014E-2</v>
      </c>
      <c r="EA88" s="4">
        <v>2.34915861E-2</v>
      </c>
      <c r="EB88" s="4">
        <v>2.3196868999999998E-2</v>
      </c>
      <c r="EC88" s="4">
        <v>2.2905805500000001E-2</v>
      </c>
      <c r="ED88" s="4">
        <v>2.26183514E-2</v>
      </c>
      <c r="EE88" s="4">
        <v>2.2334462999999999E-2</v>
      </c>
      <c r="EF88" s="4">
        <v>2.20540971E-2</v>
      </c>
      <c r="EG88" s="4">
        <v>2.17772112E-2</v>
      </c>
      <c r="EH88" s="4">
        <v>2.1503762900000001E-2</v>
      </c>
      <c r="EI88" s="4">
        <v>2.1233710699999998E-2</v>
      </c>
      <c r="EJ88" s="4">
        <v>2.0967013199999999E-2</v>
      </c>
      <c r="EK88" s="4">
        <v>2.0703629800000001E-2</v>
      </c>
      <c r="EL88" s="4">
        <v>2.0443520199999999E-2</v>
      </c>
      <c r="EM88" s="4">
        <v>2.01866445E-2</v>
      </c>
      <c r="EN88" s="4">
        <v>1.99329634E-2</v>
      </c>
      <c r="EO88" s="4">
        <v>1.9682438100000001E-2</v>
      </c>
      <c r="EP88" s="4">
        <v>1.9435029999999999E-2</v>
      </c>
      <c r="EQ88" s="4">
        <v>1.9190701300000002E-2</v>
      </c>
      <c r="ER88" s="4">
        <v>1.89494142E-2</v>
      </c>
      <c r="ES88" s="4">
        <v>1.8711131799999999E-2</v>
      </c>
      <c r="ET88" s="4">
        <v>1.84758174E-2</v>
      </c>
      <c r="EU88" s="4">
        <v>1.82434346E-2</v>
      </c>
      <c r="EV88" s="4">
        <v>1.8013947799999999E-2</v>
      </c>
      <c r="EW88" s="4">
        <v>1.77873214E-2</v>
      </c>
      <c r="EX88" s="4">
        <v>1.7563520499999999E-2</v>
      </c>
      <c r="EY88" s="4">
        <v>1.7342510500000002E-2</v>
      </c>
      <c r="EZ88" s="4">
        <v>1.71242572E-2</v>
      </c>
      <c r="FA88" s="4">
        <v>1.6908726900000001E-2</v>
      </c>
      <c r="FB88" s="4">
        <v>1.6695886100000001E-2</v>
      </c>
      <c r="FC88" s="4">
        <v>1.6485702000000001E-2</v>
      </c>
      <c r="FD88" s="4">
        <v>1.6278141900000001E-2</v>
      </c>
      <c r="FE88" s="4">
        <v>1.6073173600000001E-2</v>
      </c>
      <c r="FF88" s="4">
        <v>1.5870765200000001E-2</v>
      </c>
      <c r="FG88" s="4">
        <v>1.5670885499999999E-2</v>
      </c>
      <c r="FH88" s="4">
        <v>1.54735032E-2</v>
      </c>
      <c r="FI88" s="4">
        <v>1.5278587600000001E-2</v>
      </c>
      <c r="FJ88" s="4">
        <v>1.5086108500000001E-2</v>
      </c>
      <c r="FK88" s="4">
        <v>1.48960358E-2</v>
      </c>
      <c r="FL88" s="4">
        <v>1.470834E-2</v>
      </c>
      <c r="FM88" s="4">
        <v>1.45229917E-2</v>
      </c>
      <c r="FN88" s="4">
        <v>1.4339962E-2</v>
      </c>
      <c r="FO88" s="4">
        <v>1.4159222399999999E-2</v>
      </c>
      <c r="FP88" s="4">
        <v>1.39807447E-2</v>
      </c>
      <c r="FQ88" s="4">
        <v>1.3804500799999999E-2</v>
      </c>
    </row>
    <row r="89" spans="1:173" x14ac:dyDescent="0.2">
      <c r="A89" s="3">
        <v>87</v>
      </c>
      <c r="B89" s="4">
        <v>0.13752647539999999</v>
      </c>
      <c r="C89" s="4">
        <v>0.13612463289999999</v>
      </c>
      <c r="D89" s="4">
        <v>0.12763055309999999</v>
      </c>
      <c r="E89" s="4">
        <v>0.1231123147</v>
      </c>
      <c r="F89" s="4">
        <v>0.1204439891</v>
      </c>
      <c r="G89" s="4">
        <v>0.11865569970000001</v>
      </c>
      <c r="H89" s="4">
        <v>0.1172873769</v>
      </c>
      <c r="I89" s="4">
        <v>0.1161167818</v>
      </c>
      <c r="J89" s="4">
        <v>0.11503600379999999</v>
      </c>
      <c r="K89" s="4">
        <v>0.1139929126</v>
      </c>
      <c r="L89" s="4">
        <v>0.1129627636</v>
      </c>
      <c r="M89" s="4">
        <v>0.1119342675</v>
      </c>
      <c r="N89" s="4">
        <v>0.1109027194</v>
      </c>
      <c r="O89" s="4">
        <v>0.10986660299999999</v>
      </c>
      <c r="P89" s="4">
        <v>0.1088259132</v>
      </c>
      <c r="Q89" s="4">
        <v>0.10778132949999999</v>
      </c>
      <c r="R89" s="4">
        <v>0.1067338109</v>
      </c>
      <c r="S89" s="4">
        <v>0.10568439960000001</v>
      </c>
      <c r="T89" s="4">
        <v>0.1046341283</v>
      </c>
      <c r="U89" s="4">
        <v>0.1035839777</v>
      </c>
      <c r="V89" s="4">
        <v>0.1025348598</v>
      </c>
      <c r="W89" s="4">
        <v>0.1014876128</v>
      </c>
      <c r="X89" s="4">
        <v>0.1004430018</v>
      </c>
      <c r="Y89" s="4">
        <v>9.9401721900000004E-2</v>
      </c>
      <c r="Z89" s="4">
        <v>9.8364403200000006E-2</v>
      </c>
      <c r="AA89" s="4">
        <v>9.7331614900000002E-2</v>
      </c>
      <c r="AB89" s="4">
        <v>9.6303870599999994E-2</v>
      </c>
      <c r="AC89" s="4">
        <v>9.5281632099999999E-2</v>
      </c>
      <c r="AD89" s="4">
        <v>9.4265314000000003E-2</v>
      </c>
      <c r="AE89" s="4">
        <v>9.3255287699999995E-2</v>
      </c>
      <c r="AF89" s="4">
        <v>9.2251884899999997E-2</v>
      </c>
      <c r="AG89" s="4">
        <v>9.1255400700000003E-2</v>
      </c>
      <c r="AH89" s="4">
        <v>9.0266097200000006E-2</v>
      </c>
      <c r="AI89" s="4">
        <v>8.9284205699999994E-2</v>
      </c>
      <c r="AJ89" s="4">
        <v>8.83099299E-2</v>
      </c>
      <c r="AK89" s="4">
        <v>8.7343447899999996E-2</v>
      </c>
      <c r="AL89" s="4">
        <v>8.6384914600000001E-2</v>
      </c>
      <c r="AM89" s="4">
        <v>8.5434463700000005E-2</v>
      </c>
      <c r="AN89" s="4">
        <v>8.4492209299999996E-2</v>
      </c>
      <c r="AO89" s="4">
        <v>8.3558247899999993E-2</v>
      </c>
      <c r="AP89" s="4">
        <v>8.2632659999999997E-2</v>
      </c>
      <c r="AQ89" s="4">
        <v>8.1715511099999999E-2</v>
      </c>
      <c r="AR89" s="4">
        <v>8.0806853499999998E-2</v>
      </c>
      <c r="AS89" s="4">
        <v>7.9906727100000005E-2</v>
      </c>
      <c r="AT89" s="4">
        <v>7.9015160799999998E-2</v>
      </c>
      <c r="AU89" s="4">
        <v>7.8132173499999999E-2</v>
      </c>
      <c r="AV89" s="4">
        <v>7.7257774599999995E-2</v>
      </c>
      <c r="AW89" s="4">
        <v>7.6391965500000006E-2</v>
      </c>
      <c r="AX89" s="4">
        <v>7.55347398E-2</v>
      </c>
      <c r="AY89" s="4">
        <v>7.4686084200000002E-2</v>
      </c>
      <c r="AZ89" s="4">
        <v>7.3845979300000003E-2</v>
      </c>
      <c r="BA89" s="4">
        <v>7.3014400100000001E-2</v>
      </c>
      <c r="BB89" s="4">
        <v>7.2191316300000002E-2</v>
      </c>
      <c r="BC89" s="4">
        <v>7.1376693399999996E-2</v>
      </c>
      <c r="BD89" s="4">
        <v>7.0570492299999996E-2</v>
      </c>
      <c r="BE89" s="4">
        <v>6.97726704E-2</v>
      </c>
      <c r="BF89" s="4">
        <v>6.8983181899999996E-2</v>
      </c>
      <c r="BG89" s="4">
        <v>6.8201977600000005E-2</v>
      </c>
      <c r="BH89" s="4">
        <v>6.7429006099999994E-2</v>
      </c>
      <c r="BI89" s="4">
        <v>6.6664213299999997E-2</v>
      </c>
      <c r="BJ89" s="4">
        <v>6.5907542900000005E-2</v>
      </c>
      <c r="BK89" s="4">
        <v>6.5158937E-2</v>
      </c>
      <c r="BL89" s="4">
        <v>6.4418335899999998E-2</v>
      </c>
      <c r="BM89" s="4">
        <v>6.3685678199999998E-2</v>
      </c>
      <c r="BN89" s="4">
        <v>6.2960901700000002E-2</v>
      </c>
      <c r="BO89" s="4">
        <v>6.2243942699999999E-2</v>
      </c>
      <c r="BP89" s="4">
        <v>6.1534736600000001E-2</v>
      </c>
      <c r="BQ89" s="4">
        <v>6.0833218199999997E-2</v>
      </c>
      <c r="BR89" s="4">
        <v>6.0139321400000001E-2</v>
      </c>
      <c r="BS89" s="4">
        <v>5.9452979500000003E-2</v>
      </c>
      <c r="BT89" s="4">
        <v>5.8774125400000002E-2</v>
      </c>
      <c r="BU89" s="4">
        <v>5.8102691800000002E-2</v>
      </c>
      <c r="BV89" s="4">
        <v>5.7438610799999998E-2</v>
      </c>
      <c r="BW89" s="4">
        <v>5.67818145E-2</v>
      </c>
      <c r="BX89" s="4">
        <v>5.61322348E-2</v>
      </c>
      <c r="BY89" s="4">
        <v>5.5489803499999997E-2</v>
      </c>
      <c r="BZ89" s="4">
        <v>5.4854452599999999E-2</v>
      </c>
      <c r="CA89" s="4">
        <v>5.4226113899999998E-2</v>
      </c>
      <c r="CB89" s="4">
        <v>5.36047194E-2</v>
      </c>
      <c r="CC89" s="4">
        <v>5.2990201200000003E-2</v>
      </c>
      <c r="CD89" s="4">
        <v>5.23824918E-2</v>
      </c>
      <c r="CE89" s="4">
        <v>5.1781523500000003E-2</v>
      </c>
      <c r="CF89" s="4">
        <v>5.1187229299999998E-2</v>
      </c>
      <c r="CG89" s="4">
        <v>5.0599542300000001E-2</v>
      </c>
      <c r="CH89" s="4">
        <v>5.0018395899999998E-2</v>
      </c>
      <c r="CI89" s="4">
        <v>4.9443723699999997E-2</v>
      </c>
      <c r="CJ89" s="4">
        <v>4.8875460099999997E-2</v>
      </c>
      <c r="CK89" s="4">
        <v>4.8313539400000001E-2</v>
      </c>
      <c r="CL89" s="4">
        <v>4.7757896500000001E-2</v>
      </c>
      <c r="CM89" s="4">
        <v>4.7208466800000001E-2</v>
      </c>
      <c r="CN89" s="4">
        <v>4.6665186099999999E-2</v>
      </c>
      <c r="CO89" s="4">
        <v>4.61279905E-2</v>
      </c>
      <c r="CP89" s="4">
        <v>4.5596816700000001E-2</v>
      </c>
      <c r="CQ89" s="4">
        <v>4.5071601699999998E-2</v>
      </c>
      <c r="CR89" s="4">
        <v>4.4552283300000002E-2</v>
      </c>
      <c r="CS89" s="4">
        <v>4.4038799400000002E-2</v>
      </c>
      <c r="CT89" s="4">
        <v>4.3531088699999998E-2</v>
      </c>
      <c r="CU89" s="4">
        <v>4.30290901E-2</v>
      </c>
      <c r="CV89" s="4">
        <v>4.2532743200000001E-2</v>
      </c>
      <c r="CW89" s="4">
        <v>4.2041988199999998E-2</v>
      </c>
      <c r="CX89" s="4">
        <v>4.1556765400000001E-2</v>
      </c>
      <c r="CY89" s="4">
        <v>4.1077016100000002E-2</v>
      </c>
      <c r="CZ89" s="4">
        <v>4.0602681799999998E-2</v>
      </c>
      <c r="DA89" s="4">
        <v>4.01337046E-2</v>
      </c>
      <c r="DB89" s="4">
        <v>3.9670027099999998E-2</v>
      </c>
      <c r="DC89" s="4">
        <v>3.9211592400000002E-2</v>
      </c>
      <c r="DD89" s="4">
        <v>3.8758344100000001E-2</v>
      </c>
      <c r="DE89" s="4">
        <v>3.8310226500000003E-2</v>
      </c>
      <c r="DF89" s="4">
        <v>3.7867184200000001E-2</v>
      </c>
      <c r="DG89" s="4">
        <v>3.7429162299999999E-2</v>
      </c>
      <c r="DH89" s="4">
        <v>3.6996106600000002E-2</v>
      </c>
      <c r="DI89" s="4">
        <v>3.6567963199999998E-2</v>
      </c>
      <c r="DJ89" s="4">
        <v>3.6144678899999998E-2</v>
      </c>
      <c r="DK89" s="4">
        <v>3.5726200899999998E-2</v>
      </c>
      <c r="DL89" s="4">
        <v>3.5312476900000001E-2</v>
      </c>
      <c r="DM89" s="4">
        <v>3.4903455200000003E-2</v>
      </c>
      <c r="DN89" s="4">
        <v>3.4499084399999998E-2</v>
      </c>
      <c r="DO89" s="4">
        <v>3.4099313899999997E-2</v>
      </c>
      <c r="DP89" s="4">
        <v>3.3704093300000001E-2</v>
      </c>
      <c r="DQ89" s="4">
        <v>3.3313372799999998E-2</v>
      </c>
      <c r="DR89" s="4">
        <v>3.2927103200000002E-2</v>
      </c>
      <c r="DS89" s="4">
        <v>3.2545235700000001E-2</v>
      </c>
      <c r="DT89" s="4">
        <v>3.2167721900000001E-2</v>
      </c>
      <c r="DU89" s="4">
        <v>3.1794514000000003E-2</v>
      </c>
      <c r="DV89" s="4">
        <v>3.1425564699999999E-2</v>
      </c>
      <c r="DW89" s="4">
        <v>3.1060827100000001E-2</v>
      </c>
      <c r="DX89" s="4">
        <v>3.0700254699999999E-2</v>
      </c>
      <c r="DY89" s="4">
        <v>3.0343801600000001E-2</v>
      </c>
      <c r="DZ89" s="4">
        <v>2.9991422399999999E-2</v>
      </c>
      <c r="EA89" s="4">
        <v>2.9643071999999999E-2</v>
      </c>
      <c r="EB89" s="4">
        <v>2.9298705899999999E-2</v>
      </c>
      <c r="EC89" s="4">
        <v>2.8958279900000002E-2</v>
      </c>
      <c r="ED89" s="4">
        <v>2.8621750500000001E-2</v>
      </c>
      <c r="EE89" s="4">
        <v>2.8289074399999999E-2</v>
      </c>
      <c r="EF89" s="4">
        <v>2.7960208800000001E-2</v>
      </c>
      <c r="EG89" s="4">
        <v>2.76351115E-2</v>
      </c>
      <c r="EH89" s="4">
        <v>2.7313740600000001E-2</v>
      </c>
      <c r="EI89" s="4">
        <v>2.69960546E-2</v>
      </c>
      <c r="EJ89" s="4">
        <v>2.66820124E-2</v>
      </c>
      <c r="EK89" s="4">
        <v>2.63715736E-2</v>
      </c>
      <c r="EL89" s="4">
        <v>2.6064698000000001E-2</v>
      </c>
      <c r="EM89" s="4">
        <v>2.57613457E-2</v>
      </c>
      <c r="EN89" s="4">
        <v>2.5461477499999999E-2</v>
      </c>
      <c r="EO89" s="4">
        <v>2.5165054400000001E-2</v>
      </c>
      <c r="EP89" s="4">
        <v>2.4872037999999999E-2</v>
      </c>
      <c r="EQ89" s="4">
        <v>2.45823901E-2</v>
      </c>
      <c r="ER89" s="4">
        <v>2.4296073000000001E-2</v>
      </c>
      <c r="ES89" s="4">
        <v>2.40130494E-2</v>
      </c>
      <c r="ET89" s="4">
        <v>2.37332824E-2</v>
      </c>
      <c r="EU89" s="4">
        <v>2.3456735499999999E-2</v>
      </c>
      <c r="EV89" s="4">
        <v>2.31833725E-2</v>
      </c>
      <c r="EW89" s="4">
        <v>2.2913157600000001E-2</v>
      </c>
      <c r="EX89" s="4">
        <v>2.2646055599999999E-2</v>
      </c>
      <c r="EY89" s="4">
        <v>2.2382031399999999E-2</v>
      </c>
      <c r="EZ89" s="4">
        <v>2.21210503E-2</v>
      </c>
      <c r="FA89" s="4">
        <v>2.18630782E-2</v>
      </c>
      <c r="FB89" s="4">
        <v>2.1608081099999999E-2</v>
      </c>
      <c r="FC89" s="4">
        <v>2.1356025599999998E-2</v>
      </c>
      <c r="FD89" s="4">
        <v>2.11068783E-2</v>
      </c>
      <c r="FE89" s="4">
        <v>2.0860606600000001E-2</v>
      </c>
      <c r="FF89" s="4">
        <v>2.0617177899999999E-2</v>
      </c>
      <c r="FG89" s="4">
        <v>2.0376560299999999E-2</v>
      </c>
      <c r="FH89" s="4">
        <v>2.0138721799999999E-2</v>
      </c>
      <c r="FI89" s="4">
        <v>1.9903631099999999E-2</v>
      </c>
      <c r="FJ89" s="4">
        <v>1.9671257000000001E-2</v>
      </c>
      <c r="FK89" s="4">
        <v>1.9441568999999999E-2</v>
      </c>
      <c r="FL89" s="4">
        <v>1.9214536399999999E-2</v>
      </c>
      <c r="FM89" s="4">
        <v>1.8990129299999998E-2</v>
      </c>
      <c r="FN89" s="4">
        <v>1.8768317900000001E-2</v>
      </c>
      <c r="FO89" s="4">
        <v>1.85490728E-2</v>
      </c>
      <c r="FP89" s="4">
        <v>1.8332364800000001E-2</v>
      </c>
      <c r="FQ89" s="4">
        <v>1.81181651E-2</v>
      </c>
    </row>
    <row r="90" spans="1:173" x14ac:dyDescent="0.2">
      <c r="A90" s="3">
        <v>88</v>
      </c>
      <c r="B90" s="4">
        <v>0.1591881819</v>
      </c>
      <c r="C90" s="4">
        <v>0.1576890171</v>
      </c>
      <c r="D90" s="4">
        <v>0.1457209025</v>
      </c>
      <c r="E90" s="4">
        <v>0.13965269150000001</v>
      </c>
      <c r="F90" s="4">
        <v>0.13629233960000001</v>
      </c>
      <c r="G90" s="4">
        <v>0.13421139939999999</v>
      </c>
      <c r="H90" s="4">
        <v>0.13273855800000001</v>
      </c>
      <c r="I90" s="4">
        <v>0.1315506749</v>
      </c>
      <c r="J90" s="4">
        <v>0.13049085390000001</v>
      </c>
      <c r="K90" s="4">
        <v>0.12948310900000001</v>
      </c>
      <c r="L90" s="4">
        <v>0.1284911755</v>
      </c>
      <c r="M90" s="4">
        <v>0.12749833290000001</v>
      </c>
      <c r="N90" s="4">
        <v>0.1264974519</v>
      </c>
      <c r="O90" s="4">
        <v>0.12548606940000001</v>
      </c>
      <c r="P90" s="4">
        <v>0.12446395220000001</v>
      </c>
      <c r="Q90" s="4">
        <v>0.12343189189999999</v>
      </c>
      <c r="R90" s="4">
        <v>0.1223911137</v>
      </c>
      <c r="S90" s="4">
        <v>0.121342988</v>
      </c>
      <c r="T90" s="4">
        <v>0.12028889199999999</v>
      </c>
      <c r="U90" s="4">
        <v>0.1192301466</v>
      </c>
      <c r="V90" s="4">
        <v>0.11816798940000001</v>
      </c>
      <c r="W90" s="4">
        <v>0.1171035657</v>
      </c>
      <c r="X90" s="4">
        <v>0.1160379282</v>
      </c>
      <c r="Y90" s="4">
        <v>0.1149720399</v>
      </c>
      <c r="Z90" s="4">
        <v>0.11390678009999999</v>
      </c>
      <c r="AA90" s="4">
        <v>0.1128429494</v>
      </c>
      <c r="AB90" s="4">
        <v>0.1117812762</v>
      </c>
      <c r="AC90" s="4">
        <v>0.1107224217</v>
      </c>
      <c r="AD90" s="4">
        <v>0.10966698549999999</v>
      </c>
      <c r="AE90" s="4">
        <v>0.1086155108</v>
      </c>
      <c r="AF90" s="4">
        <v>0.1075684884</v>
      </c>
      <c r="AG90" s="4">
        <v>0.1065263615</v>
      </c>
      <c r="AH90" s="4">
        <v>0.1054895294</v>
      </c>
      <c r="AI90" s="4">
        <v>0.1044583511</v>
      </c>
      <c r="AJ90" s="4">
        <v>0.10343314889999999</v>
      </c>
      <c r="AK90" s="4">
        <v>0.1024142109</v>
      </c>
      <c r="AL90" s="4">
        <v>0.1014017946</v>
      </c>
      <c r="AM90" s="4">
        <v>0.1003961288</v>
      </c>
      <c r="AN90" s="4">
        <v>9.9397416700000005E-2</v>
      </c>
      <c r="AO90" s="4">
        <v>9.8405837400000001E-2</v>
      </c>
      <c r="AP90" s="4">
        <v>9.7421548199999999E-2</v>
      </c>
      <c r="AQ90" s="4">
        <v>9.6444686599999996E-2</v>
      </c>
      <c r="AR90" s="4">
        <v>9.5475372099999997E-2</v>
      </c>
      <c r="AS90" s="4">
        <v>9.4513707000000002E-2</v>
      </c>
      <c r="AT90" s="4">
        <v>9.3559778999999996E-2</v>
      </c>
      <c r="AU90" s="4">
        <v>9.26136615E-2</v>
      </c>
      <c r="AV90" s="4">
        <v>9.1675415299999993E-2</v>
      </c>
      <c r="AW90" s="4">
        <v>9.0745089799999998E-2</v>
      </c>
      <c r="AX90" s="4">
        <v>8.9822723500000007E-2</v>
      </c>
      <c r="AY90" s="4">
        <v>8.8908345599999994E-2</v>
      </c>
      <c r="AZ90" s="4">
        <v>8.8001976400000001E-2</v>
      </c>
      <c r="BA90" s="4">
        <v>8.7103628099999997E-2</v>
      </c>
      <c r="BB90" s="4">
        <v>8.6213305700000006E-2</v>
      </c>
      <c r="BC90" s="4">
        <v>8.5331007599999995E-2</v>
      </c>
      <c r="BD90" s="4">
        <v>8.4456726300000007E-2</v>
      </c>
      <c r="BE90" s="4">
        <v>8.3590448499999997E-2</v>
      </c>
      <c r="BF90" s="4">
        <v>8.2732156200000004E-2</v>
      </c>
      <c r="BG90" s="4">
        <v>8.1881826899999996E-2</v>
      </c>
      <c r="BH90" s="4">
        <v>8.1039433999999994E-2</v>
      </c>
      <c r="BI90" s="4">
        <v>8.0204946999999999E-2</v>
      </c>
      <c r="BJ90" s="4">
        <v>7.9378332300000007E-2</v>
      </c>
      <c r="BK90" s="4">
        <v>7.8559553300000001E-2</v>
      </c>
      <c r="BL90" s="4">
        <v>7.7748570500000003E-2</v>
      </c>
      <c r="BM90" s="4">
        <v>7.6945342200000003E-2</v>
      </c>
      <c r="BN90" s="4">
        <v>7.6149824300000002E-2</v>
      </c>
      <c r="BO90" s="4">
        <v>7.5361970900000005E-2</v>
      </c>
      <c r="BP90" s="4">
        <v>7.4581734199999999E-2</v>
      </c>
      <c r="BQ90" s="4">
        <v>7.3809065100000001E-2</v>
      </c>
      <c r="BR90" s="4">
        <v>7.3043912700000005E-2</v>
      </c>
      <c r="BS90" s="4">
        <v>7.2286225199999998E-2</v>
      </c>
      <c r="BT90" s="4">
        <v>7.1535949700000004E-2</v>
      </c>
      <c r="BU90" s="4">
        <v>7.0793032199999995E-2</v>
      </c>
      <c r="BV90" s="4">
        <v>7.0057417999999996E-2</v>
      </c>
      <c r="BW90" s="4">
        <v>6.9329051700000005E-2</v>
      </c>
      <c r="BX90" s="4">
        <v>6.8607877100000006E-2</v>
      </c>
      <c r="BY90" s="4">
        <v>6.7893837799999995E-2</v>
      </c>
      <c r="BZ90" s="4">
        <v>6.7186876699999995E-2</v>
      </c>
      <c r="CA90" s="4">
        <v>6.6486936400000002E-2</v>
      </c>
      <c r="CB90" s="4">
        <v>6.5793959299999996E-2</v>
      </c>
      <c r="CC90" s="4">
        <v>6.5107887599999997E-2</v>
      </c>
      <c r="CD90" s="4">
        <v>6.44286632E-2</v>
      </c>
      <c r="CE90" s="4">
        <v>6.3756228100000006E-2</v>
      </c>
      <c r="CF90" s="4">
        <v>6.3090523999999995E-2</v>
      </c>
      <c r="CG90" s="4">
        <v>6.2431492900000003E-2</v>
      </c>
      <c r="CH90" s="4">
        <v>6.1779076400000001E-2</v>
      </c>
      <c r="CI90" s="4">
        <v>6.1133216599999998E-2</v>
      </c>
      <c r="CJ90" s="4">
        <v>6.0493855499999999E-2</v>
      </c>
      <c r="CK90" s="4">
        <v>5.98609352E-2</v>
      </c>
      <c r="CL90" s="4">
        <v>5.9234398200000003E-2</v>
      </c>
      <c r="CM90" s="4">
        <v>5.8614186700000001E-2</v>
      </c>
      <c r="CN90" s="4">
        <v>5.8000243700000002E-2</v>
      </c>
      <c r="CO90" s="4">
        <v>5.7392512100000001E-2</v>
      </c>
      <c r="CP90" s="4">
        <v>5.6790935000000001E-2</v>
      </c>
      <c r="CQ90" s="4">
        <v>5.6195455900000003E-2</v>
      </c>
      <c r="CR90" s="4">
        <v>5.5606018700000003E-2</v>
      </c>
      <c r="CS90" s="4">
        <v>5.5022567299999998E-2</v>
      </c>
      <c r="CT90" s="4">
        <v>5.4445046099999998E-2</v>
      </c>
      <c r="CU90" s="4">
        <v>5.3873399799999999E-2</v>
      </c>
      <c r="CV90" s="4">
        <v>5.3307573400000002E-2</v>
      </c>
      <c r="CW90" s="4">
        <v>5.27475123E-2</v>
      </c>
      <c r="CX90" s="4">
        <v>5.2193162199999997E-2</v>
      </c>
      <c r="CY90" s="4">
        <v>5.16444691E-2</v>
      </c>
      <c r="CZ90" s="4">
        <v>5.1101379600000003E-2</v>
      </c>
      <c r="DA90" s="4">
        <v>5.0563840300000003E-2</v>
      </c>
      <c r="DB90" s="4">
        <v>5.0031798500000002E-2</v>
      </c>
      <c r="DC90" s="4">
        <v>4.9505201700000001E-2</v>
      </c>
      <c r="DD90" s="4">
        <v>4.8983997899999999E-2</v>
      </c>
      <c r="DE90" s="4">
        <v>4.84681353E-2</v>
      </c>
      <c r="DF90" s="4">
        <v>4.7957562699999998E-2</v>
      </c>
      <c r="DG90" s="4">
        <v>4.74522291E-2</v>
      </c>
      <c r="DH90" s="4">
        <v>4.6952084099999999E-2</v>
      </c>
      <c r="DI90" s="4">
        <v>4.64570776E-2</v>
      </c>
      <c r="DJ90" s="4">
        <v>4.5967159700000003E-2</v>
      </c>
      <c r="DK90" s="4">
        <v>4.5482281200000002E-2</v>
      </c>
      <c r="DL90" s="4">
        <v>4.5002393100000003E-2</v>
      </c>
      <c r="DM90" s="4">
        <v>4.4527446999999998E-2</v>
      </c>
      <c r="DN90" s="4">
        <v>4.4057394600000001E-2</v>
      </c>
      <c r="DO90" s="4">
        <v>4.35921882E-2</v>
      </c>
      <c r="DP90" s="4">
        <v>4.3131780500000001E-2</v>
      </c>
      <c r="DQ90" s="4">
        <v>4.2676124400000001E-2</v>
      </c>
      <c r="DR90" s="4">
        <v>4.2225173599999999E-2</v>
      </c>
      <c r="DS90" s="4">
        <v>4.1778881699999999E-2</v>
      </c>
      <c r="DT90" s="4">
        <v>4.1337203000000003E-2</v>
      </c>
      <c r="DU90" s="4">
        <v>4.09000921E-2</v>
      </c>
      <c r="DV90" s="4">
        <v>4.0467504000000001E-2</v>
      </c>
      <c r="DW90" s="4">
        <v>4.0039394200000002E-2</v>
      </c>
      <c r="DX90" s="4">
        <v>3.9615718299999998E-2</v>
      </c>
      <c r="DY90" s="4">
        <v>3.9196432599999997E-2</v>
      </c>
      <c r="DZ90" s="4">
        <v>3.8781493600000001E-2</v>
      </c>
      <c r="EA90" s="4">
        <v>3.8370858299999998E-2</v>
      </c>
      <c r="EB90" s="4">
        <v>3.7964483799999997E-2</v>
      </c>
      <c r="EC90" s="4">
        <v>3.7562327999999999E-2</v>
      </c>
      <c r="ED90" s="4">
        <v>3.7164348899999998E-2</v>
      </c>
      <c r="EE90" s="4">
        <v>3.6770504900000001E-2</v>
      </c>
      <c r="EF90" s="4">
        <v>3.6380754899999999E-2</v>
      </c>
      <c r="EG90" s="4">
        <v>3.5995057900000002E-2</v>
      </c>
      <c r="EH90" s="4">
        <v>3.5613373699999999E-2</v>
      </c>
      <c r="EI90" s="4">
        <v>3.52356619E-2</v>
      </c>
      <c r="EJ90" s="4">
        <v>3.4861883000000003E-2</v>
      </c>
      <c r="EK90" s="4">
        <v>3.4491997599999998E-2</v>
      </c>
      <c r="EL90" s="4">
        <v>3.4125966600000002E-2</v>
      </c>
      <c r="EM90" s="4">
        <v>3.3763751500000001E-2</v>
      </c>
      <c r="EN90" s="4">
        <v>3.3405313800000003E-2</v>
      </c>
      <c r="EO90" s="4">
        <v>3.3050615700000001E-2</v>
      </c>
      <c r="EP90" s="4">
        <v>3.26996196E-2</v>
      </c>
      <c r="EQ90" s="4">
        <v>3.2352288100000001E-2</v>
      </c>
      <c r="ER90" s="4">
        <v>3.2008584499999999E-2</v>
      </c>
      <c r="ES90" s="4">
        <v>3.1668472099999997E-2</v>
      </c>
      <c r="ET90" s="4">
        <v>3.1331914699999998E-2</v>
      </c>
      <c r="EU90" s="4">
        <v>3.09988764E-2</v>
      </c>
      <c r="EV90" s="4">
        <v>3.0669321699999998E-2</v>
      </c>
      <c r="EW90" s="4">
        <v>3.03432153E-2</v>
      </c>
      <c r="EX90" s="4">
        <v>3.0020522300000001E-2</v>
      </c>
      <c r="EY90" s="4">
        <v>2.9701208199999999E-2</v>
      </c>
      <c r="EZ90" s="4">
        <v>2.93852387E-2</v>
      </c>
      <c r="FA90" s="4">
        <v>2.9072579899999999E-2</v>
      </c>
      <c r="FB90" s="4">
        <v>2.8763198199999999E-2</v>
      </c>
      <c r="FC90" s="4">
        <v>2.8457060400000001E-2</v>
      </c>
      <c r="FD90" s="4">
        <v>2.8154133299999998E-2</v>
      </c>
      <c r="FE90" s="4">
        <v>2.7854384499999999E-2</v>
      </c>
      <c r="FF90" s="4">
        <v>2.75577815E-2</v>
      </c>
      <c r="FG90" s="4">
        <v>2.72642923E-2</v>
      </c>
      <c r="FH90" s="4">
        <v>2.6973885199999999E-2</v>
      </c>
      <c r="FI90" s="4">
        <v>2.66865287E-2</v>
      </c>
      <c r="FJ90" s="4">
        <v>2.6402191799999999E-2</v>
      </c>
      <c r="FK90" s="4">
        <v>2.6120843500000001E-2</v>
      </c>
      <c r="FL90" s="4">
        <v>2.5842453299999998E-2</v>
      </c>
      <c r="FM90" s="4">
        <v>2.5566991000000001E-2</v>
      </c>
      <c r="FN90" s="4">
        <v>2.5294426599999999E-2</v>
      </c>
      <c r="FO90" s="4">
        <v>2.50247306E-2</v>
      </c>
      <c r="FP90" s="4">
        <v>2.4757873400000002E-2</v>
      </c>
      <c r="FQ90" s="4">
        <v>2.4493826E-2</v>
      </c>
    </row>
    <row r="91" spans="1:173" x14ac:dyDescent="0.2">
      <c r="A91" s="3">
        <v>89</v>
      </c>
      <c r="B91" s="4">
        <v>0.17168108460000001</v>
      </c>
      <c r="C91" s="4">
        <v>0.17032096969999999</v>
      </c>
      <c r="D91" s="4">
        <v>0.15984883329999999</v>
      </c>
      <c r="E91" s="4">
        <v>0.15443864060000001</v>
      </c>
      <c r="F91" s="4">
        <v>0.1513853567</v>
      </c>
      <c r="G91" s="4">
        <v>0.14945217559999999</v>
      </c>
      <c r="H91" s="4">
        <v>0.14805116339999999</v>
      </c>
      <c r="I91" s="4">
        <v>0.14689770799999999</v>
      </c>
      <c r="J91" s="4">
        <v>0.1458533186</v>
      </c>
      <c r="K91" s="4">
        <v>0.14485095840000001</v>
      </c>
      <c r="L91" s="4">
        <v>0.14385875410000001</v>
      </c>
      <c r="M91" s="4">
        <v>0.14286215329999999</v>
      </c>
      <c r="N91" s="4">
        <v>0.14185510230000001</v>
      </c>
      <c r="O91" s="4">
        <v>0.14083567659999999</v>
      </c>
      <c r="P91" s="4">
        <v>0.13980391680000001</v>
      </c>
      <c r="Q91" s="4">
        <v>0.13876075839999999</v>
      </c>
      <c r="R91" s="4">
        <v>0.1377075069</v>
      </c>
      <c r="S91" s="4">
        <v>0.13664558199999999</v>
      </c>
      <c r="T91" s="4">
        <v>0.13557639539999999</v>
      </c>
      <c r="U91" s="4">
        <v>0.13450129559999999</v>
      </c>
      <c r="V91" s="4">
        <v>0.1334215446</v>
      </c>
      <c r="W91" s="4">
        <v>0.13233831090000001</v>
      </c>
      <c r="X91" s="4">
        <v>0.13125266960000001</v>
      </c>
      <c r="Y91" s="4">
        <v>0.1301656068</v>
      </c>
      <c r="Z91" s="4">
        <v>0.12907802409999999</v>
      </c>
      <c r="AA91" s="4">
        <v>0.12799074539999999</v>
      </c>
      <c r="AB91" s="4">
        <v>0.1269045218</v>
      </c>
      <c r="AC91" s="4">
        <v>0.12582003759999999</v>
      </c>
      <c r="AD91" s="4">
        <v>0.12473791569999999</v>
      </c>
      <c r="AE91" s="4">
        <v>0.123658722</v>
      </c>
      <c r="AF91" s="4">
        <v>0.12258297059999999</v>
      </c>
      <c r="AG91" s="4">
        <v>0.1215111274</v>
      </c>
      <c r="AH91" s="4">
        <v>0.1204436144</v>
      </c>
      <c r="AI91" s="4">
        <v>0.1193808133</v>
      </c>
      <c r="AJ91" s="4">
        <v>0.1183230683</v>
      </c>
      <c r="AK91" s="4">
        <v>0.11727069010000001</v>
      </c>
      <c r="AL91" s="4">
        <v>0.1162239576</v>
      </c>
      <c r="AM91" s="4">
        <v>0.1151831215</v>
      </c>
      <c r="AN91" s="4">
        <v>0.11414840580000001</v>
      </c>
      <c r="AO91" s="4">
        <v>0.1131200108</v>
      </c>
      <c r="AP91" s="4">
        <v>0.1120981143</v>
      </c>
      <c r="AQ91" s="4">
        <v>0.1110828742</v>
      </c>
      <c r="AR91" s="4">
        <v>0.1100744298</v>
      </c>
      <c r="AS91" s="4">
        <v>0.1090729032</v>
      </c>
      <c r="AT91" s="4">
        <v>0.10807840119999999</v>
      </c>
      <c r="AU91" s="4">
        <v>0.1070910162</v>
      </c>
      <c r="AV91" s="4">
        <v>0.1061108278</v>
      </c>
      <c r="AW91" s="4">
        <v>0.1051379035</v>
      </c>
      <c r="AX91" s="4">
        <v>0.1041722999</v>
      </c>
      <c r="AY91" s="4">
        <v>0.1032140637</v>
      </c>
      <c r="AZ91" s="4">
        <v>0.1022632326</v>
      </c>
      <c r="BA91" s="4">
        <v>0.1013198357</v>
      </c>
      <c r="BB91" s="4">
        <v>0.1003838948</v>
      </c>
      <c r="BC91" s="4">
        <v>9.9455424599999995E-2</v>
      </c>
      <c r="BD91" s="4">
        <v>9.8534433599999999E-2</v>
      </c>
      <c r="BE91" s="4">
        <v>9.7620924499999998E-2</v>
      </c>
      <c r="BF91" s="4">
        <v>9.6714894499999995E-2</v>
      </c>
      <c r="BG91" s="4">
        <v>9.5816336500000002E-2</v>
      </c>
      <c r="BH91" s="4">
        <v>9.4925238499999995E-2</v>
      </c>
      <c r="BI91" s="4">
        <v>9.4041584999999997E-2</v>
      </c>
      <c r="BJ91" s="4">
        <v>9.3165356500000004E-2</v>
      </c>
      <c r="BK91" s="4">
        <v>9.2296530599999996E-2</v>
      </c>
      <c r="BL91" s="4">
        <v>9.1435081599999996E-2</v>
      </c>
      <c r="BM91" s="4">
        <v>9.0580981399999996E-2</v>
      </c>
      <c r="BN91" s="4">
        <v>8.9734199200000003E-2</v>
      </c>
      <c r="BO91" s="4">
        <v>8.8894702199999995E-2</v>
      </c>
      <c r="BP91" s="4">
        <v>8.8062455400000003E-2</v>
      </c>
      <c r="BQ91" s="4">
        <v>8.7237422300000006E-2</v>
      </c>
      <c r="BR91" s="4">
        <v>8.6419564599999998E-2</v>
      </c>
      <c r="BS91" s="4">
        <v>8.5608842399999996E-2</v>
      </c>
      <c r="BT91" s="4">
        <v>8.4805214800000001E-2</v>
      </c>
      <c r="BU91" s="4">
        <v>8.4008639699999998E-2</v>
      </c>
      <c r="BV91" s="4">
        <v>8.3219073700000007E-2</v>
      </c>
      <c r="BW91" s="4">
        <v>8.2436472699999999E-2</v>
      </c>
      <c r="BX91" s="4">
        <v>8.1660791799999993E-2</v>
      </c>
      <c r="BY91" s="4">
        <v>8.0891985400000005E-2</v>
      </c>
      <c r="BZ91" s="4">
        <v>8.0130007000000003E-2</v>
      </c>
      <c r="CA91" s="4">
        <v>7.9374810000000004E-2</v>
      </c>
      <c r="CB91" s="4">
        <v>7.8626346900000005E-2</v>
      </c>
      <c r="CC91" s="4">
        <v>7.7884570200000003E-2</v>
      </c>
      <c r="CD91" s="4">
        <v>7.7149431700000007E-2</v>
      </c>
      <c r="CE91" s="4">
        <v>7.6420883100000003E-2</v>
      </c>
      <c r="CF91" s="4">
        <v>7.5698875900000004E-2</v>
      </c>
      <c r="CG91" s="4">
        <v>7.4983361299999995E-2</v>
      </c>
      <c r="CH91" s="4">
        <v>7.4274290600000001E-2</v>
      </c>
      <c r="CI91" s="4">
        <v>7.3571614699999996E-2</v>
      </c>
      <c r="CJ91" s="4">
        <v>7.2875284600000007E-2</v>
      </c>
      <c r="CK91" s="4">
        <v>7.2185251300000003E-2</v>
      </c>
      <c r="CL91" s="4">
        <v>7.1501465700000003E-2</v>
      </c>
      <c r="CM91" s="4">
        <v>7.0823878899999998E-2</v>
      </c>
      <c r="CN91" s="4">
        <v>7.0152441900000001E-2</v>
      </c>
      <c r="CO91" s="4">
        <v>6.9487105699999996E-2</v>
      </c>
      <c r="CP91" s="4">
        <v>6.8827821799999994E-2</v>
      </c>
      <c r="CQ91" s="4">
        <v>6.8174541399999997E-2</v>
      </c>
      <c r="CR91" s="4">
        <v>6.7527216000000001E-2</v>
      </c>
      <c r="CS91" s="4">
        <v>6.6885797400000002E-2</v>
      </c>
      <c r="CT91" s="4">
        <v>6.6250237300000001E-2</v>
      </c>
      <c r="CU91" s="4">
        <v>6.5620487800000002E-2</v>
      </c>
      <c r="CV91" s="4">
        <v>6.4996500999999998E-2</v>
      </c>
      <c r="CW91" s="4">
        <v>6.4378229499999995E-2</v>
      </c>
      <c r="CX91" s="4">
        <v>6.3765625800000003E-2</v>
      </c>
      <c r="CY91" s="4">
        <v>6.3158642900000006E-2</v>
      </c>
      <c r="CZ91" s="4">
        <v>6.2557233800000001E-2</v>
      </c>
      <c r="DA91" s="4">
        <v>6.1961351900000003E-2</v>
      </c>
      <c r="DB91" s="4">
        <v>6.1370950799999997E-2</v>
      </c>
      <c r="DC91" s="4">
        <v>6.0785984500000001E-2</v>
      </c>
      <c r="DD91" s="4">
        <v>6.0206406900000002E-2</v>
      </c>
      <c r="DE91" s="4">
        <v>5.9632172499999997E-2</v>
      </c>
      <c r="DF91" s="4">
        <v>5.9063235899999997E-2</v>
      </c>
      <c r="DG91" s="4">
        <v>5.8499552199999999E-2</v>
      </c>
      <c r="DH91" s="4">
        <v>5.7941076500000001E-2</v>
      </c>
      <c r="DI91" s="4">
        <v>5.7387764299999998E-2</v>
      </c>
      <c r="DJ91" s="4">
        <v>5.6839571300000002E-2</v>
      </c>
      <c r="DK91" s="4">
        <v>5.62964538E-2</v>
      </c>
      <c r="DL91" s="4">
        <v>5.5758367900000001E-2</v>
      </c>
      <c r="DM91" s="4">
        <v>5.52252705E-2</v>
      </c>
      <c r="DN91" s="4">
        <v>5.46971183E-2</v>
      </c>
      <c r="DO91" s="4">
        <v>5.4173868700000002E-2</v>
      </c>
      <c r="DP91" s="4">
        <v>5.3655479200000002E-2</v>
      </c>
      <c r="DQ91" s="4">
        <v>5.3141907600000003E-2</v>
      </c>
      <c r="DR91" s="4">
        <v>5.2633112000000003E-2</v>
      </c>
      <c r="DS91" s="4">
        <v>5.21290508E-2</v>
      </c>
      <c r="DT91" s="4">
        <v>5.16296828E-2</v>
      </c>
      <c r="DU91" s="4">
        <v>5.1134967000000003E-2</v>
      </c>
      <c r="DV91" s="4">
        <v>5.0644862499999999E-2</v>
      </c>
      <c r="DW91" s="4">
        <v>5.0159329199999998E-2</v>
      </c>
      <c r="DX91" s="4">
        <v>4.9678326799999999E-2</v>
      </c>
      <c r="DY91" s="4">
        <v>4.9201815599999997E-2</v>
      </c>
      <c r="DZ91" s="4">
        <v>4.8729755999999999E-2</v>
      </c>
      <c r="EA91" s="4">
        <v>4.8262108800000002E-2</v>
      </c>
      <c r="EB91" s="4">
        <v>4.7798835200000001E-2</v>
      </c>
      <c r="EC91" s="4">
        <v>4.7339896399999998E-2</v>
      </c>
      <c r="ED91" s="4">
        <v>4.6885254100000003E-2</v>
      </c>
      <c r="EE91" s="4">
        <v>4.64348703E-2</v>
      </c>
      <c r="EF91" s="4">
        <v>4.5988707199999999E-2</v>
      </c>
      <c r="EG91" s="4">
        <v>4.5546727400000001E-2</v>
      </c>
      <c r="EH91" s="4">
        <v>4.51088937E-2</v>
      </c>
      <c r="EI91" s="4">
        <v>4.4675169200000003E-2</v>
      </c>
      <c r="EJ91" s="4">
        <v>4.4245517200000001E-2</v>
      </c>
      <c r="EK91" s="4">
        <v>4.3819901600000002E-2</v>
      </c>
      <c r="EL91" s="4">
        <v>4.3398286199999997E-2</v>
      </c>
      <c r="EM91" s="4">
        <v>4.2980635199999999E-2</v>
      </c>
      <c r="EN91" s="4">
        <v>4.2566913300000002E-2</v>
      </c>
      <c r="EO91" s="4">
        <v>4.21570852E-2</v>
      </c>
      <c r="EP91" s="4">
        <v>4.1751116099999999E-2</v>
      </c>
      <c r="EQ91" s="4">
        <v>4.1348971200000001E-2</v>
      </c>
      <c r="ER91" s="4">
        <v>4.0950616299999999E-2</v>
      </c>
      <c r="ES91" s="4">
        <v>4.0556017200000002E-2</v>
      </c>
      <c r="ET91" s="4">
        <v>4.0165140199999998E-2</v>
      </c>
      <c r="EU91" s="4">
        <v>3.97779516E-2</v>
      </c>
      <c r="EV91" s="4">
        <v>3.9394418299999998E-2</v>
      </c>
      <c r="EW91" s="4">
        <v>3.9014507300000001E-2</v>
      </c>
      <c r="EX91" s="4">
        <v>3.8638185800000002E-2</v>
      </c>
      <c r="EY91" s="4">
        <v>3.8265421299999998E-2</v>
      </c>
      <c r="EZ91" s="4">
        <v>3.7896181700000003E-2</v>
      </c>
      <c r="FA91" s="4">
        <v>3.7530435000000001E-2</v>
      </c>
      <c r="FB91" s="4">
        <v>3.7168149499999997E-2</v>
      </c>
      <c r="FC91" s="4">
        <v>3.6809293899999998E-2</v>
      </c>
      <c r="FD91" s="4">
        <v>3.6453836900000001E-2</v>
      </c>
      <c r="FE91" s="4">
        <v>3.6101747699999999E-2</v>
      </c>
      <c r="FF91" s="4">
        <v>3.5752995699999998E-2</v>
      </c>
      <c r="FG91" s="4">
        <v>3.5407550400000001E-2</v>
      </c>
      <c r="FH91" s="4">
        <v>3.5065381700000002E-2</v>
      </c>
      <c r="FI91" s="4">
        <v>3.4726459699999997E-2</v>
      </c>
      <c r="FJ91" s="4">
        <v>3.4390754799999999E-2</v>
      </c>
      <c r="FK91" s="4">
        <v>3.4058237599999999E-2</v>
      </c>
      <c r="FL91" s="4">
        <v>3.3728879000000003E-2</v>
      </c>
      <c r="FM91" s="4">
        <v>3.3402649999999999E-2</v>
      </c>
      <c r="FN91" s="4">
        <v>3.3079521899999999E-2</v>
      </c>
      <c r="FO91" s="4">
        <v>3.2759466500000001E-2</v>
      </c>
      <c r="FP91" s="4">
        <v>3.24424554E-2</v>
      </c>
      <c r="FQ91" s="4">
        <v>3.2128460800000001E-2</v>
      </c>
    </row>
    <row r="92" spans="1:173" x14ac:dyDescent="0.2">
      <c r="A92" s="3">
        <v>90</v>
      </c>
      <c r="B92" s="4">
        <v>0.19214925760000001</v>
      </c>
      <c r="C92" s="4">
        <v>0.19079587470000001</v>
      </c>
      <c r="D92" s="4">
        <v>0.178523342</v>
      </c>
      <c r="E92" s="4">
        <v>0.17230646450000001</v>
      </c>
      <c r="F92" s="4">
        <v>0.16890216290000001</v>
      </c>
      <c r="G92" s="4">
        <v>0.1668324055</v>
      </c>
      <c r="H92" s="4">
        <v>0.1653954836</v>
      </c>
      <c r="I92" s="4">
        <v>0.1642517402</v>
      </c>
      <c r="J92" s="4">
        <v>0.1632358028</v>
      </c>
      <c r="K92" s="4">
        <v>0.16226753960000001</v>
      </c>
      <c r="L92" s="4">
        <v>0.16130879670000001</v>
      </c>
      <c r="M92" s="4">
        <v>0.1603421183</v>
      </c>
      <c r="N92" s="4">
        <v>0.15936021819999999</v>
      </c>
      <c r="O92" s="4">
        <v>0.15836075990000001</v>
      </c>
      <c r="P92" s="4">
        <v>0.15734376780000001</v>
      </c>
      <c r="Q92" s="4">
        <v>0.1563103468</v>
      </c>
      <c r="R92" s="4">
        <v>0.1552620519</v>
      </c>
      <c r="S92" s="4">
        <v>0.15420058049999999</v>
      </c>
      <c r="T92" s="4">
        <v>0.15312762599999999</v>
      </c>
      <c r="U92" s="4">
        <v>0.15204481</v>
      </c>
      <c r="V92" s="4">
        <v>0.1509536544</v>
      </c>
      <c r="W92" s="4">
        <v>0.14985557159999999</v>
      </c>
      <c r="X92" s="4">
        <v>0.1487518655</v>
      </c>
      <c r="Y92" s="4">
        <v>0.14764373459999999</v>
      </c>
      <c r="Z92" s="4">
        <v>0.14653227899999999</v>
      </c>
      <c r="AA92" s="4">
        <v>0.1454185066</v>
      </c>
      <c r="AB92" s="4">
        <v>0.1443033396</v>
      </c>
      <c r="AC92" s="4">
        <v>0.1431876215</v>
      </c>
      <c r="AD92" s="4">
        <v>0.14207212289999999</v>
      </c>
      <c r="AE92" s="4">
        <v>0.14095754720000001</v>
      </c>
      <c r="AF92" s="4">
        <v>0.13984453590000001</v>
      </c>
      <c r="AG92" s="4">
        <v>0.1387336736</v>
      </c>
      <c r="AH92" s="4">
        <v>0.13762549269999999</v>
      </c>
      <c r="AI92" s="4">
        <v>0.13652047719999999</v>
      </c>
      <c r="AJ92" s="4">
        <v>0.13541906710000001</v>
      </c>
      <c r="AK92" s="4">
        <v>0.13432166149999999</v>
      </c>
      <c r="AL92" s="4">
        <v>0.13322862220000001</v>
      </c>
      <c r="AM92" s="4">
        <v>0.13214027689999999</v>
      </c>
      <c r="AN92" s="4">
        <v>0.13105692129999999</v>
      </c>
      <c r="AO92" s="4">
        <v>0.12997882250000001</v>
      </c>
      <c r="AP92" s="4">
        <v>0.12890622099999999</v>
      </c>
      <c r="AQ92" s="4">
        <v>0.12783933289999999</v>
      </c>
      <c r="AR92" s="4">
        <v>0.12677835170000001</v>
      </c>
      <c r="AS92" s="4">
        <v>0.1257234508</v>
      </c>
      <c r="AT92" s="4">
        <v>0.12467478429999999</v>
      </c>
      <c r="AU92" s="4">
        <v>0.1236324894</v>
      </c>
      <c r="AV92" s="4">
        <v>0.1225966872</v>
      </c>
      <c r="AW92" s="4">
        <v>0.1215674846</v>
      </c>
      <c r="AX92" s="4">
        <v>0.1205449749</v>
      </c>
      <c r="AY92" s="4">
        <v>0.1195292394</v>
      </c>
      <c r="AZ92" s="4">
        <v>0.1185203482</v>
      </c>
      <c r="BA92" s="4">
        <v>0.1175183611</v>
      </c>
      <c r="BB92" s="4">
        <v>0.1165233286</v>
      </c>
      <c r="BC92" s="4">
        <v>0.1155352927</v>
      </c>
      <c r="BD92" s="4">
        <v>0.1145542875</v>
      </c>
      <c r="BE92" s="4">
        <v>0.11358033989999999</v>
      </c>
      <c r="BF92" s="4">
        <v>0.1126134702</v>
      </c>
      <c r="BG92" s="4">
        <v>0.1116536929</v>
      </c>
      <c r="BH92" s="4">
        <v>0.1107010169</v>
      </c>
      <c r="BI92" s="4">
        <v>0.1097554459</v>
      </c>
      <c r="BJ92" s="4">
        <v>0.1088169794</v>
      </c>
      <c r="BK92" s="4">
        <v>0.10788561250000001</v>
      </c>
      <c r="BL92" s="4">
        <v>0.1069613366</v>
      </c>
      <c r="BM92" s="4">
        <v>0.1060441394</v>
      </c>
      <c r="BN92" s="4">
        <v>0.10513400570000001</v>
      </c>
      <c r="BO92" s="4">
        <v>0.1042309174</v>
      </c>
      <c r="BP92" s="4">
        <v>0.10333485370000001</v>
      </c>
      <c r="BQ92" s="4">
        <v>0.10244579130000001</v>
      </c>
      <c r="BR92" s="4">
        <v>0.1015637049</v>
      </c>
      <c r="BS92" s="4">
        <v>0.1006885673</v>
      </c>
      <c r="BT92" s="4">
        <v>9.9820349399999994E-2</v>
      </c>
      <c r="BU92" s="4">
        <v>9.89590204E-2</v>
      </c>
      <c r="BV92" s="4">
        <v>9.8104548299999997E-2</v>
      </c>
      <c r="BW92" s="4">
        <v>9.7256899499999994E-2</v>
      </c>
      <c r="BX92" s="4">
        <v>9.64160394E-2</v>
      </c>
      <c r="BY92" s="4">
        <v>9.5581932300000005E-2</v>
      </c>
      <c r="BZ92" s="4">
        <v>9.4754541600000006E-2</v>
      </c>
      <c r="CA92" s="4">
        <v>9.3933829699999999E-2</v>
      </c>
      <c r="CB92" s="4">
        <v>9.3119758299999994E-2</v>
      </c>
      <c r="CC92" s="4">
        <v>9.2312288500000006E-2</v>
      </c>
      <c r="CD92" s="4">
        <v>9.15113808E-2</v>
      </c>
      <c r="CE92" s="4">
        <v>9.07169949E-2</v>
      </c>
      <c r="CF92" s="4">
        <v>8.9929090399999995E-2</v>
      </c>
      <c r="CG92" s="4">
        <v>8.9147626199999996E-2</v>
      </c>
      <c r="CH92" s="4">
        <v>8.8372561200000005E-2</v>
      </c>
      <c r="CI92" s="4">
        <v>8.7603853600000003E-2</v>
      </c>
      <c r="CJ92" s="4">
        <v>8.6841461499999995E-2</v>
      </c>
      <c r="CK92" s="4">
        <v>8.6085342999999995E-2</v>
      </c>
      <c r="CL92" s="4">
        <v>8.5335455800000001E-2</v>
      </c>
      <c r="CM92" s="4">
        <v>8.4591757399999995E-2</v>
      </c>
      <c r="CN92" s="4">
        <v>8.3854205299999998E-2</v>
      </c>
      <c r="CO92" s="4">
        <v>8.31227571E-2</v>
      </c>
      <c r="CP92" s="4">
        <v>8.2397369999999998E-2</v>
      </c>
      <c r="CQ92" s="4">
        <v>8.1678001400000005E-2</v>
      </c>
      <c r="CR92" s="4">
        <v>8.0964608800000004E-2</v>
      </c>
      <c r="CS92" s="4">
        <v>8.0257149400000005E-2</v>
      </c>
      <c r="CT92" s="4">
        <v>7.9555580599999995E-2</v>
      </c>
      <c r="CU92" s="4">
        <v>7.8859860099999998E-2</v>
      </c>
      <c r="CV92" s="4">
        <v>7.8169945300000002E-2</v>
      </c>
      <c r="CW92" s="4">
        <v>7.7485793799999994E-2</v>
      </c>
      <c r="CX92" s="4">
        <v>7.6807363500000003E-2</v>
      </c>
      <c r="CY92" s="4">
        <v>7.6134612099999999E-2</v>
      </c>
      <c r="CZ92" s="4">
        <v>7.5467497600000003E-2</v>
      </c>
      <c r="DA92" s="4">
        <v>7.4805978300000006E-2</v>
      </c>
      <c r="DB92" s="4">
        <v>7.4150012299999998E-2</v>
      </c>
      <c r="DC92" s="4">
        <v>7.3499558199999995E-2</v>
      </c>
      <c r="DD92" s="4">
        <v>7.2854574399999997E-2</v>
      </c>
      <c r="DE92" s="4">
        <v>7.2215019699999994E-2</v>
      </c>
      <c r="DF92" s="4">
        <v>7.1580853099999994E-2</v>
      </c>
      <c r="DG92" s="4">
        <v>7.0952033799999994E-2</v>
      </c>
      <c r="DH92" s="4">
        <v>7.0328520899999997E-2</v>
      </c>
      <c r="DI92" s="4">
        <v>6.9710274099999997E-2</v>
      </c>
      <c r="DJ92" s="4">
        <v>6.9097252999999997E-2</v>
      </c>
      <c r="DK92" s="4">
        <v>6.8489417499999997E-2</v>
      </c>
      <c r="DL92" s="4">
        <v>6.7886727800000005E-2</v>
      </c>
      <c r="DM92" s="4">
        <v>6.7289144100000003E-2</v>
      </c>
      <c r="DN92" s="4">
        <v>6.6696627100000003E-2</v>
      </c>
      <c r="DO92" s="4">
        <v>6.6109137400000004E-2</v>
      </c>
      <c r="DP92" s="4">
        <v>6.5526635900000005E-2</v>
      </c>
      <c r="DQ92" s="4">
        <v>6.4949084000000004E-2</v>
      </c>
      <c r="DR92" s="4">
        <v>6.4376443000000005E-2</v>
      </c>
      <c r="DS92" s="4">
        <v>6.3808674499999996E-2</v>
      </c>
      <c r="DT92" s="4">
        <v>6.32457404E-2</v>
      </c>
      <c r="DU92" s="4">
        <v>6.2687602699999997E-2</v>
      </c>
      <c r="DV92" s="4">
        <v>6.2134223799999999E-2</v>
      </c>
      <c r="DW92" s="4">
        <v>6.1585566199999997E-2</v>
      </c>
      <c r="DX92" s="4">
        <v>6.1041592700000001E-2</v>
      </c>
      <c r="DY92" s="4">
        <v>6.0502266200000002E-2</v>
      </c>
      <c r="DZ92" s="4">
        <v>5.9967550000000001E-2</v>
      </c>
      <c r="EA92" s="4">
        <v>5.9437407499999997E-2</v>
      </c>
      <c r="EB92" s="4">
        <v>5.8911802399999998E-2</v>
      </c>
      <c r="EC92" s="4">
        <v>5.8390698599999999E-2</v>
      </c>
      <c r="ED92" s="4">
        <v>5.7874060400000003E-2</v>
      </c>
      <c r="EE92" s="4">
        <v>5.7361851899999997E-2</v>
      </c>
      <c r="EF92" s="4">
        <v>5.6854038000000003E-2</v>
      </c>
      <c r="EG92" s="4">
        <v>5.63505833E-2</v>
      </c>
      <c r="EH92" s="4">
        <v>5.5851453000000002E-2</v>
      </c>
      <c r="EI92" s="4">
        <v>5.5356612399999998E-2</v>
      </c>
      <c r="EJ92" s="4">
        <v>5.4866026999999998E-2</v>
      </c>
      <c r="EK92" s="4">
        <v>5.4379662500000002E-2</v>
      </c>
      <c r="EL92" s="4">
        <v>5.3897485000000002E-2</v>
      </c>
      <c r="EM92" s="4">
        <v>5.3419460699999997E-2</v>
      </c>
      <c r="EN92" s="4">
        <v>5.2945556099999999E-2</v>
      </c>
      <c r="EO92" s="4">
        <v>5.2475737699999997E-2</v>
      </c>
      <c r="EP92" s="4">
        <v>5.2009972600000003E-2</v>
      </c>
      <c r="EQ92" s="4">
        <v>5.1548227799999999E-2</v>
      </c>
      <c r="ER92" s="4">
        <v>5.1090470800000003E-2</v>
      </c>
      <c r="ES92" s="4">
        <v>5.0636669000000002E-2</v>
      </c>
      <c r="ET92" s="4">
        <v>5.01867904E-2</v>
      </c>
      <c r="EU92" s="4">
        <v>4.9740802899999999E-2</v>
      </c>
      <c r="EV92" s="4">
        <v>4.9298674799999997E-2</v>
      </c>
      <c r="EW92" s="4">
        <v>4.88603747E-2</v>
      </c>
      <c r="EX92" s="4">
        <v>4.8425871099999997E-2</v>
      </c>
      <c r="EY92" s="4">
        <v>4.7995133099999997E-2</v>
      </c>
      <c r="EZ92" s="4">
        <v>4.7568129799999997E-2</v>
      </c>
      <c r="FA92" s="4">
        <v>4.7144830499999998E-2</v>
      </c>
      <c r="FB92" s="4">
        <v>4.6725204800000003E-2</v>
      </c>
      <c r="FC92" s="4">
        <v>4.6309222599999998E-2</v>
      </c>
      <c r="FD92" s="4">
        <v>4.5896853899999999E-2</v>
      </c>
      <c r="FE92" s="4">
        <v>4.5488068800000003E-2</v>
      </c>
      <c r="FF92" s="4">
        <v>4.5082837899999999E-2</v>
      </c>
      <c r="FG92" s="4">
        <v>4.4681131800000003E-2</v>
      </c>
      <c r="FH92" s="4">
        <v>4.4282921400000001E-2</v>
      </c>
      <c r="FI92" s="4">
        <v>4.3888177799999997E-2</v>
      </c>
      <c r="FJ92" s="4">
        <v>4.3496872200000002E-2</v>
      </c>
      <c r="FK92" s="4">
        <v>4.3108976299999997E-2</v>
      </c>
      <c r="FL92" s="4">
        <v>4.2724461700000001E-2</v>
      </c>
      <c r="FM92" s="4">
        <v>4.2343300299999997E-2</v>
      </c>
      <c r="FN92" s="4">
        <v>4.1965464399999999E-2</v>
      </c>
      <c r="FO92" s="4">
        <v>4.1590926200000003E-2</v>
      </c>
      <c r="FP92" s="4">
        <v>4.1219658200000002E-2</v>
      </c>
      <c r="FQ92" s="4">
        <v>4.0851633399999997E-2</v>
      </c>
    </row>
    <row r="93" spans="1:173" x14ac:dyDescent="0.2">
      <c r="A93" s="3">
        <v>91</v>
      </c>
      <c r="B93" s="4">
        <v>0.21073749659999999</v>
      </c>
      <c r="C93" s="4">
        <v>0.2091871096</v>
      </c>
      <c r="D93" s="4">
        <v>0.19581106009999999</v>
      </c>
      <c r="E93" s="4">
        <v>0.1890059539</v>
      </c>
      <c r="F93" s="4">
        <v>0.18526107789999999</v>
      </c>
      <c r="G93" s="4">
        <v>0.18297274229999999</v>
      </c>
      <c r="H93" s="4">
        <v>0.18137859980000001</v>
      </c>
      <c r="I93" s="4">
        <v>0.1801092383</v>
      </c>
      <c r="J93" s="4">
        <v>0.1789845213</v>
      </c>
      <c r="K93" s="4">
        <v>0.17791691840000001</v>
      </c>
      <c r="L93" s="4">
        <v>0.17686452150000001</v>
      </c>
      <c r="M93" s="4">
        <v>0.17580793180000001</v>
      </c>
      <c r="N93" s="4">
        <v>0.17473882530000001</v>
      </c>
      <c r="O93" s="4">
        <v>0.17365428220000001</v>
      </c>
      <c r="P93" s="4">
        <v>0.1725539747</v>
      </c>
      <c r="Q93" s="4">
        <v>0.17143877499999999</v>
      </c>
      <c r="R93" s="4">
        <v>0.17031006879999999</v>
      </c>
      <c r="S93" s="4">
        <v>0.1691694208</v>
      </c>
      <c r="T93" s="4">
        <v>0.1680184129</v>
      </c>
      <c r="U93" s="4">
        <v>0.1668585699</v>
      </c>
      <c r="V93" s="4">
        <v>0.16569132719999999</v>
      </c>
      <c r="W93" s="4">
        <v>0.16451801969999999</v>
      </c>
      <c r="X93" s="4">
        <v>0.1633398804</v>
      </c>
      <c r="Y93" s="4">
        <v>0.16215804349999999</v>
      </c>
      <c r="Z93" s="4">
        <v>0.1609735504</v>
      </c>
      <c r="AA93" s="4">
        <v>0.15978735550000001</v>
      </c>
      <c r="AB93" s="4">
        <v>0.15860033239999999</v>
      </c>
      <c r="AC93" s="4">
        <v>0.15741328020000001</v>
      </c>
      <c r="AD93" s="4">
        <v>0.15622692930000001</v>
      </c>
      <c r="AE93" s="4">
        <v>0.1550419462</v>
      </c>
      <c r="AF93" s="4">
        <v>0.15385893959999999</v>
      </c>
      <c r="AG93" s="4">
        <v>0.15267846400000001</v>
      </c>
      <c r="AH93" s="4">
        <v>0.1515010245</v>
      </c>
      <c r="AI93" s="4">
        <v>0.15032708080000001</v>
      </c>
      <c r="AJ93" s="4">
        <v>0.1491570508</v>
      </c>
      <c r="AK93" s="4">
        <v>0.1479913138</v>
      </c>
      <c r="AL93" s="4">
        <v>0.14683021390000001</v>
      </c>
      <c r="AM93" s="4">
        <v>0.14567406259999999</v>
      </c>
      <c r="AN93" s="4">
        <v>0.1445231417</v>
      </c>
      <c r="AO93" s="4">
        <v>0.1433777057</v>
      </c>
      <c r="AP93" s="4">
        <v>0.14223798360000001</v>
      </c>
      <c r="AQ93" s="4">
        <v>0.14110418159999999</v>
      </c>
      <c r="AR93" s="4">
        <v>0.13997648469999999</v>
      </c>
      <c r="AS93" s="4">
        <v>0.13885505819999999</v>
      </c>
      <c r="AT93" s="4">
        <v>0.13774004979999999</v>
      </c>
      <c r="AU93" s="4">
        <v>0.13663159080000001</v>
      </c>
      <c r="AV93" s="4">
        <v>0.1355297973</v>
      </c>
      <c r="AW93" s="4">
        <v>0.13443477170000001</v>
      </c>
      <c r="AX93" s="4">
        <v>0.13334660379999999</v>
      </c>
      <c r="AY93" s="4">
        <v>0.13226537190000001</v>
      </c>
      <c r="AZ93" s="4">
        <v>0.13119114339999999</v>
      </c>
      <c r="BA93" s="4">
        <v>0.13012397619999999</v>
      </c>
      <c r="BB93" s="4">
        <v>0.1290639193</v>
      </c>
      <c r="BC93" s="4">
        <v>0.1280110133</v>
      </c>
      <c r="BD93" s="4">
        <v>0.12696529149999999</v>
      </c>
      <c r="BE93" s="4">
        <v>0.1259267805</v>
      </c>
      <c r="BF93" s="4">
        <v>0.1248955001</v>
      </c>
      <c r="BG93" s="4">
        <v>0.123871465</v>
      </c>
      <c r="BH93" s="4">
        <v>0.1228546841</v>
      </c>
      <c r="BI93" s="4">
        <v>0.1218451619</v>
      </c>
      <c r="BJ93" s="4">
        <v>0.12084289820000001</v>
      </c>
      <c r="BK93" s="4">
        <v>0.11984788909999999</v>
      </c>
      <c r="BL93" s="4">
        <v>0.1188601267</v>
      </c>
      <c r="BM93" s="4">
        <v>0.1178796</v>
      </c>
      <c r="BN93" s="4">
        <v>0.1169062949</v>
      </c>
      <c r="BO93" s="4">
        <v>0.11594019429999999</v>
      </c>
      <c r="BP93" s="4">
        <v>0.1149812789</v>
      </c>
      <c r="BQ93" s="4">
        <v>0.1140295269</v>
      </c>
      <c r="BR93" s="4">
        <v>0.11308491430000001</v>
      </c>
      <c r="BS93" s="4">
        <v>0.11214741540000001</v>
      </c>
      <c r="BT93" s="4">
        <v>0.1112170026</v>
      </c>
      <c r="BU93" s="4">
        <v>0.11029364680000001</v>
      </c>
      <c r="BV93" s="4">
        <v>0.10937731739999999</v>
      </c>
      <c r="BW93" s="4">
        <v>0.1084679826</v>
      </c>
      <c r="BX93" s="4">
        <v>0.1075656093</v>
      </c>
      <c r="BY93" s="4">
        <v>0.1066701635</v>
      </c>
      <c r="BZ93" s="4">
        <v>0.1057816102</v>
      </c>
      <c r="CA93" s="4">
        <v>0.10489991329999999</v>
      </c>
      <c r="CB93" s="4">
        <v>0.1040250363</v>
      </c>
      <c r="CC93" s="4">
        <v>0.1031569418</v>
      </c>
      <c r="CD93" s="4">
        <v>0.1022955919</v>
      </c>
      <c r="CE93" s="4">
        <v>0.10144094789999999</v>
      </c>
      <c r="CF93" s="4">
        <v>0.100592971</v>
      </c>
      <c r="CG93" s="4">
        <v>9.9751621600000007E-2</v>
      </c>
      <c r="CH93" s="4">
        <v>9.8916860100000004E-2</v>
      </c>
      <c r="CI93" s="4">
        <v>9.8088646200000004E-2</v>
      </c>
      <c r="CJ93" s="4">
        <v>9.7266939699999999E-2</v>
      </c>
      <c r="CK93" s="4">
        <v>9.6451699799999999E-2</v>
      </c>
      <c r="CL93" s="4">
        <v>9.5642885699999999E-2</v>
      </c>
      <c r="CM93" s="4">
        <v>9.4840456399999995E-2</v>
      </c>
      <c r="CN93" s="4">
        <v>9.4044370799999999E-2</v>
      </c>
      <c r="CO93" s="4">
        <v>9.3254587700000002E-2</v>
      </c>
      <c r="CP93" s="4">
        <v>9.2471065699999994E-2</v>
      </c>
      <c r="CQ93" s="4">
        <v>9.1693763400000003E-2</v>
      </c>
      <c r="CR93" s="4">
        <v>9.0922639499999999E-2</v>
      </c>
      <c r="CS93" s="4">
        <v>9.0157652500000005E-2</v>
      </c>
      <c r="CT93" s="4">
        <v>8.9398761100000002E-2</v>
      </c>
      <c r="CU93" s="4">
        <v>8.8645923900000007E-2</v>
      </c>
      <c r="CV93" s="4">
        <v>8.7899099499999994E-2</v>
      </c>
      <c r="CW93" s="4">
        <v>8.7158246600000003E-2</v>
      </c>
      <c r="CX93" s="4">
        <v>8.6423324100000004E-2</v>
      </c>
      <c r="CY93" s="4">
        <v>8.5694290800000003E-2</v>
      </c>
      <c r="CZ93" s="4">
        <v>8.4971105800000002E-2</v>
      </c>
      <c r="DA93" s="4">
        <v>8.4253728E-2</v>
      </c>
      <c r="DB93" s="4">
        <v>8.3542116700000002E-2</v>
      </c>
      <c r="DC93" s="4">
        <v>8.2836231100000005E-2</v>
      </c>
      <c r="DD93" s="4">
        <v>8.2136030900000004E-2</v>
      </c>
      <c r="DE93" s="4">
        <v>8.1441475400000005E-2</v>
      </c>
      <c r="DF93" s="4">
        <v>8.07525246E-2</v>
      </c>
      <c r="DG93" s="4">
        <v>8.0069138100000006E-2</v>
      </c>
      <c r="DH93" s="4">
        <v>7.9391276199999999E-2</v>
      </c>
      <c r="DI93" s="4">
        <v>7.8718898999999995E-2</v>
      </c>
      <c r="DJ93" s="4">
        <v>7.8051966900000005E-2</v>
      </c>
      <c r="DK93" s="4">
        <v>7.7390440399999996E-2</v>
      </c>
      <c r="DL93" s="4">
        <v>7.6734280299999999E-2</v>
      </c>
      <c r="DM93" s="4">
        <v>7.6083447400000004E-2</v>
      </c>
      <c r="DN93" s="4">
        <v>7.5437902900000006E-2</v>
      </c>
      <c r="DO93" s="4">
        <v>7.4797608099999996E-2</v>
      </c>
      <c r="DP93" s="4">
        <v>7.4162524300000005E-2</v>
      </c>
      <c r="DQ93" s="4">
        <v>7.3532613299999994E-2</v>
      </c>
      <c r="DR93" s="4">
        <v>7.2907836899999995E-2</v>
      </c>
      <c r="DS93" s="4">
        <v>7.2288157199999994E-2</v>
      </c>
      <c r="DT93" s="4">
        <v>7.1673536299999993E-2</v>
      </c>
      <c r="DU93" s="4">
        <v>7.1063936899999999E-2</v>
      </c>
      <c r="DV93" s="4">
        <v>7.0459321399999997E-2</v>
      </c>
      <c r="DW93" s="4">
        <v>6.9859652800000005E-2</v>
      </c>
      <c r="DX93" s="4">
        <v>6.9264894100000002E-2</v>
      </c>
      <c r="DY93" s="4">
        <v>6.8675008499999995E-2</v>
      </c>
      <c r="DZ93" s="4">
        <v>6.80899596E-2</v>
      </c>
      <c r="EA93" s="4">
        <v>6.7509711E-2</v>
      </c>
      <c r="EB93" s="4">
        <v>6.6934226599999994E-2</v>
      </c>
      <c r="EC93" s="4">
        <v>6.6363470399999999E-2</v>
      </c>
      <c r="ED93" s="4">
        <v>6.57974068E-2</v>
      </c>
      <c r="EE93" s="4">
        <v>6.5236000299999999E-2</v>
      </c>
      <c r="EF93" s="4">
        <v>6.4679215600000006E-2</v>
      </c>
      <c r="EG93" s="4">
        <v>6.4127017600000003E-2</v>
      </c>
      <c r="EH93" s="4">
        <v>6.3579371499999995E-2</v>
      </c>
      <c r="EI93" s="4">
        <v>6.3036242500000006E-2</v>
      </c>
      <c r="EJ93" s="4">
        <v>6.24975963E-2</v>
      </c>
      <c r="EK93" s="4">
        <v>6.1963398599999997E-2</v>
      </c>
      <c r="EL93" s="4">
        <v>6.1433615400000002E-2</v>
      </c>
      <c r="EM93" s="4">
        <v>6.09082128E-2</v>
      </c>
      <c r="EN93" s="4">
        <v>6.0387157300000001E-2</v>
      </c>
      <c r="EO93" s="4">
        <v>5.9870415500000003E-2</v>
      </c>
      <c r="EP93" s="4">
        <v>5.93579542E-2</v>
      </c>
      <c r="EQ93" s="4">
        <v>5.8849740300000002E-2</v>
      </c>
      <c r="ER93" s="4">
        <v>5.8345741200000002E-2</v>
      </c>
      <c r="ES93" s="4">
        <v>5.7845924299999997E-2</v>
      </c>
      <c r="ET93" s="4">
        <v>5.7350257199999997E-2</v>
      </c>
      <c r="EU93" s="4">
        <v>5.6858707799999998E-2</v>
      </c>
      <c r="EV93" s="4">
        <v>5.6371244100000002E-2</v>
      </c>
      <c r="EW93" s="4">
        <v>5.5887834400000003E-2</v>
      </c>
      <c r="EX93" s="4">
        <v>5.5408447200000002E-2</v>
      </c>
      <c r="EY93" s="4">
        <v>5.4933051099999998E-2</v>
      </c>
      <c r="EZ93" s="4">
        <v>5.4461615099999999E-2</v>
      </c>
      <c r="FA93" s="4">
        <v>5.3994108200000002E-2</v>
      </c>
      <c r="FB93" s="4">
        <v>5.3530499699999998E-2</v>
      </c>
      <c r="FC93" s="4">
        <v>5.3070759199999998E-2</v>
      </c>
      <c r="FD93" s="4">
        <v>5.2614856299999999E-2</v>
      </c>
      <c r="FE93" s="4">
        <v>5.2162760900000001E-2</v>
      </c>
      <c r="FF93" s="4">
        <v>5.1714443200000001E-2</v>
      </c>
      <c r="FG93" s="4">
        <v>5.1269873399999999E-2</v>
      </c>
      <c r="FH93" s="4">
        <v>5.0829022000000001E-2</v>
      </c>
      <c r="FI93" s="4">
        <v>5.0391859800000001E-2</v>
      </c>
      <c r="FJ93" s="4">
        <v>4.9958357699999997E-2</v>
      </c>
      <c r="FK93" s="4">
        <v>4.9528486599999998E-2</v>
      </c>
      <c r="FL93" s="4">
        <v>4.9102218099999997E-2</v>
      </c>
      <c r="FM93" s="4">
        <v>4.8679523400000001E-2</v>
      </c>
      <c r="FN93" s="4">
        <v>4.82603744E-2</v>
      </c>
      <c r="FO93" s="4">
        <v>4.7844742900000001E-2</v>
      </c>
      <c r="FP93" s="4">
        <v>4.7432601099999999E-2</v>
      </c>
      <c r="FQ93" s="4">
        <v>4.7023921000000003E-2</v>
      </c>
    </row>
    <row r="94" spans="1:173" x14ac:dyDescent="0.2">
      <c r="A94" s="3">
        <v>92</v>
      </c>
      <c r="B94" s="4">
        <v>0.2313470617</v>
      </c>
      <c r="C94" s="4">
        <v>0.22980060429999999</v>
      </c>
      <c r="D94" s="4">
        <v>0.21541761819999999</v>
      </c>
      <c r="E94" s="4">
        <v>0.20814245419999999</v>
      </c>
      <c r="F94" s="4">
        <v>0.20418472239999999</v>
      </c>
      <c r="G94" s="4">
        <v>0.2018073561</v>
      </c>
      <c r="H94" s="4">
        <v>0.2001830322</v>
      </c>
      <c r="I94" s="4">
        <v>0.19891035039999999</v>
      </c>
      <c r="J94" s="4">
        <v>0.1977933929</v>
      </c>
      <c r="K94" s="4">
        <v>0.1967368867</v>
      </c>
      <c r="L94" s="4">
        <v>0.1956951844</v>
      </c>
      <c r="M94" s="4">
        <v>0.19464714250000001</v>
      </c>
      <c r="N94" s="4">
        <v>0.19358368340000001</v>
      </c>
      <c r="O94" s="4">
        <v>0.19250162169999999</v>
      </c>
      <c r="P94" s="4">
        <v>0.191400602</v>
      </c>
      <c r="Q94" s="4">
        <v>0.1902815803</v>
      </c>
      <c r="R94" s="4">
        <v>0.1891460761</v>
      </c>
      <c r="S94" s="4">
        <v>0.1879958062</v>
      </c>
      <c r="T94" s="4">
        <v>0.18683250809999999</v>
      </c>
      <c r="U94" s="4">
        <v>0.1856578589</v>
      </c>
      <c r="V94" s="4">
        <v>0.18447343929999999</v>
      </c>
      <c r="W94" s="4">
        <v>0.18328072140000001</v>
      </c>
      <c r="X94" s="4">
        <v>0.18208106700000001</v>
      </c>
      <c r="Y94" s="4">
        <v>0.18087573100000001</v>
      </c>
      <c r="Z94" s="4">
        <v>0.1796658673</v>
      </c>
      <c r="AA94" s="4">
        <v>0.17845253559999999</v>
      </c>
      <c r="AB94" s="4">
        <v>0.1772367078</v>
      </c>
      <c r="AC94" s="4">
        <v>0.17601927449999999</v>
      </c>
      <c r="AD94" s="4">
        <v>0.17480105169999999</v>
      </c>
      <c r="AE94" s="4">
        <v>0.1735827861</v>
      </c>
      <c r="AF94" s="4">
        <v>0.17236516090000001</v>
      </c>
      <c r="AG94" s="4">
        <v>0.1711488004</v>
      </c>
      <c r="AH94" s="4">
        <v>0.1699342751</v>
      </c>
      <c r="AI94" s="4">
        <v>0.16872210570000001</v>
      </c>
      <c r="AJ94" s="4">
        <v>0.1675127673</v>
      </c>
      <c r="AK94" s="4">
        <v>0.1663066926</v>
      </c>
      <c r="AL94" s="4">
        <v>0.16510427599999999</v>
      </c>
      <c r="AM94" s="4">
        <v>0.16390587609999999</v>
      </c>
      <c r="AN94" s="4">
        <v>0.16271181870000001</v>
      </c>
      <c r="AO94" s="4">
        <v>0.16152239970000001</v>
      </c>
      <c r="AP94" s="4">
        <v>0.16033788730000001</v>
      </c>
      <c r="AQ94" s="4">
        <v>0.1591585241</v>
      </c>
      <c r="AR94" s="4">
        <v>0.15798452960000001</v>
      </c>
      <c r="AS94" s="4">
        <v>0.1568161018</v>
      </c>
      <c r="AT94" s="4">
        <v>0.15565341890000001</v>
      </c>
      <c r="AU94" s="4">
        <v>0.1544966411</v>
      </c>
      <c r="AV94" s="4">
        <v>0.15334591180000001</v>
      </c>
      <c r="AW94" s="4">
        <v>0.15220135940000001</v>
      </c>
      <c r="AX94" s="4">
        <v>0.15106309800000001</v>
      </c>
      <c r="AY94" s="4">
        <v>0.14993122910000001</v>
      </c>
      <c r="AZ94" s="4">
        <v>0.14880584220000001</v>
      </c>
      <c r="BA94" s="4">
        <v>0.14768701619999999</v>
      </c>
      <c r="BB94" s="4">
        <v>0.14657481959999999</v>
      </c>
      <c r="BC94" s="4">
        <v>0.14546931229999999</v>
      </c>
      <c r="BD94" s="4">
        <v>0.14437054539999999</v>
      </c>
      <c r="BE94" s="4">
        <v>0.1432785627</v>
      </c>
      <c r="BF94" s="4">
        <v>0.14219340050000001</v>
      </c>
      <c r="BG94" s="4">
        <v>0.14111508919999999</v>
      </c>
      <c r="BH94" s="4">
        <v>0.14004365269999999</v>
      </c>
      <c r="BI94" s="4">
        <v>0.13897910990000001</v>
      </c>
      <c r="BJ94" s="4">
        <v>0.13792147460000001</v>
      </c>
      <c r="BK94" s="4">
        <v>0.13687075600000001</v>
      </c>
      <c r="BL94" s="4">
        <v>0.135826959</v>
      </c>
      <c r="BM94" s="4">
        <v>0.1347900849</v>
      </c>
      <c r="BN94" s="4">
        <v>0.13376013149999999</v>
      </c>
      <c r="BO94" s="4">
        <v>0.13273709319999999</v>
      </c>
      <c r="BP94" s="4">
        <v>0.1317209617</v>
      </c>
      <c r="BQ94" s="4">
        <v>0.1307117257</v>
      </c>
      <c r="BR94" s="4">
        <v>0.12970937190000001</v>
      </c>
      <c r="BS94" s="4">
        <v>0.12871388419999999</v>
      </c>
      <c r="BT94" s="4">
        <v>0.1277252451</v>
      </c>
      <c r="BU94" s="4">
        <v>0.12674343460000001</v>
      </c>
      <c r="BV94" s="4">
        <v>0.1257684315</v>
      </c>
      <c r="BW94" s="4">
        <v>0.1248002127</v>
      </c>
      <c r="BX94" s="4">
        <v>0.1238387539</v>
      </c>
      <c r="BY94" s="4">
        <v>0.1228840294</v>
      </c>
      <c r="BZ94" s="4">
        <v>0.1219360124</v>
      </c>
      <c r="CA94" s="4">
        <v>0.120994675</v>
      </c>
      <c r="CB94" s="4">
        <v>0.1200599882</v>
      </c>
      <c r="CC94" s="4">
        <v>0.1191319225</v>
      </c>
      <c r="CD94" s="4">
        <v>0.1182104472</v>
      </c>
      <c r="CE94" s="4">
        <v>0.1172955311</v>
      </c>
      <c r="CF94" s="4">
        <v>0.1163871423</v>
      </c>
      <c r="CG94" s="4">
        <v>0.1154852484</v>
      </c>
      <c r="CH94" s="4">
        <v>0.11458981629999999</v>
      </c>
      <c r="CI94" s="4">
        <v>0.11370081260000001</v>
      </c>
      <c r="CJ94" s="4">
        <v>0.1128182034</v>
      </c>
      <c r="CK94" s="4">
        <v>0.1119419546</v>
      </c>
      <c r="CL94" s="4">
        <v>0.1110720315</v>
      </c>
      <c r="CM94" s="4">
        <v>0.1102083992</v>
      </c>
      <c r="CN94" s="4">
        <v>0.1093510228</v>
      </c>
      <c r="CO94" s="4">
        <v>0.1084998668</v>
      </c>
      <c r="CP94" s="4">
        <v>0.1076548958</v>
      </c>
      <c r="CQ94" s="4">
        <v>0.106816074</v>
      </c>
      <c r="CR94" s="4">
        <v>0.10598336580000001</v>
      </c>
      <c r="CS94" s="4">
        <v>0.1051567351</v>
      </c>
      <c r="CT94" s="4">
        <v>0.104336146</v>
      </c>
      <c r="CU94" s="4">
        <v>0.1035215624</v>
      </c>
      <c r="CV94" s="4">
        <v>0.10271294810000001</v>
      </c>
      <c r="CW94" s="4">
        <v>0.10191026709999999</v>
      </c>
      <c r="CX94" s="4">
        <v>0.10111348320000001</v>
      </c>
      <c r="CY94" s="4">
        <v>0.10032256019999999</v>
      </c>
      <c r="CZ94" s="4">
        <v>9.9537461899999999E-2</v>
      </c>
      <c r="DA94" s="4">
        <v>9.8758152200000004E-2</v>
      </c>
      <c r="DB94" s="4">
        <v>9.7984594999999994E-2</v>
      </c>
      <c r="DC94" s="4">
        <v>9.72167543E-2</v>
      </c>
      <c r="DD94" s="4">
        <v>9.6454594000000005E-2</v>
      </c>
      <c r="DE94" s="4">
        <v>9.5698078199999995E-2</v>
      </c>
      <c r="DF94" s="4">
        <v>9.4947171100000005E-2</v>
      </c>
      <c r="DG94" s="4">
        <v>9.4201836799999994E-2</v>
      </c>
      <c r="DH94" s="4">
        <v>9.3462039699999999E-2</v>
      </c>
      <c r="DI94" s="4">
        <v>9.2727744200000004E-2</v>
      </c>
      <c r="DJ94" s="4">
        <v>9.1998914700000003E-2</v>
      </c>
      <c r="DK94" s="4">
        <v>9.1275515799999998E-2</v>
      </c>
      <c r="DL94" s="4">
        <v>9.0557512300000004E-2</v>
      </c>
      <c r="DM94" s="4">
        <v>8.9844868999999994E-2</v>
      </c>
      <c r="DN94" s="4">
        <v>8.9137550800000007E-2</v>
      </c>
      <c r="DO94" s="4">
        <v>8.8435522700000005E-2</v>
      </c>
      <c r="DP94" s="4">
        <v>8.7738750000000004E-2</v>
      </c>
      <c r="DQ94" s="4">
        <v>8.7047198000000006E-2</v>
      </c>
      <c r="DR94" s="4">
        <v>8.6360832100000007E-2</v>
      </c>
      <c r="DS94" s="4">
        <v>8.5679617999999999E-2</v>
      </c>
      <c r="DT94" s="4">
        <v>8.5003521299999996E-2</v>
      </c>
      <c r="DU94" s="4">
        <v>8.4332507900000006E-2</v>
      </c>
      <c r="DV94" s="4">
        <v>8.3666543800000007E-2</v>
      </c>
      <c r="DW94" s="4">
        <v>8.3005595099999996E-2</v>
      </c>
      <c r="DX94" s="4">
        <v>8.2349628199999997E-2</v>
      </c>
      <c r="DY94" s="4">
        <v>8.1698609599999999E-2</v>
      </c>
      <c r="DZ94" s="4">
        <v>8.1052505699999999E-2</v>
      </c>
      <c r="EA94" s="4">
        <v>8.0411283400000005E-2</v>
      </c>
      <c r="EB94" s="4">
        <v>7.9774909599999999E-2</v>
      </c>
      <c r="EC94" s="4">
        <v>7.9143351299999998E-2</v>
      </c>
      <c r="ED94" s="4">
        <v>7.8516575800000002E-2</v>
      </c>
      <c r="EE94" s="4">
        <v>7.7894550300000004E-2</v>
      </c>
      <c r="EF94" s="4">
        <v>7.7277242499999996E-2</v>
      </c>
      <c r="EG94" s="4">
        <v>7.6664620000000003E-2</v>
      </c>
      <c r="EH94" s="4">
        <v>7.6056650700000006E-2</v>
      </c>
      <c r="EI94" s="4">
        <v>7.5453302599999994E-2</v>
      </c>
      <c r="EJ94" s="4">
        <v>7.4854543800000006E-2</v>
      </c>
      <c r="EK94" s="4">
        <v>7.4260342600000001E-2</v>
      </c>
      <c r="EL94" s="4">
        <v>7.3670667699999998E-2</v>
      </c>
      <c r="EM94" s="4">
        <v>7.3085487500000004E-2</v>
      </c>
      <c r="EN94" s="4">
        <v>7.2504770999999996E-2</v>
      </c>
      <c r="EO94" s="4">
        <v>7.1928487099999994E-2</v>
      </c>
      <c r="EP94" s="4">
        <v>7.1356604899999995E-2</v>
      </c>
      <c r="EQ94" s="4">
        <v>7.0789093799999994E-2</v>
      </c>
      <c r="ER94" s="4">
        <v>7.0225923300000007E-2</v>
      </c>
      <c r="ES94" s="4">
        <v>6.9667062799999999E-2</v>
      </c>
      <c r="ET94" s="4">
        <v>6.9112482399999994E-2</v>
      </c>
      <c r="EU94" s="4">
        <v>6.8562151799999999E-2</v>
      </c>
      <c r="EV94" s="4">
        <v>6.8016041299999996E-2</v>
      </c>
      <c r="EW94" s="4">
        <v>6.7474121100000006E-2</v>
      </c>
      <c r="EX94" s="4">
        <v>6.6936361700000002E-2</v>
      </c>
      <c r="EY94" s="4">
        <v>6.64027336E-2</v>
      </c>
      <c r="EZ94" s="4">
        <v>6.58732078E-2</v>
      </c>
      <c r="FA94" s="4">
        <v>6.5347755100000002E-2</v>
      </c>
      <c r="FB94" s="4">
        <v>6.4826346600000001E-2</v>
      </c>
      <c r="FC94" s="4">
        <v>6.4308953700000004E-2</v>
      </c>
      <c r="FD94" s="4">
        <v>6.3795547699999997E-2</v>
      </c>
      <c r="FE94" s="4">
        <v>6.3286100200000001E-2</v>
      </c>
      <c r="FF94" s="4">
        <v>6.2780583099999995E-2</v>
      </c>
      <c r="FG94" s="4">
        <v>6.22789682E-2</v>
      </c>
      <c r="FH94" s="4">
        <v>6.1781227600000002E-2</v>
      </c>
      <c r="FI94" s="4">
        <v>6.12873336E-2</v>
      </c>
      <c r="FJ94" s="4">
        <v>6.0797258700000002E-2</v>
      </c>
      <c r="FK94" s="4">
        <v>6.03109753E-2</v>
      </c>
      <c r="FL94" s="4">
        <v>5.9828456199999998E-2</v>
      </c>
      <c r="FM94" s="4">
        <v>5.9349674400000003E-2</v>
      </c>
      <c r="FN94" s="4">
        <v>5.8874602800000002E-2</v>
      </c>
      <c r="FO94" s="4">
        <v>5.8403214799999999E-2</v>
      </c>
      <c r="FP94" s="4">
        <v>5.7935483599999997E-2</v>
      </c>
      <c r="FQ94" s="4">
        <v>5.74713829E-2</v>
      </c>
    </row>
    <row r="95" spans="1:173" x14ac:dyDescent="0.2">
      <c r="A95" s="3">
        <v>93</v>
      </c>
      <c r="B95" s="4">
        <v>0.25292476260000002</v>
      </c>
      <c r="C95" s="4">
        <v>0.25139096649999998</v>
      </c>
      <c r="D95" s="4">
        <v>0.23599744489999999</v>
      </c>
      <c r="E95" s="4">
        <v>0.2282527959</v>
      </c>
      <c r="F95" s="4">
        <v>0.22408634150000001</v>
      </c>
      <c r="G95" s="4">
        <v>0.22162619489999999</v>
      </c>
      <c r="H95" s="4">
        <v>0.21997907580000001</v>
      </c>
      <c r="I95" s="4">
        <v>0.2187110387</v>
      </c>
      <c r="J95" s="4">
        <v>0.21761008600000001</v>
      </c>
      <c r="K95" s="4">
        <v>0.2165730461</v>
      </c>
      <c r="L95" s="4">
        <v>0.21555045110000001</v>
      </c>
      <c r="M95" s="4">
        <v>0.21451937060000001</v>
      </c>
      <c r="N95" s="4">
        <v>0.21346995060000001</v>
      </c>
      <c r="O95" s="4">
        <v>0.2123987286</v>
      </c>
      <c r="P95" s="4">
        <v>0.2113053141</v>
      </c>
      <c r="Q95" s="4">
        <v>0.21019074339999999</v>
      </c>
      <c r="R95" s="4">
        <v>0.20905666689999999</v>
      </c>
      <c r="S95" s="4">
        <v>0.20790495140000001</v>
      </c>
      <c r="T95" s="4">
        <v>0.206737489</v>
      </c>
      <c r="U95" s="4">
        <v>0.2055561075</v>
      </c>
      <c r="V95" s="4">
        <v>0.20436253200000001</v>
      </c>
      <c r="W95" s="4">
        <v>0.20315837070000001</v>
      </c>
      <c r="X95" s="4">
        <v>0.2019451135</v>
      </c>
      <c r="Y95" s="4">
        <v>0.20072413489999999</v>
      </c>
      <c r="Z95" s="4">
        <v>0.19949670089999999</v>
      </c>
      <c r="AA95" s="4">
        <v>0.1982639756</v>
      </c>
      <c r="AB95" s="4">
        <v>0.19702702829999999</v>
      </c>
      <c r="AC95" s="4">
        <v>0.19578684099999999</v>
      </c>
      <c r="AD95" s="4">
        <v>0.1945443144</v>
      </c>
      <c r="AE95" s="4">
        <v>0.1933002748</v>
      </c>
      <c r="AF95" s="4">
        <v>0.19205547940000001</v>
      </c>
      <c r="AG95" s="4">
        <v>0.19081062200000001</v>
      </c>
      <c r="AH95" s="4">
        <v>0.18956633780000001</v>
      </c>
      <c r="AI95" s="4">
        <v>0.1883232081</v>
      </c>
      <c r="AJ95" s="4">
        <v>0.18708176469999999</v>
      </c>
      <c r="AK95" s="4">
        <v>0.1858424937</v>
      </c>
      <c r="AL95" s="4">
        <v>0.18460583890000001</v>
      </c>
      <c r="AM95" s="4">
        <v>0.1833722056</v>
      </c>
      <c r="AN95" s="4">
        <v>0.18214196360000001</v>
      </c>
      <c r="AO95" s="4">
        <v>0.18091544970000001</v>
      </c>
      <c r="AP95" s="4">
        <v>0.17969297079999999</v>
      </c>
      <c r="AQ95" s="4">
        <v>0.1784748058</v>
      </c>
      <c r="AR95" s="4">
        <v>0.17726120840000001</v>
      </c>
      <c r="AS95" s="4">
        <v>0.1760524087</v>
      </c>
      <c r="AT95" s="4">
        <v>0.1748486152</v>
      </c>
      <c r="AU95" s="4">
        <v>0.1736500168</v>
      </c>
      <c r="AV95" s="4">
        <v>0.17245678389999999</v>
      </c>
      <c r="AW95" s="4">
        <v>0.17126907050000001</v>
      </c>
      <c r="AX95" s="4">
        <v>0.17008701500000001</v>
      </c>
      <c r="AY95" s="4">
        <v>0.1689107416</v>
      </c>
      <c r="AZ95" s="4">
        <v>0.16774036170000001</v>
      </c>
      <c r="BA95" s="4">
        <v>0.16657597460000001</v>
      </c>
      <c r="BB95" s="4">
        <v>0.1654176688</v>
      </c>
      <c r="BC95" s="4">
        <v>0.16426552259999999</v>
      </c>
      <c r="BD95" s="4">
        <v>0.16311960510000001</v>
      </c>
      <c r="BE95" s="4">
        <v>0.16197997680000001</v>
      </c>
      <c r="BF95" s="4">
        <v>0.1608466905</v>
      </c>
      <c r="BG95" s="4">
        <v>0.15971979189999999</v>
      </c>
      <c r="BH95" s="4">
        <v>0.15859931990000001</v>
      </c>
      <c r="BI95" s="4">
        <v>0.1574853075</v>
      </c>
      <c r="BJ95" s="4">
        <v>0.15637778220000001</v>
      </c>
      <c r="BK95" s="4">
        <v>0.15527676630000001</v>
      </c>
      <c r="BL95" s="4">
        <v>0.1541822773</v>
      </c>
      <c r="BM95" s="4">
        <v>0.15309432880000001</v>
      </c>
      <c r="BN95" s="4">
        <v>0.1520129301</v>
      </c>
      <c r="BO95" s="4">
        <v>0.150938087</v>
      </c>
      <c r="BP95" s="4">
        <v>0.149869802</v>
      </c>
      <c r="BQ95" s="4">
        <v>0.14880807460000001</v>
      </c>
      <c r="BR95" s="4">
        <v>0.14775290150000001</v>
      </c>
      <c r="BS95" s="4">
        <v>0.14670427680000001</v>
      </c>
      <c r="BT95" s="4">
        <v>0.14566219229999999</v>
      </c>
      <c r="BU95" s="4">
        <v>0.14462663749999999</v>
      </c>
      <c r="BV95" s="4">
        <v>0.14359760020000001</v>
      </c>
      <c r="BW95" s="4">
        <v>0.1425750663</v>
      </c>
      <c r="BX95" s="4">
        <v>0.1415590199</v>
      </c>
      <c r="BY95" s="4">
        <v>0.14054944380000001</v>
      </c>
      <c r="BZ95" s="4">
        <v>0.1395463193</v>
      </c>
      <c r="CA95" s="4">
        <v>0.13854962649999999</v>
      </c>
      <c r="CB95" s="4">
        <v>0.13755934419999999</v>
      </c>
      <c r="CC95" s="4">
        <v>0.1365754505</v>
      </c>
      <c r="CD95" s="4">
        <v>0.1355979222</v>
      </c>
      <c r="CE95" s="4">
        <v>0.13462673529999999</v>
      </c>
      <c r="CF95" s="4">
        <v>0.13366186520000001</v>
      </c>
      <c r="CG95" s="4">
        <v>0.13270328619999999</v>
      </c>
      <c r="CH95" s="4">
        <v>0.13175097229999999</v>
      </c>
      <c r="CI95" s="4">
        <v>0.13080489679999999</v>
      </c>
      <c r="CJ95" s="4">
        <v>0.12986503229999999</v>
      </c>
      <c r="CK95" s="4">
        <v>0.12893135110000001</v>
      </c>
      <c r="CL95" s="4">
        <v>0.12800382499999999</v>
      </c>
      <c r="CM95" s="4">
        <v>0.1270824254</v>
      </c>
      <c r="CN95" s="4">
        <v>0.12616712320000001</v>
      </c>
      <c r="CO95" s="4">
        <v>0.12525788930000001</v>
      </c>
      <c r="CP95" s="4">
        <v>0.1243546941</v>
      </c>
      <c r="CQ95" s="4">
        <v>0.1234575076</v>
      </c>
      <c r="CR95" s="4">
        <v>0.1225662998</v>
      </c>
      <c r="CS95" s="4">
        <v>0.1216810405</v>
      </c>
      <c r="CT95" s="4">
        <v>0.1208016992</v>
      </c>
      <c r="CU95" s="4">
        <v>0.11992824539999999</v>
      </c>
      <c r="CV95" s="4">
        <v>0.11906064819999999</v>
      </c>
      <c r="CW95" s="4">
        <v>0.11819887680000001</v>
      </c>
      <c r="CX95" s="4">
        <v>0.1173429003</v>
      </c>
      <c r="CY95" s="4">
        <v>0.11649268760000001</v>
      </c>
      <c r="CZ95" s="4">
        <v>0.11564820770000001</v>
      </c>
      <c r="DA95" s="4">
        <v>0.1148094295</v>
      </c>
      <c r="DB95" s="4">
        <v>0.11397632169999999</v>
      </c>
      <c r="DC95" s="4">
        <v>0.1131488531</v>
      </c>
      <c r="DD95" s="4">
        <v>0.1123269925</v>
      </c>
      <c r="DE95" s="4">
        <v>0.1115107087</v>
      </c>
      <c r="DF95" s="4">
        <v>0.11069997049999999</v>
      </c>
      <c r="DG95" s="4">
        <v>0.1098947466</v>
      </c>
      <c r="DH95" s="4">
        <v>0.1090950059</v>
      </c>
      <c r="DI95" s="4">
        <v>0.10830071719999999</v>
      </c>
      <c r="DJ95" s="4">
        <v>0.1075118493</v>
      </c>
      <c r="DK95" s="4">
        <v>0.1067283713</v>
      </c>
      <c r="DL95" s="4">
        <v>0.1059502521</v>
      </c>
      <c r="DM95" s="4">
        <v>0.1051774607</v>
      </c>
      <c r="DN95" s="4">
        <v>0.1044099661</v>
      </c>
      <c r="DO95" s="4">
        <v>0.1036477376</v>
      </c>
      <c r="DP95" s="4">
        <v>0.1028907443</v>
      </c>
      <c r="DQ95" s="4">
        <v>0.1021389555</v>
      </c>
      <c r="DR95" s="4">
        <v>0.10139234060000001</v>
      </c>
      <c r="DS95" s="4">
        <v>0.100650869</v>
      </c>
      <c r="DT95" s="4">
        <v>9.9914510299999995E-2</v>
      </c>
      <c r="DU95" s="4">
        <v>9.9183234100000003E-2</v>
      </c>
      <c r="DV95" s="4">
        <v>9.8457009999999998E-2</v>
      </c>
      <c r="DW95" s="4">
        <v>9.7735807800000005E-2</v>
      </c>
      <c r="DX95" s="4">
        <v>9.7019597599999993E-2</v>
      </c>
      <c r="DY95" s="4">
        <v>9.6308349099999996E-2</v>
      </c>
      <c r="DZ95" s="4">
        <v>9.5602032599999998E-2</v>
      </c>
      <c r="EA95" s="4">
        <v>9.49006181E-2</v>
      </c>
      <c r="EB95" s="4">
        <v>9.4204075999999998E-2</v>
      </c>
      <c r="EC95" s="4">
        <v>9.3512376699999997E-2</v>
      </c>
      <c r="ED95" s="4">
        <v>9.2825490699999999E-2</v>
      </c>
      <c r="EE95" s="4">
        <v>9.2143388500000006E-2</v>
      </c>
      <c r="EF95" s="4">
        <v>9.1466040999999998E-2</v>
      </c>
      <c r="EG95" s="4">
        <v>9.0793418799999998E-2</v>
      </c>
      <c r="EH95" s="4">
        <v>9.0125493000000001E-2</v>
      </c>
      <c r="EI95" s="4">
        <v>8.9462234599999996E-2</v>
      </c>
      <c r="EJ95" s="4">
        <v>8.88036148E-2</v>
      </c>
      <c r="EK95" s="4">
        <v>8.8149604899999998E-2</v>
      </c>
      <c r="EL95" s="4">
        <v>8.7500176099999993E-2</v>
      </c>
      <c r="EM95" s="4">
        <v>8.6855300199999999E-2</v>
      </c>
      <c r="EN95" s="4">
        <v>8.6214948599999994E-2</v>
      </c>
      <c r="EO95" s="4">
        <v>8.5579093199999998E-2</v>
      </c>
      <c r="EP95" s="4">
        <v>8.4947705799999995E-2</v>
      </c>
      <c r="EQ95" s="4">
        <v>8.4320758400000001E-2</v>
      </c>
      <c r="ER95" s="4">
        <v>8.3698223099999997E-2</v>
      </c>
      <c r="ES95" s="4">
        <v>8.3080072199999994E-2</v>
      </c>
      <c r="ET95" s="4">
        <v>8.2466278000000004E-2</v>
      </c>
      <c r="EU95" s="4">
        <v>8.1856812900000006E-2</v>
      </c>
      <c r="EV95" s="4">
        <v>8.1251649600000003E-2</v>
      </c>
      <c r="EW95" s="4">
        <v>8.0650760899999993E-2</v>
      </c>
      <c r="EX95" s="4">
        <v>8.0054119500000007E-2</v>
      </c>
      <c r="EY95" s="4">
        <v>7.9461698400000003E-2</v>
      </c>
      <c r="EZ95" s="4">
        <v>7.8873470700000003E-2</v>
      </c>
      <c r="FA95" s="4">
        <v>7.8289409700000007E-2</v>
      </c>
      <c r="FB95" s="4">
        <v>7.7709488699999996E-2</v>
      </c>
      <c r="FC95" s="4">
        <v>7.7133681100000004E-2</v>
      </c>
      <c r="FD95" s="4">
        <v>7.6561960600000006E-2</v>
      </c>
      <c r="FE95" s="4">
        <v>7.5994300900000006E-2</v>
      </c>
      <c r="FF95" s="4">
        <v>7.5430675799999999E-2</v>
      </c>
      <c r="FG95" s="4">
        <v>7.4871059300000001E-2</v>
      </c>
      <c r="FH95" s="4">
        <v>7.4315425599999999E-2</v>
      </c>
      <c r="FI95" s="4">
        <v>7.3763748700000006E-2</v>
      </c>
      <c r="FJ95" s="4">
        <v>7.3216003200000004E-2</v>
      </c>
      <c r="FK95" s="4">
        <v>7.2672163400000003E-2</v>
      </c>
      <c r="FL95" s="4">
        <v>7.2132204000000005E-2</v>
      </c>
      <c r="FM95" s="4">
        <v>7.1596099799999993E-2</v>
      </c>
      <c r="FN95" s="4">
        <v>7.1063825499999997E-2</v>
      </c>
      <c r="FO95" s="4">
        <v>7.0535356199999996E-2</v>
      </c>
      <c r="FP95" s="4">
        <v>7.0010666900000004E-2</v>
      </c>
      <c r="FQ95" s="4">
        <v>6.9489732999999998E-2</v>
      </c>
    </row>
    <row r="96" spans="1:173" x14ac:dyDescent="0.2">
      <c r="A96" s="3">
        <v>94</v>
      </c>
      <c r="B96" s="4">
        <v>0.27532181690000002</v>
      </c>
      <c r="C96" s="4">
        <v>0.27380878110000001</v>
      </c>
      <c r="D96" s="4">
        <v>0.25741349200000002</v>
      </c>
      <c r="E96" s="4">
        <v>0.24920533780000001</v>
      </c>
      <c r="F96" s="4">
        <v>0.24483655109999999</v>
      </c>
      <c r="G96" s="4">
        <v>0.2423006701</v>
      </c>
      <c r="H96" s="4">
        <v>0.24063826960000001</v>
      </c>
      <c r="I96" s="4">
        <v>0.23938268509999999</v>
      </c>
      <c r="J96" s="4">
        <v>0.23830572880000001</v>
      </c>
      <c r="K96" s="4">
        <v>0.2372962652</v>
      </c>
      <c r="L96" s="4">
        <v>0.23630096789999999</v>
      </c>
      <c r="M96" s="4">
        <v>0.2352950966</v>
      </c>
      <c r="N96" s="4">
        <v>0.23426800589999999</v>
      </c>
      <c r="O96" s="4">
        <v>0.2332159456</v>
      </c>
      <c r="P96" s="4">
        <v>0.23213848270000001</v>
      </c>
      <c r="Q96" s="4">
        <v>0.2310367267</v>
      </c>
      <c r="R96" s="4">
        <v>0.22991245339999999</v>
      </c>
      <c r="S96" s="4">
        <v>0.228767675</v>
      </c>
      <c r="T96" s="4">
        <v>0.2276044331</v>
      </c>
      <c r="U96" s="4">
        <v>0.22642470240000001</v>
      </c>
      <c r="V96" s="4">
        <v>0.2252303484</v>
      </c>
      <c r="W96" s="4">
        <v>0.22402311189999999</v>
      </c>
      <c r="X96" s="4">
        <v>0.22280460730000001</v>
      </c>
      <c r="Y96" s="4">
        <v>0.22157632599999999</v>
      </c>
      <c r="Z96" s="4">
        <v>0.22033964289999999</v>
      </c>
      <c r="AA96" s="4">
        <v>0.2190958237</v>
      </c>
      <c r="AB96" s="4">
        <v>0.21784603289999999</v>
      </c>
      <c r="AC96" s="4">
        <v>0.2165913411</v>
      </c>
      <c r="AD96" s="4">
        <v>0.215332732</v>
      </c>
      <c r="AE96" s="4">
        <v>0.2140711089</v>
      </c>
      <c r="AF96" s="4">
        <v>0.21280730149999999</v>
      </c>
      <c r="AG96" s="4">
        <v>0.211542071</v>
      </c>
      <c r="AH96" s="4">
        <v>0.21027611569999999</v>
      </c>
      <c r="AI96" s="4">
        <v>0.20901007599999999</v>
      </c>
      <c r="AJ96" s="4">
        <v>0.20774453879999999</v>
      </c>
      <c r="AK96" s="4">
        <v>0.20648004180000001</v>
      </c>
      <c r="AL96" s="4">
        <v>0.20521707750000001</v>
      </c>
      <c r="AM96" s="4">
        <v>0.20395609649999999</v>
      </c>
      <c r="AN96" s="4">
        <v>0.20269751120000001</v>
      </c>
      <c r="AO96" s="4">
        <v>0.2014416983</v>
      </c>
      <c r="AP96" s="4">
        <v>0.2001890023</v>
      </c>
      <c r="AQ96" s="4">
        <v>0.19893973740000001</v>
      </c>
      <c r="AR96" s="4">
        <v>0.1976941904</v>
      </c>
      <c r="AS96" s="4">
        <v>0.1964526227</v>
      </c>
      <c r="AT96" s="4">
        <v>0.19521527250000001</v>
      </c>
      <c r="AU96" s="4">
        <v>0.1939823561</v>
      </c>
      <c r="AV96" s="4">
        <v>0.19275407059999999</v>
      </c>
      <c r="AW96" s="4">
        <v>0.1915305944</v>
      </c>
      <c r="AX96" s="4">
        <v>0.1903120895</v>
      </c>
      <c r="AY96" s="4">
        <v>0.18909870240000001</v>
      </c>
      <c r="AZ96" s="4">
        <v>0.1878905655</v>
      </c>
      <c r="BA96" s="4">
        <v>0.18668779830000001</v>
      </c>
      <c r="BB96" s="4">
        <v>0.185490508</v>
      </c>
      <c r="BC96" s="4">
        <v>0.18429879120000001</v>
      </c>
      <c r="BD96" s="4">
        <v>0.18311273419999999</v>
      </c>
      <c r="BE96" s="4">
        <v>0.18193241390000001</v>
      </c>
      <c r="BF96" s="4">
        <v>0.18075789889999999</v>
      </c>
      <c r="BG96" s="4">
        <v>0.17958924970000001</v>
      </c>
      <c r="BH96" s="4">
        <v>0.17842651970000001</v>
      </c>
      <c r="BI96" s="4">
        <v>0.1772697557</v>
      </c>
      <c r="BJ96" s="4">
        <v>0.17611899819999999</v>
      </c>
      <c r="BK96" s="4">
        <v>0.17497428239999999</v>
      </c>
      <c r="BL96" s="4">
        <v>0.17383563799999999</v>
      </c>
      <c r="BM96" s="4">
        <v>0.17270309019999999</v>
      </c>
      <c r="BN96" s="4">
        <v>0.17157665969999999</v>
      </c>
      <c r="BO96" s="4">
        <v>0.17045636319999999</v>
      </c>
      <c r="BP96" s="4">
        <v>0.16934221399999999</v>
      </c>
      <c r="BQ96" s="4">
        <v>0.16823422160000001</v>
      </c>
      <c r="BR96" s="4">
        <v>0.16713239260000001</v>
      </c>
      <c r="BS96" s="4">
        <v>0.1660367307</v>
      </c>
      <c r="BT96" s="4">
        <v>0.1649472371</v>
      </c>
      <c r="BU96" s="4">
        <v>0.16386391040000001</v>
      </c>
      <c r="BV96" s="4">
        <v>0.16278674709999999</v>
      </c>
      <c r="BW96" s="4">
        <v>0.1617157417</v>
      </c>
      <c r="BX96" s="4">
        <v>0.1606508867</v>
      </c>
      <c r="BY96" s="4">
        <v>0.159592173</v>
      </c>
      <c r="BZ96" s="4">
        <v>0.1585395899</v>
      </c>
      <c r="CA96" s="4">
        <v>0.15749312530000001</v>
      </c>
      <c r="CB96" s="4">
        <v>0.15645276559999999</v>
      </c>
      <c r="CC96" s="4">
        <v>0.1554184961</v>
      </c>
      <c r="CD96" s="4">
        <v>0.15439030109999999</v>
      </c>
      <c r="CE96" s="4">
        <v>0.15336816380000001</v>
      </c>
      <c r="CF96" s="4">
        <v>0.1523520662</v>
      </c>
      <c r="CG96" s="4">
        <v>0.15134199000000001</v>
      </c>
      <c r="CH96" s="4">
        <v>0.1503379155</v>
      </c>
      <c r="CI96" s="4">
        <v>0.14933982270000001</v>
      </c>
      <c r="CJ96" s="4">
        <v>0.1483476909</v>
      </c>
      <c r="CK96" s="4">
        <v>0.14736149849999999</v>
      </c>
      <c r="CL96" s="4">
        <v>0.14638122370000001</v>
      </c>
      <c r="CM96" s="4">
        <v>0.14540684400000001</v>
      </c>
      <c r="CN96" s="4">
        <v>0.14443833659999999</v>
      </c>
      <c r="CO96" s="4">
        <v>0.143475678</v>
      </c>
      <c r="CP96" s="4">
        <v>0.14251884470000001</v>
      </c>
      <c r="CQ96" s="4">
        <v>0.1415678125</v>
      </c>
      <c r="CR96" s="4">
        <v>0.1406225572</v>
      </c>
      <c r="CS96" s="4">
        <v>0.139683054</v>
      </c>
      <c r="CT96" s="4">
        <v>0.13874927810000001</v>
      </c>
      <c r="CU96" s="4">
        <v>0.13782120440000001</v>
      </c>
      <c r="CV96" s="4">
        <v>0.1368988075</v>
      </c>
      <c r="CW96" s="4">
        <v>0.13598206190000001</v>
      </c>
      <c r="CX96" s="4">
        <v>0.13507094189999999</v>
      </c>
      <c r="CY96" s="4">
        <v>0.13416542170000001</v>
      </c>
      <c r="CZ96" s="4">
        <v>0.13326547520000001</v>
      </c>
      <c r="DA96" s="4">
        <v>0.13237107649999999</v>
      </c>
      <c r="DB96" s="4">
        <v>0.13148219929999999</v>
      </c>
      <c r="DC96" s="4">
        <v>0.13059881740000001</v>
      </c>
      <c r="DD96" s="4">
        <v>0.1297209043</v>
      </c>
      <c r="DE96" s="4">
        <v>0.12884843369999999</v>
      </c>
      <c r="DF96" s="4">
        <v>0.12798137909999999</v>
      </c>
      <c r="DG96" s="4">
        <v>0.12711971399999999</v>
      </c>
      <c r="DH96" s="4">
        <v>0.12626341169999999</v>
      </c>
      <c r="DI96" s="4">
        <v>0.12541244579999999</v>
      </c>
      <c r="DJ96" s="4">
        <v>0.12456678960000001</v>
      </c>
      <c r="DK96" s="4">
        <v>0.12372641650000001</v>
      </c>
      <c r="DL96" s="4">
        <v>0.1228912999</v>
      </c>
      <c r="DM96" s="4">
        <v>0.1220614131</v>
      </c>
      <c r="DN96" s="4">
        <v>0.1212367295</v>
      </c>
      <c r="DO96" s="4">
        <v>0.1204172226</v>
      </c>
      <c r="DP96" s="4">
        <v>0.1196028658</v>
      </c>
      <c r="DQ96" s="4">
        <v>0.1187936324</v>
      </c>
      <c r="DR96" s="4">
        <v>0.1179894959</v>
      </c>
      <c r="DS96" s="4">
        <v>0.1171904299</v>
      </c>
      <c r="DT96" s="4">
        <v>0.1163964079</v>
      </c>
      <c r="DU96" s="4">
        <v>0.1156074034</v>
      </c>
      <c r="DV96" s="4">
        <v>0.11482339</v>
      </c>
      <c r="DW96" s="4">
        <v>0.1140443414</v>
      </c>
      <c r="DX96" s="4">
        <v>0.1132702313</v>
      </c>
      <c r="DY96" s="4">
        <v>0.11250103340000001</v>
      </c>
      <c r="DZ96" s="4">
        <v>0.1117367215</v>
      </c>
      <c r="EA96" s="4">
        <v>0.1109772696</v>
      </c>
      <c r="EB96" s="4">
        <v>0.1102226514</v>
      </c>
      <c r="EC96" s="4">
        <v>0.109472841</v>
      </c>
      <c r="ED96" s="4">
        <v>0.1087278124</v>
      </c>
      <c r="EE96" s="4">
        <v>0.1079875397</v>
      </c>
      <c r="EF96" s="4">
        <v>0.1072519971</v>
      </c>
      <c r="EG96" s="4">
        <v>0.1065211588</v>
      </c>
      <c r="EH96" s="4">
        <v>0.1057949991</v>
      </c>
      <c r="EI96" s="4">
        <v>0.1050734924</v>
      </c>
      <c r="EJ96" s="4">
        <v>0.1043566132</v>
      </c>
      <c r="EK96" s="4">
        <v>0.1036443358</v>
      </c>
      <c r="EL96" s="4">
        <v>0.102936635</v>
      </c>
      <c r="EM96" s="4">
        <v>0.1022334855</v>
      </c>
      <c r="EN96" s="4">
        <v>0.1015348619</v>
      </c>
      <c r="EO96" s="4">
        <v>0.100840739</v>
      </c>
      <c r="EP96" s="4">
        <v>0.1001510919</v>
      </c>
      <c r="EQ96" s="4">
        <v>9.9465895400000004E-2</v>
      </c>
      <c r="ER96" s="4">
        <v>9.8785124599999996E-2</v>
      </c>
      <c r="ES96" s="4">
        <v>9.8108754800000003E-2</v>
      </c>
      <c r="ET96" s="4">
        <v>9.7436760999999997E-2</v>
      </c>
      <c r="EU96" s="4">
        <v>9.6769118700000004E-2</v>
      </c>
      <c r="EV96" s="4">
        <v>9.6105803200000006E-2</v>
      </c>
      <c r="EW96" s="4">
        <v>9.5446790000000004E-2</v>
      </c>
      <c r="EX96" s="4">
        <v>9.4792054700000003E-2</v>
      </c>
      <c r="EY96" s="4">
        <v>9.4141573000000006E-2</v>
      </c>
      <c r="EZ96" s="4">
        <v>9.3495320500000006E-2</v>
      </c>
      <c r="FA96" s="4">
        <v>9.2853273200000003E-2</v>
      </c>
      <c r="FB96" s="4">
        <v>9.2215406900000005E-2</v>
      </c>
      <c r="FC96" s="4">
        <v>9.1581697700000006E-2</v>
      </c>
      <c r="FD96" s="4">
        <v>9.0952121600000005E-2</v>
      </c>
      <c r="FE96" s="4">
        <v>9.0326654899999997E-2</v>
      </c>
      <c r="FF96" s="4">
        <v>8.9705273799999999E-2</v>
      </c>
      <c r="FG96" s="4">
        <v>8.9087954699999999E-2</v>
      </c>
      <c r="FH96" s="4">
        <v>8.8474674099999998E-2</v>
      </c>
      <c r="FI96" s="4">
        <v>8.78654086E-2</v>
      </c>
      <c r="FJ96" s="4">
        <v>8.7260134700000005E-2</v>
      </c>
      <c r="FK96" s="4">
        <v>8.6658829199999995E-2</v>
      </c>
      <c r="FL96" s="4">
        <v>8.6061469000000002E-2</v>
      </c>
      <c r="FM96" s="4">
        <v>8.5468031E-2</v>
      </c>
      <c r="FN96" s="4">
        <v>8.4878492200000002E-2</v>
      </c>
      <c r="FO96" s="4">
        <v>8.4292829700000002E-2</v>
      </c>
      <c r="FP96" s="4">
        <v>8.3711020799999994E-2</v>
      </c>
      <c r="FQ96" s="4">
        <v>8.3133042700000007E-2</v>
      </c>
    </row>
    <row r="97" spans="1:173" x14ac:dyDescent="0.2">
      <c r="A97" s="3">
        <v>95</v>
      </c>
      <c r="B97" s="4">
        <v>0.29836058669999999</v>
      </c>
      <c r="C97" s="4">
        <v>0.29687536269999998</v>
      </c>
      <c r="D97" s="4">
        <v>0.27949975379999997</v>
      </c>
      <c r="E97" s="4">
        <v>0.27083950089999997</v>
      </c>
      <c r="F97" s="4">
        <v>0.26627686579999998</v>
      </c>
      <c r="G97" s="4">
        <v>0.26367283250000001</v>
      </c>
      <c r="H97" s="4">
        <v>0.26200248650000002</v>
      </c>
      <c r="I97" s="4">
        <v>0.2607666817</v>
      </c>
      <c r="J97" s="4">
        <v>0.25972113009999998</v>
      </c>
      <c r="K97" s="4">
        <v>0.25874676489999998</v>
      </c>
      <c r="L97" s="4">
        <v>0.25778640990000001</v>
      </c>
      <c r="M97" s="4">
        <v>0.2568135124</v>
      </c>
      <c r="N97" s="4">
        <v>0.25581662890000001</v>
      </c>
      <c r="O97" s="4">
        <v>0.25479171270000001</v>
      </c>
      <c r="P97" s="4">
        <v>0.25373827879999999</v>
      </c>
      <c r="Q97" s="4">
        <v>0.25265750110000001</v>
      </c>
      <c r="R97" s="4">
        <v>0.25155127179999998</v>
      </c>
      <c r="S97" s="4">
        <v>0.25042174</v>
      </c>
      <c r="T97" s="4">
        <v>0.24927108919999999</v>
      </c>
      <c r="U97" s="4">
        <v>0.2481014335</v>
      </c>
      <c r="V97" s="4">
        <v>0.24691477170000001</v>
      </c>
      <c r="W97" s="4">
        <v>0.24571297110000001</v>
      </c>
      <c r="X97" s="4">
        <v>0.24449776449999999</v>
      </c>
      <c r="Y97" s="4">
        <v>0.2432707543</v>
      </c>
      <c r="Z97" s="4">
        <v>0.24203341919999999</v>
      </c>
      <c r="AA97" s="4">
        <v>0.24078712190000001</v>
      </c>
      <c r="AB97" s="4">
        <v>0.23953311720000001</v>
      </c>
      <c r="AC97" s="4">
        <v>0.23827256020000001</v>
      </c>
      <c r="AD97" s="4">
        <v>0.23700651349999999</v>
      </c>
      <c r="AE97" s="4">
        <v>0.235735954</v>
      </c>
      <c r="AF97" s="4">
        <v>0.23446178000000001</v>
      </c>
      <c r="AG97" s="4">
        <v>0.23318481720000001</v>
      </c>
      <c r="AH97" s="4">
        <v>0.23190582379999999</v>
      </c>
      <c r="AI97" s="4">
        <v>0.23062549639999999</v>
      </c>
      <c r="AJ97" s="4">
        <v>0.22934447459999999</v>
      </c>
      <c r="AK97" s="4">
        <v>0.22806334519999999</v>
      </c>
      <c r="AL97" s="4">
        <v>0.22678264679999999</v>
      </c>
      <c r="AM97" s="4">
        <v>0.22550287329999999</v>
      </c>
      <c r="AN97" s="4">
        <v>0.22422447749999999</v>
      </c>
      <c r="AO97" s="4">
        <v>0.22294787420000001</v>
      </c>
      <c r="AP97" s="4">
        <v>0.22167344350000001</v>
      </c>
      <c r="AQ97" s="4">
        <v>0.22040153330000001</v>
      </c>
      <c r="AR97" s="4">
        <v>0.219132462</v>
      </c>
      <c r="AS97" s="4">
        <v>0.21786652070000001</v>
      </c>
      <c r="AT97" s="4">
        <v>0.2166039753</v>
      </c>
      <c r="AU97" s="4">
        <v>0.21534506910000001</v>
      </c>
      <c r="AV97" s="4">
        <v>0.2140900235</v>
      </c>
      <c r="AW97" s="4">
        <v>0.2128390409</v>
      </c>
      <c r="AX97" s="4">
        <v>0.21159230540000001</v>
      </c>
      <c r="AY97" s="4">
        <v>0.21034998469999999</v>
      </c>
      <c r="AZ97" s="4">
        <v>0.20911223109999999</v>
      </c>
      <c r="BA97" s="4">
        <v>0.207879183</v>
      </c>
      <c r="BB97" s="4">
        <v>0.20665096590000001</v>
      </c>
      <c r="BC97" s="4">
        <v>0.20542769329999999</v>
      </c>
      <c r="BD97" s="4">
        <v>0.2042094679</v>
      </c>
      <c r="BE97" s="4">
        <v>0.20299638219999999</v>
      </c>
      <c r="BF97" s="4">
        <v>0.20178851959999999</v>
      </c>
      <c r="BG97" s="4">
        <v>0.20058595479999999</v>
      </c>
      <c r="BH97" s="4">
        <v>0.19938875489999999</v>
      </c>
      <c r="BI97" s="4">
        <v>0.1981969797</v>
      </c>
      <c r="BJ97" s="4">
        <v>0.19701068220000001</v>
      </c>
      <c r="BK97" s="4">
        <v>0.1958299094</v>
      </c>
      <c r="BL97" s="4">
        <v>0.1946547028</v>
      </c>
      <c r="BM97" s="4">
        <v>0.19348509859999999</v>
      </c>
      <c r="BN97" s="4">
        <v>0.1923211283</v>
      </c>
      <c r="BO97" s="4">
        <v>0.1911628189</v>
      </c>
      <c r="BP97" s="4">
        <v>0.19001019359999999</v>
      </c>
      <c r="BQ97" s="4">
        <v>0.1888632717</v>
      </c>
      <c r="BR97" s="4">
        <v>0.1877220691</v>
      </c>
      <c r="BS97" s="4">
        <v>0.1865865988</v>
      </c>
      <c r="BT97" s="4">
        <v>0.18545687059999999</v>
      </c>
      <c r="BU97" s="4">
        <v>0.1843328917</v>
      </c>
      <c r="BV97" s="4">
        <v>0.18321466710000001</v>
      </c>
      <c r="BW97" s="4">
        <v>0.18210219929999999</v>
      </c>
      <c r="BX97" s="4">
        <v>0.18099548879999999</v>
      </c>
      <c r="BY97" s="4">
        <v>0.17989453420000001</v>
      </c>
      <c r="BZ97" s="4">
        <v>0.1787993323</v>
      </c>
      <c r="CA97" s="4">
        <v>0.17770987839999999</v>
      </c>
      <c r="CB97" s="4">
        <v>0.1766261663</v>
      </c>
      <c r="CC97" s="4">
        <v>0.17554818829999999</v>
      </c>
      <c r="CD97" s="4">
        <v>0.17447593550000001</v>
      </c>
      <c r="CE97" s="4">
        <v>0.17340939799999999</v>
      </c>
      <c r="CF97" s="4">
        <v>0.1723485645</v>
      </c>
      <c r="CG97" s="4">
        <v>0.17129342310000001</v>
      </c>
      <c r="CH97" s="4">
        <v>0.17024396080000001</v>
      </c>
      <c r="CI97" s="4">
        <v>0.1692001638</v>
      </c>
      <c r="CJ97" s="4">
        <v>0.1681620174</v>
      </c>
      <c r="CK97" s="4">
        <v>0.1671295065</v>
      </c>
      <c r="CL97" s="4">
        <v>0.1661026152</v>
      </c>
      <c r="CM97" s="4">
        <v>0.16508132680000001</v>
      </c>
      <c r="CN97" s="4">
        <v>0.1640656244</v>
      </c>
      <c r="CO97" s="4">
        <v>0.16305549050000001</v>
      </c>
      <c r="CP97" s="4">
        <v>0.16205090690000001</v>
      </c>
      <c r="CQ97" s="4">
        <v>0.1610518554</v>
      </c>
      <c r="CR97" s="4">
        <v>0.16005831700000001</v>
      </c>
      <c r="CS97" s="4">
        <v>0.15907027269999999</v>
      </c>
      <c r="CT97" s="4">
        <v>0.15808770280000001</v>
      </c>
      <c r="CU97" s="4">
        <v>0.1571105877</v>
      </c>
      <c r="CV97" s="4">
        <v>0.15613890720000001</v>
      </c>
      <c r="CW97" s="4">
        <v>0.155172641</v>
      </c>
      <c r="CX97" s="4">
        <v>0.15421176859999999</v>
      </c>
      <c r="CY97" s="4">
        <v>0.15325626919999999</v>
      </c>
      <c r="CZ97" s="4">
        <v>0.15230612190000001</v>
      </c>
      <c r="DA97" s="4">
        <v>0.1513613056</v>
      </c>
      <c r="DB97" s="4">
        <v>0.15042179889999999</v>
      </c>
      <c r="DC97" s="4">
        <v>0.14948758049999999</v>
      </c>
      <c r="DD97" s="4">
        <v>0.14855862880000001</v>
      </c>
      <c r="DE97" s="4">
        <v>0.14763492219999999</v>
      </c>
      <c r="DF97" s="4">
        <v>0.14671643879999999</v>
      </c>
      <c r="DG97" s="4">
        <v>0.1458031568</v>
      </c>
      <c r="DH97" s="4">
        <v>0.14489505429999999</v>
      </c>
      <c r="DI97" s="4">
        <v>0.1439921092</v>
      </c>
      <c r="DJ97" s="4">
        <v>0.14309429940000001</v>
      </c>
      <c r="DK97" s="4">
        <v>0.14220160279999999</v>
      </c>
      <c r="DL97" s="4">
        <v>0.14131399720000001</v>
      </c>
      <c r="DM97" s="4">
        <v>0.14043146030000001</v>
      </c>
      <c r="DN97" s="4">
        <v>0.13955396980000001</v>
      </c>
      <c r="DO97" s="4">
        <v>0.13868150339999999</v>
      </c>
      <c r="DP97" s="4">
        <v>0.13781403880000001</v>
      </c>
      <c r="DQ97" s="4">
        <v>0.1369515536</v>
      </c>
      <c r="DR97" s="4">
        <v>0.13609402540000001</v>
      </c>
      <c r="DS97" s="4">
        <v>0.13524143180000001</v>
      </c>
      <c r="DT97" s="4">
        <v>0.13439375040000001</v>
      </c>
      <c r="DU97" s="4">
        <v>0.13355095880000001</v>
      </c>
      <c r="DV97" s="4">
        <v>0.1327130346</v>
      </c>
      <c r="DW97" s="4">
        <v>0.1318799554</v>
      </c>
      <c r="DX97" s="4">
        <v>0.13105169890000001</v>
      </c>
      <c r="DY97" s="4">
        <v>0.13022824250000001</v>
      </c>
      <c r="DZ97" s="4">
        <v>0.1294095639</v>
      </c>
      <c r="EA97" s="4">
        <v>0.12859564079999999</v>
      </c>
      <c r="EB97" s="4">
        <v>0.12778645089999999</v>
      </c>
      <c r="EC97" s="4">
        <v>0.12698197180000001</v>
      </c>
      <c r="ED97" s="4">
        <v>0.1261821813</v>
      </c>
      <c r="EE97" s="4">
        <v>0.12538705689999999</v>
      </c>
      <c r="EF97" s="4">
        <v>0.1245965767</v>
      </c>
      <c r="EG97" s="4">
        <v>0.1238107182</v>
      </c>
      <c r="EH97" s="4">
        <v>0.1230294594</v>
      </c>
      <c r="EI97" s="4">
        <v>0.12225277800000001</v>
      </c>
      <c r="EJ97" s="4">
        <v>0.1214806521</v>
      </c>
      <c r="EK97" s="4">
        <v>0.1207130594</v>
      </c>
      <c r="EL97" s="4">
        <v>0.119949978</v>
      </c>
      <c r="EM97" s="4">
        <v>0.1191913859</v>
      </c>
      <c r="EN97" s="4">
        <v>0.1184372612</v>
      </c>
      <c r="EO97" s="4">
        <v>0.1176875818</v>
      </c>
      <c r="EP97" s="4">
        <v>0.116942326</v>
      </c>
      <c r="EQ97" s="4">
        <v>0.11620147190000001</v>
      </c>
      <c r="ER97" s="4">
        <v>0.1154649977</v>
      </c>
      <c r="ES97" s="4">
        <v>0.11473288180000001</v>
      </c>
      <c r="ET97" s="4">
        <v>0.1140051024</v>
      </c>
      <c r="EU97" s="4">
        <v>0.1132816379</v>
      </c>
      <c r="EV97" s="4">
        <v>0.1125624667</v>
      </c>
      <c r="EW97" s="4">
        <v>0.1118475674</v>
      </c>
      <c r="EX97" s="4">
        <v>0.1111369183</v>
      </c>
      <c r="EY97" s="4">
        <v>0.1104304982</v>
      </c>
      <c r="EZ97" s="4">
        <v>0.1097282856</v>
      </c>
      <c r="FA97" s="4">
        <v>0.10903025919999999</v>
      </c>
      <c r="FB97" s="4">
        <v>0.1083363977</v>
      </c>
      <c r="FC97" s="4">
        <v>0.10764667999999999</v>
      </c>
      <c r="FD97" s="4">
        <v>0.106961085</v>
      </c>
      <c r="FE97" s="4">
        <v>0.1062795914</v>
      </c>
      <c r="FF97" s="4">
        <v>0.1056021784</v>
      </c>
      <c r="FG97" s="4">
        <v>0.1049288249</v>
      </c>
      <c r="FH97" s="4">
        <v>0.10425951</v>
      </c>
      <c r="FI97" s="4">
        <v>0.1035942128</v>
      </c>
      <c r="FJ97" s="4">
        <v>0.1029329127</v>
      </c>
      <c r="FK97" s="4">
        <v>0.1022755888</v>
      </c>
      <c r="FL97" s="4">
        <v>0.1016222205</v>
      </c>
      <c r="FM97" s="4">
        <v>0.10097278730000001</v>
      </c>
      <c r="FN97" s="4">
        <v>0.1003272685</v>
      </c>
      <c r="FO97" s="4">
        <v>9.9685643599999998E-2</v>
      </c>
      <c r="FP97" s="4">
        <v>9.9047892400000004E-2</v>
      </c>
      <c r="FQ97" s="4">
        <v>9.8413994399999996E-2</v>
      </c>
    </row>
    <row r="98" spans="1:173" x14ac:dyDescent="0.2">
      <c r="A98" s="3">
        <v>96</v>
      </c>
      <c r="B98" s="4">
        <v>0.32183923739999998</v>
      </c>
      <c r="C98" s="4">
        <v>0.3203874411</v>
      </c>
      <c r="D98" s="4">
        <v>0.30206535140000002</v>
      </c>
      <c r="E98" s="4">
        <v>0.2929695907</v>
      </c>
      <c r="F98" s="4">
        <v>0.28822340940000002</v>
      </c>
      <c r="G98" s="4">
        <v>0.28555903910000002</v>
      </c>
      <c r="H98" s="4">
        <v>0.28388758860000002</v>
      </c>
      <c r="I98" s="4">
        <v>0.28267808620000001</v>
      </c>
      <c r="J98" s="4">
        <v>0.28167044009999997</v>
      </c>
      <c r="K98" s="4">
        <v>0.28073778579999997</v>
      </c>
      <c r="L98" s="4">
        <v>0.27981915280000003</v>
      </c>
      <c r="M98" s="4">
        <v>0.278886195</v>
      </c>
      <c r="N98" s="4">
        <v>0.27792667230000001</v>
      </c>
      <c r="O98" s="4">
        <v>0.27693623429999997</v>
      </c>
      <c r="P98" s="4">
        <v>0.27591433339999999</v>
      </c>
      <c r="Q98" s="4">
        <v>0.27486219610000001</v>
      </c>
      <c r="R98" s="4">
        <v>0.2737818186</v>
      </c>
      <c r="S98" s="4">
        <v>0.27267547520000002</v>
      </c>
      <c r="T98" s="4">
        <v>0.2715454799</v>
      </c>
      <c r="U98" s="4">
        <v>0.2703940755</v>
      </c>
      <c r="V98" s="4">
        <v>0.26922338410000002</v>
      </c>
      <c r="W98" s="4">
        <v>0.26803538989999998</v>
      </c>
      <c r="X98" s="4">
        <v>0.26683193550000001</v>
      </c>
      <c r="Y98" s="4">
        <v>0.26561472619999998</v>
      </c>
      <c r="Z98" s="4">
        <v>0.26438533669999997</v>
      </c>
      <c r="AA98" s="4">
        <v>0.26314521940000002</v>
      </c>
      <c r="AB98" s="4">
        <v>0.26189571309999998</v>
      </c>
      <c r="AC98" s="4">
        <v>0.26063805099999998</v>
      </c>
      <c r="AD98" s="4">
        <v>0.2593733687</v>
      </c>
      <c r="AE98" s="4">
        <v>0.25810271150000003</v>
      </c>
      <c r="AF98" s="4">
        <v>0.2568270413</v>
      </c>
      <c r="AG98" s="4">
        <v>0.25554724340000001</v>
      </c>
      <c r="AH98" s="4">
        <v>0.25426413170000001</v>
      </c>
      <c r="AI98" s="4">
        <v>0.25297845489999998</v>
      </c>
      <c r="AJ98" s="4">
        <v>0.25169090119999998</v>
      </c>
      <c r="AK98" s="4">
        <v>0.2504021032</v>
      </c>
      <c r="AL98" s="4">
        <v>0.24911264220000001</v>
      </c>
      <c r="AM98" s="4">
        <v>0.2478230521</v>
      </c>
      <c r="AN98" s="4">
        <v>0.24653382330000001</v>
      </c>
      <c r="AO98" s="4">
        <v>0.24524540580000001</v>
      </c>
      <c r="AP98" s="4">
        <v>0.2439582129</v>
      </c>
      <c r="AQ98" s="4">
        <v>0.24267262349999999</v>
      </c>
      <c r="AR98" s="4">
        <v>0.24138898540000001</v>
      </c>
      <c r="AS98" s="4">
        <v>0.2401076171</v>
      </c>
      <c r="AT98" s="4">
        <v>0.2388288106</v>
      </c>
      <c r="AU98" s="4">
        <v>0.2375528334</v>
      </c>
      <c r="AV98" s="4">
        <v>0.2362799304</v>
      </c>
      <c r="AW98" s="4">
        <v>0.23501032550000001</v>
      </c>
      <c r="AX98" s="4">
        <v>0.23374422349999999</v>
      </c>
      <c r="AY98" s="4">
        <v>0.23248181170000001</v>
      </c>
      <c r="AZ98" s="4">
        <v>0.2312232608</v>
      </c>
      <c r="BA98" s="4">
        <v>0.2299687269</v>
      </c>
      <c r="BB98" s="4">
        <v>0.22871835200000001</v>
      </c>
      <c r="BC98" s="4">
        <v>0.2274722656</v>
      </c>
      <c r="BD98" s="4">
        <v>0.22623058539999999</v>
      </c>
      <c r="BE98" s="4">
        <v>0.2249934183</v>
      </c>
      <c r="BF98" s="4">
        <v>0.22376086149999999</v>
      </c>
      <c r="BG98" s="4">
        <v>0.2225330029</v>
      </c>
      <c r="BH98" s="4">
        <v>0.22130992199999999</v>
      </c>
      <c r="BI98" s="4">
        <v>0.2200916906</v>
      </c>
      <c r="BJ98" s="4">
        <v>0.21887837339999999</v>
      </c>
      <c r="BK98" s="4">
        <v>0.21767002839999999</v>
      </c>
      <c r="BL98" s="4">
        <v>0.21646670770000001</v>
      </c>
      <c r="BM98" s="4">
        <v>0.21526845789999999</v>
      </c>
      <c r="BN98" s="4">
        <v>0.2140753202</v>
      </c>
      <c r="BO98" s="4">
        <v>0.21288733139999999</v>
      </c>
      <c r="BP98" s="4">
        <v>0.21170452370000001</v>
      </c>
      <c r="BQ98" s="4">
        <v>0.21052692549999999</v>
      </c>
      <c r="BR98" s="4">
        <v>0.2093545614</v>
      </c>
      <c r="BS98" s="4">
        <v>0.20818745250000001</v>
      </c>
      <c r="BT98" s="4">
        <v>0.2070256171</v>
      </c>
      <c r="BU98" s="4">
        <v>0.2058690702</v>
      </c>
      <c r="BV98" s="4">
        <v>0.2047178244</v>
      </c>
      <c r="BW98" s="4">
        <v>0.2035718899</v>
      </c>
      <c r="BX98" s="4">
        <v>0.2024312744</v>
      </c>
      <c r="BY98" s="4">
        <v>0.20129598379999999</v>
      </c>
      <c r="BZ98" s="4">
        <v>0.20016602189999999</v>
      </c>
      <c r="CA98" s="4">
        <v>0.19904139069999999</v>
      </c>
      <c r="CB98" s="4">
        <v>0.19792209080000001</v>
      </c>
      <c r="CC98" s="4">
        <v>0.196808121</v>
      </c>
      <c r="CD98" s="4">
        <v>0.19569947900000001</v>
      </c>
      <c r="CE98" s="4">
        <v>0.19459616099999999</v>
      </c>
      <c r="CF98" s="4">
        <v>0.19349816210000001</v>
      </c>
      <c r="CG98" s="4">
        <v>0.19240547650000001</v>
      </c>
      <c r="CH98" s="4">
        <v>0.19131809699999999</v>
      </c>
      <c r="CI98" s="4">
        <v>0.1902360159</v>
      </c>
      <c r="CJ98" s="4">
        <v>0.18915922430000001</v>
      </c>
      <c r="CK98" s="4">
        <v>0.18808771269999999</v>
      </c>
      <c r="CL98" s="4">
        <v>0.18702147080000001</v>
      </c>
      <c r="CM98" s="4">
        <v>0.18596048779999999</v>
      </c>
      <c r="CN98" s="4">
        <v>0.18490475200000001</v>
      </c>
      <c r="CO98" s="4">
        <v>0.1838542514</v>
      </c>
      <c r="CP98" s="4">
        <v>0.1828089732</v>
      </c>
      <c r="CQ98" s="4">
        <v>0.18176890430000001</v>
      </c>
      <c r="CR98" s="4">
        <v>0.18073403120000001</v>
      </c>
      <c r="CS98" s="4">
        <v>0.1797043398</v>
      </c>
      <c r="CT98" s="4">
        <v>0.17867981569999999</v>
      </c>
      <c r="CU98" s="4">
        <v>0.1776604443</v>
      </c>
      <c r="CV98" s="4">
        <v>0.1766462103</v>
      </c>
      <c r="CW98" s="4">
        <v>0.17563709850000001</v>
      </c>
      <c r="CX98" s="4">
        <v>0.17463309320000001</v>
      </c>
      <c r="CY98" s="4">
        <v>0.17363417840000001</v>
      </c>
      <c r="CZ98" s="4">
        <v>0.172640338</v>
      </c>
      <c r="DA98" s="4">
        <v>0.17165155570000001</v>
      </c>
      <c r="DB98" s="4">
        <v>0.17066781480000001</v>
      </c>
      <c r="DC98" s="4">
        <v>0.1696890986</v>
      </c>
      <c r="DD98" s="4">
        <v>0.16871539020000001</v>
      </c>
      <c r="DE98" s="4">
        <v>0.1677466725</v>
      </c>
      <c r="DF98" s="4">
        <v>0.16678292810000001</v>
      </c>
      <c r="DG98" s="4">
        <v>0.16582413979999999</v>
      </c>
      <c r="DH98" s="4">
        <v>0.16487029</v>
      </c>
      <c r="DI98" s="4">
        <v>0.1639213611</v>
      </c>
      <c r="DJ98" s="4">
        <v>0.16297733540000001</v>
      </c>
      <c r="DK98" s="4">
        <v>0.1620381951</v>
      </c>
      <c r="DL98" s="4">
        <v>0.1611039222</v>
      </c>
      <c r="DM98" s="4">
        <v>0.16017449880000001</v>
      </c>
      <c r="DN98" s="4">
        <v>0.1592499067</v>
      </c>
      <c r="DO98" s="4">
        <v>0.15833012790000001</v>
      </c>
      <c r="DP98" s="4">
        <v>0.1574151442</v>
      </c>
      <c r="DQ98" s="4">
        <v>0.1565049372</v>
      </c>
      <c r="DR98" s="4">
        <v>0.15559948870000001</v>
      </c>
      <c r="DS98" s="4">
        <v>0.15469878030000001</v>
      </c>
      <c r="DT98" s="4">
        <v>0.15380279359999999</v>
      </c>
      <c r="DU98" s="4">
        <v>0.1529115103</v>
      </c>
      <c r="DV98" s="4">
        <v>0.15202491169999999</v>
      </c>
      <c r="DW98" s="4">
        <v>0.1511429795</v>
      </c>
      <c r="DX98" s="4">
        <v>0.15026569510000001</v>
      </c>
      <c r="DY98" s="4">
        <v>0.14939304</v>
      </c>
      <c r="DZ98" s="4">
        <v>0.14852499550000001</v>
      </c>
      <c r="EA98" s="4">
        <v>0.14766154309999999</v>
      </c>
      <c r="EB98" s="4">
        <v>0.1468026643</v>
      </c>
      <c r="EC98" s="4">
        <v>0.14594834030000001</v>
      </c>
      <c r="ED98" s="4">
        <v>0.14509855269999999</v>
      </c>
      <c r="EE98" s="4">
        <v>0.14425328270000001</v>
      </c>
      <c r="EF98" s="4">
        <v>0.14341251169999999</v>
      </c>
      <c r="EG98" s="4">
        <v>0.14257622119999999</v>
      </c>
      <c r="EH98" s="4">
        <v>0.1417443924</v>
      </c>
      <c r="EI98" s="4">
        <v>0.14091700679999999</v>
      </c>
      <c r="EJ98" s="4">
        <v>0.14009404580000001</v>
      </c>
      <c r="EK98" s="4">
        <v>0.1392754906</v>
      </c>
      <c r="EL98" s="4">
        <v>0.13846132280000001</v>
      </c>
      <c r="EM98" s="4">
        <v>0.1376515237</v>
      </c>
      <c r="EN98" s="4">
        <v>0.13684607469999999</v>
      </c>
      <c r="EO98" s="4">
        <v>0.13604495729999999</v>
      </c>
      <c r="EP98" s="4">
        <v>0.1352481529</v>
      </c>
      <c r="EQ98" s="4">
        <v>0.13445564290000001</v>
      </c>
      <c r="ER98" s="4">
        <v>0.1336674088</v>
      </c>
      <c r="ES98" s="4">
        <v>0.1328834321</v>
      </c>
      <c r="ET98" s="4">
        <v>0.1321036944</v>
      </c>
      <c r="EU98" s="4">
        <v>0.1313281771</v>
      </c>
      <c r="EV98" s="4">
        <v>0.1305568617</v>
      </c>
      <c r="EW98" s="4">
        <v>0.12978972999999999</v>
      </c>
      <c r="EX98" s="4">
        <v>0.12902676330000001</v>
      </c>
      <c r="EY98" s="4">
        <v>0.12826794350000001</v>
      </c>
      <c r="EZ98" s="4">
        <v>0.12751325199999999</v>
      </c>
      <c r="FA98" s="4">
        <v>0.1267626707</v>
      </c>
      <c r="FB98" s="4">
        <v>0.12601618110000001</v>
      </c>
      <c r="FC98" s="4">
        <v>0.12527376500000001</v>
      </c>
      <c r="FD98" s="4">
        <v>0.1245354042</v>
      </c>
      <c r="FE98" s="4">
        <v>0.1238010804</v>
      </c>
      <c r="FF98" s="4">
        <v>0.12307077549999999</v>
      </c>
      <c r="FG98" s="4">
        <v>0.12234447129999999</v>
      </c>
      <c r="FH98" s="4">
        <v>0.12162214960000001</v>
      </c>
      <c r="FI98" s="4">
        <v>0.1209037924</v>
      </c>
      <c r="FJ98" s="4">
        <v>0.1201893817</v>
      </c>
      <c r="FK98" s="4">
        <v>0.1194788994</v>
      </c>
      <c r="FL98" s="4">
        <v>0.1187723275</v>
      </c>
      <c r="FM98" s="4">
        <v>0.11806964809999999</v>
      </c>
      <c r="FN98" s="4">
        <v>0.1173708433</v>
      </c>
      <c r="FO98" s="4">
        <v>0.1166758951</v>
      </c>
      <c r="FP98" s="4">
        <v>0.1159847858</v>
      </c>
      <c r="FQ98" s="4">
        <v>0.1152974975</v>
      </c>
    </row>
    <row r="99" spans="1:173" x14ac:dyDescent="0.2">
      <c r="A99" s="3">
        <v>97</v>
      </c>
      <c r="B99" s="4">
        <v>0.34553825469999999</v>
      </c>
      <c r="C99" s="4">
        <v>0.3441237419</v>
      </c>
      <c r="D99" s="4">
        <v>0.3249004868</v>
      </c>
      <c r="E99" s="4">
        <v>0.31539048850000001</v>
      </c>
      <c r="F99" s="4">
        <v>0.31047250739999999</v>
      </c>
      <c r="G99" s="4">
        <v>0.307755524</v>
      </c>
      <c r="H99" s="4">
        <v>0.30608901020000001</v>
      </c>
      <c r="I99" s="4">
        <v>0.30491123339999998</v>
      </c>
      <c r="J99" s="4">
        <v>0.30394679540000002</v>
      </c>
      <c r="K99" s="4">
        <v>0.30306126490000002</v>
      </c>
      <c r="L99" s="4">
        <v>0.30218998000000002</v>
      </c>
      <c r="M99" s="4">
        <v>0.30130284089999998</v>
      </c>
      <c r="N99" s="4">
        <v>0.30038681989999999</v>
      </c>
      <c r="O99" s="4">
        <v>0.2994372575</v>
      </c>
      <c r="P99" s="4">
        <v>0.2984535318</v>
      </c>
      <c r="Q99" s="4">
        <v>0.2974369066</v>
      </c>
      <c r="R99" s="4">
        <v>0.29638946710000003</v>
      </c>
      <c r="S99" s="4">
        <v>0.29531359740000002</v>
      </c>
      <c r="T99" s="4">
        <v>0.29421172699999998</v>
      </c>
      <c r="U99" s="4">
        <v>0.29308621350000003</v>
      </c>
      <c r="V99" s="4">
        <v>0.29193928920000001</v>
      </c>
      <c r="W99" s="4">
        <v>0.2907730429</v>
      </c>
      <c r="X99" s="4">
        <v>0.28958941539999999</v>
      </c>
      <c r="Y99" s="4">
        <v>0.28839020399999998</v>
      </c>
      <c r="Z99" s="4">
        <v>0.2871770696</v>
      </c>
      <c r="AA99" s="4">
        <v>0.28595154509999998</v>
      </c>
      <c r="AB99" s="4">
        <v>0.28471504419999999</v>
      </c>
      <c r="AC99" s="4">
        <v>0.28346887040000002</v>
      </c>
      <c r="AD99" s="4">
        <v>0.28221422460000001</v>
      </c>
      <c r="AE99" s="4">
        <v>0.28095221349999999</v>
      </c>
      <c r="AF99" s="4">
        <v>0.27968385610000002</v>
      </c>
      <c r="AG99" s="4">
        <v>0.27841009109999998</v>
      </c>
      <c r="AH99" s="4">
        <v>0.27713178230000002</v>
      </c>
      <c r="AI99" s="4">
        <v>0.27584972520000001</v>
      </c>
      <c r="AJ99" s="4">
        <v>0.27456465190000001</v>
      </c>
      <c r="AK99" s="4">
        <v>0.27327723580000002</v>
      </c>
      <c r="AL99" s="4">
        <v>0.27198809660000001</v>
      </c>
      <c r="AM99" s="4">
        <v>0.27069780409999999</v>
      </c>
      <c r="AN99" s="4">
        <v>0.26940688260000001</v>
      </c>
      <c r="AO99" s="4">
        <v>0.26811581379999999</v>
      </c>
      <c r="AP99" s="4">
        <v>0.26682504060000001</v>
      </c>
      <c r="AQ99" s="4">
        <v>0.26553496999999998</v>
      </c>
      <c r="AR99" s="4">
        <v>0.26424597589999999</v>
      </c>
      <c r="AS99" s="4">
        <v>0.26295840180000002</v>
      </c>
      <c r="AT99" s="4">
        <v>0.26167256300000002</v>
      </c>
      <c r="AU99" s="4">
        <v>0.26038874890000002</v>
      </c>
      <c r="AV99" s="4">
        <v>0.259107225</v>
      </c>
      <c r="AW99" s="4">
        <v>0.25782823510000002</v>
      </c>
      <c r="AX99" s="4">
        <v>0.25655200249999999</v>
      </c>
      <c r="AY99" s="4">
        <v>0.2552787319</v>
      </c>
      <c r="AZ99" s="4">
        <v>0.25400861079999998</v>
      </c>
      <c r="BA99" s="4">
        <v>0.25274181089999997</v>
      </c>
      <c r="BB99" s="4">
        <v>0.2514784894</v>
      </c>
      <c r="BC99" s="4">
        <v>0.25021878980000001</v>
      </c>
      <c r="BD99" s="4">
        <v>0.24896284360000001</v>
      </c>
      <c r="BE99" s="4">
        <v>0.24771077050000001</v>
      </c>
      <c r="BF99" s="4">
        <v>0.2464626801</v>
      </c>
      <c r="BG99" s="4">
        <v>0.245218672</v>
      </c>
      <c r="BH99" s="4">
        <v>0.243978837</v>
      </c>
      <c r="BI99" s="4">
        <v>0.2427432578</v>
      </c>
      <c r="BJ99" s="4">
        <v>0.2415120093</v>
      </c>
      <c r="BK99" s="4">
        <v>0.24028515959999999</v>
      </c>
      <c r="BL99" s="4">
        <v>0.2390627703</v>
      </c>
      <c r="BM99" s="4">
        <v>0.23784489719999999</v>
      </c>
      <c r="BN99" s="4">
        <v>0.2366315906</v>
      </c>
      <c r="BO99" s="4">
        <v>0.23542289550000001</v>
      </c>
      <c r="BP99" s="4">
        <v>0.23421885270000001</v>
      </c>
      <c r="BQ99" s="4">
        <v>0.23301949850000001</v>
      </c>
      <c r="BR99" s="4">
        <v>0.23182486520000001</v>
      </c>
      <c r="BS99" s="4">
        <v>0.23063498169999999</v>
      </c>
      <c r="BT99" s="4">
        <v>0.2294498733</v>
      </c>
      <c r="BU99" s="4">
        <v>0.22826956239999999</v>
      </c>
      <c r="BV99" s="4">
        <v>0.2270940685</v>
      </c>
      <c r="BW99" s="4">
        <v>0.2259234084</v>
      </c>
      <c r="BX99" s="4">
        <v>0.22475759670000001</v>
      </c>
      <c r="BY99" s="4">
        <v>0.22359664539999999</v>
      </c>
      <c r="BZ99" s="4">
        <v>0.2224405649</v>
      </c>
      <c r="CA99" s="4">
        <v>0.22128936330000001</v>
      </c>
      <c r="CB99" s="4">
        <v>0.22014304709999999</v>
      </c>
      <c r="CC99" s="4">
        <v>0.2190016212</v>
      </c>
      <c r="CD99" s="4">
        <v>0.21786508909999999</v>
      </c>
      <c r="CE99" s="4">
        <v>0.2167334527</v>
      </c>
      <c r="CF99" s="4">
        <v>0.21560671270000001</v>
      </c>
      <c r="CG99" s="4">
        <v>0.21448486880000001</v>
      </c>
      <c r="CH99" s="4">
        <v>0.21336791929999999</v>
      </c>
      <c r="CI99" s="4">
        <v>0.2122558618</v>
      </c>
      <c r="CJ99" s="4">
        <v>0.2111486927</v>
      </c>
      <c r="CK99" s="4">
        <v>0.2100464078</v>
      </c>
      <c r="CL99" s="4">
        <v>0.20894900180000001</v>
      </c>
      <c r="CM99" s="4">
        <v>0.2078564691</v>
      </c>
      <c r="CN99" s="4">
        <v>0.20676880289999999</v>
      </c>
      <c r="CO99" s="4">
        <v>0.2056859962</v>
      </c>
      <c r="CP99" s="4">
        <v>0.2046080411</v>
      </c>
      <c r="CQ99" s="4">
        <v>0.20353492940000001</v>
      </c>
      <c r="CR99" s="4">
        <v>0.20246665220000001</v>
      </c>
      <c r="CS99" s="4">
        <v>0.2014032003</v>
      </c>
      <c r="CT99" s="4">
        <v>0.200344564</v>
      </c>
      <c r="CU99" s="4">
        <v>0.19929073319999999</v>
      </c>
      <c r="CV99" s="4">
        <v>0.1982416974</v>
      </c>
      <c r="CW99" s="4">
        <v>0.19719744580000001</v>
      </c>
      <c r="CX99" s="4">
        <v>0.19615796730000001</v>
      </c>
      <c r="CY99" s="4">
        <v>0.1951232503</v>
      </c>
      <c r="CZ99" s="4">
        <v>0.1940932833</v>
      </c>
      <c r="DA99" s="4">
        <v>0.1930680541</v>
      </c>
      <c r="DB99" s="4">
        <v>0.19204755070000001</v>
      </c>
      <c r="DC99" s="4">
        <v>0.19103176059999999</v>
      </c>
      <c r="DD99" s="4">
        <v>0.19002067110000001</v>
      </c>
      <c r="DE99" s="4">
        <v>0.1890142695</v>
      </c>
      <c r="DF99" s="4">
        <v>0.1880125426</v>
      </c>
      <c r="DG99" s="4">
        <v>0.18701547730000001</v>
      </c>
      <c r="DH99" s="4">
        <v>0.18602306029999999</v>
      </c>
      <c r="DI99" s="4">
        <v>0.18503527810000001</v>
      </c>
      <c r="DJ99" s="4">
        <v>0.1840521171</v>
      </c>
      <c r="DK99" s="4">
        <v>0.18307356350000001</v>
      </c>
      <c r="DL99" s="4">
        <v>0.1820996034</v>
      </c>
      <c r="DM99" s="4">
        <v>0.1811302229</v>
      </c>
      <c r="DN99" s="4">
        <v>0.18016540789999999</v>
      </c>
      <c r="DO99" s="4">
        <v>0.1792051442</v>
      </c>
      <c r="DP99" s="4">
        <v>0.17824941750000001</v>
      </c>
      <c r="DQ99" s="4">
        <v>0.1772982135</v>
      </c>
      <c r="DR99" s="4">
        <v>0.1763515178</v>
      </c>
      <c r="DS99" s="4">
        <v>0.1754093159</v>
      </c>
      <c r="DT99" s="4">
        <v>0.17447159309999999</v>
      </c>
      <c r="DU99" s="4">
        <v>0.17353833490000001</v>
      </c>
      <c r="DV99" s="4">
        <v>0.1726095265</v>
      </c>
      <c r="DW99" s="4">
        <v>0.1716851532</v>
      </c>
      <c r="DX99" s="4">
        <v>0.17076520019999999</v>
      </c>
      <c r="DY99" s="4">
        <v>0.16984965269999999</v>
      </c>
      <c r="DZ99" s="4">
        <v>0.16893849559999999</v>
      </c>
      <c r="EA99" s="4">
        <v>0.16803171419999999</v>
      </c>
      <c r="EB99" s="4">
        <v>0.16712929330000001</v>
      </c>
      <c r="EC99" s="4">
        <v>0.16623121809999999</v>
      </c>
      <c r="ED99" s="4">
        <v>0.16533747330000001</v>
      </c>
      <c r="EE99" s="4">
        <v>0.1644480441</v>
      </c>
      <c r="EF99" s="4">
        <v>0.16356291510000001</v>
      </c>
      <c r="EG99" s="4">
        <v>0.16268207139999999</v>
      </c>
      <c r="EH99" s="4">
        <v>0.16180549769999999</v>
      </c>
      <c r="EI99" s="4">
        <v>0.1609331789</v>
      </c>
      <c r="EJ99" s="4">
        <v>0.16006509969999999</v>
      </c>
      <c r="EK99" s="4">
        <v>0.15920124490000001</v>
      </c>
      <c r="EL99" s="4">
        <v>0.1583415993</v>
      </c>
      <c r="EM99" s="4">
        <v>0.1574861477</v>
      </c>
      <c r="EN99" s="4">
        <v>0.1566348746</v>
      </c>
      <c r="EO99" s="4">
        <v>0.15578776499999999</v>
      </c>
      <c r="EP99" s="4">
        <v>0.1549448034</v>
      </c>
      <c r="EQ99" s="4">
        <v>0.1541059746</v>
      </c>
      <c r="ER99" s="4">
        <v>0.15327126320000001</v>
      </c>
      <c r="ES99" s="4">
        <v>0.1524406539</v>
      </c>
      <c r="ET99" s="4">
        <v>0.1516141315</v>
      </c>
      <c r="EU99" s="4">
        <v>0.15079168060000001</v>
      </c>
      <c r="EV99" s="4">
        <v>0.14997328579999999</v>
      </c>
      <c r="EW99" s="4">
        <v>0.14915893190000001</v>
      </c>
      <c r="EX99" s="4">
        <v>0.1483486034</v>
      </c>
      <c r="EY99" s="4">
        <v>0.1475422851</v>
      </c>
      <c r="EZ99" s="4">
        <v>0.1467399617</v>
      </c>
      <c r="FA99" s="4">
        <v>0.1459416177</v>
      </c>
      <c r="FB99" s="4">
        <v>0.14514723800000001</v>
      </c>
      <c r="FC99" s="4">
        <v>0.14435680710000001</v>
      </c>
      <c r="FD99" s="4">
        <v>0.14357030970000001</v>
      </c>
      <c r="FE99" s="4">
        <v>0.1427877306</v>
      </c>
      <c r="FF99" s="4">
        <v>0.14200905450000001</v>
      </c>
      <c r="FG99" s="4">
        <v>0.141234266</v>
      </c>
      <c r="FH99" s="4">
        <v>0.14046334990000001</v>
      </c>
      <c r="FI99" s="4">
        <v>0.13969629080000001</v>
      </c>
      <c r="FJ99" s="4">
        <v>0.13893307360000001</v>
      </c>
      <c r="FK99" s="4">
        <v>0.13817368299999999</v>
      </c>
      <c r="FL99" s="4">
        <v>0.1374181038</v>
      </c>
      <c r="FM99" s="4">
        <v>0.1366663206</v>
      </c>
      <c r="FN99" s="4">
        <v>0.13591831839999999</v>
      </c>
      <c r="FO99" s="4">
        <v>0.13517408189999999</v>
      </c>
      <c r="FP99" s="4">
        <v>0.13443359590000001</v>
      </c>
      <c r="FQ99" s="4">
        <v>0.13369684530000001</v>
      </c>
    </row>
    <row r="100" spans="1:173" x14ac:dyDescent="0.2">
      <c r="A100" s="3">
        <v>98</v>
      </c>
      <c r="B100" s="4">
        <v>0.36922843910000003</v>
      </c>
      <c r="C100" s="4">
        <v>0.36785307589999999</v>
      </c>
      <c r="D100" s="4">
        <v>0.3477839398</v>
      </c>
      <c r="E100" s="4">
        <v>0.33788491079999999</v>
      </c>
      <c r="F100" s="4">
        <v>0.33280787379999999</v>
      </c>
      <c r="G100" s="4">
        <v>0.33004558810000001</v>
      </c>
      <c r="H100" s="4">
        <v>0.32838898729999999</v>
      </c>
      <c r="I100" s="4">
        <v>0.32724701810000001</v>
      </c>
      <c r="J100" s="4">
        <v>0.32632965959999999</v>
      </c>
      <c r="K100" s="4">
        <v>0.32549523590000001</v>
      </c>
      <c r="L100" s="4">
        <v>0.32467553910000002</v>
      </c>
      <c r="M100" s="4">
        <v>0.3238387747</v>
      </c>
      <c r="N100" s="4">
        <v>0.32297114360000001</v>
      </c>
      <c r="O100" s="4">
        <v>0.32206767359999999</v>
      </c>
      <c r="P100" s="4">
        <v>0.3211276548</v>
      </c>
      <c r="Q100" s="4">
        <v>0.32015237130000002</v>
      </c>
      <c r="R100" s="4">
        <v>0.31914397839999997</v>
      </c>
      <c r="S100" s="4">
        <v>0.31810495109999998</v>
      </c>
      <c r="T100" s="4">
        <v>0.31703781710000001</v>
      </c>
      <c r="U100" s="4">
        <v>0.3159450312</v>
      </c>
      <c r="V100" s="4">
        <v>0.31482892010000002</v>
      </c>
      <c r="W100" s="4">
        <v>0.31369166189999997</v>
      </c>
      <c r="X100" s="4">
        <v>0.31253528180000001</v>
      </c>
      <c r="Y100" s="4">
        <v>0.31136165589999998</v>
      </c>
      <c r="Z100" s="4">
        <v>0.31017251909999999</v>
      </c>
      <c r="AA100" s="4">
        <v>0.3089694731</v>
      </c>
      <c r="AB100" s="4">
        <v>0.30775399650000002</v>
      </c>
      <c r="AC100" s="4">
        <v>0.30652745260000003</v>
      </c>
      <c r="AD100" s="4">
        <v>0.30529109900000001</v>
      </c>
      <c r="AE100" s="4">
        <v>0.30404609469999999</v>
      </c>
      <c r="AF100" s="4">
        <v>0.30279350799999999</v>
      </c>
      <c r="AG100" s="4">
        <v>0.30153432349999998</v>
      </c>
      <c r="AH100" s="4">
        <v>0.30026944820000001</v>
      </c>
      <c r="AI100" s="4">
        <v>0.29899971780000001</v>
      </c>
      <c r="AJ100" s="4">
        <v>0.29772590199999999</v>
      </c>
      <c r="AK100" s="4">
        <v>0.29644870969999998</v>
      </c>
      <c r="AL100" s="4">
        <v>0.29516879359999998</v>
      </c>
      <c r="AM100" s="4">
        <v>0.29388675469999997</v>
      </c>
      <c r="AN100" s="4">
        <v>0.29260314609999999</v>
      </c>
      <c r="AO100" s="4">
        <v>0.29131847729999999</v>
      </c>
      <c r="AP100" s="4">
        <v>0.29003321669999998</v>
      </c>
      <c r="AQ100" s="4">
        <v>0.28874779550000002</v>
      </c>
      <c r="AR100" s="4">
        <v>0.28746261029999998</v>
      </c>
      <c r="AS100" s="4">
        <v>0.28617802619999999</v>
      </c>
      <c r="AT100" s="4">
        <v>0.28489437839999998</v>
      </c>
      <c r="AU100" s="4">
        <v>0.28361197570000002</v>
      </c>
      <c r="AV100" s="4">
        <v>0.28233110140000001</v>
      </c>
      <c r="AW100" s="4">
        <v>0.28105201629999998</v>
      </c>
      <c r="AX100" s="4">
        <v>0.27977495969999999</v>
      </c>
      <c r="AY100" s="4">
        <v>0.27850015169999998</v>
      </c>
      <c r="AZ100" s="4">
        <v>0.27722779400000003</v>
      </c>
      <c r="BA100" s="4">
        <v>0.27595807230000002</v>
      </c>
      <c r="BB100" s="4">
        <v>0.27469115640000002</v>
      </c>
      <c r="BC100" s="4">
        <v>0.27342720259999997</v>
      </c>
      <c r="BD100" s="4">
        <v>0.27216635379999998</v>
      </c>
      <c r="BE100" s="4">
        <v>0.27090874120000003</v>
      </c>
      <c r="BF100" s="4">
        <v>0.269654485</v>
      </c>
      <c r="BG100" s="4">
        <v>0.26840369489999999</v>
      </c>
      <c r="BH100" s="4">
        <v>0.26715647180000002</v>
      </c>
      <c r="BI100" s="4">
        <v>0.26591290740000001</v>
      </c>
      <c r="BJ100" s="4">
        <v>0.264673086</v>
      </c>
      <c r="BK100" s="4">
        <v>0.2634370841</v>
      </c>
      <c r="BL100" s="4">
        <v>0.26220497170000001</v>
      </c>
      <c r="BM100" s="4">
        <v>0.2609768126</v>
      </c>
      <c r="BN100" s="4">
        <v>0.25975266470000002</v>
      </c>
      <c r="BO100" s="4">
        <v>0.25853258070000001</v>
      </c>
      <c r="BP100" s="4">
        <v>0.25731660849999999</v>
      </c>
      <c r="BQ100" s="4">
        <v>0.25610479130000002</v>
      </c>
      <c r="BR100" s="4">
        <v>0.25489716839999998</v>
      </c>
      <c r="BS100" s="4">
        <v>0.25369377510000002</v>
      </c>
      <c r="BT100" s="4">
        <v>0.25249464310000003</v>
      </c>
      <c r="BU100" s="4">
        <v>0.2512998011</v>
      </c>
      <c r="BV100" s="4">
        <v>0.25010927449999998</v>
      </c>
      <c r="BW100" s="4">
        <v>0.2489230862</v>
      </c>
      <c r="BX100" s="4">
        <v>0.24774125650000001</v>
      </c>
      <c r="BY100" s="4">
        <v>0.246563803</v>
      </c>
      <c r="BZ100" s="4">
        <v>0.24539074159999999</v>
      </c>
      <c r="CA100" s="4">
        <v>0.24422208579999999</v>
      </c>
      <c r="CB100" s="4">
        <v>0.24305784750000001</v>
      </c>
      <c r="CC100" s="4">
        <v>0.24189803679999999</v>
      </c>
      <c r="CD100" s="4">
        <v>0.2407426621</v>
      </c>
      <c r="CE100" s="4">
        <v>0.23959173049999999</v>
      </c>
      <c r="CF100" s="4">
        <v>0.2384452477</v>
      </c>
      <c r="CG100" s="4">
        <v>0.23730321800000001</v>
      </c>
      <c r="CH100" s="4">
        <v>0.23616564470000001</v>
      </c>
      <c r="CI100" s="4">
        <v>0.2350325301</v>
      </c>
      <c r="CJ100" s="4">
        <v>0.2339038752</v>
      </c>
      <c r="CK100" s="4">
        <v>0.23277968039999999</v>
      </c>
      <c r="CL100" s="4">
        <v>0.23165994500000001</v>
      </c>
      <c r="CM100" s="4">
        <v>0.23054466770000001</v>
      </c>
      <c r="CN100" s="4">
        <v>0.2294338464</v>
      </c>
      <c r="CO100" s="4">
        <v>0.2283274783</v>
      </c>
      <c r="CP100" s="4">
        <v>0.22722555999999999</v>
      </c>
      <c r="CQ100" s="4">
        <v>0.22612808749999999</v>
      </c>
      <c r="CR100" s="4">
        <v>0.2250350562</v>
      </c>
      <c r="CS100" s="4">
        <v>0.22394646100000001</v>
      </c>
      <c r="CT100" s="4">
        <v>0.22286229660000001</v>
      </c>
      <c r="CU100" s="4">
        <v>0.2217825568</v>
      </c>
      <c r="CV100" s="4">
        <v>0.22070723540000001</v>
      </c>
      <c r="CW100" s="4">
        <v>0.21963632559999999</v>
      </c>
      <c r="CX100" s="4">
        <v>0.2185698204</v>
      </c>
      <c r="CY100" s="4">
        <v>0.21750771220000001</v>
      </c>
      <c r="CZ100" s="4">
        <v>0.21644999340000001</v>
      </c>
      <c r="DA100" s="4">
        <v>0.21539665599999999</v>
      </c>
      <c r="DB100" s="4">
        <v>0.21434769170000001</v>
      </c>
      <c r="DC100" s="4">
        <v>0.213303092</v>
      </c>
      <c r="DD100" s="4">
        <v>0.21226284810000001</v>
      </c>
      <c r="DE100" s="4">
        <v>0.211226951</v>
      </c>
      <c r="DF100" s="4">
        <v>0.2101953916</v>
      </c>
      <c r="DG100" s="4">
        <v>0.20916816050000001</v>
      </c>
      <c r="DH100" s="4">
        <v>0.20814524810000001</v>
      </c>
      <c r="DI100" s="4">
        <v>0.2071266447</v>
      </c>
      <c r="DJ100" s="4">
        <v>0.20611234040000001</v>
      </c>
      <c r="DK100" s="4">
        <v>0.2051023253</v>
      </c>
      <c r="DL100" s="4">
        <v>0.2040965891</v>
      </c>
      <c r="DM100" s="4">
        <v>0.2030951215</v>
      </c>
      <c r="DN100" s="4">
        <v>0.2020979121</v>
      </c>
      <c r="DO100" s="4">
        <v>0.20110495040000001</v>
      </c>
      <c r="DP100" s="4">
        <v>0.20011622570000001</v>
      </c>
      <c r="DQ100" s="4">
        <v>0.1991317272</v>
      </c>
      <c r="DR100" s="4">
        <v>0.1981514442</v>
      </c>
      <c r="DS100" s="4">
        <v>0.19717536560000001</v>
      </c>
      <c r="DT100" s="4">
        <v>0.19620348030000001</v>
      </c>
      <c r="DU100" s="4">
        <v>0.1952357774</v>
      </c>
      <c r="DV100" s="4">
        <v>0.1942722456</v>
      </c>
      <c r="DW100" s="4">
        <v>0.19331287350000001</v>
      </c>
      <c r="DX100" s="4">
        <v>0.19235764990000001</v>
      </c>
      <c r="DY100" s="4">
        <v>0.19140656340000001</v>
      </c>
      <c r="DZ100" s="4">
        <v>0.19045960240000001</v>
      </c>
      <c r="EA100" s="4">
        <v>0.18951675539999999</v>
      </c>
      <c r="EB100" s="4">
        <v>0.1885780108</v>
      </c>
      <c r="EC100" s="4">
        <v>0.18764335700000001</v>
      </c>
      <c r="ED100" s="4">
        <v>0.18671278220000001</v>
      </c>
      <c r="EE100" s="4">
        <v>0.18578627480000001</v>
      </c>
      <c r="EF100" s="4">
        <v>0.18486382279999999</v>
      </c>
      <c r="EG100" s="4">
        <v>0.18394541440000001</v>
      </c>
      <c r="EH100" s="4">
        <v>0.18303103779999999</v>
      </c>
      <c r="EI100" s="4">
        <v>0.18212068100000001</v>
      </c>
      <c r="EJ100" s="4">
        <v>0.18121433200000001</v>
      </c>
      <c r="EK100" s="4">
        <v>0.18031197879999999</v>
      </c>
      <c r="EL100" s="4">
        <v>0.17941360940000001</v>
      </c>
      <c r="EM100" s="4">
        <v>0.17851921170000001</v>
      </c>
      <c r="EN100" s="4">
        <v>0.17762877360000001</v>
      </c>
      <c r="EO100" s="4">
        <v>0.17674228289999999</v>
      </c>
      <c r="EP100" s="4">
        <v>0.1758597274</v>
      </c>
      <c r="EQ100" s="4">
        <v>0.174981095</v>
      </c>
      <c r="ER100" s="4">
        <v>0.17410637339999999</v>
      </c>
      <c r="ES100" s="4">
        <v>0.17323555039999999</v>
      </c>
      <c r="ET100" s="4">
        <v>0.17236861370000001</v>
      </c>
      <c r="EU100" s="4">
        <v>0.17150555100000001</v>
      </c>
      <c r="EV100" s="4">
        <v>0.17064635</v>
      </c>
      <c r="EW100" s="4">
        <v>0.1697909983</v>
      </c>
      <c r="EX100" s="4">
        <v>0.1689394836</v>
      </c>
      <c r="EY100" s="4">
        <v>0.1680917935</v>
      </c>
      <c r="EZ100" s="4">
        <v>0.16724791559999999</v>
      </c>
      <c r="FA100" s="4">
        <v>0.16640783749999999</v>
      </c>
      <c r="FB100" s="4">
        <v>0.1655715468</v>
      </c>
      <c r="FC100" s="4">
        <v>0.16473903100000001</v>
      </c>
      <c r="FD100" s="4">
        <v>0.1639102777</v>
      </c>
      <c r="FE100" s="4">
        <v>0.16308527440000001</v>
      </c>
      <c r="FF100" s="4">
        <v>0.16226400860000001</v>
      </c>
      <c r="FG100" s="4">
        <v>0.16144646800000001</v>
      </c>
      <c r="FH100" s="4">
        <v>0.1606326398</v>
      </c>
      <c r="FI100" s="4">
        <v>0.15982251180000001</v>
      </c>
      <c r="FJ100" s="4">
        <v>0.15901607130000001</v>
      </c>
      <c r="FK100" s="4">
        <v>0.15821330580000001</v>
      </c>
      <c r="FL100" s="4">
        <v>0.15741420289999999</v>
      </c>
      <c r="FM100" s="4">
        <v>0.15661874989999999</v>
      </c>
      <c r="FN100" s="4">
        <v>0.1558269343</v>
      </c>
      <c r="FO100" s="4">
        <v>0.15503874370000001</v>
      </c>
      <c r="FP100" s="4">
        <v>0.15425416550000001</v>
      </c>
      <c r="FQ100" s="4">
        <v>0.15347318700000001</v>
      </c>
    </row>
    <row r="101" spans="1:173" x14ac:dyDescent="0.2">
      <c r="A101" s="3">
        <v>99</v>
      </c>
      <c r="B101" s="4">
        <v>0.392679791</v>
      </c>
      <c r="C101" s="4">
        <v>0.3913433429</v>
      </c>
      <c r="D101" s="4">
        <v>0.37049157510000003</v>
      </c>
      <c r="E101" s="4">
        <v>0.36023172879999998</v>
      </c>
      <c r="F101" s="4">
        <v>0.35500888949999998</v>
      </c>
      <c r="G101" s="4">
        <v>0.35220790880000002</v>
      </c>
      <c r="H101" s="4">
        <v>0.35056492909999998</v>
      </c>
      <c r="I101" s="4">
        <v>0.34946134290000003</v>
      </c>
      <c r="J101" s="4">
        <v>0.34859335180000001</v>
      </c>
      <c r="K101" s="4">
        <v>0.34781243630000003</v>
      </c>
      <c r="L101" s="4">
        <v>0.34704702580000002</v>
      </c>
      <c r="M101" s="4">
        <v>0.34626370629999997</v>
      </c>
      <c r="N101" s="4">
        <v>0.34544793029999998</v>
      </c>
      <c r="O101" s="4">
        <v>0.34459441000000002</v>
      </c>
      <c r="P101" s="4">
        <v>0.34370233280000001</v>
      </c>
      <c r="Q101" s="4">
        <v>0.3427729833</v>
      </c>
      <c r="R101" s="4">
        <v>0.34180856570000001</v>
      </c>
      <c r="S101" s="4">
        <v>0.34081162440000001</v>
      </c>
      <c r="T101" s="4">
        <v>0.33978476419999998</v>
      </c>
      <c r="U101" s="4">
        <v>0.3387305176</v>
      </c>
      <c r="V101" s="4">
        <v>0.33765128700000002</v>
      </c>
      <c r="W101" s="4">
        <v>0.33654932259999998</v>
      </c>
      <c r="X101" s="4">
        <v>0.33542671730000001</v>
      </c>
      <c r="Y101" s="4">
        <v>0.3342854113</v>
      </c>
      <c r="Z101" s="4">
        <v>0.33312719880000002</v>
      </c>
      <c r="AA101" s="4">
        <v>0.33195373789999999</v>
      </c>
      <c r="AB101" s="4">
        <v>0.33076655900000002</v>
      </c>
      <c r="AC101" s="4">
        <v>0.3295670745</v>
      </c>
      <c r="AD101" s="4">
        <v>0.32835658750000002</v>
      </c>
      <c r="AE101" s="4">
        <v>0.32713629979999997</v>
      </c>
      <c r="AF101" s="4">
        <v>0.32590731969999998</v>
      </c>
      <c r="AG101" s="4">
        <v>0.32467066909999998</v>
      </c>
      <c r="AH101" s="4">
        <v>0.3234272903</v>
      </c>
      <c r="AI101" s="4">
        <v>0.32217805150000001</v>
      </c>
      <c r="AJ101" s="4">
        <v>0.3209237533</v>
      </c>
      <c r="AK101" s="4">
        <v>0.31966513349999998</v>
      </c>
      <c r="AL101" s="4">
        <v>0.31840287179999999</v>
      </c>
      <c r="AM101" s="4">
        <v>0.31713759460000002</v>
      </c>
      <c r="AN101" s="4">
        <v>0.31586987909999997</v>
      </c>
      <c r="AO101" s="4">
        <v>0.31460025689999999</v>
      </c>
      <c r="AP101" s="4">
        <v>0.3133292178</v>
      </c>
      <c r="AQ101" s="4">
        <v>0.31205721269999998</v>
      </c>
      <c r="AR101" s="4">
        <v>0.31078465709999997</v>
      </c>
      <c r="AS101" s="4">
        <v>0.30951193339999999</v>
      </c>
      <c r="AT101" s="4">
        <v>0.30823939379999998</v>
      </c>
      <c r="AU101" s="4">
        <v>0.30696736250000001</v>
      </c>
      <c r="AV101" s="4">
        <v>0.3056961379</v>
      </c>
      <c r="AW101" s="4">
        <v>0.30442599469999998</v>
      </c>
      <c r="AX101" s="4">
        <v>0.30315718559999999</v>
      </c>
      <c r="AY101" s="4">
        <v>0.30188994320000001</v>
      </c>
      <c r="AZ101" s="4">
        <v>0.30062448120000002</v>
      </c>
      <c r="BA101" s="4">
        <v>0.29936099659999998</v>
      </c>
      <c r="BB101" s="4">
        <v>0.29809967009999999</v>
      </c>
      <c r="BC101" s="4">
        <v>0.29684066799999997</v>
      </c>
      <c r="BD101" s="4">
        <v>0.29558414329999999</v>
      </c>
      <c r="BE101" s="4">
        <v>0.2943302364</v>
      </c>
      <c r="BF101" s="4">
        <v>0.29307907630000002</v>
      </c>
      <c r="BG101" s="4">
        <v>0.29183078140000002</v>
      </c>
      <c r="BH101" s="4">
        <v>0.29058546060000001</v>
      </c>
      <c r="BI101" s="4">
        <v>0.28934321369999999</v>
      </c>
      <c r="BJ101" s="4">
        <v>0.28810413210000002</v>
      </c>
      <c r="BK101" s="4">
        <v>0.2868682998</v>
      </c>
      <c r="BL101" s="4">
        <v>0.28563579379999998</v>
      </c>
      <c r="BM101" s="4">
        <v>0.2844066844</v>
      </c>
      <c r="BN101" s="4">
        <v>0.28318103610000001</v>
      </c>
      <c r="BO101" s="4">
        <v>0.28195890779999999</v>
      </c>
      <c r="BP101" s="4">
        <v>0.28074035349999998</v>
      </c>
      <c r="BQ101" s="4">
        <v>0.27952542219999998</v>
      </c>
      <c r="BR101" s="4">
        <v>0.27831415879999999</v>
      </c>
      <c r="BS101" s="4">
        <v>0.2771066042</v>
      </c>
      <c r="BT101" s="4">
        <v>0.27590279550000002</v>
      </c>
      <c r="BU101" s="4">
        <v>0.27470276669999999</v>
      </c>
      <c r="BV101" s="4">
        <v>0.27350654819999998</v>
      </c>
      <c r="BW101" s="4">
        <v>0.27231416780000001</v>
      </c>
      <c r="BX101" s="4">
        <v>0.2711256507</v>
      </c>
      <c r="BY101" s="4">
        <v>0.26994101939999998</v>
      </c>
      <c r="BZ101" s="4">
        <v>0.26876029429999998</v>
      </c>
      <c r="CA101" s="4">
        <v>0.2675834936</v>
      </c>
      <c r="CB101" s="4">
        <v>0.26641063349999999</v>
      </c>
      <c r="CC101" s="4">
        <v>0.26524172870000001</v>
      </c>
      <c r="CD101" s="4">
        <v>0.26407679179999999</v>
      </c>
      <c r="CE101" s="4">
        <v>0.26291583419999998</v>
      </c>
      <c r="CF101" s="4">
        <v>0.26175886570000001</v>
      </c>
      <c r="CG101" s="4">
        <v>0.26060589490000002</v>
      </c>
      <c r="CH101" s="4">
        <v>0.25945692920000002</v>
      </c>
      <c r="CI101" s="4">
        <v>0.25831197459999999</v>
      </c>
      <c r="CJ101" s="4">
        <v>0.2571710364</v>
      </c>
      <c r="CK101" s="4">
        <v>0.25603411879999999</v>
      </c>
      <c r="CL101" s="4">
        <v>0.25490122510000002</v>
      </c>
      <c r="CM101" s="4">
        <v>0.25377235770000001</v>
      </c>
      <c r="CN101" s="4">
        <v>0.25264751829999998</v>
      </c>
      <c r="CO101" s="4">
        <v>0.25152670799999999</v>
      </c>
      <c r="CP101" s="4">
        <v>0.25040992699999998</v>
      </c>
      <c r="CQ101" s="4">
        <v>0.24929717500000001</v>
      </c>
      <c r="CR101" s="4">
        <v>0.24818845110000001</v>
      </c>
      <c r="CS101" s="4">
        <v>0.24708375399999999</v>
      </c>
      <c r="CT101" s="4">
        <v>0.2459830818</v>
      </c>
      <c r="CU101" s="4">
        <v>0.2448864321</v>
      </c>
      <c r="CV101" s="4">
        <v>0.243793802</v>
      </c>
      <c r="CW101" s="4">
        <v>0.24270518839999999</v>
      </c>
      <c r="CX101" s="4">
        <v>0.2416205877</v>
      </c>
      <c r="CY101" s="4">
        <v>0.24053999609999999</v>
      </c>
      <c r="CZ101" s="4">
        <v>0.2394634091</v>
      </c>
      <c r="DA101" s="4">
        <v>0.23839082240000001</v>
      </c>
      <c r="DB101" s="4">
        <v>0.23732223099999999</v>
      </c>
      <c r="DC101" s="4">
        <v>0.23625762989999999</v>
      </c>
      <c r="DD101" s="4">
        <v>0.23519701370000001</v>
      </c>
      <c r="DE101" s="4">
        <v>0.23414037670000001</v>
      </c>
      <c r="DF101" s="4">
        <v>0.23308771319999999</v>
      </c>
      <c r="DG101" s="4">
        <v>0.2320390172</v>
      </c>
      <c r="DH101" s="4">
        <v>0.23099428250000001</v>
      </c>
      <c r="DI101" s="4">
        <v>0.22995350249999999</v>
      </c>
      <c r="DJ101" s="4">
        <v>0.22891667090000001</v>
      </c>
      <c r="DK101" s="4">
        <v>0.22788378070000001</v>
      </c>
      <c r="DL101" s="4">
        <v>0.2268548252</v>
      </c>
      <c r="DM101" s="4">
        <v>0.22582979719999999</v>
      </c>
      <c r="DN101" s="4">
        <v>0.22480868970000001</v>
      </c>
      <c r="DO101" s="4">
        <v>0.2237914953</v>
      </c>
      <c r="DP101" s="4">
        <v>0.22277820649999999</v>
      </c>
      <c r="DQ101" s="4">
        <v>0.22176881579999999</v>
      </c>
      <c r="DR101" s="4">
        <v>0.22076331560000001</v>
      </c>
      <c r="DS101" s="4">
        <v>0.21976169800000001</v>
      </c>
      <c r="DT101" s="4">
        <v>0.2187639552</v>
      </c>
      <c r="DU101" s="4">
        <v>0.2177700793</v>
      </c>
      <c r="DV101" s="4">
        <v>0.2167800621</v>
      </c>
      <c r="DW101" s="4">
        <v>0.2157938955</v>
      </c>
      <c r="DX101" s="4">
        <v>0.2148115713</v>
      </c>
      <c r="DY101" s="4">
        <v>0.2138330812</v>
      </c>
      <c r="DZ101" s="4">
        <v>0.2128584167</v>
      </c>
      <c r="EA101" s="4">
        <v>0.2118875694</v>
      </c>
      <c r="EB101" s="4">
        <v>0.21092053080000001</v>
      </c>
      <c r="EC101" s="4">
        <v>0.20995729229999999</v>
      </c>
      <c r="ED101" s="4">
        <v>0.2089978451</v>
      </c>
      <c r="EE101" s="4">
        <v>0.20804218059999999</v>
      </c>
      <c r="EF101" s="4">
        <v>0.2070902899</v>
      </c>
      <c r="EG101" s="4">
        <v>0.20614216420000001</v>
      </c>
      <c r="EH101" s="4">
        <v>0.20519779469999999</v>
      </c>
      <c r="EI101" s="4">
        <v>0.2042571722</v>
      </c>
      <c r="EJ101" s="4">
        <v>0.20332028790000001</v>
      </c>
      <c r="EK101" s="4">
        <v>0.2023871327</v>
      </c>
      <c r="EL101" s="4">
        <v>0.20145769729999999</v>
      </c>
      <c r="EM101" s="4">
        <v>0.20053197280000001</v>
      </c>
      <c r="EN101" s="4">
        <v>0.19960994979999999</v>
      </c>
      <c r="EO101" s="4">
        <v>0.1986916192</v>
      </c>
      <c r="EP101" s="4">
        <v>0.19777697159999999</v>
      </c>
      <c r="EQ101" s="4">
        <v>0.19686599769999999</v>
      </c>
      <c r="ER101" s="4">
        <v>0.1959586881</v>
      </c>
      <c r="ES101" s="4">
        <v>0.19505503339999999</v>
      </c>
      <c r="ET101" s="4">
        <v>0.19415502430000001</v>
      </c>
      <c r="EU101" s="4">
        <v>0.19325865110000001</v>
      </c>
      <c r="EV101" s="4">
        <v>0.19236590440000001</v>
      </c>
      <c r="EW101" s="4">
        <v>0.19147677460000001</v>
      </c>
      <c r="EX101" s="4">
        <v>0.19059125220000001</v>
      </c>
      <c r="EY101" s="4">
        <v>0.1897093275</v>
      </c>
      <c r="EZ101" s="4">
        <v>0.1888309909</v>
      </c>
      <c r="FA101" s="4">
        <v>0.18795623280000001</v>
      </c>
      <c r="FB101" s="4">
        <v>0.1870850433</v>
      </c>
      <c r="FC101" s="4">
        <v>0.18621741289999999</v>
      </c>
      <c r="FD101" s="4">
        <v>0.1853533316</v>
      </c>
      <c r="FE101" s="4">
        <v>0.1844927898</v>
      </c>
      <c r="FF101" s="4">
        <v>0.1836357777</v>
      </c>
      <c r="FG101" s="4">
        <v>0.18278228539999999</v>
      </c>
      <c r="FH101" s="4">
        <v>0.1819323031</v>
      </c>
      <c r="FI101" s="4">
        <v>0.18108582079999999</v>
      </c>
      <c r="FJ101" s="4">
        <v>0.1802428287</v>
      </c>
      <c r="FK101" s="4">
        <v>0.17940331700000001</v>
      </c>
      <c r="FL101" s="4">
        <v>0.17856727550000001</v>
      </c>
      <c r="FM101" s="4">
        <v>0.17773469450000001</v>
      </c>
      <c r="FN101" s="4">
        <v>0.1769055638</v>
      </c>
      <c r="FO101" s="4">
        <v>0.17607987359999999</v>
      </c>
      <c r="FP101" s="4">
        <v>0.17525761379999999</v>
      </c>
      <c r="FQ101" s="4">
        <v>0.1744387744</v>
      </c>
    </row>
    <row r="102" spans="1:173" x14ac:dyDescent="0.2">
      <c r="A102" s="3">
        <v>100</v>
      </c>
      <c r="B102" s="4">
        <v>0.41567056419999998</v>
      </c>
      <c r="C102" s="4">
        <v>0.41437071310000001</v>
      </c>
      <c r="D102" s="4">
        <v>0.39280517700000001</v>
      </c>
      <c r="E102" s="4">
        <v>0.38221468380000001</v>
      </c>
      <c r="F102" s="4">
        <v>0.376859316</v>
      </c>
      <c r="G102" s="4">
        <v>0.37402530620000002</v>
      </c>
      <c r="H102" s="4">
        <v>0.3723982643</v>
      </c>
      <c r="I102" s="4">
        <v>0.37133405409999998</v>
      </c>
      <c r="J102" s="4">
        <v>0.37051607530000003</v>
      </c>
      <c r="K102" s="4">
        <v>0.36978942910000001</v>
      </c>
      <c r="L102" s="4">
        <v>0.36907939540000001</v>
      </c>
      <c r="M102" s="4">
        <v>0.3683510297</v>
      </c>
      <c r="N102" s="4">
        <v>0.36758906359999999</v>
      </c>
      <c r="O102" s="4">
        <v>0.36678789169999998</v>
      </c>
      <c r="P102" s="4">
        <v>0.36594658299999999</v>
      </c>
      <c r="Q102" s="4">
        <v>0.3650664012</v>
      </c>
      <c r="R102" s="4">
        <v>0.36414957539999998</v>
      </c>
      <c r="S102" s="4">
        <v>0.36319869599999999</v>
      </c>
      <c r="T102" s="4">
        <v>0.36221642139999999</v>
      </c>
      <c r="U102" s="4">
        <v>0.3612053402</v>
      </c>
      <c r="V102" s="4">
        <v>0.36016790970000001</v>
      </c>
      <c r="W102" s="4">
        <v>0.35910643269999998</v>
      </c>
      <c r="X102" s="4">
        <v>0.35802305210000002</v>
      </c>
      <c r="Y102" s="4">
        <v>0.35691975510000001</v>
      </c>
      <c r="Z102" s="4">
        <v>0.35579838000000003</v>
      </c>
      <c r="AA102" s="4">
        <v>0.35466062599999998</v>
      </c>
      <c r="AB102" s="4">
        <v>0.35350806229999998</v>
      </c>
      <c r="AC102" s="4">
        <v>0.35234213759999999</v>
      </c>
      <c r="AD102" s="4">
        <v>0.35116418890000001</v>
      </c>
      <c r="AE102" s="4">
        <v>0.3499754497</v>
      </c>
      <c r="AF102" s="4">
        <v>0.34877705819999999</v>
      </c>
      <c r="AG102" s="4">
        <v>0.34757006419999997</v>
      </c>
      <c r="AH102" s="4">
        <v>0.34635543619999998</v>
      </c>
      <c r="AI102" s="4">
        <v>0.3451340671</v>
      </c>
      <c r="AJ102" s="4">
        <v>0.34390678070000003</v>
      </c>
      <c r="AK102" s="4">
        <v>0.34267433629999999</v>
      </c>
      <c r="AL102" s="4">
        <v>0.34143743409999999</v>
      </c>
      <c r="AM102" s="4">
        <v>0.34019672000000001</v>
      </c>
      <c r="AN102" s="4">
        <v>0.33895278890000002</v>
      </c>
      <c r="AO102" s="4">
        <v>0.33770618969999999</v>
      </c>
      <c r="AP102" s="4">
        <v>0.33645742820000002</v>
      </c>
      <c r="AQ102" s="4">
        <v>0.33520697040000003</v>
      </c>
      <c r="AR102" s="4">
        <v>0.3339552462</v>
      </c>
      <c r="AS102" s="4">
        <v>0.33270265139999999</v>
      </c>
      <c r="AT102" s="4">
        <v>0.33144955120000003</v>
      </c>
      <c r="AU102" s="4">
        <v>0.33019628159999997</v>
      </c>
      <c r="AV102" s="4">
        <v>0.32894315260000001</v>
      </c>
      <c r="AW102" s="4">
        <v>0.3276904497</v>
      </c>
      <c r="AX102" s="4">
        <v>0.32643843589999999</v>
      </c>
      <c r="AY102" s="4">
        <v>0.32518735339999999</v>
      </c>
      <c r="AZ102" s="4">
        <v>0.32393742549999999</v>
      </c>
      <c r="BA102" s="4">
        <v>0.32268885780000001</v>
      </c>
      <c r="BB102" s="4">
        <v>0.32144183939999998</v>
      </c>
      <c r="BC102" s="4">
        <v>0.32019654479999998</v>
      </c>
      <c r="BD102" s="4">
        <v>0.31895313450000001</v>
      </c>
      <c r="BE102" s="4">
        <v>0.31771175629999998</v>
      </c>
      <c r="BF102" s="4">
        <v>0.31647254609999997</v>
      </c>
      <c r="BG102" s="4">
        <v>0.31523562910000003</v>
      </c>
      <c r="BH102" s="4">
        <v>0.31400112050000001</v>
      </c>
      <c r="BI102" s="4">
        <v>0.31276912639999999</v>
      </c>
      <c r="BJ102" s="4">
        <v>0.31153974420000002</v>
      </c>
      <c r="BK102" s="4">
        <v>0.31031306339999998</v>
      </c>
      <c r="BL102" s="4">
        <v>0.30908916669999997</v>
      </c>
      <c r="BM102" s="4">
        <v>0.30786812959999998</v>
      </c>
      <c r="BN102" s="4">
        <v>0.30665002180000001</v>
      </c>
      <c r="BO102" s="4">
        <v>0.30543490719999999</v>
      </c>
      <c r="BP102" s="4">
        <v>0.30422284449999998</v>
      </c>
      <c r="BQ102" s="4">
        <v>0.30301388750000002</v>
      </c>
      <c r="BR102" s="4">
        <v>0.30180808570000001</v>
      </c>
      <c r="BS102" s="4">
        <v>0.3006054843</v>
      </c>
      <c r="BT102" s="4">
        <v>0.29940612480000001</v>
      </c>
      <c r="BU102" s="4">
        <v>0.2982100453</v>
      </c>
      <c r="BV102" s="4">
        <v>0.29701728040000003</v>
      </c>
      <c r="BW102" s="4">
        <v>0.29582786189999999</v>
      </c>
      <c r="BX102" s="4">
        <v>0.29464181890000002</v>
      </c>
      <c r="BY102" s="4">
        <v>0.29345917780000003</v>
      </c>
      <c r="BZ102" s="4">
        <v>0.29227996270000001</v>
      </c>
      <c r="CA102" s="4">
        <v>0.2911041955</v>
      </c>
      <c r="CB102" s="4">
        <v>0.28993189609999998</v>
      </c>
      <c r="CC102" s="4">
        <v>0.28876308270000001</v>
      </c>
      <c r="CD102" s="4">
        <v>0.2875977716</v>
      </c>
      <c r="CE102" s="4">
        <v>0.28643597749999999</v>
      </c>
      <c r="CF102" s="4">
        <v>0.28527771369999999</v>
      </c>
      <c r="CG102" s="4">
        <v>0.28412299210000003</v>
      </c>
      <c r="CH102" s="4">
        <v>0.2829718235</v>
      </c>
      <c r="CI102" s="4">
        <v>0.28182421730000001</v>
      </c>
      <c r="CJ102" s="4">
        <v>0.28068018189999999</v>
      </c>
      <c r="CK102" s="4">
        <v>0.27953972490000001</v>
      </c>
      <c r="CL102" s="4">
        <v>0.27840285259999997</v>
      </c>
      <c r="CM102" s="4">
        <v>0.27726957070000002</v>
      </c>
      <c r="CN102" s="4">
        <v>0.27613988410000001</v>
      </c>
      <c r="CO102" s="4">
        <v>0.2750137969</v>
      </c>
      <c r="CP102" s="4">
        <v>0.27389131239999998</v>
      </c>
      <c r="CQ102" s="4">
        <v>0.27277243350000002</v>
      </c>
      <c r="CR102" s="4">
        <v>0.27165716229999998</v>
      </c>
      <c r="CS102" s="4">
        <v>0.27054550049999998</v>
      </c>
      <c r="CT102" s="4">
        <v>0.26943744920000001</v>
      </c>
      <c r="CU102" s="4">
        <v>0.2683330089</v>
      </c>
      <c r="CV102" s="4">
        <v>0.26723217989999998</v>
      </c>
      <c r="CW102" s="4">
        <v>0.26613496199999997</v>
      </c>
      <c r="CX102" s="4">
        <v>0.2650413546</v>
      </c>
      <c r="CY102" s="4">
        <v>0.26395135650000001</v>
      </c>
      <c r="CZ102" s="4">
        <v>0.26286496660000003</v>
      </c>
      <c r="DA102" s="4">
        <v>0.26178218320000002</v>
      </c>
      <c r="DB102" s="4">
        <v>0.26070300439999999</v>
      </c>
      <c r="DC102" s="4">
        <v>0.25962742789999999</v>
      </c>
      <c r="DD102" s="4">
        <v>0.25855545120000001</v>
      </c>
      <c r="DE102" s="4">
        <v>0.25748707170000001</v>
      </c>
      <c r="DF102" s="4">
        <v>0.25642228630000002</v>
      </c>
      <c r="DG102" s="4">
        <v>0.25536109200000001</v>
      </c>
      <c r="DH102" s="4">
        <v>0.25430348530000002</v>
      </c>
      <c r="DI102" s="4">
        <v>0.25324946259999997</v>
      </c>
      <c r="DJ102" s="4">
        <v>0.25219902020000001</v>
      </c>
      <c r="DK102" s="4">
        <v>0.25115215410000002</v>
      </c>
      <c r="DL102" s="4">
        <v>0.25010886040000002</v>
      </c>
      <c r="DM102" s="4">
        <v>0.2490691347</v>
      </c>
      <c r="DN102" s="4">
        <v>0.24803297260000001</v>
      </c>
      <c r="DO102" s="4">
        <v>0.24700036959999999</v>
      </c>
      <c r="DP102" s="4">
        <v>0.2459713211</v>
      </c>
      <c r="DQ102" s="4">
        <v>0.2449458222</v>
      </c>
      <c r="DR102" s="4">
        <v>0.2439238681</v>
      </c>
      <c r="DS102" s="4">
        <v>0.2429054537</v>
      </c>
      <c r="DT102" s="4">
        <v>0.24189057389999999</v>
      </c>
      <c r="DU102" s="4">
        <v>0.24087922349999999</v>
      </c>
      <c r="DV102" s="4">
        <v>0.23987139709999999</v>
      </c>
      <c r="DW102" s="4">
        <v>0.2388670893</v>
      </c>
      <c r="DX102" s="4">
        <v>0.23786629449999999</v>
      </c>
      <c r="DY102" s="4">
        <v>0.23686900729999999</v>
      </c>
      <c r="DZ102" s="4">
        <v>0.23587522180000001</v>
      </c>
      <c r="EA102" s="4">
        <v>0.23488493229999999</v>
      </c>
      <c r="EB102" s="4">
        <v>0.2338981329</v>
      </c>
      <c r="EC102" s="4">
        <v>0.23291481780000001</v>
      </c>
      <c r="ED102" s="4">
        <v>0.2319349808</v>
      </c>
      <c r="EE102" s="4">
        <v>0.23095861600000001</v>
      </c>
      <c r="EF102" s="4">
        <v>0.22998571719999999</v>
      </c>
      <c r="EG102" s="4">
        <v>0.2290162781</v>
      </c>
      <c r="EH102" s="4">
        <v>0.22805029260000001</v>
      </c>
      <c r="EI102" s="4">
        <v>0.2270877543</v>
      </c>
      <c r="EJ102" s="4">
        <v>0.22612865679999999</v>
      </c>
      <c r="EK102" s="4">
        <v>0.22517299360000001</v>
      </c>
      <c r="EL102" s="4">
        <v>0.22422075820000001</v>
      </c>
      <c r="EM102" s="4">
        <v>0.22327194410000001</v>
      </c>
      <c r="EN102" s="4">
        <v>0.22232654469999999</v>
      </c>
      <c r="EO102" s="4">
        <v>0.22138455330000001</v>
      </c>
      <c r="EP102" s="4">
        <v>0.2204459631</v>
      </c>
      <c r="EQ102" s="4">
        <v>0.21951076750000001</v>
      </c>
      <c r="ER102" s="4">
        <v>0.21857895960000001</v>
      </c>
      <c r="ES102" s="4">
        <v>0.21765053249999999</v>
      </c>
      <c r="ET102" s="4">
        <v>0.2167254794</v>
      </c>
      <c r="EU102" s="4">
        <v>0.21580379320000001</v>
      </c>
      <c r="EV102" s="4">
        <v>0.2148854671</v>
      </c>
      <c r="EW102" s="4">
        <v>0.2139704939</v>
      </c>
      <c r="EX102" s="4">
        <v>0.21305886669999999</v>
      </c>
      <c r="EY102" s="4">
        <v>0.2121505782</v>
      </c>
      <c r="EZ102" s="4">
        <v>0.2112456214</v>
      </c>
      <c r="FA102" s="4">
        <v>0.21034398900000001</v>
      </c>
      <c r="FB102" s="4">
        <v>0.20944567380000001</v>
      </c>
      <c r="FC102" s="4">
        <v>0.20855066850000001</v>
      </c>
      <c r="FD102" s="4">
        <v>0.20765896589999999</v>
      </c>
      <c r="FE102" s="4">
        <v>0.2067705587</v>
      </c>
      <c r="FF102" s="4">
        <v>0.2058854393</v>
      </c>
      <c r="FG102" s="4">
        <v>0.2050036006</v>
      </c>
      <c r="FH102" s="4">
        <v>0.2041250349</v>
      </c>
      <c r="FI102" s="4">
        <v>0.20324973490000001</v>
      </c>
      <c r="FJ102" s="4">
        <v>0.202377693</v>
      </c>
      <c r="FK102" s="4">
        <v>0.20150890169999999</v>
      </c>
      <c r="FL102" s="4">
        <v>0.20064335350000001</v>
      </c>
      <c r="FM102" s="4">
        <v>0.1997810408</v>
      </c>
      <c r="FN102" s="4">
        <v>0.19892195600000001</v>
      </c>
      <c r="FO102" s="4">
        <v>0.19806609140000001</v>
      </c>
      <c r="FP102" s="4">
        <v>0.1972134394</v>
      </c>
      <c r="FQ102" s="4">
        <v>0.1963639922</v>
      </c>
    </row>
    <row r="103" spans="1:173" x14ac:dyDescent="0.2">
      <c r="A103" s="3">
        <v>101</v>
      </c>
      <c r="B103" s="4">
        <v>0.4379957263</v>
      </c>
      <c r="C103" s="4">
        <v>0.43672821299999998</v>
      </c>
      <c r="D103" s="4">
        <v>0.41452086799999999</v>
      </c>
      <c r="E103" s="4">
        <v>0.40363076860000002</v>
      </c>
      <c r="F103" s="4">
        <v>0.3981557107</v>
      </c>
      <c r="G103" s="4">
        <v>0.39529322989999999</v>
      </c>
      <c r="H103" s="4">
        <v>0.39368301459999999</v>
      </c>
      <c r="I103" s="4">
        <v>0.39265761020000001</v>
      </c>
      <c r="J103" s="4">
        <v>0.39188868170000002</v>
      </c>
      <c r="K103" s="4">
        <v>0.39121546200000001</v>
      </c>
      <c r="L103" s="4">
        <v>0.39056031549999998</v>
      </c>
      <c r="M103" s="4">
        <v>0.38988686569999997</v>
      </c>
      <c r="N103" s="4">
        <v>0.38917915450000001</v>
      </c>
      <c r="O103" s="4">
        <v>0.38843125760000002</v>
      </c>
      <c r="P103" s="4">
        <v>0.38764210929999998</v>
      </c>
      <c r="Q103" s="4">
        <v>0.38681292900000003</v>
      </c>
      <c r="R103" s="4">
        <v>0.38594594570000001</v>
      </c>
      <c r="S103" s="4">
        <v>0.3850437699</v>
      </c>
      <c r="T103" s="4">
        <v>0.38410908929999998</v>
      </c>
      <c r="U103" s="4">
        <v>0.38314452500000001</v>
      </c>
      <c r="V103" s="4">
        <v>0.38215256710000001</v>
      </c>
      <c r="W103" s="4">
        <v>0.38113555049999998</v>
      </c>
      <c r="X103" s="4">
        <v>0.38009564880000002</v>
      </c>
      <c r="Y103" s="4">
        <v>0.37903487800000002</v>
      </c>
      <c r="Z103" s="4">
        <v>0.37795510389999998</v>
      </c>
      <c r="AA103" s="4">
        <v>0.37685805160000002</v>
      </c>
      <c r="AB103" s="4">
        <v>0.37574531430000002</v>
      </c>
      <c r="AC103" s="4">
        <v>0.37461836370000001</v>
      </c>
      <c r="AD103" s="4">
        <v>0.37347855790000001</v>
      </c>
      <c r="AE103" s="4">
        <v>0.37232715100000002</v>
      </c>
      <c r="AF103" s="4">
        <v>0.37116529990000002</v>
      </c>
      <c r="AG103" s="4">
        <v>0.36999407249999999</v>
      </c>
      <c r="AH103" s="4">
        <v>0.36881445390000001</v>
      </c>
      <c r="AI103" s="4">
        <v>0.36762735320000001</v>
      </c>
      <c r="AJ103" s="4">
        <v>0.36643360899999999</v>
      </c>
      <c r="AK103" s="4">
        <v>0.36523399490000003</v>
      </c>
      <c r="AL103" s="4">
        <v>0.36402922459999998</v>
      </c>
      <c r="AM103" s="4">
        <v>0.36281995639999998</v>
      </c>
      <c r="AN103" s="4">
        <v>0.36160679750000002</v>
      </c>
      <c r="AO103" s="4">
        <v>0.36039030789999998</v>
      </c>
      <c r="AP103" s="4">
        <v>0.35917100410000002</v>
      </c>
      <c r="AQ103" s="4">
        <v>0.3579493627</v>
      </c>
      <c r="AR103" s="4">
        <v>0.35672582279999998</v>
      </c>
      <c r="AS103" s="4">
        <v>0.35550078969999999</v>
      </c>
      <c r="AT103" s="4">
        <v>0.3542746369</v>
      </c>
      <c r="AU103" s="4">
        <v>0.3530477092</v>
      </c>
      <c r="AV103" s="4">
        <v>0.35182032419999998</v>
      </c>
      <c r="AW103" s="4">
        <v>0.35059277480000001</v>
      </c>
      <c r="AX103" s="4">
        <v>0.34936533130000003</v>
      </c>
      <c r="AY103" s="4">
        <v>0.3481382428</v>
      </c>
      <c r="AZ103" s="4">
        <v>0.346911739</v>
      </c>
      <c r="BA103" s="4">
        <v>0.34568603149999999</v>
      </c>
      <c r="BB103" s="4">
        <v>0.3444613158</v>
      </c>
      <c r="BC103" s="4">
        <v>0.34323777179999998</v>
      </c>
      <c r="BD103" s="4">
        <v>0.3420155654</v>
      </c>
      <c r="BE103" s="4">
        <v>0.34079484970000001</v>
      </c>
      <c r="BF103" s="4">
        <v>0.33957576579999998</v>
      </c>
      <c r="BG103" s="4">
        <v>0.3383584436</v>
      </c>
      <c r="BH103" s="4">
        <v>0.337143003</v>
      </c>
      <c r="BI103" s="4">
        <v>0.33592955460000001</v>
      </c>
      <c r="BJ103" s="4">
        <v>0.33471820000000002</v>
      </c>
      <c r="BK103" s="4">
        <v>0.33350903310000002</v>
      </c>
      <c r="BL103" s="4">
        <v>0.3323021404</v>
      </c>
      <c r="BM103" s="4">
        <v>0.33109760170000002</v>
      </c>
      <c r="BN103" s="4">
        <v>0.32989549010000002</v>
      </c>
      <c r="BO103" s="4">
        <v>0.32869587350000001</v>
      </c>
      <c r="BP103" s="4">
        <v>0.32749881409999998</v>
      </c>
      <c r="BQ103" s="4">
        <v>0.32630436909999999</v>
      </c>
      <c r="BR103" s="4">
        <v>0.3251125916</v>
      </c>
      <c r="BS103" s="4">
        <v>0.32392353000000002</v>
      </c>
      <c r="BT103" s="4">
        <v>0.32273722910000002</v>
      </c>
      <c r="BU103" s="4">
        <v>0.32155373009999999</v>
      </c>
      <c r="BV103" s="4">
        <v>0.3203730709</v>
      </c>
      <c r="BW103" s="4">
        <v>0.31919528619999998</v>
      </c>
      <c r="BX103" s="4">
        <v>0.31802040809999998</v>
      </c>
      <c r="BY103" s="4">
        <v>0.316848466</v>
      </c>
      <c r="BZ103" s="4">
        <v>0.31567948689999997</v>
      </c>
      <c r="CA103" s="4">
        <v>0.31451349560000003</v>
      </c>
      <c r="CB103" s="4">
        <v>0.31335051479999998</v>
      </c>
      <c r="CC103" s="4">
        <v>0.3121905653</v>
      </c>
      <c r="CD103" s="4">
        <v>0.31103366630000001</v>
      </c>
      <c r="CE103" s="4">
        <v>0.3098798351</v>
      </c>
      <c r="CF103" s="4">
        <v>0.30872908780000002</v>
      </c>
      <c r="CG103" s="4">
        <v>0.3075814389</v>
      </c>
      <c r="CH103" s="4">
        <v>0.30643690159999998</v>
      </c>
      <c r="CI103" s="4">
        <v>0.30529548820000002</v>
      </c>
      <c r="CJ103" s="4">
        <v>0.30415720959999998</v>
      </c>
      <c r="CK103" s="4">
        <v>0.30302207580000001</v>
      </c>
      <c r="CL103" s="4">
        <v>0.30189009570000003</v>
      </c>
      <c r="CM103" s="4">
        <v>0.30076127759999999</v>
      </c>
      <c r="CN103" s="4">
        <v>0.2996356288</v>
      </c>
      <c r="CO103" s="4">
        <v>0.29851315589999999</v>
      </c>
      <c r="CP103" s="4">
        <v>0.2973938646</v>
      </c>
      <c r="CQ103" s="4">
        <v>0.29627776030000003</v>
      </c>
      <c r="CR103" s="4">
        <v>0.2951648476</v>
      </c>
      <c r="CS103" s="4">
        <v>0.29405513059999999</v>
      </c>
      <c r="CT103" s="4">
        <v>0.2929486127</v>
      </c>
      <c r="CU103" s="4">
        <v>0.291845297</v>
      </c>
      <c r="CV103" s="4">
        <v>0.2907451861</v>
      </c>
      <c r="CW103" s="4">
        <v>0.28964828209999999</v>
      </c>
      <c r="CX103" s="4">
        <v>0.28855458690000002</v>
      </c>
      <c r="CY103" s="4">
        <v>0.28746410169999997</v>
      </c>
      <c r="CZ103" s="4">
        <v>0.2863768277</v>
      </c>
      <c r="DA103" s="4">
        <v>0.2852927656</v>
      </c>
      <c r="DB103" s="4">
        <v>0.28421191579999999</v>
      </c>
      <c r="DC103" s="4">
        <v>0.2831342785</v>
      </c>
      <c r="DD103" s="4">
        <v>0.2820598534</v>
      </c>
      <c r="DE103" s="4">
        <v>0.28098864019999997</v>
      </c>
      <c r="DF103" s="4">
        <v>0.27992063839999998</v>
      </c>
      <c r="DG103" s="4">
        <v>0.27885584699999999</v>
      </c>
      <c r="DH103" s="4">
        <v>0.27779426509999999</v>
      </c>
      <c r="DI103" s="4">
        <v>0.27673589129999998</v>
      </c>
      <c r="DJ103" s="4">
        <v>0.27568072430000001</v>
      </c>
      <c r="DK103" s="4">
        <v>0.2746287624</v>
      </c>
      <c r="DL103" s="4">
        <v>0.27358000380000003</v>
      </c>
      <c r="DM103" s="4">
        <v>0.27253444669999999</v>
      </c>
      <c r="DN103" s="4">
        <v>0.27149208899999999</v>
      </c>
      <c r="DO103" s="4">
        <v>0.27045292840000001</v>
      </c>
      <c r="DP103" s="4">
        <v>0.26941696259999998</v>
      </c>
      <c r="DQ103" s="4">
        <v>0.2683841891</v>
      </c>
      <c r="DR103" s="4">
        <v>0.26735460519999998</v>
      </c>
      <c r="DS103" s="4">
        <v>0.26632820829999998</v>
      </c>
      <c r="DT103" s="4">
        <v>0.26530499559999998</v>
      </c>
      <c r="DU103" s="4">
        <v>0.26428496400000001</v>
      </c>
      <c r="DV103" s="4">
        <v>0.26326811059999999</v>
      </c>
      <c r="DW103" s="4">
        <v>0.26225443209999999</v>
      </c>
      <c r="DX103" s="4">
        <v>0.26124392540000002</v>
      </c>
      <c r="DY103" s="4">
        <v>0.26023658719999998</v>
      </c>
      <c r="DZ103" s="4">
        <v>0.25923241390000001</v>
      </c>
      <c r="EA103" s="4">
        <v>0.25823140220000002</v>
      </c>
      <c r="EB103" s="4">
        <v>0.2572335483</v>
      </c>
      <c r="EC103" s="4">
        <v>0.25623884870000002</v>
      </c>
      <c r="ED103" s="4">
        <v>0.25524729969999999</v>
      </c>
      <c r="EE103" s="4">
        <v>0.25425889730000001</v>
      </c>
      <c r="EF103" s="4">
        <v>0.25327363780000001</v>
      </c>
      <c r="EG103" s="4">
        <v>0.25229151719999998</v>
      </c>
      <c r="EH103" s="4">
        <v>0.25131253139999998</v>
      </c>
      <c r="EI103" s="4">
        <v>0.25033667640000001</v>
      </c>
      <c r="EJ103" s="4">
        <v>0.249363948</v>
      </c>
      <c r="EK103" s="4">
        <v>0.2483943421</v>
      </c>
      <c r="EL103" s="4">
        <v>0.2474278543</v>
      </c>
      <c r="EM103" s="4">
        <v>0.24646448039999999</v>
      </c>
      <c r="EN103" s="4">
        <v>0.24550421589999999</v>
      </c>
      <c r="EO103" s="4">
        <v>0.24454705639999999</v>
      </c>
      <c r="EP103" s="4">
        <v>0.24359299740000001</v>
      </c>
      <c r="EQ103" s="4">
        <v>0.24264203440000001</v>
      </c>
      <c r="ER103" s="4">
        <v>0.2416941628</v>
      </c>
      <c r="ES103" s="4">
        <v>0.24074937790000001</v>
      </c>
      <c r="ET103" s="4">
        <v>0.239807675</v>
      </c>
      <c r="EU103" s="4">
        <v>0.23886904940000001</v>
      </c>
      <c r="EV103" s="4">
        <v>0.2379334964</v>
      </c>
      <c r="EW103" s="4">
        <v>0.2370010109</v>
      </c>
      <c r="EX103" s="4">
        <v>0.2360715883</v>
      </c>
      <c r="EY103" s="4">
        <v>0.2351452235</v>
      </c>
      <c r="EZ103" s="4">
        <v>0.23422191149999999</v>
      </c>
      <c r="FA103" s="4">
        <v>0.23330164740000001</v>
      </c>
      <c r="FB103" s="4">
        <v>0.23238442610000001</v>
      </c>
      <c r="FC103" s="4">
        <v>0.23147024250000001</v>
      </c>
      <c r="FD103" s="4">
        <v>0.23055909150000001</v>
      </c>
      <c r="FE103" s="4">
        <v>0.22965096779999999</v>
      </c>
      <c r="FF103" s="4">
        <v>0.22874586629999999</v>
      </c>
      <c r="FG103" s="4">
        <v>0.2278437817</v>
      </c>
      <c r="FH103" s="4">
        <v>0.2269447087</v>
      </c>
      <c r="FI103" s="4">
        <v>0.22604864190000001</v>
      </c>
      <c r="FJ103" s="4">
        <v>0.2251555761</v>
      </c>
      <c r="FK103" s="4">
        <v>0.22426550579999999</v>
      </c>
      <c r="FL103" s="4">
        <v>0.22337842550000001</v>
      </c>
      <c r="FM103" s="4">
        <v>0.2224943298</v>
      </c>
      <c r="FN103" s="4">
        <v>0.2216132133</v>
      </c>
      <c r="FO103" s="4">
        <v>0.22073507019999999</v>
      </c>
      <c r="FP103" s="4">
        <v>0.21985989510000001</v>
      </c>
      <c r="FQ103" s="4">
        <v>0.21898768239999999</v>
      </c>
    </row>
    <row r="104" spans="1:173" x14ac:dyDescent="0.2">
      <c r="A104" s="3">
        <v>102</v>
      </c>
      <c r="B104" s="4">
        <v>0.45947413640000001</v>
      </c>
      <c r="C104" s="4">
        <v>0.45823300880000001</v>
      </c>
      <c r="D104" s="4">
        <v>0.4354564199</v>
      </c>
      <c r="E104" s="4">
        <v>0.42429758090000003</v>
      </c>
      <c r="F104" s="4">
        <v>0.41871484539999998</v>
      </c>
      <c r="G104" s="4">
        <v>0.41582725609999999</v>
      </c>
      <c r="H104" s="4">
        <v>0.41423337830000001</v>
      </c>
      <c r="I104" s="4">
        <v>0.41324475240000003</v>
      </c>
      <c r="J104" s="4">
        <v>0.41252243059999999</v>
      </c>
      <c r="K104" s="4">
        <v>0.41190031370000002</v>
      </c>
      <c r="L104" s="4">
        <v>0.41129809830000003</v>
      </c>
      <c r="M104" s="4">
        <v>0.41067807950000002</v>
      </c>
      <c r="N104" s="4">
        <v>0.41002364279999998</v>
      </c>
      <c r="O104" s="4">
        <v>0.40932854369999999</v>
      </c>
      <c r="P104" s="4">
        <v>0.40859156489999998</v>
      </c>
      <c r="Q104" s="4">
        <v>0.40781385799999997</v>
      </c>
      <c r="R104" s="4">
        <v>0.4069976253</v>
      </c>
      <c r="S104" s="4">
        <v>0.40614547140000001</v>
      </c>
      <c r="T104" s="4">
        <v>0.40526008749999998</v>
      </c>
      <c r="U104" s="4">
        <v>0.40434410269999999</v>
      </c>
      <c r="V104" s="4">
        <v>0.40340001739999998</v>
      </c>
      <c r="W104" s="4">
        <v>0.402430177</v>
      </c>
      <c r="X104" s="4">
        <v>0.40143676589999999</v>
      </c>
      <c r="Y104" s="4">
        <v>0.40042181049999997</v>
      </c>
      <c r="Z104" s="4">
        <v>0.39938718699999998</v>
      </c>
      <c r="AA104" s="4">
        <v>0.39833462990000001</v>
      </c>
      <c r="AB104" s="4">
        <v>0.39726574199999998</v>
      </c>
      <c r="AC104" s="4">
        <v>0.3961820036</v>
      </c>
      <c r="AD104" s="4">
        <v>0.39508478190000001</v>
      </c>
      <c r="AE104" s="4">
        <v>0.3939753386</v>
      </c>
      <c r="AF104" s="4">
        <v>0.39285483900000001</v>
      </c>
      <c r="AG104" s="4">
        <v>0.39172435820000001</v>
      </c>
      <c r="AH104" s="4">
        <v>0.39058488879999997</v>
      </c>
      <c r="AI104" s="4">
        <v>0.38943734670000002</v>
      </c>
      <c r="AJ104" s="4">
        <v>0.38828257729999999</v>
      </c>
      <c r="AK104" s="4">
        <v>0.38712136069999997</v>
      </c>
      <c r="AL104" s="4">
        <v>0.38595441660000002</v>
      </c>
      <c r="AM104" s="4">
        <v>0.38478240949999998</v>
      </c>
      <c r="AN104" s="4">
        <v>0.38360595209999998</v>
      </c>
      <c r="AO104" s="4">
        <v>0.38242561019999999</v>
      </c>
      <c r="AP104" s="4">
        <v>0.38124190540000003</v>
      </c>
      <c r="AQ104" s="4">
        <v>0.38005531939999998</v>
      </c>
      <c r="AR104" s="4">
        <v>0.37886629649999998</v>
      </c>
      <c r="AS104" s="4">
        <v>0.3776752464</v>
      </c>
      <c r="AT104" s="4">
        <v>0.37648254749999999</v>
      </c>
      <c r="AU104" s="4">
        <v>0.37528854880000001</v>
      </c>
      <c r="AV104" s="4">
        <v>0.3740935722</v>
      </c>
      <c r="AW104" s="4">
        <v>0.37289791490000002</v>
      </c>
      <c r="AX104" s="4">
        <v>0.37170185100000003</v>
      </c>
      <c r="AY104" s="4">
        <v>0.37050563339999998</v>
      </c>
      <c r="AZ104" s="4">
        <v>0.36930949549999997</v>
      </c>
      <c r="BA104" s="4">
        <v>0.36811365270000002</v>
      </c>
      <c r="BB104" s="4">
        <v>0.36691830380000001</v>
      </c>
      <c r="BC104" s="4">
        <v>0.36572363209999997</v>
      </c>
      <c r="BD104" s="4">
        <v>0.36452980689999998</v>
      </c>
      <c r="BE104" s="4">
        <v>0.36333698440000001</v>
      </c>
      <c r="BF104" s="4">
        <v>0.36214530849999998</v>
      </c>
      <c r="BG104" s="4">
        <v>0.3609549125</v>
      </c>
      <c r="BH104" s="4">
        <v>0.35976591899999999</v>
      </c>
      <c r="BI104" s="4">
        <v>0.3585784414</v>
      </c>
      <c r="BJ104" s="4">
        <v>0.35739258419999997</v>
      </c>
      <c r="BK104" s="4">
        <v>0.3562084438</v>
      </c>
      <c r="BL104" s="4">
        <v>0.35502610959999997</v>
      </c>
      <c r="BM104" s="4">
        <v>0.35384566350000002</v>
      </c>
      <c r="BN104" s="4">
        <v>0.3526671817</v>
      </c>
      <c r="BO104" s="4">
        <v>0.35149073409999998</v>
      </c>
      <c r="BP104" s="4">
        <v>0.35031638539999999</v>
      </c>
      <c r="BQ104" s="4">
        <v>0.34914419540000002</v>
      </c>
      <c r="BR104" s="4">
        <v>0.34797421919999999</v>
      </c>
      <c r="BS104" s="4">
        <v>0.34680650759999998</v>
      </c>
      <c r="BT104" s="4">
        <v>0.34564110770000001</v>
      </c>
      <c r="BU104" s="4">
        <v>0.34447806279999998</v>
      </c>
      <c r="BV104" s="4">
        <v>0.34331741300000002</v>
      </c>
      <c r="BW104" s="4">
        <v>0.34215919519999999</v>
      </c>
      <c r="BX104" s="4">
        <v>0.3410034435</v>
      </c>
      <c r="BY104" s="4">
        <v>0.33985018950000001</v>
      </c>
      <c r="BZ104" s="4">
        <v>0.33869946220000002</v>
      </c>
      <c r="CA104" s="4">
        <v>0.33755128829999997</v>
      </c>
      <c r="CB104" s="4">
        <v>0.33640569279999999</v>
      </c>
      <c r="CC104" s="4">
        <v>0.33526269829999999</v>
      </c>
      <c r="CD104" s="4">
        <v>0.33412232609999998</v>
      </c>
      <c r="CE104" s="4">
        <v>0.33298459540000003</v>
      </c>
      <c r="CF104" s="4">
        <v>0.33184952420000002</v>
      </c>
      <c r="CG104" s="4">
        <v>0.330717129</v>
      </c>
      <c r="CH104" s="4">
        <v>0.3295874251</v>
      </c>
      <c r="CI104" s="4">
        <v>0.32846042640000001</v>
      </c>
      <c r="CJ104" s="4">
        <v>0.32733614579999998</v>
      </c>
      <c r="CK104" s="4">
        <v>0.32621459520000001</v>
      </c>
      <c r="CL104" s="4">
        <v>0.32509578560000002</v>
      </c>
      <c r="CM104" s="4">
        <v>0.32397972689999999</v>
      </c>
      <c r="CN104" s="4">
        <v>0.32286642840000002</v>
      </c>
      <c r="CO104" s="4">
        <v>0.32175589840000002</v>
      </c>
      <c r="CP104" s="4">
        <v>0.32064814489999999</v>
      </c>
      <c r="CQ104" s="4">
        <v>0.31954317469999999</v>
      </c>
      <c r="CR104" s="4">
        <v>0.31844099450000002</v>
      </c>
      <c r="CS104" s="4">
        <v>0.31734161</v>
      </c>
      <c r="CT104" s="4">
        <v>0.3162450268</v>
      </c>
      <c r="CU104" s="4">
        <v>0.31515124960000002</v>
      </c>
      <c r="CV104" s="4">
        <v>0.31406028289999999</v>
      </c>
      <c r="CW104" s="4">
        <v>0.31297213080000003</v>
      </c>
      <c r="CX104" s="4">
        <v>0.31188679670000002</v>
      </c>
      <c r="CY104" s="4">
        <v>0.31080428399999999</v>
      </c>
      <c r="CZ104" s="4">
        <v>0.30972459549999998</v>
      </c>
      <c r="DA104" s="4">
        <v>0.30864773379999999</v>
      </c>
      <c r="DB104" s="4">
        <v>0.30757370109999999</v>
      </c>
      <c r="DC104" s="4">
        <v>0.30650249950000003</v>
      </c>
      <c r="DD104" s="4">
        <v>0.30543413050000001</v>
      </c>
      <c r="DE104" s="4">
        <v>0.30436859579999997</v>
      </c>
      <c r="DF104" s="4">
        <v>0.3033058964</v>
      </c>
      <c r="DG104" s="4">
        <v>0.30224603350000001</v>
      </c>
      <c r="DH104" s="4">
        <v>0.30118900770000001</v>
      </c>
      <c r="DI104" s="4">
        <v>0.3001348197</v>
      </c>
      <c r="DJ104" s="4">
        <v>0.29908346990000001</v>
      </c>
      <c r="DK104" s="4">
        <v>0.29803495860000001</v>
      </c>
      <c r="DL104" s="4">
        <v>0.29698928569999999</v>
      </c>
      <c r="DM104" s="4">
        <v>0.29594645120000002</v>
      </c>
      <c r="DN104" s="4">
        <v>0.29490645500000001</v>
      </c>
      <c r="DO104" s="4">
        <v>0.29386929649999999</v>
      </c>
      <c r="DP104" s="4">
        <v>0.29283497520000001</v>
      </c>
      <c r="DQ104" s="4">
        <v>0.2918034907</v>
      </c>
      <c r="DR104" s="4">
        <v>0.29077484199999998</v>
      </c>
      <c r="DS104" s="4">
        <v>0.28974902829999999</v>
      </c>
      <c r="DT104" s="4">
        <v>0.28872604860000001</v>
      </c>
      <c r="DU104" s="4">
        <v>0.2877059018</v>
      </c>
      <c r="DV104" s="4">
        <v>0.28668858679999998</v>
      </c>
      <c r="DW104" s="4">
        <v>0.2856741022</v>
      </c>
      <c r="DX104" s="4">
        <v>0.28466244660000001</v>
      </c>
      <c r="DY104" s="4">
        <v>0.28365361859999999</v>
      </c>
      <c r="DZ104" s="4">
        <v>0.28264761649999998</v>
      </c>
      <c r="EA104" s="4">
        <v>0.28164443880000001</v>
      </c>
      <c r="EB104" s="4">
        <v>0.2806440838</v>
      </c>
      <c r="EC104" s="4">
        <v>0.27964654950000001</v>
      </c>
      <c r="ED104" s="4">
        <v>0.2786518342</v>
      </c>
      <c r="EE104" s="4">
        <v>0.27765993579999998</v>
      </c>
      <c r="EF104" s="4">
        <v>0.2766708524</v>
      </c>
      <c r="EG104" s="4">
        <v>0.2756845819</v>
      </c>
      <c r="EH104" s="4">
        <v>0.27470112200000002</v>
      </c>
      <c r="EI104" s="4">
        <v>0.27372047049999998</v>
      </c>
      <c r="EJ104" s="4">
        <v>0.27274262529999999</v>
      </c>
      <c r="EK104" s="4">
        <v>0.27176758379999999</v>
      </c>
      <c r="EL104" s="4">
        <v>0.27079534370000002</v>
      </c>
      <c r="EM104" s="4">
        <v>0.2698259026</v>
      </c>
      <c r="EN104" s="4">
        <v>0.26885925779999997</v>
      </c>
      <c r="EO104" s="4">
        <v>0.26789540690000002</v>
      </c>
      <c r="EP104" s="4">
        <v>0.26693434710000002</v>
      </c>
      <c r="EQ104" s="4">
        <v>0.26597607579999999</v>
      </c>
      <c r="ER104" s="4">
        <v>0.26502059020000002</v>
      </c>
      <c r="ES104" s="4">
        <v>0.2640678876</v>
      </c>
      <c r="ET104" s="4">
        <v>0.26311796500000001</v>
      </c>
      <c r="EU104" s="4">
        <v>0.26217081959999999</v>
      </c>
      <c r="EV104" s="4">
        <v>0.26122644849999999</v>
      </c>
      <c r="EW104" s="4">
        <v>0.26028484860000001</v>
      </c>
      <c r="EX104" s="4">
        <v>0.25934601689999998</v>
      </c>
      <c r="EY104" s="4">
        <v>0.25840995030000002</v>
      </c>
      <c r="EZ104" s="4">
        <v>0.25747664570000001</v>
      </c>
      <c r="FA104" s="4">
        <v>0.25654609989999999</v>
      </c>
      <c r="FB104" s="4">
        <v>0.25561830969999999</v>
      </c>
      <c r="FC104" s="4">
        <v>0.25469327180000001</v>
      </c>
      <c r="FD104" s="4">
        <v>0.2537709829</v>
      </c>
      <c r="FE104" s="4">
        <v>0.25285143980000002</v>
      </c>
      <c r="FF104" s="4">
        <v>0.2519346388</v>
      </c>
      <c r="FG104" s="4">
        <v>0.25102057680000001</v>
      </c>
      <c r="FH104" s="4">
        <v>0.25010925010000001</v>
      </c>
      <c r="FI104" s="4">
        <v>0.24920065529999999</v>
      </c>
      <c r="FJ104" s="4">
        <v>0.24829478890000001</v>
      </c>
      <c r="FK104" s="4">
        <v>0.2473916471</v>
      </c>
      <c r="FL104" s="4">
        <v>0.2464912266</v>
      </c>
      <c r="FM104" s="4">
        <v>0.24559352340000001</v>
      </c>
      <c r="FN104" s="4">
        <v>0.2446985341</v>
      </c>
      <c r="FO104" s="4">
        <v>0.24380625480000001</v>
      </c>
      <c r="FP104" s="4">
        <v>0.24291668180000001</v>
      </c>
      <c r="FQ104" s="4">
        <v>0.2420298112</v>
      </c>
    </row>
    <row r="105" spans="1:173" x14ac:dyDescent="0.2">
      <c r="A105" s="3">
        <v>103</v>
      </c>
      <c r="B105" s="4">
        <v>0.47995391640000001</v>
      </c>
      <c r="C105" s="4">
        <v>0.47873185530000001</v>
      </c>
      <c r="D105" s="4">
        <v>0.4554569061</v>
      </c>
      <c r="E105" s="4">
        <v>0.44405908910000003</v>
      </c>
      <c r="F105" s="4">
        <v>0.43837956010000001</v>
      </c>
      <c r="G105" s="4">
        <v>0.43546901970000002</v>
      </c>
      <c r="H105" s="4">
        <v>0.43388973609999998</v>
      </c>
      <c r="I105" s="4">
        <v>0.43293458400000001</v>
      </c>
      <c r="J105" s="4">
        <v>0.4322551395</v>
      </c>
      <c r="K105" s="4">
        <v>0.43168051569999999</v>
      </c>
      <c r="L105" s="4">
        <v>0.43112799270000002</v>
      </c>
      <c r="M105" s="4">
        <v>0.43055864240000002</v>
      </c>
      <c r="N105" s="4">
        <v>0.4299552277</v>
      </c>
      <c r="O105" s="4">
        <v>0.42931118330000001</v>
      </c>
      <c r="P105" s="4">
        <v>0.42862512310000001</v>
      </c>
      <c r="Q105" s="4">
        <v>0.42789810659999999</v>
      </c>
      <c r="R105" s="4">
        <v>0.42713228339999998</v>
      </c>
      <c r="S105" s="4">
        <v>0.42633022529999998</v>
      </c>
      <c r="T105" s="4">
        <v>0.42549460140000001</v>
      </c>
      <c r="U105" s="4">
        <v>0.42462802459999999</v>
      </c>
      <c r="V105" s="4">
        <v>0.4237329822</v>
      </c>
      <c r="W105" s="4">
        <v>0.42281180909999999</v>
      </c>
      <c r="X105" s="4">
        <v>0.42186668020000001</v>
      </c>
      <c r="Y105" s="4">
        <v>0.42089961409999999</v>
      </c>
      <c r="Z105" s="4">
        <v>0.4199124796</v>
      </c>
      <c r="AA105" s="4">
        <v>0.418907005</v>
      </c>
      <c r="AB105" s="4">
        <v>0.41788478759999997</v>
      </c>
      <c r="AC105" s="4">
        <v>0.41684730269999998</v>
      </c>
      <c r="AD105" s="4">
        <v>0.41579591319999998</v>
      </c>
      <c r="AE105" s="4">
        <v>0.41473187719999999</v>
      </c>
      <c r="AF105" s="4">
        <v>0.4136563566</v>
      </c>
      <c r="AG105" s="4">
        <v>0.41257042379999997</v>
      </c>
      <c r="AH105" s="4">
        <v>0.41147506919999999</v>
      </c>
      <c r="AI105" s="4">
        <v>0.41037120669999999</v>
      </c>
      <c r="AJ105" s="4">
        <v>0.40925968010000002</v>
      </c>
      <c r="AK105" s="4">
        <v>0.40814126820000002</v>
      </c>
      <c r="AL105" s="4">
        <v>0.40701668990000001</v>
      </c>
      <c r="AM105" s="4">
        <v>0.40588660869999998</v>
      </c>
      <c r="AN105" s="4">
        <v>0.40475163720000001</v>
      </c>
      <c r="AO105" s="4">
        <v>0.40361234070000002</v>
      </c>
      <c r="AP105" s="4">
        <v>0.40246924090000002</v>
      </c>
      <c r="AQ105" s="4">
        <v>0.40132281939999997</v>
      </c>
      <c r="AR105" s="4">
        <v>0.40017352080000002</v>
      </c>
      <c r="AS105" s="4">
        <v>0.39902175550000002</v>
      </c>
      <c r="AT105" s="4">
        <v>0.397867902</v>
      </c>
      <c r="AU105" s="4">
        <v>0.39671231010000002</v>
      </c>
      <c r="AV105" s="4">
        <v>0.39555530239999998</v>
      </c>
      <c r="AW105" s="4">
        <v>0.39439717680000003</v>
      </c>
      <c r="AX105" s="4">
        <v>0.39323820840000001</v>
      </c>
      <c r="AY105" s="4">
        <v>0.392078651</v>
      </c>
      <c r="AZ105" s="4">
        <v>0.39091873900000002</v>
      </c>
      <c r="BA105" s="4">
        <v>0.38975868870000002</v>
      </c>
      <c r="BB105" s="4">
        <v>0.38859870000000002</v>
      </c>
      <c r="BC105" s="4">
        <v>0.38743895750000001</v>
      </c>
      <c r="BD105" s="4">
        <v>0.38627963129999998</v>
      </c>
      <c r="BE105" s="4">
        <v>0.38512087900000003</v>
      </c>
      <c r="BF105" s="4">
        <v>0.38396284580000001</v>
      </c>
      <c r="BG105" s="4">
        <v>0.38280566589999998</v>
      </c>
      <c r="BH105" s="4">
        <v>0.38164946329999999</v>
      </c>
      <c r="BI105" s="4">
        <v>0.38049435250000002</v>
      </c>
      <c r="BJ105" s="4">
        <v>0.3793404393</v>
      </c>
      <c r="BK105" s="4">
        <v>0.37818782159999997</v>
      </c>
      <c r="BL105" s="4">
        <v>0.37703658960000003</v>
      </c>
      <c r="BM105" s="4">
        <v>0.37588682699999998</v>
      </c>
      <c r="BN105" s="4">
        <v>0.37473861069999997</v>
      </c>
      <c r="BO105" s="4">
        <v>0.3735920123</v>
      </c>
      <c r="BP105" s="4">
        <v>0.3724470976</v>
      </c>
      <c r="BQ105" s="4">
        <v>0.37130392779999999</v>
      </c>
      <c r="BR105" s="4">
        <v>0.37016255910000001</v>
      </c>
      <c r="BS105" s="4">
        <v>0.3690230437</v>
      </c>
      <c r="BT105" s="4">
        <v>0.36788543000000001</v>
      </c>
      <c r="BU105" s="4">
        <v>0.36674976250000002</v>
      </c>
      <c r="BV105" s="4">
        <v>0.36561608270000001</v>
      </c>
      <c r="BW105" s="4">
        <v>0.36448442869999997</v>
      </c>
      <c r="BX105" s="4">
        <v>0.36335483590000001</v>
      </c>
      <c r="BY105" s="4">
        <v>0.3622273372</v>
      </c>
      <c r="BZ105" s="4">
        <v>0.36110196290000002</v>
      </c>
      <c r="CA105" s="4">
        <v>0.35997874099999999</v>
      </c>
      <c r="CB105" s="4">
        <v>0.35885769769999998</v>
      </c>
      <c r="CC105" s="4">
        <v>0.35773885700000002</v>
      </c>
      <c r="CD105" s="4">
        <v>0.35662224139999998</v>
      </c>
      <c r="CE105" s="4">
        <v>0.35550787150000002</v>
      </c>
      <c r="CF105" s="4">
        <v>0.35439576649999999</v>
      </c>
      <c r="CG105" s="4">
        <v>0.35328594419999998</v>
      </c>
      <c r="CH105" s="4">
        <v>0.35217842129999999</v>
      </c>
      <c r="CI105" s="4">
        <v>0.35107321279999998</v>
      </c>
      <c r="CJ105" s="4">
        <v>0.34997033309999998</v>
      </c>
      <c r="CK105" s="4">
        <v>0.34886979540000002</v>
      </c>
      <c r="CL105" s="4">
        <v>0.34777161179999999</v>
      </c>
      <c r="CM105" s="4">
        <v>0.34667579370000001</v>
      </c>
      <c r="CN105" s="4">
        <v>0.3455823516</v>
      </c>
      <c r="CO105" s="4">
        <v>0.34449129519999999</v>
      </c>
      <c r="CP105" s="4">
        <v>0.34340263370000002</v>
      </c>
      <c r="CQ105" s="4">
        <v>0.34231637539999998</v>
      </c>
      <c r="CR105" s="4">
        <v>0.34123252799999998</v>
      </c>
      <c r="CS105" s="4">
        <v>0.34015109900000001</v>
      </c>
      <c r="CT105" s="4">
        <v>0.33907209490000001</v>
      </c>
      <c r="CU105" s="4">
        <v>0.33799552189999998</v>
      </c>
      <c r="CV105" s="4">
        <v>0.33692138589999998</v>
      </c>
      <c r="CW105" s="4">
        <v>0.33584969209999999</v>
      </c>
      <c r="CX105" s="4">
        <v>0.33478044559999998</v>
      </c>
      <c r="CY105" s="4">
        <v>0.33371365079999998</v>
      </c>
      <c r="CZ105" s="4">
        <v>0.33264931209999998</v>
      </c>
      <c r="DA105" s="4">
        <v>0.33158743330000001</v>
      </c>
      <c r="DB105" s="4">
        <v>0.33052801799999998</v>
      </c>
      <c r="DC105" s="4">
        <v>0.32947106970000001</v>
      </c>
      <c r="DD105" s="4">
        <v>0.3284165913</v>
      </c>
      <c r="DE105" s="4">
        <v>0.32736458569999999</v>
      </c>
      <c r="DF105" s="4">
        <v>0.3263150554</v>
      </c>
      <c r="DG105" s="4">
        <v>0.32526800290000002</v>
      </c>
      <c r="DH105" s="4">
        <v>0.3242234303</v>
      </c>
      <c r="DI105" s="4">
        <v>0.32318133970000001</v>
      </c>
      <c r="DJ105" s="4">
        <v>0.32214173270000002</v>
      </c>
      <c r="DK105" s="4">
        <v>0.32110461099999998</v>
      </c>
      <c r="DL105" s="4">
        <v>0.32006997609999999</v>
      </c>
      <c r="DM105" s="4">
        <v>0.31903782939999997</v>
      </c>
      <c r="DN105" s="4">
        <v>0.31800817190000003</v>
      </c>
      <c r="DO105" s="4">
        <v>0.3169810046</v>
      </c>
      <c r="DP105" s="4">
        <v>0.3159563286</v>
      </c>
      <c r="DQ105" s="4">
        <v>0.31493414460000002</v>
      </c>
      <c r="DR105" s="4">
        <v>0.31391445309999999</v>
      </c>
      <c r="DS105" s="4">
        <v>0.31289725489999998</v>
      </c>
      <c r="DT105" s="4">
        <v>0.3118825502</v>
      </c>
      <c r="DU105" s="4">
        <v>0.31087033949999998</v>
      </c>
      <c r="DV105" s="4">
        <v>0.30986062289999999</v>
      </c>
      <c r="DW105" s="4">
        <v>0.3088534007</v>
      </c>
      <c r="DX105" s="4">
        <v>0.3078486728</v>
      </c>
      <c r="DY105" s="4">
        <v>0.3068464393</v>
      </c>
      <c r="DZ105" s="4">
        <v>0.30584670000000003</v>
      </c>
      <c r="EA105" s="4">
        <v>0.30484945470000002</v>
      </c>
      <c r="EB105" s="4">
        <v>0.30385470310000001</v>
      </c>
      <c r="EC105" s="4">
        <v>0.30286244490000003</v>
      </c>
      <c r="ED105" s="4">
        <v>0.30187267960000003</v>
      </c>
      <c r="EE105" s="4">
        <v>0.30088540679999998</v>
      </c>
      <c r="EF105" s="4">
        <v>0.2999006259</v>
      </c>
      <c r="EG105" s="4">
        <v>0.29891833620000002</v>
      </c>
      <c r="EH105" s="4">
        <v>0.29793853710000001</v>
      </c>
      <c r="EI105" s="4">
        <v>0.2969612278</v>
      </c>
      <c r="EJ105" s="4">
        <v>0.29598640749999999</v>
      </c>
      <c r="EK105" s="4">
        <v>0.29501407530000001</v>
      </c>
      <c r="EL105" s="4">
        <v>0.29404423019999998</v>
      </c>
      <c r="EM105" s="4">
        <v>0.29307687129999999</v>
      </c>
      <c r="EN105" s="4">
        <v>0.29211199760000001</v>
      </c>
      <c r="EO105" s="4">
        <v>0.29114960779999999</v>
      </c>
      <c r="EP105" s="4">
        <v>0.29018970090000001</v>
      </c>
      <c r="EQ105" s="4">
        <v>0.28923227569999999</v>
      </c>
      <c r="ER105" s="4">
        <v>0.28827733090000002</v>
      </c>
      <c r="ES105" s="4">
        <v>0.28732486509999999</v>
      </c>
      <c r="ET105" s="4">
        <v>0.28637487709999998</v>
      </c>
      <c r="EU105" s="4">
        <v>0.28542736540000002</v>
      </c>
      <c r="EV105" s="4">
        <v>0.2844823286</v>
      </c>
      <c r="EW105" s="4">
        <v>0.28353976510000001</v>
      </c>
      <c r="EX105" s="4">
        <v>0.28259967349999998</v>
      </c>
      <c r="EY105" s="4">
        <v>0.2816620521</v>
      </c>
      <c r="EZ105" s="4">
        <v>0.28072689940000001</v>
      </c>
      <c r="FA105" s="4">
        <v>0.2797942135</v>
      </c>
      <c r="FB105" s="4">
        <v>0.27886399290000002</v>
      </c>
      <c r="FC105" s="4">
        <v>0.27793623569999998</v>
      </c>
      <c r="FD105" s="4">
        <v>0.27701094009999999</v>
      </c>
      <c r="FE105" s="4">
        <v>0.27608810430000003</v>
      </c>
      <c r="FF105" s="4">
        <v>0.27516772639999998</v>
      </c>
      <c r="FG105" s="4">
        <v>0.27424980459999998</v>
      </c>
      <c r="FH105" s="4">
        <v>0.27333433670000001</v>
      </c>
      <c r="FI105" s="4">
        <v>0.27242132079999998</v>
      </c>
      <c r="FJ105" s="4">
        <v>0.27151075489999998</v>
      </c>
      <c r="FK105" s="4">
        <v>0.27060263690000003</v>
      </c>
      <c r="FL105" s="4">
        <v>0.26969696469999999</v>
      </c>
      <c r="FM105" s="4">
        <v>0.26879373610000001</v>
      </c>
      <c r="FN105" s="4">
        <v>0.26789294889999998</v>
      </c>
      <c r="FO105" s="4">
        <v>0.26699460089999999</v>
      </c>
      <c r="FP105" s="4">
        <v>0.26609868980000001</v>
      </c>
      <c r="FQ105" s="4">
        <v>0.26520521339999997</v>
      </c>
    </row>
    <row r="106" spans="1:173" x14ac:dyDescent="0.2">
      <c r="A106" s="3">
        <v>104</v>
      </c>
      <c r="B106" s="4">
        <v>0.49931572369999999</v>
      </c>
      <c r="C106" s="4">
        <v>0.49810441249999998</v>
      </c>
      <c r="D106" s="4">
        <v>0.4743983625</v>
      </c>
      <c r="E106" s="4">
        <v>0.4627894595</v>
      </c>
      <c r="F106" s="4">
        <v>0.45702268820000003</v>
      </c>
      <c r="G106" s="4">
        <v>0.45409020919999998</v>
      </c>
      <c r="H106" s="4">
        <v>0.45252270309999998</v>
      </c>
      <c r="I106" s="4">
        <v>0.4515966729</v>
      </c>
      <c r="J106" s="4">
        <v>0.45095533519999997</v>
      </c>
      <c r="K106" s="4">
        <v>0.45042355160000003</v>
      </c>
      <c r="L106" s="4">
        <v>0.44991643209999999</v>
      </c>
      <c r="M106" s="4">
        <v>0.44939392929999999</v>
      </c>
      <c r="N106" s="4">
        <v>0.44883821639999999</v>
      </c>
      <c r="O106" s="4">
        <v>0.44824240659999998</v>
      </c>
      <c r="P106" s="4">
        <v>0.44760492810000002</v>
      </c>
      <c r="Q106" s="4">
        <v>0.44692672490000002</v>
      </c>
      <c r="R106" s="4">
        <v>0.4462098679</v>
      </c>
      <c r="S106" s="4">
        <v>0.44545687</v>
      </c>
      <c r="T106" s="4">
        <v>0.44467035300000002</v>
      </c>
      <c r="U106" s="4">
        <v>0.44385288979999998</v>
      </c>
      <c r="V106" s="4">
        <v>0.44300693219999998</v>
      </c>
      <c r="W106" s="4">
        <v>0.44213478340000001</v>
      </c>
      <c r="X106" s="4">
        <v>0.44123858980000003</v>
      </c>
      <c r="Y106" s="4">
        <v>0.4403203436</v>
      </c>
      <c r="Z106" s="4">
        <v>0.43938188969999997</v>
      </c>
      <c r="AA106" s="4">
        <v>0.43842493449999997</v>
      </c>
      <c r="AB106" s="4">
        <v>0.43745105509999999</v>
      </c>
      <c r="AC106" s="4">
        <v>0.43646170870000001</v>
      </c>
      <c r="AD106" s="4">
        <v>0.43545824109999998</v>
      </c>
      <c r="AE106" s="4">
        <v>0.43444189519999998</v>
      </c>
      <c r="AF106" s="4">
        <v>0.43341381890000003</v>
      </c>
      <c r="AG106" s="4">
        <v>0.43237507200000003</v>
      </c>
      <c r="AH106" s="4">
        <v>0.43132663310000002</v>
      </c>
      <c r="AI106" s="4">
        <v>0.43026940559999999</v>
      </c>
      <c r="AJ106" s="4">
        <v>0.42920422359999999</v>
      </c>
      <c r="AK106" s="4">
        <v>0.42813185739999998</v>
      </c>
      <c r="AL106" s="4">
        <v>0.4270530179</v>
      </c>
      <c r="AM106" s="4">
        <v>0.4259683615</v>
      </c>
      <c r="AN106" s="4">
        <v>0.42487849420000001</v>
      </c>
      <c r="AO106" s="4">
        <v>0.42378397559999997</v>
      </c>
      <c r="AP106" s="4">
        <v>0.42268532209999998</v>
      </c>
      <c r="AQ106" s="4">
        <v>0.42158301059999997</v>
      </c>
      <c r="AR106" s="4">
        <v>0.42047748150000003</v>
      </c>
      <c r="AS106" s="4">
        <v>0.41936914120000002</v>
      </c>
      <c r="AT106" s="4">
        <v>0.41825836509999997</v>
      </c>
      <c r="AU106" s="4">
        <v>0.41714549969999998</v>
      </c>
      <c r="AV106" s="4">
        <v>0.41603086500000003</v>
      </c>
      <c r="AW106" s="4">
        <v>0.41491475659999999</v>
      </c>
      <c r="AX106" s="4">
        <v>0.41379744730000001</v>
      </c>
      <c r="AY106" s="4">
        <v>0.41267918920000002</v>
      </c>
      <c r="AZ106" s="4">
        <v>0.41156021500000001</v>
      </c>
      <c r="BA106" s="4">
        <v>0.4104407397</v>
      </c>
      <c r="BB106" s="4">
        <v>0.40932096179999999</v>
      </c>
      <c r="BC106" s="4">
        <v>0.40820106490000002</v>
      </c>
      <c r="BD106" s="4">
        <v>0.40708121850000001</v>
      </c>
      <c r="BE106" s="4">
        <v>0.40596157910000003</v>
      </c>
      <c r="BF106" s="4">
        <v>0.4048422914</v>
      </c>
      <c r="BG106" s="4">
        <v>0.40372348930000002</v>
      </c>
      <c r="BH106" s="4">
        <v>0.40260529620000002</v>
      </c>
      <c r="BI106" s="4">
        <v>0.40148782659999999</v>
      </c>
      <c r="BJ106" s="4">
        <v>0.40037118599999999</v>
      </c>
      <c r="BK106" s="4">
        <v>0.39925547210000001</v>
      </c>
      <c r="BL106" s="4">
        <v>0.39814077520000002</v>
      </c>
      <c r="BM106" s="4">
        <v>0.39702717900000001</v>
      </c>
      <c r="BN106" s="4">
        <v>0.39591476079999999</v>
      </c>
      <c r="BO106" s="4">
        <v>0.39480359199999998</v>
      </c>
      <c r="BP106" s="4">
        <v>0.39369373899999999</v>
      </c>
      <c r="BQ106" s="4">
        <v>0.39258526290000001</v>
      </c>
      <c r="BR106" s="4">
        <v>0.39147822049999997</v>
      </c>
      <c r="BS106" s="4">
        <v>0.39037266450000002</v>
      </c>
      <c r="BT106" s="4">
        <v>0.3892686434</v>
      </c>
      <c r="BU106" s="4">
        <v>0.38816620239999999</v>
      </c>
      <c r="BV106" s="4">
        <v>0.38706538330000001</v>
      </c>
      <c r="BW106" s="4">
        <v>0.38596622489999999</v>
      </c>
      <c r="BX106" s="4">
        <v>0.38486876310000001</v>
      </c>
      <c r="BY106" s="4">
        <v>0.38377303130000001</v>
      </c>
      <c r="BZ106" s="4">
        <v>0.38267906039999999</v>
      </c>
      <c r="CA106" s="4">
        <v>0.3815868791</v>
      </c>
      <c r="CB106" s="4">
        <v>0.38049651410000002</v>
      </c>
      <c r="CC106" s="4">
        <v>0.3794079903</v>
      </c>
      <c r="CD106" s="4">
        <v>0.3783213305</v>
      </c>
      <c r="CE106" s="4">
        <v>0.37723655639999998</v>
      </c>
      <c r="CF106" s="4">
        <v>0.37615368770000002</v>
      </c>
      <c r="CG106" s="4">
        <v>0.37507274289999998</v>
      </c>
      <c r="CH106" s="4">
        <v>0.37399373949999998</v>
      </c>
      <c r="CI106" s="4">
        <v>0.37291669329999999</v>
      </c>
      <c r="CJ106" s="4">
        <v>0.37184161939999999</v>
      </c>
      <c r="CK106" s="4">
        <v>0.37076853170000001</v>
      </c>
      <c r="CL106" s="4">
        <v>0.36969744329999998</v>
      </c>
      <c r="CM106" s="4">
        <v>0.3686283662</v>
      </c>
      <c r="CN106" s="4">
        <v>0.36756131180000001</v>
      </c>
      <c r="CO106" s="4">
        <v>0.3664962907</v>
      </c>
      <c r="CP106" s="4">
        <v>0.36543331280000002</v>
      </c>
      <c r="CQ106" s="4">
        <v>0.36437238729999999</v>
      </c>
      <c r="CR106" s="4">
        <v>0.36331352280000001</v>
      </c>
      <c r="CS106" s="4">
        <v>0.36225672749999999</v>
      </c>
      <c r="CT106" s="4">
        <v>0.36120200899999999</v>
      </c>
      <c r="CU106" s="4">
        <v>0.36014937419999998</v>
      </c>
      <c r="CV106" s="4">
        <v>0.35909882999999998</v>
      </c>
      <c r="CW106" s="4">
        <v>0.35805038239999998</v>
      </c>
      <c r="CX106" s="4">
        <v>0.35700403739999997</v>
      </c>
      <c r="CY106" s="4">
        <v>0.35595980040000003</v>
      </c>
      <c r="CZ106" s="4">
        <v>0.35491767670000002</v>
      </c>
      <c r="DA106" s="4">
        <v>0.3538776709</v>
      </c>
      <c r="DB106" s="4">
        <v>0.35283978780000003</v>
      </c>
      <c r="DC106" s="4">
        <v>0.3518040315</v>
      </c>
      <c r="DD106" s="4">
        <v>0.35077040609999999</v>
      </c>
      <c r="DE106" s="4">
        <v>0.34973891540000002</v>
      </c>
      <c r="DF106" s="4">
        <v>0.34870956279999998</v>
      </c>
      <c r="DG106" s="4">
        <v>0.34768235180000001</v>
      </c>
      <c r="DH106" s="4">
        <v>0.34665728550000002</v>
      </c>
      <c r="DI106" s="4">
        <v>0.34563436689999999</v>
      </c>
      <c r="DJ106" s="4">
        <v>0.34461359860000002</v>
      </c>
      <c r="DK106" s="4">
        <v>0.34359498350000001</v>
      </c>
      <c r="DL106" s="4">
        <v>0.34257852379999998</v>
      </c>
      <c r="DM106" s="4">
        <v>0.34156422199999997</v>
      </c>
      <c r="DN106" s="4">
        <v>0.3405520802</v>
      </c>
      <c r="DO106" s="4">
        <v>0.33954210039999999</v>
      </c>
      <c r="DP106" s="4">
        <v>0.33853428460000001</v>
      </c>
      <c r="DQ106" s="4">
        <v>0.33752863459999999</v>
      </c>
      <c r="DR106" s="4">
        <v>0.3365251521</v>
      </c>
      <c r="DS106" s="4">
        <v>0.33552383860000001</v>
      </c>
      <c r="DT106" s="4">
        <v>0.33452469559999998</v>
      </c>
      <c r="DU106" s="4">
        <v>0.33352772460000002</v>
      </c>
      <c r="DV106" s="4">
        <v>0.33253292670000001</v>
      </c>
      <c r="DW106" s="4">
        <v>0.3315403032</v>
      </c>
      <c r="DX106" s="4">
        <v>0.33054985529999997</v>
      </c>
      <c r="DY106" s="4">
        <v>0.32956158390000001</v>
      </c>
      <c r="DZ106" s="4">
        <v>0.32857549000000003</v>
      </c>
      <c r="EA106" s="4">
        <v>0.32759157449999998</v>
      </c>
      <c r="EB106" s="4">
        <v>0.32660983809999999</v>
      </c>
      <c r="EC106" s="4">
        <v>0.32563028170000002</v>
      </c>
      <c r="ED106" s="4">
        <v>0.3246529058</v>
      </c>
      <c r="EE106" s="4">
        <v>0.3236777112</v>
      </c>
      <c r="EF106" s="4">
        <v>0.32270469819999997</v>
      </c>
      <c r="EG106" s="4">
        <v>0.32173386739999998</v>
      </c>
      <c r="EH106" s="4">
        <v>0.32076521930000002</v>
      </c>
      <c r="EI106" s="4">
        <v>0.31979875400000002</v>
      </c>
      <c r="EJ106" s="4">
        <v>0.31883447209999999</v>
      </c>
      <c r="EK106" s="4">
        <v>0.31787237359999998</v>
      </c>
      <c r="EL106" s="4">
        <v>0.31691245880000002</v>
      </c>
      <c r="EM106" s="4">
        <v>0.31595472790000001</v>
      </c>
      <c r="EN106" s="4">
        <v>0.3149991808</v>
      </c>
      <c r="EO106" s="4">
        <v>0.3140458176</v>
      </c>
      <c r="EP106" s="4">
        <v>0.31309463840000001</v>
      </c>
      <c r="EQ106" s="4">
        <v>0.31214564299999997</v>
      </c>
      <c r="ER106" s="4">
        <v>0.31119883139999999</v>
      </c>
      <c r="ES106" s="4">
        <v>0.31025420329999998</v>
      </c>
      <c r="ET106" s="4">
        <v>0.30931175869999999</v>
      </c>
      <c r="EU106" s="4">
        <v>0.3083714971</v>
      </c>
      <c r="EV106" s="4">
        <v>0.30743341839999999</v>
      </c>
      <c r="EW106" s="4">
        <v>0.30649752209999997</v>
      </c>
      <c r="EX106" s="4">
        <v>0.30556380799999999</v>
      </c>
      <c r="EY106" s="4">
        <v>0.30463227549999999</v>
      </c>
      <c r="EZ106" s="4">
        <v>0.30370292430000001</v>
      </c>
      <c r="FA106" s="4">
        <v>0.30277575379999999</v>
      </c>
      <c r="FB106" s="4">
        <v>0.3018507634</v>
      </c>
      <c r="FC106" s="4">
        <v>0.3009279527</v>
      </c>
      <c r="FD106" s="4">
        <v>0.30000732089999999</v>
      </c>
      <c r="FE106" s="4">
        <v>0.29908886740000001</v>
      </c>
      <c r="FF106" s="4">
        <v>0.29817259149999997</v>
      </c>
      <c r="FG106" s="4">
        <v>0.29725849250000003</v>
      </c>
      <c r="FH106" s="4">
        <v>0.29634656949999999</v>
      </c>
      <c r="FI106" s="4">
        <v>0.29543682180000003</v>
      </c>
      <c r="FJ106" s="4">
        <v>0.29452924860000002</v>
      </c>
      <c r="FK106" s="4">
        <v>0.29362384879999998</v>
      </c>
      <c r="FL106" s="4">
        <v>0.29272062170000002</v>
      </c>
      <c r="FM106" s="4">
        <v>0.29181956619999999</v>
      </c>
      <c r="FN106" s="4">
        <v>0.29092068139999999</v>
      </c>
      <c r="FO106" s="4">
        <v>0.29002396619999998</v>
      </c>
      <c r="FP106" s="4">
        <v>0.28912941959999999</v>
      </c>
      <c r="FQ106" s="4">
        <v>0.28823704049999999</v>
      </c>
    </row>
    <row r="107" spans="1:173" x14ac:dyDescent="0.2">
      <c r="A107" s="3">
        <v>105</v>
      </c>
      <c r="B107" s="4">
        <v>0.51747388409999995</v>
      </c>
      <c r="C107" s="4">
        <v>0.51626438669999997</v>
      </c>
      <c r="D107" s="4">
        <v>0.49218936460000001</v>
      </c>
      <c r="E107" s="4">
        <v>0.48039483030000002</v>
      </c>
      <c r="F107" s="4">
        <v>0.47454892879999999</v>
      </c>
      <c r="G107" s="4">
        <v>0.47159449409999998</v>
      </c>
      <c r="H107" s="4">
        <v>0.47003509100000002</v>
      </c>
      <c r="I107" s="4">
        <v>0.46913304010000001</v>
      </c>
      <c r="J107" s="4">
        <v>0.46852426689999999</v>
      </c>
      <c r="K107" s="4">
        <v>0.4680298933</v>
      </c>
      <c r="L107" s="4">
        <v>0.46756309540000002</v>
      </c>
      <c r="M107" s="4">
        <v>0.46708280559999998</v>
      </c>
      <c r="N107" s="4">
        <v>0.46657063900000001</v>
      </c>
      <c r="O107" s="4">
        <v>0.46601938599999998</v>
      </c>
      <c r="P107" s="4">
        <v>0.4654272733</v>
      </c>
      <c r="Q107" s="4">
        <v>0.46479510660000001</v>
      </c>
      <c r="R107" s="4">
        <v>0.46412485329999997</v>
      </c>
      <c r="S107" s="4">
        <v>0.46341894259999999</v>
      </c>
      <c r="T107" s="4">
        <v>0.46267992520000001</v>
      </c>
      <c r="U107" s="4">
        <v>0.46191031059999998</v>
      </c>
      <c r="V107" s="4">
        <v>0.46111249430000001</v>
      </c>
      <c r="W107" s="4">
        <v>0.46028872780000002</v>
      </c>
      <c r="X107" s="4">
        <v>0.4594411102</v>
      </c>
      <c r="Y107" s="4">
        <v>0.4585715903</v>
      </c>
      <c r="Z107" s="4">
        <v>0.45768197300000002</v>
      </c>
      <c r="AA107" s="4">
        <v>0.456773928</v>
      </c>
      <c r="AB107" s="4">
        <v>0.4558489986</v>
      </c>
      <c r="AC107" s="4">
        <v>0.45490861090000001</v>
      </c>
      <c r="AD107" s="4">
        <v>0.45395408189999997</v>
      </c>
      <c r="AE107" s="4">
        <v>0.45298662849999999</v>
      </c>
      <c r="AF107" s="4">
        <v>0.45200737419999998</v>
      </c>
      <c r="AG107" s="4">
        <v>0.45101735659999997</v>
      </c>
      <c r="AH107" s="4">
        <v>0.45001753389999999</v>
      </c>
      <c r="AI107" s="4">
        <v>0.44900879090000001</v>
      </c>
      <c r="AJ107" s="4">
        <v>0.44799194450000002</v>
      </c>
      <c r="AK107" s="4">
        <v>0.44696774909999998</v>
      </c>
      <c r="AL107" s="4">
        <v>0.44593690139999997</v>
      </c>
      <c r="AM107" s="4">
        <v>0.44490004449999998</v>
      </c>
      <c r="AN107" s="4">
        <v>0.44385777230000001</v>
      </c>
      <c r="AO107" s="4">
        <v>0.44281063320000003</v>
      </c>
      <c r="AP107" s="4">
        <v>0.44175913369999997</v>
      </c>
      <c r="AQ107" s="4">
        <v>0.44070374140000002</v>
      </c>
      <c r="AR107" s="4">
        <v>0.43964488800000001</v>
      </c>
      <c r="AS107" s="4">
        <v>0.43858297239999999</v>
      </c>
      <c r="AT107" s="4">
        <v>0.4375183628</v>
      </c>
      <c r="AU107" s="4">
        <v>0.4364513994</v>
      </c>
      <c r="AV107" s="4">
        <v>0.43538239620000002</v>
      </c>
      <c r="AW107" s="4">
        <v>0.4343116434</v>
      </c>
      <c r="AX107" s="4">
        <v>0.43323940900000002</v>
      </c>
      <c r="AY107" s="4">
        <v>0.43216594069999997</v>
      </c>
      <c r="AZ107" s="4">
        <v>0.43109146700000001</v>
      </c>
      <c r="BA107" s="4">
        <v>0.43001619940000002</v>
      </c>
      <c r="BB107" s="4">
        <v>0.42894033310000002</v>
      </c>
      <c r="BC107" s="4">
        <v>0.42786404849999998</v>
      </c>
      <c r="BD107" s="4">
        <v>0.4267875123</v>
      </c>
      <c r="BE107" s="4">
        <v>0.42571087880000003</v>
      </c>
      <c r="BF107" s="4">
        <v>0.42463429029999999</v>
      </c>
      <c r="BG107" s="4">
        <v>0.4235578787</v>
      </c>
      <c r="BH107" s="4">
        <v>0.42248176570000001</v>
      </c>
      <c r="BI107" s="4">
        <v>0.42140606400000002</v>
      </c>
      <c r="BJ107" s="4">
        <v>0.42033087769999999</v>
      </c>
      <c r="BK107" s="4">
        <v>0.41925630330000002</v>
      </c>
      <c r="BL107" s="4">
        <v>0.41818242989999999</v>
      </c>
      <c r="BM107" s="4">
        <v>0.41710934020000001</v>
      </c>
      <c r="BN107" s="4">
        <v>0.41603711040000002</v>
      </c>
      <c r="BO107" s="4">
        <v>0.4149658114</v>
      </c>
      <c r="BP107" s="4">
        <v>0.41389550879999998</v>
      </c>
      <c r="BQ107" s="4">
        <v>0.41282626309999998</v>
      </c>
      <c r="BR107" s="4">
        <v>0.41175813059999999</v>
      </c>
      <c r="BS107" s="4">
        <v>0.41069116350000001</v>
      </c>
      <c r="BT107" s="4">
        <v>0.40962541009999998</v>
      </c>
      <c r="BU107" s="4">
        <v>0.40856091529999999</v>
      </c>
      <c r="BV107" s="4">
        <v>0.4074977206</v>
      </c>
      <c r="BW107" s="4">
        <v>0.40643586469999998</v>
      </c>
      <c r="BX107" s="4">
        <v>0.40537538340000001</v>
      </c>
      <c r="BY107" s="4">
        <v>0.40431631000000001</v>
      </c>
      <c r="BZ107" s="4">
        <v>0.40325867539999999</v>
      </c>
      <c r="CA107" s="4">
        <v>0.40220250839999999</v>
      </c>
      <c r="CB107" s="4">
        <v>0.40114783570000001</v>
      </c>
      <c r="CC107" s="4">
        <v>0.4000946823</v>
      </c>
      <c r="CD107" s="4">
        <v>0.3990430714</v>
      </c>
      <c r="CE107" s="4">
        <v>0.39799302440000001</v>
      </c>
      <c r="CF107" s="4">
        <v>0.39694456169999998</v>
      </c>
      <c r="CG107" s="4">
        <v>0.3958977018</v>
      </c>
      <c r="CH107" s="4">
        <v>0.39485246229999998</v>
      </c>
      <c r="CI107" s="4">
        <v>0.39380885970000001</v>
      </c>
      <c r="CJ107" s="4">
        <v>0.39276690910000001</v>
      </c>
      <c r="CK107" s="4">
        <v>0.39172662479999998</v>
      </c>
      <c r="CL107" s="4">
        <v>0.39068802029999999</v>
      </c>
      <c r="CM107" s="4">
        <v>0.38965110790000002</v>
      </c>
      <c r="CN107" s="4">
        <v>0.38861589949999997</v>
      </c>
      <c r="CO107" s="4">
        <v>0.38758240599999999</v>
      </c>
      <c r="CP107" s="4">
        <v>0.38655063779999999</v>
      </c>
      <c r="CQ107" s="4">
        <v>0.38552060449999997</v>
      </c>
      <c r="CR107" s="4">
        <v>0.38449231519999999</v>
      </c>
      <c r="CS107" s="4">
        <v>0.38346577850000002</v>
      </c>
      <c r="CT107" s="4">
        <v>0.38244100250000002</v>
      </c>
      <c r="CU107" s="4">
        <v>0.38141799469999998</v>
      </c>
      <c r="CV107" s="4">
        <v>0.38039676230000002</v>
      </c>
      <c r="CW107" s="4">
        <v>0.37937731200000002</v>
      </c>
      <c r="CX107" s="4">
        <v>0.37835965030000002</v>
      </c>
      <c r="CY107" s="4">
        <v>0.3773437831</v>
      </c>
      <c r="CZ107" s="4">
        <v>0.37632971630000001</v>
      </c>
      <c r="DA107" s="4">
        <v>0.37531745500000002</v>
      </c>
      <c r="DB107" s="4">
        <v>0.37430700459999999</v>
      </c>
      <c r="DC107" s="4">
        <v>0.37329836979999997</v>
      </c>
      <c r="DD107" s="4">
        <v>0.37229155530000002</v>
      </c>
      <c r="DE107" s="4">
        <v>0.37128656539999999</v>
      </c>
      <c r="DF107" s="4">
        <v>0.37028340430000001</v>
      </c>
      <c r="DG107" s="4">
        <v>0.36928207590000001</v>
      </c>
      <c r="DH107" s="4">
        <v>0.36828258409999998</v>
      </c>
      <c r="DI107" s="4">
        <v>0.36728493239999999</v>
      </c>
      <c r="DJ107" s="4">
        <v>0.36628912429999999</v>
      </c>
      <c r="DK107" s="4">
        <v>0.36529516299999998</v>
      </c>
      <c r="DL107" s="4">
        <v>0.36430305159999998</v>
      </c>
      <c r="DM107" s="4">
        <v>0.36331279309999998</v>
      </c>
      <c r="DN107" s="4">
        <v>0.36232439039999997</v>
      </c>
      <c r="DO107" s="4">
        <v>0.36133784619999998</v>
      </c>
      <c r="DP107" s="4">
        <v>0.36035316309999998</v>
      </c>
      <c r="DQ107" s="4">
        <v>0.35937034350000002</v>
      </c>
      <c r="DR107" s="4">
        <v>0.35838938999999997</v>
      </c>
      <c r="DS107" s="4">
        <v>0.35741030470000001</v>
      </c>
      <c r="DT107" s="4">
        <v>0.3564330899</v>
      </c>
      <c r="DU107" s="4">
        <v>0.35545774769999999</v>
      </c>
      <c r="DV107" s="4">
        <v>0.35448427999999998</v>
      </c>
      <c r="DW107" s="4">
        <v>0.35351268889999998</v>
      </c>
      <c r="DX107" s="4">
        <v>0.35254297610000002</v>
      </c>
      <c r="DY107" s="4">
        <v>0.35157514350000002</v>
      </c>
      <c r="DZ107" s="4">
        <v>0.35060919270000002</v>
      </c>
      <c r="EA107" s="4">
        <v>0.34964512539999998</v>
      </c>
      <c r="EB107" s="4">
        <v>0.34868294309999998</v>
      </c>
      <c r="EC107" s="4">
        <v>0.34772264739999997</v>
      </c>
      <c r="ED107" s="4">
        <v>0.34676423960000002</v>
      </c>
      <c r="EE107" s="4">
        <v>0.34580772119999997</v>
      </c>
      <c r="EF107" s="4">
        <v>0.34485309349999999</v>
      </c>
      <c r="EG107" s="4">
        <v>0.34390035769999999</v>
      </c>
      <c r="EH107" s="4">
        <v>0.34294951499999998</v>
      </c>
      <c r="EI107" s="4">
        <v>0.34200056670000001</v>
      </c>
      <c r="EJ107" s="4">
        <v>0.34105351369999998</v>
      </c>
      <c r="EK107" s="4">
        <v>0.34010835709999998</v>
      </c>
      <c r="EL107" s="4">
        <v>0.339165098</v>
      </c>
      <c r="EM107" s="4">
        <v>0.33822373729999999</v>
      </c>
      <c r="EN107" s="4">
        <v>0.33728427589999999</v>
      </c>
      <c r="EO107" s="4">
        <v>0.33634671459999999</v>
      </c>
      <c r="EP107" s="4">
        <v>0.33541105430000001</v>
      </c>
      <c r="EQ107" s="4">
        <v>0.33447729580000002</v>
      </c>
      <c r="ER107" s="4">
        <v>0.3335454397</v>
      </c>
      <c r="ES107" s="4">
        <v>0.33261548670000002</v>
      </c>
      <c r="ET107" s="4">
        <v>0.33168743750000002</v>
      </c>
      <c r="EU107" s="4">
        <v>0.3307612928</v>
      </c>
      <c r="EV107" s="4">
        <v>0.32983705289999998</v>
      </c>
      <c r="EW107" s="4">
        <v>0.32891471859999999</v>
      </c>
      <c r="EX107" s="4">
        <v>0.32799429019999998</v>
      </c>
      <c r="EY107" s="4">
        <v>0.32707576820000001</v>
      </c>
      <c r="EZ107" s="4">
        <v>0.32615915299999998</v>
      </c>
      <c r="FA107" s="4">
        <v>0.32524444499999999</v>
      </c>
      <c r="FB107" s="4">
        <v>0.32433164450000002</v>
      </c>
      <c r="FC107" s="4">
        <v>0.32342075180000002</v>
      </c>
      <c r="FD107" s="4">
        <v>0.32251176720000002</v>
      </c>
      <c r="FE107" s="4">
        <v>0.32160469079999998</v>
      </c>
      <c r="FF107" s="4">
        <v>0.32069952299999999</v>
      </c>
      <c r="FG107" s="4">
        <v>0.31979626379999998</v>
      </c>
      <c r="FH107" s="4">
        <v>0.31889491339999998</v>
      </c>
      <c r="FI107" s="4">
        <v>0.31799547179999998</v>
      </c>
      <c r="FJ107" s="4">
        <v>0.3170979391</v>
      </c>
      <c r="FK107" s="4">
        <v>0.31620231529999998</v>
      </c>
      <c r="FL107" s="4">
        <v>0.31530860049999998</v>
      </c>
      <c r="FM107" s="4">
        <v>0.31441679449999999</v>
      </c>
      <c r="FN107" s="4">
        <v>0.3135268974</v>
      </c>
      <c r="FO107" s="4">
        <v>0.31263890890000001</v>
      </c>
      <c r="FP107" s="4">
        <v>0.31175282900000001</v>
      </c>
      <c r="FQ107" s="4">
        <v>0.31086865749999998</v>
      </c>
    </row>
    <row r="108" spans="1:173" x14ac:dyDescent="0.2">
      <c r="A108" s="3">
        <v>106</v>
      </c>
      <c r="B108" s="4">
        <v>0.53437556909999995</v>
      </c>
      <c r="C108" s="4">
        <v>0.5331586867</v>
      </c>
      <c r="D108" s="4">
        <v>0.50877065600000004</v>
      </c>
      <c r="E108" s="4">
        <v>0.49681314500000001</v>
      </c>
      <c r="F108" s="4">
        <v>0.4908947702</v>
      </c>
      <c r="G108" s="4">
        <v>0.48791748419999997</v>
      </c>
      <c r="H108" s="4">
        <v>0.4863618811</v>
      </c>
      <c r="I108" s="4">
        <v>0.48547813690000002</v>
      </c>
      <c r="J108" s="4">
        <v>0.48489588230000003</v>
      </c>
      <c r="K108" s="4">
        <v>0.48443297790000001</v>
      </c>
      <c r="L108" s="4">
        <v>0.48400088600000002</v>
      </c>
      <c r="M108" s="4">
        <v>0.48355761050000001</v>
      </c>
      <c r="N108" s="4">
        <v>0.48308423810000001</v>
      </c>
      <c r="O108" s="4">
        <v>0.48257323520000001</v>
      </c>
      <c r="P108" s="4">
        <v>0.48202261149999998</v>
      </c>
      <c r="Q108" s="4">
        <v>0.48143301379999998</v>
      </c>
      <c r="R108" s="4">
        <v>0.48080628250000002</v>
      </c>
      <c r="S108" s="4">
        <v>0.48014474010000002</v>
      </c>
      <c r="T108" s="4">
        <v>0.47945084339999999</v>
      </c>
      <c r="U108" s="4">
        <v>0.47872701779999999</v>
      </c>
      <c r="V108" s="4">
        <v>0.47797558229999998</v>
      </c>
      <c r="W108" s="4">
        <v>0.47719871819999998</v>
      </c>
      <c r="X108" s="4">
        <v>0.47639846019999998</v>
      </c>
      <c r="Y108" s="4">
        <v>0.4755766977</v>
      </c>
      <c r="Z108" s="4">
        <v>0.4747351809</v>
      </c>
      <c r="AA108" s="4">
        <v>0.47387552890000001</v>
      </c>
      <c r="AB108" s="4">
        <v>0.47299923859999998</v>
      </c>
      <c r="AC108" s="4">
        <v>0.47210769289999999</v>
      </c>
      <c r="AD108" s="4">
        <v>0.4712021696</v>
      </c>
      <c r="AE108" s="4">
        <v>0.47028384890000002</v>
      </c>
      <c r="AF108" s="4">
        <v>0.46935382079999999</v>
      </c>
      <c r="AG108" s="4">
        <v>0.46841309180000001</v>
      </c>
      <c r="AH108" s="4">
        <v>0.46746259179999999</v>
      </c>
      <c r="AI108" s="4">
        <v>0.46650317930000001</v>
      </c>
      <c r="AJ108" s="4">
        <v>0.465535647</v>
      </c>
      <c r="AK108" s="4">
        <v>0.46456072729999998</v>
      </c>
      <c r="AL108" s="4">
        <v>0.46357909619999998</v>
      </c>
      <c r="AM108" s="4">
        <v>0.46259137820000001</v>
      </c>
      <c r="AN108" s="4">
        <v>0.46159814980000002</v>
      </c>
      <c r="AO108" s="4">
        <v>0.46059994360000001</v>
      </c>
      <c r="AP108" s="4">
        <v>0.45959725140000002</v>
      </c>
      <c r="AQ108" s="4">
        <v>0.4585905274</v>
      </c>
      <c r="AR108" s="4">
        <v>0.45758019109999998</v>
      </c>
      <c r="AS108" s="4">
        <v>0.45656662980000001</v>
      </c>
      <c r="AT108" s="4">
        <v>0.45555020149999997</v>
      </c>
      <c r="AU108" s="4">
        <v>0.45453123670000001</v>
      </c>
      <c r="AV108" s="4">
        <v>0.45351004080000001</v>
      </c>
      <c r="AW108" s="4">
        <v>0.45248689580000001</v>
      </c>
      <c r="AX108" s="4">
        <v>0.45146206230000002</v>
      </c>
      <c r="AY108" s="4">
        <v>0.45043578109999999</v>
      </c>
      <c r="AZ108" s="4">
        <v>0.4494082747</v>
      </c>
      <c r="BA108" s="4">
        <v>0.44837974870000002</v>
      </c>
      <c r="BB108" s="4">
        <v>0.44735039310000002</v>
      </c>
      <c r="BC108" s="4">
        <v>0.44632038349999997</v>
      </c>
      <c r="BD108" s="4">
        <v>0.4452898823</v>
      </c>
      <c r="BE108" s="4">
        <v>0.44425903950000001</v>
      </c>
      <c r="BF108" s="4">
        <v>0.44322799400000001</v>
      </c>
      <c r="BG108" s="4">
        <v>0.44219687400000002</v>
      </c>
      <c r="BH108" s="4">
        <v>0.44116579830000002</v>
      </c>
      <c r="BI108" s="4">
        <v>0.44013487670000001</v>
      </c>
      <c r="BJ108" s="4">
        <v>0.43910421080000001</v>
      </c>
      <c r="BK108" s="4">
        <v>0.43807389450000001</v>
      </c>
      <c r="BL108" s="4">
        <v>0.43704401500000001</v>
      </c>
      <c r="BM108" s="4">
        <v>0.43601465280000001</v>
      </c>
      <c r="BN108" s="4">
        <v>0.43498588240000002</v>
      </c>
      <c r="BO108" s="4">
        <v>0.4339577731</v>
      </c>
      <c r="BP108" s="4">
        <v>0.43293038880000001</v>
      </c>
      <c r="BQ108" s="4">
        <v>0.43190378889999997</v>
      </c>
      <c r="BR108" s="4">
        <v>0.4308780284</v>
      </c>
      <c r="BS108" s="4">
        <v>0.42985315839999999</v>
      </c>
      <c r="BT108" s="4">
        <v>0.42882922600000001</v>
      </c>
      <c r="BU108" s="4">
        <v>0.42780627539999999</v>
      </c>
      <c r="BV108" s="4">
        <v>0.42678434720000002</v>
      </c>
      <c r="BW108" s="4">
        <v>0.42576347930000003</v>
      </c>
      <c r="BX108" s="4">
        <v>0.42474370700000003</v>
      </c>
      <c r="BY108" s="4">
        <v>0.4237250629</v>
      </c>
      <c r="BZ108" s="4">
        <v>0.42270757739999998</v>
      </c>
      <c r="CA108" s="4">
        <v>0.42169127890000002</v>
      </c>
      <c r="CB108" s="4">
        <v>0.42067619369999998</v>
      </c>
      <c r="CC108" s="4">
        <v>0.41966234629999999</v>
      </c>
      <c r="CD108" s="4">
        <v>0.41864975980000002</v>
      </c>
      <c r="CE108" s="4">
        <v>0.41763845529999999</v>
      </c>
      <c r="CF108" s="4">
        <v>0.41662845279999999</v>
      </c>
      <c r="CG108" s="4">
        <v>0.41561977090000002</v>
      </c>
      <c r="CH108" s="4">
        <v>0.41461242710000001</v>
      </c>
      <c r="CI108" s="4">
        <v>0.41360643740000003</v>
      </c>
      <c r="CJ108" s="4">
        <v>0.41260181730000001</v>
      </c>
      <c r="CK108" s="4">
        <v>0.4115985808</v>
      </c>
      <c r="CL108" s="4">
        <v>0.41059674140000002</v>
      </c>
      <c r="CM108" s="4">
        <v>0.40959631159999998</v>
      </c>
      <c r="CN108" s="4">
        <v>0.40859730319999998</v>
      </c>
      <c r="CO108" s="4">
        <v>0.40759972719999998</v>
      </c>
      <c r="CP108" s="4">
        <v>0.40660359410000002</v>
      </c>
      <c r="CQ108" s="4">
        <v>0.4056089135</v>
      </c>
      <c r="CR108" s="4">
        <v>0.40461569489999999</v>
      </c>
      <c r="CS108" s="4">
        <v>0.40362394680000002</v>
      </c>
      <c r="CT108" s="4">
        <v>0.4026336774</v>
      </c>
      <c r="CU108" s="4">
        <v>0.40164489469999998</v>
      </c>
      <c r="CV108" s="4">
        <v>0.40065760589999999</v>
      </c>
      <c r="CW108" s="4">
        <v>0.3996718179</v>
      </c>
      <c r="CX108" s="4">
        <v>0.39868753750000002</v>
      </c>
      <c r="CY108" s="4">
        <v>0.3977047709</v>
      </c>
      <c r="CZ108" s="4">
        <v>0.39672352389999999</v>
      </c>
      <c r="DA108" s="4">
        <v>0.39574380240000001</v>
      </c>
      <c r="DB108" s="4">
        <v>0.39476561170000002</v>
      </c>
      <c r="DC108" s="4">
        <v>0.393788957</v>
      </c>
      <c r="DD108" s="4">
        <v>0.3928138431</v>
      </c>
      <c r="DE108" s="4">
        <v>0.39184027469999999</v>
      </c>
      <c r="DF108" s="4">
        <v>0.3908682564</v>
      </c>
      <c r="DG108" s="4">
        <v>0.38989779250000001</v>
      </c>
      <c r="DH108" s="4">
        <v>0.38892888689999999</v>
      </c>
      <c r="DI108" s="4">
        <v>0.38796154379999997</v>
      </c>
      <c r="DJ108" s="4">
        <v>0.38699576689999998</v>
      </c>
      <c r="DK108" s="4">
        <v>0.38603155970000003</v>
      </c>
      <c r="DL108" s="4">
        <v>0.38506892590000003</v>
      </c>
      <c r="DM108" s="4">
        <v>0.38410786879999997</v>
      </c>
      <c r="DN108" s="4">
        <v>0.38314839160000003</v>
      </c>
      <c r="DO108" s="4">
        <v>0.3821904974</v>
      </c>
      <c r="DP108" s="4">
        <v>0.38123418930000003</v>
      </c>
      <c r="DQ108" s="4">
        <v>0.38027947020000002</v>
      </c>
      <c r="DR108" s="4">
        <v>0.3793263429</v>
      </c>
      <c r="DS108" s="4">
        <v>0.37837481010000001</v>
      </c>
      <c r="DT108" s="4">
        <v>0.3774248744</v>
      </c>
      <c r="DU108" s="4">
        <v>0.37647653850000001</v>
      </c>
      <c r="DV108" s="4">
        <v>0.37552980470000002</v>
      </c>
      <c r="DW108" s="4">
        <v>0.37458467540000001</v>
      </c>
      <c r="DX108" s="4">
        <v>0.37364115310000001</v>
      </c>
      <c r="DY108" s="4">
        <v>0.37269923980000003</v>
      </c>
      <c r="DZ108" s="4">
        <v>0.37175893789999997</v>
      </c>
      <c r="EA108" s="4">
        <v>0.37082024930000002</v>
      </c>
      <c r="EB108" s="4">
        <v>0.3698831762</v>
      </c>
      <c r="EC108" s="4">
        <v>0.36894772059999997</v>
      </c>
      <c r="ED108" s="4">
        <v>0.36801388439999999</v>
      </c>
      <c r="EE108" s="4">
        <v>0.36708166949999999</v>
      </c>
      <c r="EF108" s="4">
        <v>0.3661510778</v>
      </c>
      <c r="EG108" s="4">
        <v>0.36522211090000001</v>
      </c>
      <c r="EH108" s="4">
        <v>0.36429477059999998</v>
      </c>
      <c r="EI108" s="4">
        <v>0.36336905870000002</v>
      </c>
      <c r="EJ108" s="4">
        <v>0.36244497669999998</v>
      </c>
      <c r="EK108" s="4">
        <v>0.36152252620000003</v>
      </c>
      <c r="EL108" s="4">
        <v>0.36060170889999998</v>
      </c>
      <c r="EM108" s="4">
        <v>0.35968252610000001</v>
      </c>
      <c r="EN108" s="4">
        <v>0.35876497930000001</v>
      </c>
      <c r="EO108" s="4">
        <v>0.3578490701</v>
      </c>
      <c r="EP108" s="4">
        <v>0.35693479960000002</v>
      </c>
      <c r="EQ108" s="4">
        <v>0.35602216939999998</v>
      </c>
      <c r="ER108" s="4">
        <v>0.35511118060000002</v>
      </c>
      <c r="ES108" s="4">
        <v>0.35420183459999999</v>
      </c>
      <c r="ET108" s="4">
        <v>0.35329413259999998</v>
      </c>
      <c r="EU108" s="4">
        <v>0.35238807579999998</v>
      </c>
      <c r="EV108" s="4">
        <v>0.35148366530000003</v>
      </c>
      <c r="EW108" s="4">
        <v>0.35058090219999999</v>
      </c>
      <c r="EX108" s="4">
        <v>0.34967978760000001</v>
      </c>
      <c r="EY108" s="4">
        <v>0.34878032269999998</v>
      </c>
      <c r="EZ108" s="4">
        <v>0.3478825083</v>
      </c>
      <c r="FA108" s="4">
        <v>0.34698634550000002</v>
      </c>
      <c r="FB108" s="4">
        <v>0.34609183529999998</v>
      </c>
      <c r="FC108" s="4">
        <v>0.34519897849999998</v>
      </c>
      <c r="FD108" s="4">
        <v>0.34430777610000002</v>
      </c>
      <c r="FE108" s="4">
        <v>0.34341822890000001</v>
      </c>
      <c r="FF108" s="4">
        <v>0.34253033770000002</v>
      </c>
      <c r="FG108" s="4">
        <v>0.34164410340000001</v>
      </c>
      <c r="FH108" s="4">
        <v>0.34075952669999998</v>
      </c>
      <c r="FI108" s="4">
        <v>0.33987660829999999</v>
      </c>
      <c r="FJ108" s="4">
        <v>0.33899534889999999</v>
      </c>
      <c r="FK108" s="4">
        <v>0.33811574919999998</v>
      </c>
      <c r="FL108" s="4">
        <v>0.33723780990000002</v>
      </c>
      <c r="FM108" s="4">
        <v>0.33636153159999999</v>
      </c>
      <c r="FN108" s="4">
        <v>0.33548691489999999</v>
      </c>
      <c r="FO108" s="4">
        <v>0.33461396030000001</v>
      </c>
      <c r="FP108" s="4">
        <v>0.3337426684</v>
      </c>
      <c r="FQ108" s="4">
        <v>0.33287303959999998</v>
      </c>
    </row>
    <row r="109" spans="1:173" x14ac:dyDescent="0.2">
      <c r="A109" s="3">
        <v>107</v>
      </c>
      <c r="B109" s="4">
        <v>0.54999837019999998</v>
      </c>
      <c r="C109" s="4">
        <v>0.54876495329999997</v>
      </c>
      <c r="D109" s="4">
        <v>0.52411314009999999</v>
      </c>
      <c r="E109" s="4">
        <v>0.51201233710000005</v>
      </c>
      <c r="F109" s="4">
        <v>0.50602674690000005</v>
      </c>
      <c r="G109" s="4">
        <v>0.50302500689999996</v>
      </c>
      <c r="H109" s="4">
        <v>0.50146849510000002</v>
      </c>
      <c r="I109" s="4">
        <v>0.50059709910000005</v>
      </c>
      <c r="J109" s="4">
        <v>0.50003506369999995</v>
      </c>
      <c r="K109" s="4">
        <v>0.49959742429999998</v>
      </c>
      <c r="L109" s="4">
        <v>0.49919413039999999</v>
      </c>
      <c r="M109" s="4">
        <v>0.4987823415</v>
      </c>
      <c r="N109" s="4">
        <v>0.49834264179999999</v>
      </c>
      <c r="O109" s="4">
        <v>0.497867173</v>
      </c>
      <c r="P109" s="4">
        <v>0.49735371389999999</v>
      </c>
      <c r="Q109" s="4">
        <v>0.49680273260000002</v>
      </c>
      <c r="R109" s="4">
        <v>0.49621592190000002</v>
      </c>
      <c r="S109" s="4">
        <v>0.49559547599999998</v>
      </c>
      <c r="T109" s="4">
        <v>0.49494373759999999</v>
      </c>
      <c r="U109" s="4">
        <v>0.4942630288</v>
      </c>
      <c r="V109" s="4">
        <v>0.49355557379999998</v>
      </c>
      <c r="W109" s="4">
        <v>0.49282346700000002</v>
      </c>
      <c r="X109" s="4">
        <v>0.49206866300000002</v>
      </c>
      <c r="Y109" s="4">
        <v>0.49129297750000001</v>
      </c>
      <c r="Z109" s="4">
        <v>0.49049809239999997</v>
      </c>
      <c r="AA109" s="4">
        <v>0.48968556390000001</v>
      </c>
      <c r="AB109" s="4">
        <v>0.48885683070000002</v>
      </c>
      <c r="AC109" s="4">
        <v>0.4880132224</v>
      </c>
      <c r="AD109" s="4">
        <v>0.48715596700000002</v>
      </c>
      <c r="AE109" s="4">
        <v>0.4862861993</v>
      </c>
      <c r="AF109" s="4">
        <v>0.48540496700000002</v>
      </c>
      <c r="AG109" s="4">
        <v>0.48451323810000002</v>
      </c>
      <c r="AH109" s="4">
        <v>0.48361190640000001</v>
      </c>
      <c r="AI109" s="4">
        <v>0.48270179749999997</v>
      </c>
      <c r="AJ109" s="4">
        <v>0.48178367379999998</v>
      </c>
      <c r="AK109" s="4">
        <v>0.4808582394</v>
      </c>
      <c r="AL109" s="4">
        <v>0.4799261447</v>
      </c>
      <c r="AM109" s="4">
        <v>0.4789879903</v>
      </c>
      <c r="AN109" s="4">
        <v>0.47804433079999997</v>
      </c>
      <c r="AO109" s="4">
        <v>0.47709567860000002</v>
      </c>
      <c r="AP109" s="4">
        <v>0.47614250670000002</v>
      </c>
      <c r="AQ109" s="4">
        <v>0.47518525230000003</v>
      </c>
      <c r="AR109" s="4">
        <v>0.47422431900000001</v>
      </c>
      <c r="AS109" s="4">
        <v>0.4732600797</v>
      </c>
      <c r="AT109" s="4">
        <v>0.47229287889999999</v>
      </c>
      <c r="AU109" s="4">
        <v>0.47132303469999998</v>
      </c>
      <c r="AV109" s="4">
        <v>0.47035084110000003</v>
      </c>
      <c r="AW109" s="4">
        <v>0.46937656970000002</v>
      </c>
      <c r="AX109" s="4">
        <v>0.46840047150000003</v>
      </c>
      <c r="AY109" s="4">
        <v>0.46742277830000001</v>
      </c>
      <c r="AZ109" s="4">
        <v>0.4664437045</v>
      </c>
      <c r="BA109" s="4">
        <v>0.46546344810000001</v>
      </c>
      <c r="BB109" s="4">
        <v>0.46448219219999998</v>
      </c>
      <c r="BC109" s="4">
        <v>0.46350010590000001</v>
      </c>
      <c r="BD109" s="4">
        <v>0.46251734589999999</v>
      </c>
      <c r="BE109" s="4">
        <v>0.46153405660000002</v>
      </c>
      <c r="BF109" s="4">
        <v>0.46055037199999999</v>
      </c>
      <c r="BG109" s="4">
        <v>0.45956641570000001</v>
      </c>
      <c r="BH109" s="4">
        <v>0.45858230230000002</v>
      </c>
      <c r="BI109" s="4">
        <v>0.4575981375</v>
      </c>
      <c r="BJ109" s="4">
        <v>0.45661401950000002</v>
      </c>
      <c r="BK109" s="4">
        <v>0.45563003889999998</v>
      </c>
      <c r="BL109" s="4">
        <v>0.45464627969999999</v>
      </c>
      <c r="BM109" s="4">
        <v>0.45366281959999999</v>
      </c>
      <c r="BN109" s="4">
        <v>0.45267973080000001</v>
      </c>
      <c r="BO109" s="4">
        <v>0.45169707990000002</v>
      </c>
      <c r="BP109" s="4">
        <v>0.45071492889999998</v>
      </c>
      <c r="BQ109" s="4">
        <v>0.4497333349</v>
      </c>
      <c r="BR109" s="4">
        <v>0.44875235120000001</v>
      </c>
      <c r="BS109" s="4">
        <v>0.44777202700000002</v>
      </c>
      <c r="BT109" s="4">
        <v>0.44679240819999999</v>
      </c>
      <c r="BU109" s="4">
        <v>0.44581353730000001</v>
      </c>
      <c r="BV109" s="4">
        <v>0.44483545359999999</v>
      </c>
      <c r="BW109" s="4">
        <v>0.44385819389999998</v>
      </c>
      <c r="BX109" s="4">
        <v>0.44288179220000001</v>
      </c>
      <c r="BY109" s="4">
        <v>0.4419062802</v>
      </c>
      <c r="BZ109" s="4">
        <v>0.44093168739999999</v>
      </c>
      <c r="CA109" s="4">
        <v>0.43995804119999998</v>
      </c>
      <c r="CB109" s="4">
        <v>0.43898536719999998</v>
      </c>
      <c r="CC109" s="4">
        <v>0.43801368930000001</v>
      </c>
      <c r="CD109" s="4">
        <v>0.43704302960000002</v>
      </c>
      <c r="CE109" s="4">
        <v>0.43607340890000001</v>
      </c>
      <c r="CF109" s="4">
        <v>0.43510484659999998</v>
      </c>
      <c r="CG109" s="4">
        <v>0.43413736079999998</v>
      </c>
      <c r="CH109" s="4">
        <v>0.43317096830000001</v>
      </c>
      <c r="CI109" s="4">
        <v>0.43220568520000002</v>
      </c>
      <c r="CJ109" s="4">
        <v>0.43124152609999999</v>
      </c>
      <c r="CK109" s="4">
        <v>0.43027850509999999</v>
      </c>
      <c r="CL109" s="4">
        <v>0.42931663520000002</v>
      </c>
      <c r="CM109" s="4">
        <v>0.4283559287</v>
      </c>
      <c r="CN109" s="4">
        <v>0.42739639699999998</v>
      </c>
      <c r="CO109" s="4">
        <v>0.4264380512</v>
      </c>
      <c r="CP109" s="4">
        <v>0.42548090129999999</v>
      </c>
      <c r="CQ109" s="4">
        <v>0.42452495709999999</v>
      </c>
      <c r="CR109" s="4">
        <v>0.42357022760000002</v>
      </c>
      <c r="CS109" s="4">
        <v>0.42261672150000001</v>
      </c>
      <c r="CT109" s="4">
        <v>0.42166444689999999</v>
      </c>
      <c r="CU109" s="4">
        <v>0.42071341150000002</v>
      </c>
      <c r="CV109" s="4">
        <v>0.4197636226</v>
      </c>
      <c r="CW109" s="4">
        <v>0.41881508719999999</v>
      </c>
      <c r="CX109" s="4">
        <v>0.4178678119</v>
      </c>
      <c r="CY109" s="4">
        <v>0.41692180290000003</v>
      </c>
      <c r="CZ109" s="4">
        <v>0.41597706620000002</v>
      </c>
      <c r="DA109" s="4">
        <v>0.41503360760000002</v>
      </c>
      <c r="DB109" s="4">
        <v>0.41409143250000002</v>
      </c>
      <c r="DC109" s="4">
        <v>0.41315054610000002</v>
      </c>
      <c r="DD109" s="4">
        <v>0.41221095330000002</v>
      </c>
      <c r="DE109" s="4">
        <v>0.41127265899999998</v>
      </c>
      <c r="DF109" s="4">
        <v>0.41033566770000002</v>
      </c>
      <c r="DG109" s="4">
        <v>0.40939998389999999</v>
      </c>
      <c r="DH109" s="4">
        <v>0.40846561180000002</v>
      </c>
      <c r="DI109" s="4">
        <v>0.4075325554</v>
      </c>
      <c r="DJ109" s="4">
        <v>0.40660081860000002</v>
      </c>
      <c r="DK109" s="4">
        <v>0.40567040539999999</v>
      </c>
      <c r="DL109" s="4">
        <v>0.4047413192</v>
      </c>
      <c r="DM109" s="4">
        <v>0.40381356369999999</v>
      </c>
      <c r="DN109" s="4">
        <v>0.4028871423</v>
      </c>
      <c r="DO109" s="4">
        <v>0.40196205820000003</v>
      </c>
      <c r="DP109" s="4">
        <v>0.40103831470000001</v>
      </c>
      <c r="DQ109" s="4">
        <v>0.40011591489999998</v>
      </c>
      <c r="DR109" s="4">
        <v>0.39919486180000002</v>
      </c>
      <c r="DS109" s="4">
        <v>0.3982751584</v>
      </c>
      <c r="DT109" s="4">
        <v>0.39735680750000002</v>
      </c>
      <c r="DU109" s="4">
        <v>0.39643981179999999</v>
      </c>
      <c r="DV109" s="4">
        <v>0.39552417410000001</v>
      </c>
      <c r="DW109" s="4">
        <v>0.3946098971</v>
      </c>
      <c r="DX109" s="4">
        <v>0.39369698320000002</v>
      </c>
      <c r="DY109" s="4">
        <v>0.39278543490000001</v>
      </c>
      <c r="DZ109" s="4">
        <v>0.39187525480000002</v>
      </c>
      <c r="EA109" s="4">
        <v>0.39096644520000001</v>
      </c>
      <c r="EB109" s="4">
        <v>0.39005900840000002</v>
      </c>
      <c r="EC109" s="4">
        <v>0.3891529467</v>
      </c>
      <c r="ED109" s="4">
        <v>0.38824826239999999</v>
      </c>
      <c r="EE109" s="4">
        <v>0.38734495749999998</v>
      </c>
      <c r="EF109" s="4">
        <v>0.38644303429999999</v>
      </c>
      <c r="EG109" s="4">
        <v>0.38554249470000002</v>
      </c>
      <c r="EH109" s="4">
        <v>0.38464334100000003</v>
      </c>
      <c r="EI109" s="4">
        <v>0.3837455749</v>
      </c>
      <c r="EJ109" s="4">
        <v>0.3828491986</v>
      </c>
      <c r="EK109" s="4">
        <v>0.3819542138</v>
      </c>
      <c r="EL109" s="4">
        <v>0.38106062260000001</v>
      </c>
      <c r="EM109" s="4">
        <v>0.3801684266</v>
      </c>
      <c r="EN109" s="4">
        <v>0.37927762780000002</v>
      </c>
      <c r="EO109" s="4">
        <v>0.37838822789999998</v>
      </c>
      <c r="EP109" s="4">
        <v>0.37750022849999998</v>
      </c>
      <c r="EQ109" s="4">
        <v>0.37661363149999999</v>
      </c>
      <c r="ER109" s="4">
        <v>0.37572843849999998</v>
      </c>
      <c r="ES109" s="4">
        <v>0.37484465099999997</v>
      </c>
      <c r="ET109" s="4">
        <v>0.37396227069999999</v>
      </c>
      <c r="EU109" s="4">
        <v>0.37308129919999999</v>
      </c>
      <c r="EV109" s="4">
        <v>0.3722017379</v>
      </c>
      <c r="EW109" s="4">
        <v>0.37132358850000002</v>
      </c>
      <c r="EX109" s="4">
        <v>0.37044685230000002</v>
      </c>
      <c r="EY109" s="4">
        <v>0.36957153069999998</v>
      </c>
      <c r="EZ109" s="4">
        <v>0.36869762540000001</v>
      </c>
      <c r="FA109" s="4">
        <v>0.36782513750000001</v>
      </c>
      <c r="FB109" s="4">
        <v>0.3669540684</v>
      </c>
      <c r="FC109" s="4">
        <v>0.36608441959999999</v>
      </c>
      <c r="FD109" s="4">
        <v>0.36521619220000001</v>
      </c>
      <c r="FE109" s="4">
        <v>0.36434938760000002</v>
      </c>
      <c r="FF109" s="4">
        <v>0.363484007</v>
      </c>
      <c r="FG109" s="4">
        <v>0.3626200517</v>
      </c>
      <c r="FH109" s="4">
        <v>0.3617575227</v>
      </c>
      <c r="FI109" s="4">
        <v>0.3608964214</v>
      </c>
      <c r="FJ109" s="4">
        <v>0.36003674879999997</v>
      </c>
      <c r="FK109" s="4">
        <v>0.35917850600000001</v>
      </c>
      <c r="FL109" s="4">
        <v>0.35832169419999998</v>
      </c>
      <c r="FM109" s="4">
        <v>0.35746631439999998</v>
      </c>
      <c r="FN109" s="4">
        <v>0.35661236759999998</v>
      </c>
      <c r="FO109" s="4">
        <v>0.35575985500000001</v>
      </c>
      <c r="FP109" s="4">
        <v>0.35490877729999998</v>
      </c>
      <c r="FQ109" s="4">
        <v>0.35405913570000003</v>
      </c>
    </row>
    <row r="110" spans="1:173" x14ac:dyDescent="0.2">
      <c r="A110" s="3">
        <v>108</v>
      </c>
      <c r="B110" s="4">
        <v>0.5643467163</v>
      </c>
      <c r="C110" s="4">
        <v>0.5630879191</v>
      </c>
      <c r="D110" s="4">
        <v>0.53821465030000004</v>
      </c>
      <c r="E110" s="4">
        <v>0.52598726650000005</v>
      </c>
      <c r="F110" s="4">
        <v>0.5199384319</v>
      </c>
      <c r="G110" s="4">
        <v>0.51691010110000002</v>
      </c>
      <c r="H110" s="4">
        <v>0.51534776900000001</v>
      </c>
      <c r="I110" s="4">
        <v>0.51448269069999997</v>
      </c>
      <c r="J110" s="4">
        <v>0.51393453789999999</v>
      </c>
      <c r="K110" s="4">
        <v>0.51351591110000006</v>
      </c>
      <c r="L110" s="4">
        <v>0.51313542619999997</v>
      </c>
      <c r="M110" s="4">
        <v>0.51274947329999998</v>
      </c>
      <c r="N110" s="4">
        <v>0.51233815790000004</v>
      </c>
      <c r="O110" s="4">
        <v>0.51189329559999996</v>
      </c>
      <c r="P110" s="4">
        <v>0.51141242190000002</v>
      </c>
      <c r="Q110" s="4">
        <v>0.51089580909999999</v>
      </c>
      <c r="R110" s="4">
        <v>0.51034498299999997</v>
      </c>
      <c r="S110" s="4">
        <v>0.50976199109999998</v>
      </c>
      <c r="T110" s="4">
        <v>0.50914904350000001</v>
      </c>
      <c r="U110" s="4">
        <v>0.50850834170000003</v>
      </c>
      <c r="V110" s="4">
        <v>0.50784199939999997</v>
      </c>
      <c r="W110" s="4">
        <v>0.50715200900000001</v>
      </c>
      <c r="X110" s="4">
        <v>0.50644023120000004</v>
      </c>
      <c r="Y110" s="4">
        <v>0.50570839479999996</v>
      </c>
      <c r="Z110" s="4">
        <v>0.5049581018</v>
      </c>
      <c r="AA110" s="4">
        <v>0.50419083450000002</v>
      </c>
      <c r="AB110" s="4">
        <v>0.50340796330000004</v>
      </c>
      <c r="AC110" s="4">
        <v>0.50261075450000003</v>
      </c>
      <c r="AD110" s="4">
        <v>0.50180037820000001</v>
      </c>
      <c r="AE110" s="4">
        <v>0.50097791520000001</v>
      </c>
      <c r="AF110" s="4">
        <v>0.50014436380000005</v>
      </c>
      <c r="AG110" s="4">
        <v>0.49930064619999998</v>
      </c>
      <c r="AH110" s="4">
        <v>0.49844761380000002</v>
      </c>
      <c r="AI110" s="4">
        <v>0.49758605340000001</v>
      </c>
      <c r="AJ110" s="4">
        <v>0.49671669140000002</v>
      </c>
      <c r="AK110" s="4">
        <v>0.49584019870000001</v>
      </c>
      <c r="AL110" s="4">
        <v>0.49495719510000002</v>
      </c>
      <c r="AM110" s="4">
        <v>0.4940682529</v>
      </c>
      <c r="AN110" s="4">
        <v>0.49317390080000001</v>
      </c>
      <c r="AO110" s="4">
        <v>0.49227462700000002</v>
      </c>
      <c r="AP110" s="4">
        <v>0.4913708826</v>
      </c>
      <c r="AQ110" s="4">
        <v>0.4904630841</v>
      </c>
      <c r="AR110" s="4">
        <v>0.48955161650000001</v>
      </c>
      <c r="AS110" s="4">
        <v>0.4886368351</v>
      </c>
      <c r="AT110" s="4">
        <v>0.48771906840000001</v>
      </c>
      <c r="AU110" s="4">
        <v>0.48679861990000001</v>
      </c>
      <c r="AV110" s="4">
        <v>0.48587576980000002</v>
      </c>
      <c r="AW110" s="4">
        <v>0.48495077710000001</v>
      </c>
      <c r="AX110" s="4">
        <v>0.48402388130000001</v>
      </c>
      <c r="AY110" s="4">
        <v>0.48309530340000001</v>
      </c>
      <c r="AZ110" s="4">
        <v>0.48216524789999998</v>
      </c>
      <c r="BA110" s="4">
        <v>0.48123390379999997</v>
      </c>
      <c r="BB110" s="4">
        <v>0.4803014457</v>
      </c>
      <c r="BC110" s="4">
        <v>0.47936803500000003</v>
      </c>
      <c r="BD110" s="4">
        <v>0.47843382109999999</v>
      </c>
      <c r="BE110" s="4">
        <v>0.47749894189999997</v>
      </c>
      <c r="BF110" s="4">
        <v>0.4765635252</v>
      </c>
      <c r="BG110" s="4">
        <v>0.47562768919999998</v>
      </c>
      <c r="BH110" s="4">
        <v>0.47469154289999999</v>
      </c>
      <c r="BI110" s="4">
        <v>0.47375518750000001</v>
      </c>
      <c r="BJ110" s="4">
        <v>0.47281871669999997</v>
      </c>
      <c r="BK110" s="4">
        <v>0.47188221689999998</v>
      </c>
      <c r="BL110" s="4">
        <v>0.47094576840000002</v>
      </c>
      <c r="BM110" s="4">
        <v>0.47000944550000001</v>
      </c>
      <c r="BN110" s="4">
        <v>0.46907331689999998</v>
      </c>
      <c r="BO110" s="4">
        <v>0.46813744629999998</v>
      </c>
      <c r="BP110" s="4">
        <v>0.46720189290000003</v>
      </c>
      <c r="BQ110" s="4">
        <v>0.46626671139999998</v>
      </c>
      <c r="BR110" s="4">
        <v>0.46533195259999999</v>
      </c>
      <c r="BS110" s="4">
        <v>0.46439766370000002</v>
      </c>
      <c r="BT110" s="4">
        <v>0.46346388820000001</v>
      </c>
      <c r="BU110" s="4">
        <v>0.46253066700000001</v>
      </c>
      <c r="BV110" s="4">
        <v>0.46159803760000001</v>
      </c>
      <c r="BW110" s="4">
        <v>0.46066603509999998</v>
      </c>
      <c r="BX110" s="4">
        <v>0.45973469220000002</v>
      </c>
      <c r="BY110" s="4">
        <v>0.458804039</v>
      </c>
      <c r="BZ110" s="4">
        <v>0.4578741039</v>
      </c>
      <c r="CA110" s="4">
        <v>0.45694491300000001</v>
      </c>
      <c r="CB110" s="4">
        <v>0.45601649090000002</v>
      </c>
      <c r="CC110" s="4">
        <v>0.45508886040000002</v>
      </c>
      <c r="CD110" s="4">
        <v>0.45416204269999999</v>
      </c>
      <c r="CE110" s="4">
        <v>0.45323605760000002</v>
      </c>
      <c r="CF110" s="4">
        <v>0.45231092389999999</v>
      </c>
      <c r="CG110" s="4">
        <v>0.45138665880000001</v>
      </c>
      <c r="CH110" s="4">
        <v>0.45046327850000001</v>
      </c>
      <c r="CI110" s="4">
        <v>0.44954079829999999</v>
      </c>
      <c r="CJ110" s="4">
        <v>0.44861923250000002</v>
      </c>
      <c r="CK110" s="4">
        <v>0.44769859429999997</v>
      </c>
      <c r="CL110" s="4">
        <v>0.44677889630000001</v>
      </c>
      <c r="CM110" s="4">
        <v>0.44586015039999999</v>
      </c>
      <c r="CN110" s="4">
        <v>0.4449423676</v>
      </c>
      <c r="CO110" s="4">
        <v>0.44402555830000001</v>
      </c>
      <c r="CP110" s="4">
        <v>0.44310973250000002</v>
      </c>
      <c r="CQ110" s="4">
        <v>0.44219489950000002</v>
      </c>
      <c r="CR110" s="4">
        <v>0.441281068</v>
      </c>
      <c r="CS110" s="4">
        <v>0.44036824629999999</v>
      </c>
      <c r="CT110" s="4">
        <v>0.43945644230000003</v>
      </c>
      <c r="CU110" s="4">
        <v>0.43854566350000002</v>
      </c>
      <c r="CV110" s="4">
        <v>0.43763591699999999</v>
      </c>
      <c r="CW110" s="4">
        <v>0.43672720939999998</v>
      </c>
      <c r="CX110" s="4">
        <v>0.4358195473</v>
      </c>
      <c r="CY110" s="4">
        <v>0.43491293669999997</v>
      </c>
      <c r="CZ110" s="4">
        <v>0.4340073834</v>
      </c>
      <c r="DA110" s="4">
        <v>0.4331028931</v>
      </c>
      <c r="DB110" s="4">
        <v>0.43219947089999999</v>
      </c>
      <c r="DC110" s="4">
        <v>0.43129712219999999</v>
      </c>
      <c r="DD110" s="4">
        <v>0.43039585159999999</v>
      </c>
      <c r="DE110" s="4">
        <v>0.429495664</v>
      </c>
      <c r="DF110" s="4">
        <v>0.4285965638</v>
      </c>
      <c r="DG110" s="4">
        <v>0.42769855530000001</v>
      </c>
      <c r="DH110" s="4">
        <v>0.42680164279999999</v>
      </c>
      <c r="DI110" s="4">
        <v>0.42590583030000001</v>
      </c>
      <c r="DJ110" s="4">
        <v>0.42501112169999999</v>
      </c>
      <c r="DK110" s="4">
        <v>0.42411752069999997</v>
      </c>
      <c r="DL110" s="4">
        <v>0.42322503109999998</v>
      </c>
      <c r="DM110" s="4">
        <v>0.42233365620000002</v>
      </c>
      <c r="DN110" s="4">
        <v>0.4214433997</v>
      </c>
      <c r="DO110" s="4">
        <v>0.42055426470000001</v>
      </c>
      <c r="DP110" s="4">
        <v>0.4196662545</v>
      </c>
      <c r="DQ110" s="4">
        <v>0.4187793722</v>
      </c>
      <c r="DR110" s="4">
        <v>0.41789362099999999</v>
      </c>
      <c r="DS110" s="4">
        <v>0.4170090038</v>
      </c>
      <c r="DT110" s="4">
        <v>0.41612552349999998</v>
      </c>
      <c r="DU110" s="4">
        <v>0.41524318290000001</v>
      </c>
      <c r="DV110" s="4">
        <v>0.41436198480000003</v>
      </c>
      <c r="DW110" s="4">
        <v>0.41348193189999999</v>
      </c>
      <c r="DX110" s="4">
        <v>0.4126030269</v>
      </c>
      <c r="DY110" s="4">
        <v>0.41172527240000001</v>
      </c>
      <c r="DZ110" s="4">
        <v>0.41084867079999998</v>
      </c>
      <c r="EA110" s="4">
        <v>0.40997322470000003</v>
      </c>
      <c r="EB110" s="4">
        <v>0.40909893650000001</v>
      </c>
      <c r="EC110" s="4">
        <v>0.40822580860000002</v>
      </c>
      <c r="ED110" s="4">
        <v>0.40735384330000002</v>
      </c>
      <c r="EE110" s="4">
        <v>0.40648304289999998</v>
      </c>
      <c r="EF110" s="4">
        <v>0.40561340969999998</v>
      </c>
      <c r="EG110" s="4">
        <v>0.40474494589999999</v>
      </c>
      <c r="EH110" s="4">
        <v>0.4038776536</v>
      </c>
      <c r="EI110" s="4">
        <v>0.40301153509999998</v>
      </c>
      <c r="EJ110" s="4">
        <v>0.4021465924</v>
      </c>
      <c r="EK110" s="4">
        <v>0.40128282749999999</v>
      </c>
      <c r="EL110" s="4">
        <v>0.40042024259999998</v>
      </c>
      <c r="EM110" s="4">
        <v>0.39955883959999999</v>
      </c>
      <c r="EN110" s="4">
        <v>0.39869862039999998</v>
      </c>
      <c r="EO110" s="4">
        <v>0.39783958699999999</v>
      </c>
      <c r="EP110" s="4">
        <v>0.39698174139999998</v>
      </c>
      <c r="EQ110" s="4">
        <v>0.39612508540000002</v>
      </c>
      <c r="ER110" s="4">
        <v>0.3952696208</v>
      </c>
      <c r="ES110" s="4">
        <v>0.39441534950000001</v>
      </c>
      <c r="ET110" s="4">
        <v>0.39356227319999998</v>
      </c>
      <c r="EU110" s="4">
        <v>0.3927103938</v>
      </c>
      <c r="EV110" s="4">
        <v>0.39185971289999999</v>
      </c>
      <c r="EW110" s="4">
        <v>0.39101023219999997</v>
      </c>
      <c r="EX110" s="4">
        <v>0.3901619536</v>
      </c>
      <c r="EY110" s="4">
        <v>0.38931487850000002</v>
      </c>
      <c r="EZ110" s="4">
        <v>0.38846900870000001</v>
      </c>
      <c r="FA110" s="4">
        <v>0.38762434579999999</v>
      </c>
      <c r="FB110" s="4">
        <v>0.38678089129999998</v>
      </c>
      <c r="FC110" s="4">
        <v>0.38593864690000002</v>
      </c>
      <c r="FD110" s="4">
        <v>0.38509761399999998</v>
      </c>
      <c r="FE110" s="4">
        <v>0.3842577942</v>
      </c>
      <c r="FF110" s="4">
        <v>0.38341918889999999</v>
      </c>
      <c r="FG110" s="4">
        <v>0.3825817997</v>
      </c>
      <c r="FH110" s="4">
        <v>0.381745628</v>
      </c>
      <c r="FI110" s="4">
        <v>0.38091067519999999</v>
      </c>
      <c r="FJ110" s="4">
        <v>0.38007694269999998</v>
      </c>
      <c r="FK110" s="4">
        <v>0.37924443190000001</v>
      </c>
      <c r="FL110" s="4">
        <v>0.3784131442</v>
      </c>
      <c r="FM110" s="4">
        <v>0.37758308089999998</v>
      </c>
      <c r="FN110" s="4">
        <v>0.37675424330000001</v>
      </c>
      <c r="FO110" s="4">
        <v>0.37592663279999999</v>
      </c>
      <c r="FP110" s="4">
        <v>0.37510025050000001</v>
      </c>
      <c r="FQ110" s="4">
        <v>0.37427509780000001</v>
      </c>
    </row>
    <row r="111" spans="1:173" x14ac:dyDescent="0.2">
      <c r="A111" s="3">
        <v>109</v>
      </c>
      <c r="B111" s="4">
        <v>0.57744760039999998</v>
      </c>
      <c r="C111" s="4">
        <v>0.57615507079999995</v>
      </c>
      <c r="D111" s="4">
        <v>0.55109594979999998</v>
      </c>
      <c r="E111" s="4">
        <v>0.53875585140000004</v>
      </c>
      <c r="F111" s="4">
        <v>0.5326466031</v>
      </c>
      <c r="G111" s="4">
        <v>0.52958917459999999</v>
      </c>
      <c r="H111" s="4">
        <v>0.52801608</v>
      </c>
      <c r="I111" s="4">
        <v>0.5271513927</v>
      </c>
      <c r="J111" s="4">
        <v>0.52661092450000002</v>
      </c>
      <c r="K111" s="4">
        <v>0.52620518400000005</v>
      </c>
      <c r="L111" s="4">
        <v>0.52584161090000003</v>
      </c>
      <c r="M111" s="4">
        <v>0.52547589169999998</v>
      </c>
      <c r="N111" s="4">
        <v>0.525087674</v>
      </c>
      <c r="O111" s="4">
        <v>0.52466844609999996</v>
      </c>
      <c r="P111" s="4">
        <v>0.52421548929999995</v>
      </c>
      <c r="Q111" s="4">
        <v>0.52372886490000004</v>
      </c>
      <c r="R111" s="4">
        <v>0.52320991539999995</v>
      </c>
      <c r="S111" s="4">
        <v>0.52266052470000002</v>
      </c>
      <c r="T111" s="4">
        <v>0.52208275469999998</v>
      </c>
      <c r="U111" s="4">
        <v>0.52147867130000003</v>
      </c>
      <c r="V111" s="4">
        <v>0.52085026349999997</v>
      </c>
      <c r="W111" s="4">
        <v>0.52019940880000004</v>
      </c>
      <c r="X111" s="4">
        <v>0.51952786200000001</v>
      </c>
      <c r="Y111" s="4">
        <v>0.51883725380000001</v>
      </c>
      <c r="Z111" s="4">
        <v>0.51812909600000001</v>
      </c>
      <c r="AA111" s="4">
        <v>0.51740478720000005</v>
      </c>
      <c r="AB111" s="4">
        <v>0.51666562059999999</v>
      </c>
      <c r="AC111" s="4">
        <v>0.51591279150000002</v>
      </c>
      <c r="AD111" s="4">
        <v>0.51514740410000004</v>
      </c>
      <c r="AE111" s="4">
        <v>0.51437047840000005</v>
      </c>
      <c r="AF111" s="4">
        <v>0.51358295669999998</v>
      </c>
      <c r="AG111" s="4">
        <v>0.5127857092</v>
      </c>
      <c r="AH111" s="4">
        <v>0.51197953969999999</v>
      </c>
      <c r="AI111" s="4">
        <v>0.5111651908</v>
      </c>
      <c r="AJ111" s="4">
        <v>0.51034334800000003</v>
      </c>
      <c r="AK111" s="4">
        <v>0.50951464479999997</v>
      </c>
      <c r="AL111" s="4">
        <v>0.50867966620000005</v>
      </c>
      <c r="AM111" s="4">
        <v>0.5078389525</v>
      </c>
      <c r="AN111" s="4">
        <v>0.50699300280000004</v>
      </c>
      <c r="AO111" s="4">
        <v>0.506142278</v>
      </c>
      <c r="AP111" s="4">
        <v>0.50528720390000004</v>
      </c>
      <c r="AQ111" s="4">
        <v>0.50442817399999995</v>
      </c>
      <c r="AR111" s="4">
        <v>0.50356555169999995</v>
      </c>
      <c r="AS111" s="4">
        <v>0.50269967250000003</v>
      </c>
      <c r="AT111" s="4">
        <v>0.50183084659999999</v>
      </c>
      <c r="AU111" s="4">
        <v>0.50095936060000001</v>
      </c>
      <c r="AV111" s="4">
        <v>0.50008547920000002</v>
      </c>
      <c r="AW111" s="4">
        <v>0.49920944699999997</v>
      </c>
      <c r="AX111" s="4">
        <v>0.4983314901</v>
      </c>
      <c r="AY111" s="4">
        <v>0.4974518174</v>
      </c>
      <c r="AZ111" s="4">
        <v>0.49657062200000002</v>
      </c>
      <c r="BA111" s="4">
        <v>0.49568808240000001</v>
      </c>
      <c r="BB111" s="4">
        <v>0.49480436350000001</v>
      </c>
      <c r="BC111" s="4">
        <v>0.493919618</v>
      </c>
      <c r="BD111" s="4">
        <v>0.49303398679999999</v>
      </c>
      <c r="BE111" s="4">
        <v>0.4921476004</v>
      </c>
      <c r="BF111" s="4">
        <v>0.4912605793</v>
      </c>
      <c r="BG111" s="4">
        <v>0.49037303529999998</v>
      </c>
      <c r="BH111" s="4">
        <v>0.48948507149999998</v>
      </c>
      <c r="BI111" s="4">
        <v>0.48859678340000001</v>
      </c>
      <c r="BJ111" s="4">
        <v>0.48770825950000002</v>
      </c>
      <c r="BK111" s="4">
        <v>0.4868195816</v>
      </c>
      <c r="BL111" s="4">
        <v>0.48593082539999999</v>
      </c>
      <c r="BM111" s="4">
        <v>0.48504206119999999</v>
      </c>
      <c r="BN111" s="4">
        <v>0.48415335399999998</v>
      </c>
      <c r="BO111" s="4">
        <v>0.48326476390000001</v>
      </c>
      <c r="BP111" s="4">
        <v>0.48237634689999997</v>
      </c>
      <c r="BQ111" s="4">
        <v>0.4814881546</v>
      </c>
      <c r="BR111" s="4">
        <v>0.4806002351</v>
      </c>
      <c r="BS111" s="4">
        <v>0.47971263289999999</v>
      </c>
      <c r="BT111" s="4">
        <v>0.47882538930000001</v>
      </c>
      <c r="BU111" s="4">
        <v>0.47793854279999998</v>
      </c>
      <c r="BV111" s="4">
        <v>0.47705212879999997</v>
      </c>
      <c r="BW111" s="4">
        <v>0.4761661807</v>
      </c>
      <c r="BX111" s="4">
        <v>0.47528072919999997</v>
      </c>
      <c r="BY111" s="4">
        <v>0.47439580279999999</v>
      </c>
      <c r="BZ111" s="4">
        <v>0.47351142829999998</v>
      </c>
      <c r="CA111" s="4">
        <v>0.47262763060000001</v>
      </c>
      <c r="CB111" s="4">
        <v>0.47174443259999999</v>
      </c>
      <c r="CC111" s="4">
        <v>0.47086185600000002</v>
      </c>
      <c r="CD111" s="4">
        <v>0.46997992090000001</v>
      </c>
      <c r="CE111" s="4">
        <v>0.46909864620000002</v>
      </c>
      <c r="CF111" s="4">
        <v>0.46821804919999999</v>
      </c>
      <c r="CG111" s="4">
        <v>0.4673381465</v>
      </c>
      <c r="CH111" s="4">
        <v>0.46645895329999998</v>
      </c>
      <c r="CI111" s="4">
        <v>0.46558048410000002</v>
      </c>
      <c r="CJ111" s="4">
        <v>0.46470275239999997</v>
      </c>
      <c r="CK111" s="4">
        <v>0.46382577079999998</v>
      </c>
      <c r="CL111" s="4">
        <v>0.46294955110000002</v>
      </c>
      <c r="CM111" s="4">
        <v>0.46207410450000003</v>
      </c>
      <c r="CN111" s="4">
        <v>0.46119944159999998</v>
      </c>
      <c r="CO111" s="4">
        <v>0.46032557219999998</v>
      </c>
      <c r="CP111" s="4">
        <v>0.45945250570000001</v>
      </c>
      <c r="CQ111" s="4">
        <v>0.45858025079999998</v>
      </c>
      <c r="CR111" s="4">
        <v>0.45770881590000001</v>
      </c>
      <c r="CS111" s="4">
        <v>0.45683820889999999</v>
      </c>
      <c r="CT111" s="4">
        <v>0.45596843720000002</v>
      </c>
      <c r="CU111" s="4">
        <v>0.45509950799999999</v>
      </c>
      <c r="CV111" s="4">
        <v>0.45423142789999998</v>
      </c>
      <c r="CW111" s="4">
        <v>0.4533642034</v>
      </c>
      <c r="CX111" s="4">
        <v>0.45249784050000003</v>
      </c>
      <c r="CY111" s="4">
        <v>0.4516323451</v>
      </c>
      <c r="CZ111" s="4">
        <v>0.45076772259999998</v>
      </c>
      <c r="DA111" s="4">
        <v>0.44990397850000002</v>
      </c>
      <c r="DB111" s="4">
        <v>0.4490411178</v>
      </c>
      <c r="DC111" s="4">
        <v>0.44817914530000003</v>
      </c>
      <c r="DD111" s="4">
        <v>0.44731806569999999</v>
      </c>
      <c r="DE111" s="4">
        <v>0.44645788349999999</v>
      </c>
      <c r="DF111" s="4">
        <v>0.44559860309999999</v>
      </c>
      <c r="DG111" s="4">
        <v>0.4447402285</v>
      </c>
      <c r="DH111" s="4">
        <v>0.44388276380000002</v>
      </c>
      <c r="DI111" s="4">
        <v>0.44302621289999999</v>
      </c>
      <c r="DJ111" s="4">
        <v>0.44217057949999999</v>
      </c>
      <c r="DK111" s="4">
        <v>0.4413158673</v>
      </c>
      <c r="DL111" s="4">
        <v>0.44046207970000001</v>
      </c>
      <c r="DM111" s="4">
        <v>0.43960922019999998</v>
      </c>
      <c r="DN111" s="4">
        <v>0.43875729200000002</v>
      </c>
      <c r="DO111" s="4">
        <v>0.43790629850000001</v>
      </c>
      <c r="DP111" s="4">
        <v>0.43705624279999999</v>
      </c>
      <c r="DQ111" s="4">
        <v>0.43620712779999998</v>
      </c>
      <c r="DR111" s="4">
        <v>0.43535895660000001</v>
      </c>
      <c r="DS111" s="4">
        <v>0.43451173209999999</v>
      </c>
      <c r="DT111" s="4">
        <v>0.43366545709999998</v>
      </c>
      <c r="DU111" s="4">
        <v>0.4328201344</v>
      </c>
      <c r="DV111" s="4">
        <v>0.43197576679999999</v>
      </c>
      <c r="DW111" s="4">
        <v>0.43113235680000001</v>
      </c>
      <c r="DX111" s="4">
        <v>0.43028990709999998</v>
      </c>
      <c r="DY111" s="4">
        <v>0.42944842020000001</v>
      </c>
      <c r="DZ111" s="4">
        <v>0.42860789869999999</v>
      </c>
      <c r="EA111" s="4">
        <v>0.42776834489999999</v>
      </c>
      <c r="EB111" s="4">
        <v>0.4269297614</v>
      </c>
      <c r="EC111" s="4">
        <v>0.42609215049999999</v>
      </c>
      <c r="ED111" s="4">
        <v>0.42525551449999999</v>
      </c>
      <c r="EE111" s="4">
        <v>0.42441985570000001</v>
      </c>
      <c r="EF111" s="4">
        <v>0.42358517639999999</v>
      </c>
      <c r="EG111" s="4">
        <v>0.42275147880000002</v>
      </c>
      <c r="EH111" s="4">
        <v>0.42191876499999997</v>
      </c>
      <c r="EI111" s="4">
        <v>0.42108703739999997</v>
      </c>
      <c r="EJ111" s="4">
        <v>0.42025629780000001</v>
      </c>
      <c r="EK111" s="4">
        <v>0.4194265486</v>
      </c>
      <c r="EL111" s="4">
        <v>0.41859779159999999</v>
      </c>
      <c r="EM111" s="4">
        <v>0.4177700291</v>
      </c>
      <c r="EN111" s="4">
        <v>0.4169432629</v>
      </c>
      <c r="EO111" s="4">
        <v>0.416117495</v>
      </c>
      <c r="EP111" s="4">
        <v>0.41529272750000001</v>
      </c>
      <c r="EQ111" s="4">
        <v>0.41446896220000001</v>
      </c>
      <c r="ER111" s="4">
        <v>0.41364620099999999</v>
      </c>
      <c r="ES111" s="4">
        <v>0.4128244459</v>
      </c>
      <c r="ET111" s="4">
        <v>0.41200369869999998</v>
      </c>
      <c r="EU111" s="4">
        <v>0.4111839612</v>
      </c>
      <c r="EV111" s="4">
        <v>0.41036523520000001</v>
      </c>
      <c r="EW111" s="4">
        <v>0.40954752259999999</v>
      </c>
      <c r="EX111" s="4">
        <v>0.40873082500000002</v>
      </c>
      <c r="EY111" s="4">
        <v>0.40791514429999998</v>
      </c>
      <c r="EZ111" s="4">
        <v>0.4071004822</v>
      </c>
      <c r="FA111" s="4">
        <v>0.40628684030000001</v>
      </c>
      <c r="FB111" s="4">
        <v>0.40547422039999997</v>
      </c>
      <c r="FC111" s="4">
        <v>0.40466262409999998</v>
      </c>
      <c r="FD111" s="4">
        <v>0.4038520531</v>
      </c>
      <c r="FE111" s="4">
        <v>0.40304250899999999</v>
      </c>
      <c r="FF111" s="4">
        <v>0.40223399339999999</v>
      </c>
      <c r="FG111" s="4">
        <v>0.40142650790000001</v>
      </c>
      <c r="FH111" s="4">
        <v>0.40062005410000001</v>
      </c>
      <c r="FI111" s="4">
        <v>0.39981463350000002</v>
      </c>
      <c r="FJ111" s="4">
        <v>0.39901024759999998</v>
      </c>
      <c r="FK111" s="4">
        <v>0.39820689799999998</v>
      </c>
      <c r="FL111" s="4">
        <v>0.39740458610000001</v>
      </c>
      <c r="FM111" s="4">
        <v>0.3966033135</v>
      </c>
      <c r="FN111" s="4">
        <v>0.3958030816</v>
      </c>
      <c r="FO111" s="4">
        <v>0.39500389180000001</v>
      </c>
      <c r="FP111" s="4">
        <v>0.3942057457</v>
      </c>
      <c r="FQ111" s="4">
        <v>0.39340864440000001</v>
      </c>
    </row>
    <row r="112" spans="1:173" x14ac:dyDescent="0.2">
      <c r="A112" s="3">
        <v>110</v>
      </c>
      <c r="B112" s="4">
        <v>0.58934604260000001</v>
      </c>
      <c r="C112" s="4">
        <v>0.58801205170000004</v>
      </c>
      <c r="D112" s="4">
        <v>0.56279638399999998</v>
      </c>
      <c r="E112" s="4">
        <v>0.55035481470000003</v>
      </c>
      <c r="F112" s="4">
        <v>0.54418700799999997</v>
      </c>
      <c r="G112" s="4">
        <v>0.54109775029999996</v>
      </c>
      <c r="H112" s="4">
        <v>0.53950905849999997</v>
      </c>
      <c r="I112" s="4">
        <v>0.53863907339999995</v>
      </c>
      <c r="J112" s="4">
        <v>0.53810036319999999</v>
      </c>
      <c r="K112" s="4">
        <v>0.53770164080000005</v>
      </c>
      <c r="L112" s="4">
        <v>0.53734930619999999</v>
      </c>
      <c r="M112" s="4">
        <v>0.5369983988</v>
      </c>
      <c r="N112" s="4">
        <v>0.5366281262</v>
      </c>
      <c r="O112" s="4">
        <v>0.53622964880000001</v>
      </c>
      <c r="P112" s="4">
        <v>0.53579998439999998</v>
      </c>
      <c r="Q112" s="4">
        <v>0.53533896999999997</v>
      </c>
      <c r="R112" s="4">
        <v>0.53484775080000002</v>
      </c>
      <c r="S112" s="4">
        <v>0.53432803299999998</v>
      </c>
      <c r="T112" s="4">
        <v>0.53378171669999996</v>
      </c>
      <c r="U112" s="4">
        <v>0.53321071939999998</v>
      </c>
      <c r="V112" s="4">
        <v>0.53261689329999995</v>
      </c>
      <c r="W112" s="4">
        <v>0.53200199010000004</v>
      </c>
      <c r="X112" s="4">
        <v>0.53136764820000004</v>
      </c>
      <c r="Y112" s="4">
        <v>0.53071539099999998</v>
      </c>
      <c r="Z112" s="4">
        <v>0.53004663080000003</v>
      </c>
      <c r="AA112" s="4">
        <v>0.52936267479999999</v>
      </c>
      <c r="AB112" s="4">
        <v>0.52866473160000005</v>
      </c>
      <c r="AC112" s="4">
        <v>0.52795391800000002</v>
      </c>
      <c r="AD112" s="4">
        <v>0.52723126610000004</v>
      </c>
      <c r="AE112" s="4">
        <v>0.52649772920000004</v>
      </c>
      <c r="AF112" s="4">
        <v>0.52575418799999996</v>
      </c>
      <c r="AG112" s="4">
        <v>0.52500145570000001</v>
      </c>
      <c r="AH112" s="4">
        <v>0.52424028379999998</v>
      </c>
      <c r="AI112" s="4">
        <v>0.5234713661</v>
      </c>
      <c r="AJ112" s="4">
        <v>0.52269534350000002</v>
      </c>
      <c r="AK112" s="4">
        <v>0.52191280809999996</v>
      </c>
      <c r="AL112" s="4">
        <v>0.52112430659999998</v>
      </c>
      <c r="AM112" s="4">
        <v>0.52033034420000002</v>
      </c>
      <c r="AN112" s="4">
        <v>0.51953138730000004</v>
      </c>
      <c r="AO112" s="4">
        <v>0.51872786689999995</v>
      </c>
      <c r="AP112" s="4">
        <v>0.51792018100000003</v>
      </c>
      <c r="AQ112" s="4">
        <v>0.51710869739999998</v>
      </c>
      <c r="AR112" s="4">
        <v>0.51629375580000003</v>
      </c>
      <c r="AS112" s="4">
        <v>0.51547567009999995</v>
      </c>
      <c r="AT112" s="4">
        <v>0.51465473009999996</v>
      </c>
      <c r="AU112" s="4">
        <v>0.51383120380000002</v>
      </c>
      <c r="AV112" s="4">
        <v>0.51300533869999998</v>
      </c>
      <c r="AW112" s="4">
        <v>0.51217736359999999</v>
      </c>
      <c r="AX112" s="4">
        <v>0.5113474898</v>
      </c>
      <c r="AY112" s="4">
        <v>0.51051591259999995</v>
      </c>
      <c r="AZ112" s="4">
        <v>0.50968281270000004</v>
      </c>
      <c r="BA112" s="4">
        <v>0.50884835699999997</v>
      </c>
      <c r="BB112" s="4">
        <v>0.50801269959999995</v>
      </c>
      <c r="BC112" s="4">
        <v>0.50717598330000002</v>
      </c>
      <c r="BD112" s="4">
        <v>0.50633834</v>
      </c>
      <c r="BE112" s="4">
        <v>0.50549989159999997</v>
      </c>
      <c r="BF112" s="4">
        <v>0.50466075089999995</v>
      </c>
      <c r="BG112" s="4">
        <v>0.50382102230000003</v>
      </c>
      <c r="BH112" s="4">
        <v>0.50298080229999997</v>
      </c>
      <c r="BI112" s="4">
        <v>0.50214018019999995</v>
      </c>
      <c r="BJ112" s="4">
        <v>0.50129923880000005</v>
      </c>
      <c r="BK112" s="4">
        <v>0.50045805450000003</v>
      </c>
      <c r="BL112" s="4">
        <v>0.49961669819999999</v>
      </c>
      <c r="BM112" s="4">
        <v>0.49877523559999998</v>
      </c>
      <c r="BN112" s="4">
        <v>0.49793372730000002</v>
      </c>
      <c r="BO112" s="4">
        <v>0.49709222980000001</v>
      </c>
      <c r="BP112" s="4">
        <v>0.49625079519999998</v>
      </c>
      <c r="BQ112" s="4">
        <v>0.49540947190000001</v>
      </c>
      <c r="BR112" s="4">
        <v>0.49456830480000002</v>
      </c>
      <c r="BS112" s="4">
        <v>0.49372733549999998</v>
      </c>
      <c r="BT112" s="4">
        <v>0.49288660270000001</v>
      </c>
      <c r="BU112" s="4">
        <v>0.49204614219999998</v>
      </c>
      <c r="BV112" s="4">
        <v>0.49120598729999998</v>
      </c>
      <c r="BW112" s="4">
        <v>0.49036616900000002</v>
      </c>
      <c r="BX112" s="4">
        <v>0.48952671599999997</v>
      </c>
      <c r="BY112" s="4">
        <v>0.48868765520000002</v>
      </c>
      <c r="BZ112" s="4">
        <v>0.48784901139999998</v>
      </c>
      <c r="CA112" s="4">
        <v>0.4870108078</v>
      </c>
      <c r="CB112" s="4">
        <v>0.4861730661</v>
      </c>
      <c r="CC112" s="4">
        <v>0.4853358062</v>
      </c>
      <c r="CD112" s="4">
        <v>0.48449904719999998</v>
      </c>
      <c r="CE112" s="4">
        <v>0.48366280639999998</v>
      </c>
      <c r="CF112" s="4">
        <v>0.48282710029999998</v>
      </c>
      <c r="CG112" s="4">
        <v>0.48199194410000001</v>
      </c>
      <c r="CH112" s="4">
        <v>0.48115735230000001</v>
      </c>
      <c r="CI112" s="4">
        <v>0.48032333820000001</v>
      </c>
      <c r="CJ112" s="4">
        <v>0.4794899145</v>
      </c>
      <c r="CK112" s="4">
        <v>0.47865709280000002</v>
      </c>
      <c r="CL112" s="4">
        <v>0.47782488429999997</v>
      </c>
      <c r="CM112" s="4">
        <v>0.47699329940000001</v>
      </c>
      <c r="CN112" s="4">
        <v>0.47616234800000001</v>
      </c>
      <c r="CO112" s="4">
        <v>0.4753320392</v>
      </c>
      <c r="CP112" s="4">
        <v>0.47450238169999998</v>
      </c>
      <c r="CQ112" s="4">
        <v>0.47367338380000001</v>
      </c>
      <c r="CR112" s="4">
        <v>0.47284505319999998</v>
      </c>
      <c r="CS112" s="4">
        <v>0.47201739729999997</v>
      </c>
      <c r="CT112" s="4">
        <v>0.47119042309999998</v>
      </c>
      <c r="CU112" s="4">
        <v>0.47036413710000002</v>
      </c>
      <c r="CV112" s="4">
        <v>0.46953854569999998</v>
      </c>
      <c r="CW112" s="4">
        <v>0.46871365479999999</v>
      </c>
      <c r="CX112" s="4">
        <v>0.46788947009999998</v>
      </c>
      <c r="CY112" s="4">
        <v>0.46706599700000001</v>
      </c>
      <c r="CZ112" s="4">
        <v>0.46624324080000001</v>
      </c>
      <c r="DA112" s="4">
        <v>0.4654212063</v>
      </c>
      <c r="DB112" s="4">
        <v>0.46459989829999998</v>
      </c>
      <c r="DC112" s="4">
        <v>0.4637793214</v>
      </c>
      <c r="DD112" s="4">
        <v>0.46295947980000002</v>
      </c>
      <c r="DE112" s="4">
        <v>0.46214037800000002</v>
      </c>
      <c r="DF112" s="4">
        <v>0.46132201969999997</v>
      </c>
      <c r="DG112" s="4">
        <v>0.46050440910000001</v>
      </c>
      <c r="DH112" s="4">
        <v>0.45968754969999998</v>
      </c>
      <c r="DI112" s="4">
        <v>0.45887144540000002</v>
      </c>
      <c r="DJ112" s="4">
        <v>0.45805609949999998</v>
      </c>
      <c r="DK112" s="4">
        <v>0.45724151549999997</v>
      </c>
      <c r="DL112" s="4">
        <v>0.4564276967</v>
      </c>
      <c r="DM112" s="4">
        <v>0.45561464619999997</v>
      </c>
      <c r="DN112" s="4">
        <v>0.45480236740000002</v>
      </c>
      <c r="DO112" s="4">
        <v>0.45399086300000002</v>
      </c>
      <c r="DP112" s="4">
        <v>0.45318013620000003</v>
      </c>
      <c r="DQ112" s="4">
        <v>0.45237018979999999</v>
      </c>
      <c r="DR112" s="4">
        <v>0.45156102660000003</v>
      </c>
      <c r="DS112" s="4">
        <v>0.45075264939999998</v>
      </c>
      <c r="DT112" s="4">
        <v>0.44994506080000002</v>
      </c>
      <c r="DU112" s="4">
        <v>0.44913826350000002</v>
      </c>
      <c r="DV112" s="4">
        <v>0.44833226009999999</v>
      </c>
      <c r="DW112" s="4">
        <v>0.44752705310000002</v>
      </c>
      <c r="DX112" s="4">
        <v>0.44672264499999997</v>
      </c>
      <c r="DY112" s="4">
        <v>0.44591903820000001</v>
      </c>
      <c r="DZ112" s="4">
        <v>0.44511623509999998</v>
      </c>
      <c r="EA112" s="4">
        <v>0.44431423809999998</v>
      </c>
      <c r="EB112" s="4">
        <v>0.44351304940000003</v>
      </c>
      <c r="EC112" s="4">
        <v>0.44271267139999998</v>
      </c>
      <c r="ED112" s="4">
        <v>0.44191310620000002</v>
      </c>
      <c r="EE112" s="4">
        <v>0.4411143562</v>
      </c>
      <c r="EF112" s="4">
        <v>0.44031642339999999</v>
      </c>
      <c r="EG112" s="4">
        <v>0.43951931</v>
      </c>
      <c r="EH112" s="4">
        <v>0.43872301819999998</v>
      </c>
      <c r="EI112" s="4">
        <v>0.43792754989999999</v>
      </c>
      <c r="EJ112" s="4">
        <v>0.43713290729999998</v>
      </c>
      <c r="EK112" s="4">
        <v>0.43633909240000002</v>
      </c>
      <c r="EL112" s="4">
        <v>0.43554610729999998</v>
      </c>
      <c r="EM112" s="4">
        <v>0.43475395379999998</v>
      </c>
      <c r="EN112" s="4">
        <v>0.43396263390000001</v>
      </c>
      <c r="EO112" s="4">
        <v>0.4331721496</v>
      </c>
      <c r="EP112" s="4">
        <v>0.43238250280000001</v>
      </c>
      <c r="EQ112" s="4">
        <v>0.43159369549999999</v>
      </c>
      <c r="ER112" s="4">
        <v>0.4308057293</v>
      </c>
      <c r="ES112" s="4">
        <v>0.43001860629999999</v>
      </c>
      <c r="ET112" s="4">
        <v>0.42923232820000001</v>
      </c>
      <c r="EU112" s="4">
        <v>0.42844689689999998</v>
      </c>
      <c r="EV112" s="4">
        <v>0.4276623141</v>
      </c>
      <c r="EW112" s="4">
        <v>0.42687858169999998</v>
      </c>
      <c r="EX112" s="4">
        <v>0.42609570130000002</v>
      </c>
      <c r="EY112" s="4">
        <v>0.42531367469999998</v>
      </c>
      <c r="EZ112" s="4">
        <v>0.42453250370000001</v>
      </c>
      <c r="FA112" s="4">
        <v>0.42375218990000002</v>
      </c>
      <c r="FB112" s="4">
        <v>0.4229727351</v>
      </c>
      <c r="FC112" s="4">
        <v>0.42219414080000001</v>
      </c>
      <c r="FD112" s="4">
        <v>0.42141640879999998</v>
      </c>
      <c r="FE112" s="4">
        <v>0.42063954069999998</v>
      </c>
      <c r="FF112" s="4">
        <v>0.41986353809999999</v>
      </c>
      <c r="FG112" s="4">
        <v>0.41908840260000002</v>
      </c>
      <c r="FH112" s="4">
        <v>0.41831413579999999</v>
      </c>
      <c r="FI112" s="4">
        <v>0.41754073930000002</v>
      </c>
      <c r="FJ112" s="4">
        <v>0.41676821460000002</v>
      </c>
      <c r="FK112" s="4">
        <v>0.41599656340000002</v>
      </c>
      <c r="FL112" s="4">
        <v>0.41522578700000001</v>
      </c>
      <c r="FM112" s="4">
        <v>0.41445588709999998</v>
      </c>
      <c r="FN112" s="4">
        <v>0.41368686510000002</v>
      </c>
      <c r="FO112" s="4">
        <v>0.41291872260000001</v>
      </c>
      <c r="FP112" s="4">
        <v>0.41215146089999999</v>
      </c>
      <c r="FQ112" s="4">
        <v>0.41138508159999998</v>
      </c>
    </row>
    <row r="113" spans="1:173" x14ac:dyDescent="0.2">
      <c r="A113" s="3">
        <v>111</v>
      </c>
      <c r="B113" s="4">
        <v>0.60010063999999996</v>
      </c>
      <c r="C113" s="4">
        <v>0.59871815449999999</v>
      </c>
      <c r="D113" s="4">
        <v>0.57336954120000005</v>
      </c>
      <c r="E113" s="4">
        <v>0.5608354029</v>
      </c>
      <c r="F113" s="4">
        <v>0.55461008609999995</v>
      </c>
      <c r="G113" s="4">
        <v>0.55148616549999996</v>
      </c>
      <c r="H113" s="4">
        <v>0.54987725170000001</v>
      </c>
      <c r="I113" s="4">
        <v>0.54899661259999999</v>
      </c>
      <c r="J113" s="4">
        <v>0.54845409710000004</v>
      </c>
      <c r="K113" s="4">
        <v>0.54805687449999996</v>
      </c>
      <c r="L113" s="4">
        <v>0.54771042150000004</v>
      </c>
      <c r="M113" s="4">
        <v>0.54736917900000004</v>
      </c>
      <c r="N113" s="4">
        <v>0.54701192980000002</v>
      </c>
      <c r="O113" s="4">
        <v>0.54662950610000005</v>
      </c>
      <c r="P113" s="4">
        <v>0.54621865410000003</v>
      </c>
      <c r="Q113" s="4">
        <v>0.54577897580000001</v>
      </c>
      <c r="R113" s="4">
        <v>0.54531140720000004</v>
      </c>
      <c r="S113" s="4">
        <v>0.54481746499999995</v>
      </c>
      <c r="T113" s="4">
        <v>0.54429887600000004</v>
      </c>
      <c r="U113" s="4">
        <v>0.54375739850000004</v>
      </c>
      <c r="V113" s="4">
        <v>0.54319473829999998</v>
      </c>
      <c r="W113" s="4">
        <v>0.54261251170000002</v>
      </c>
      <c r="X113" s="4">
        <v>0.54201223220000005</v>
      </c>
      <c r="Y113" s="4">
        <v>0.54139530769999999</v>
      </c>
      <c r="Z113" s="4">
        <v>0.5407630443</v>
      </c>
      <c r="AA113" s="4">
        <v>0.54011665040000001</v>
      </c>
      <c r="AB113" s="4">
        <v>0.53945724370000003</v>
      </c>
      <c r="AC113" s="4">
        <v>0.53878585720000005</v>
      </c>
      <c r="AD113" s="4">
        <v>0.53810344519999997</v>
      </c>
      <c r="AE113" s="4">
        <v>0.53741088950000004</v>
      </c>
      <c r="AF113" s="4">
        <v>0.53670900450000003</v>
      </c>
      <c r="AG113" s="4">
        <v>0.53599854229999999</v>
      </c>
      <c r="AH113" s="4">
        <v>0.53528019790000003</v>
      </c>
      <c r="AI113" s="4">
        <v>0.53455461289999995</v>
      </c>
      <c r="AJ113" s="4">
        <v>0.53382238029999995</v>
      </c>
      <c r="AK113" s="4">
        <v>0.53308404740000004</v>
      </c>
      <c r="AL113" s="4">
        <v>0.53234012009999998</v>
      </c>
      <c r="AM113" s="4">
        <v>0.53159106550000002</v>
      </c>
      <c r="AN113" s="4">
        <v>0.53083731509999998</v>
      </c>
      <c r="AO113" s="4">
        <v>0.53007926750000001</v>
      </c>
      <c r="AP113" s="4">
        <v>0.52931729080000001</v>
      </c>
      <c r="AQ113" s="4">
        <v>0.52855172530000005</v>
      </c>
      <c r="AR113" s="4">
        <v>0.52778288510000004</v>
      </c>
      <c r="AS113" s="4">
        <v>0.52701106060000003</v>
      </c>
      <c r="AT113" s="4">
        <v>0.52623651999999999</v>
      </c>
      <c r="AU113" s="4">
        <v>0.5254595111</v>
      </c>
      <c r="AV113" s="4">
        <v>0.52468026280000002</v>
      </c>
      <c r="AW113" s="4">
        <v>0.52389898690000003</v>
      </c>
      <c r="AX113" s="4">
        <v>0.52311587869999998</v>
      </c>
      <c r="AY113" s="4">
        <v>0.52233111919999997</v>
      </c>
      <c r="AZ113" s="4">
        <v>0.52154487510000003</v>
      </c>
      <c r="BA113" s="4">
        <v>0.52075730109999996</v>
      </c>
      <c r="BB113" s="4">
        <v>0.51996853980000002</v>
      </c>
      <c r="BC113" s="4">
        <v>0.51917872310000002</v>
      </c>
      <c r="BD113" s="4">
        <v>0.51838797299999995</v>
      </c>
      <c r="BE113" s="4">
        <v>0.51759640250000005</v>
      </c>
      <c r="BF113" s="4">
        <v>0.51680411589999997</v>
      </c>
      <c r="BG113" s="4">
        <v>0.51601120960000002</v>
      </c>
      <c r="BH113" s="4">
        <v>0.51521777300000005</v>
      </c>
      <c r="BI113" s="4">
        <v>0.5144238887</v>
      </c>
      <c r="BJ113" s="4">
        <v>0.5136296333</v>
      </c>
      <c r="BK113" s="4">
        <v>0.51283507740000001</v>
      </c>
      <c r="BL113" s="4">
        <v>0.51204028660000001</v>
      </c>
      <c r="BM113" s="4">
        <v>0.51124532150000002</v>
      </c>
      <c r="BN113" s="4">
        <v>0.51045023850000004</v>
      </c>
      <c r="BO113" s="4">
        <v>0.50965508960000006</v>
      </c>
      <c r="BP113" s="4">
        <v>0.50885992300000005</v>
      </c>
      <c r="BQ113" s="4">
        <v>0.50806478349999995</v>
      </c>
      <c r="BR113" s="4">
        <v>0.50726971259999998</v>
      </c>
      <c r="BS113" s="4">
        <v>0.50647474869999998</v>
      </c>
      <c r="BT113" s="4">
        <v>0.50567992760000002</v>
      </c>
      <c r="BU113" s="4">
        <v>0.50488528239999997</v>
      </c>
      <c r="BV113" s="4">
        <v>0.50409084390000003</v>
      </c>
      <c r="BW113" s="4">
        <v>0.50329664070000002</v>
      </c>
      <c r="BX113" s="4">
        <v>0.50250269930000002</v>
      </c>
      <c r="BY113" s="4">
        <v>0.50170904449999998</v>
      </c>
      <c r="BZ113" s="4">
        <v>0.50091569940000003</v>
      </c>
      <c r="CA113" s="4">
        <v>0.50012268520000003</v>
      </c>
      <c r="CB113" s="4">
        <v>0.49933002199999998</v>
      </c>
      <c r="CC113" s="4">
        <v>0.49853772829999998</v>
      </c>
      <c r="CD113" s="4">
        <v>0.49774582150000002</v>
      </c>
      <c r="CE113" s="4">
        <v>0.49695431769999998</v>
      </c>
      <c r="CF113" s="4">
        <v>0.49616323210000002</v>
      </c>
      <c r="CG113" s="4">
        <v>0.49537257880000002</v>
      </c>
      <c r="CH113" s="4">
        <v>0.49458237100000002</v>
      </c>
      <c r="CI113" s="4">
        <v>0.4937926211</v>
      </c>
      <c r="CJ113" s="4">
        <v>0.49300334070000001</v>
      </c>
      <c r="CK113" s="4">
        <v>0.49221454059999997</v>
      </c>
      <c r="CL113" s="4">
        <v>0.49142623099999999</v>
      </c>
      <c r="CM113" s="4">
        <v>0.49063842159999999</v>
      </c>
      <c r="CN113" s="4">
        <v>0.48985112139999998</v>
      </c>
      <c r="CO113" s="4">
        <v>0.4890643388</v>
      </c>
      <c r="CP113" s="4">
        <v>0.48827808189999999</v>
      </c>
      <c r="CQ113" s="4">
        <v>0.48749235819999998</v>
      </c>
      <c r="CR113" s="4">
        <v>0.48670717499999999</v>
      </c>
      <c r="CS113" s="4">
        <v>0.48592253880000003</v>
      </c>
      <c r="CT113" s="4">
        <v>0.48513845630000002</v>
      </c>
      <c r="CU113" s="4">
        <v>0.48435493330000001</v>
      </c>
      <c r="CV113" s="4">
        <v>0.4835719758</v>
      </c>
      <c r="CW113" s="4">
        <v>0.48278958919999998</v>
      </c>
      <c r="CX113" s="4">
        <v>0.4820077787</v>
      </c>
      <c r="CY113" s="4">
        <v>0.48122654929999997</v>
      </c>
      <c r="CZ113" s="4">
        <v>0.48044590580000002</v>
      </c>
      <c r="DA113" s="4">
        <v>0.47966585270000001</v>
      </c>
      <c r="DB113" s="4">
        <v>0.47888639449999998</v>
      </c>
      <c r="DC113" s="4">
        <v>0.47810753509999998</v>
      </c>
      <c r="DD113" s="4">
        <v>0.47732927879999998</v>
      </c>
      <c r="DE113" s="4">
        <v>0.4765516293</v>
      </c>
      <c r="DF113" s="4">
        <v>0.47577459039999997</v>
      </c>
      <c r="DG113" s="4">
        <v>0.47499816560000002</v>
      </c>
      <c r="DH113" s="4">
        <v>0.47422235839999999</v>
      </c>
      <c r="DI113" s="4">
        <v>0.47344717219999999</v>
      </c>
      <c r="DJ113" s="4">
        <v>0.4726726101</v>
      </c>
      <c r="DK113" s="4">
        <v>0.47189867540000002</v>
      </c>
      <c r="DL113" s="4">
        <v>0.47112537100000001</v>
      </c>
      <c r="DM113" s="4">
        <v>0.47035270000000001</v>
      </c>
      <c r="DN113" s="4">
        <v>0.46958066520000002</v>
      </c>
      <c r="DO113" s="4">
        <v>0.4688092693</v>
      </c>
      <c r="DP113" s="4">
        <v>0.46803851530000001</v>
      </c>
      <c r="DQ113" s="4">
        <v>0.46726840559999999</v>
      </c>
      <c r="DR113" s="4">
        <v>0.46649894289999999</v>
      </c>
      <c r="DS113" s="4">
        <v>0.4657301297</v>
      </c>
      <c r="DT113" s="4">
        <v>0.4649619686</v>
      </c>
      <c r="DU113" s="4">
        <v>0.46419446199999997</v>
      </c>
      <c r="DV113" s="4">
        <v>0.46342761220000001</v>
      </c>
      <c r="DW113" s="4">
        <v>0.46266142160000001</v>
      </c>
      <c r="DX113" s="4">
        <v>0.46189589260000002</v>
      </c>
      <c r="DY113" s="4">
        <v>0.4611310273</v>
      </c>
      <c r="DZ113" s="4">
        <v>0.46036682800000001</v>
      </c>
      <c r="EA113" s="4">
        <v>0.45960329690000001</v>
      </c>
      <c r="EB113" s="4">
        <v>0.45884043610000003</v>
      </c>
      <c r="EC113" s="4">
        <v>0.4580782478</v>
      </c>
      <c r="ED113" s="4">
        <v>0.457316734</v>
      </c>
      <c r="EE113" s="4">
        <v>0.45655589680000003</v>
      </c>
      <c r="EF113" s="4">
        <v>0.45579573829999998</v>
      </c>
      <c r="EG113" s="4">
        <v>0.4550362604</v>
      </c>
      <c r="EH113" s="4">
        <v>0.4542774651</v>
      </c>
      <c r="EI113" s="4">
        <v>0.45351935440000002</v>
      </c>
      <c r="EJ113" s="4">
        <v>0.4527619302</v>
      </c>
      <c r="EK113" s="4">
        <v>0.45200519449999998</v>
      </c>
      <c r="EL113" s="4">
        <v>0.45124914910000002</v>
      </c>
      <c r="EM113" s="4">
        <v>0.45049379579999999</v>
      </c>
      <c r="EN113" s="4">
        <v>0.44973913659999998</v>
      </c>
      <c r="EO113" s="4">
        <v>0.44898517319999998</v>
      </c>
      <c r="EP113" s="4">
        <v>0.44823190759999998</v>
      </c>
      <c r="EQ113" s="4">
        <v>0.4474793413</v>
      </c>
      <c r="ER113" s="4">
        <v>0.44672747639999999</v>
      </c>
      <c r="ES113" s="4">
        <v>0.44597631440000002</v>
      </c>
      <c r="ET113" s="4">
        <v>0.44522585710000001</v>
      </c>
      <c r="EU113" s="4">
        <v>0.44447610630000001</v>
      </c>
      <c r="EV113" s="4">
        <v>0.44372706369999998</v>
      </c>
      <c r="EW113" s="4">
        <v>0.44297873090000001</v>
      </c>
      <c r="EX113" s="4">
        <v>0.44223110970000001</v>
      </c>
      <c r="EY113" s="4">
        <v>0.44148420170000002</v>
      </c>
      <c r="EZ113" s="4">
        <v>0.44073800860000001</v>
      </c>
      <c r="FA113" s="4">
        <v>0.43999253189999998</v>
      </c>
      <c r="FB113" s="4">
        <v>0.43924777329999998</v>
      </c>
      <c r="FC113" s="4">
        <v>0.43850373450000002</v>
      </c>
      <c r="FD113" s="4">
        <v>0.43776041700000001</v>
      </c>
      <c r="FE113" s="4">
        <v>0.43701782230000003</v>
      </c>
      <c r="FF113" s="4">
        <v>0.43627595209999998</v>
      </c>
      <c r="FG113" s="4">
        <v>0.435534808</v>
      </c>
      <c r="FH113" s="4">
        <v>0.43479439139999998</v>
      </c>
      <c r="FI113" s="4">
        <v>0.4340547038</v>
      </c>
      <c r="FJ113" s="4">
        <v>0.43331574690000002</v>
      </c>
      <c r="FK113" s="4">
        <v>0.4325775221</v>
      </c>
      <c r="FL113" s="4">
        <v>0.4318400309</v>
      </c>
      <c r="FM113" s="4">
        <v>0.43110327469999998</v>
      </c>
      <c r="FN113" s="4">
        <v>0.43036725510000001</v>
      </c>
      <c r="FO113" s="4">
        <v>0.42963197359999999</v>
      </c>
      <c r="FP113" s="4">
        <v>0.42889743139999997</v>
      </c>
      <c r="FQ113" s="4">
        <v>0.42816363019999998</v>
      </c>
    </row>
    <row r="114" spans="1:173" x14ac:dyDescent="0.2">
      <c r="A114" s="3">
        <v>112</v>
      </c>
      <c r="B114" s="4">
        <v>0.60977945509999998</v>
      </c>
      <c r="C114" s="4">
        <v>0.60834216610000003</v>
      </c>
      <c r="D114" s="4">
        <v>0.5828791874</v>
      </c>
      <c r="E114" s="4">
        <v>0.57025934889999996</v>
      </c>
      <c r="F114" s="4">
        <v>0.56397692389999998</v>
      </c>
      <c r="G114" s="4">
        <v>0.56081550209999997</v>
      </c>
      <c r="H114" s="4">
        <v>0.55918202169999998</v>
      </c>
      <c r="I114" s="4">
        <v>0.55828576409999997</v>
      </c>
      <c r="J114" s="4">
        <v>0.55773429870000002</v>
      </c>
      <c r="K114" s="4">
        <v>0.55733346380000004</v>
      </c>
      <c r="L114" s="4">
        <v>0.55698791020000005</v>
      </c>
      <c r="M114" s="4">
        <v>0.55665152169999998</v>
      </c>
      <c r="N114" s="4">
        <v>0.55630266939999995</v>
      </c>
      <c r="O114" s="4">
        <v>0.55593185690000002</v>
      </c>
      <c r="P114" s="4">
        <v>0.5555355528</v>
      </c>
      <c r="Q114" s="4">
        <v>0.55511311500000005</v>
      </c>
      <c r="R114" s="4">
        <v>0.5546652607</v>
      </c>
      <c r="S114" s="4">
        <v>0.55419330720000004</v>
      </c>
      <c r="T114" s="4">
        <v>0.55369879889999996</v>
      </c>
      <c r="U114" s="4">
        <v>0.55318332619999999</v>
      </c>
      <c r="V114" s="4">
        <v>0.55264843990000001</v>
      </c>
      <c r="W114" s="4">
        <v>0.55209561350000003</v>
      </c>
      <c r="X114" s="4">
        <v>0.5515262286</v>
      </c>
      <c r="Y114" s="4">
        <v>0.5509415714</v>
      </c>
      <c r="Z114" s="4">
        <v>0.55034283520000005</v>
      </c>
      <c r="AA114" s="4">
        <v>0.54973112449999995</v>
      </c>
      <c r="AB114" s="4">
        <v>0.54910746099999996</v>
      </c>
      <c r="AC114" s="4">
        <v>0.54847278889999995</v>
      </c>
      <c r="AD114" s="4">
        <v>0.54782798060000004</v>
      </c>
      <c r="AE114" s="4">
        <v>0.54717384209999997</v>
      </c>
      <c r="AF114" s="4">
        <v>0.54651111779999995</v>
      </c>
      <c r="AG114" s="4">
        <v>0.54584049550000002</v>
      </c>
      <c r="AH114" s="4">
        <v>0.54516261040000003</v>
      </c>
      <c r="AI114" s="4">
        <v>0.54447804899999996</v>
      </c>
      <c r="AJ114" s="4">
        <v>0.54378735330000005</v>
      </c>
      <c r="AK114" s="4">
        <v>0.54309102389999997</v>
      </c>
      <c r="AL114" s="4">
        <v>0.54238952299999998</v>
      </c>
      <c r="AM114" s="4">
        <v>0.54168327770000002</v>
      </c>
      <c r="AN114" s="4">
        <v>0.54097268249999997</v>
      </c>
      <c r="AO114" s="4">
        <v>0.54025810190000001</v>
      </c>
      <c r="AP114" s="4">
        <v>0.5395398723</v>
      </c>
      <c r="AQ114" s="4">
        <v>0.53881830490000004</v>
      </c>
      <c r="AR114" s="4">
        <v>0.53809368680000003</v>
      </c>
      <c r="AS114" s="4">
        <v>0.53736628340000003</v>
      </c>
      <c r="AT114" s="4">
        <v>0.53663634010000005</v>
      </c>
      <c r="AU114" s="4">
        <v>0.53590408339999995</v>
      </c>
      <c r="AV114" s="4">
        <v>0.53516972259999995</v>
      </c>
      <c r="AW114" s="4">
        <v>0.53443345119999996</v>
      </c>
      <c r="AX114" s="4">
        <v>0.53369544790000001</v>
      </c>
      <c r="AY114" s="4">
        <v>0.5329558781</v>
      </c>
      <c r="AZ114" s="4">
        <v>0.53221489430000002</v>
      </c>
      <c r="BA114" s="4">
        <v>0.53147263789999999</v>
      </c>
      <c r="BB114" s="4">
        <v>0.53072923910000003</v>
      </c>
      <c r="BC114" s="4">
        <v>0.52998481880000003</v>
      </c>
      <c r="BD114" s="4">
        <v>0.52923948850000002</v>
      </c>
      <c r="BE114" s="4">
        <v>0.52849335129999997</v>
      </c>
      <c r="BF114" s="4">
        <v>0.52774650249999999</v>
      </c>
      <c r="BG114" s="4">
        <v>0.52699903049999997</v>
      </c>
      <c r="BH114" s="4">
        <v>0.52625101699999999</v>
      </c>
      <c r="BI114" s="4">
        <v>0.52550253729999996</v>
      </c>
      <c r="BJ114" s="4">
        <v>0.52475366150000002</v>
      </c>
      <c r="BK114" s="4">
        <v>0.52400445409999996</v>
      </c>
      <c r="BL114" s="4">
        <v>0.52325497529999998</v>
      </c>
      <c r="BM114" s="4">
        <v>0.52250528019999998</v>
      </c>
      <c r="BN114" s="4">
        <v>0.52175542050000001</v>
      </c>
      <c r="BO114" s="4">
        <v>0.5210054435</v>
      </c>
      <c r="BP114" s="4">
        <v>0.52025539350000005</v>
      </c>
      <c r="BQ114" s="4">
        <v>0.51950531129999999</v>
      </c>
      <c r="BR114" s="4">
        <v>0.51875523479999996</v>
      </c>
      <c r="BS114" s="4">
        <v>0.51800519909999998</v>
      </c>
      <c r="BT114" s="4">
        <v>0.51725523689999997</v>
      </c>
      <c r="BU114" s="4">
        <v>0.5165053785</v>
      </c>
      <c r="BV114" s="4">
        <v>0.51575565180000005</v>
      </c>
      <c r="BW114" s="4">
        <v>0.51500608319999996</v>
      </c>
      <c r="BX114" s="4">
        <v>0.51425669669999996</v>
      </c>
      <c r="BY114" s="4">
        <v>0.51350751500000003</v>
      </c>
      <c r="BZ114" s="4">
        <v>0.512758559</v>
      </c>
      <c r="CA114" s="4">
        <v>0.51200984829999996</v>
      </c>
      <c r="CB114" s="4">
        <v>0.51126140109999996</v>
      </c>
      <c r="CC114" s="4">
        <v>0.51051323429999995</v>
      </c>
      <c r="CD114" s="4">
        <v>0.50976536370000003</v>
      </c>
      <c r="CE114" s="4">
        <v>0.50901780409999997</v>
      </c>
      <c r="CF114" s="4">
        <v>0.50827056920000002</v>
      </c>
      <c r="CG114" s="4">
        <v>0.50752367190000003</v>
      </c>
      <c r="CH114" s="4">
        <v>0.50677712429999999</v>
      </c>
      <c r="CI114" s="4">
        <v>0.50603093759999995</v>
      </c>
      <c r="CJ114" s="4">
        <v>0.5052851223</v>
      </c>
      <c r="CK114" s="4">
        <v>0.50453968839999996</v>
      </c>
      <c r="CL114" s="4">
        <v>0.50379464510000005</v>
      </c>
      <c r="CM114" s="4">
        <v>0.50305000109999998</v>
      </c>
      <c r="CN114" s="4">
        <v>0.50230576469999999</v>
      </c>
      <c r="CO114" s="4">
        <v>0.50156194359999995</v>
      </c>
      <c r="CP114" s="4">
        <v>0.500818545</v>
      </c>
      <c r="CQ114" s="4">
        <v>0.50007557589999996</v>
      </c>
      <c r="CR114" s="4">
        <v>0.4993330426</v>
      </c>
      <c r="CS114" s="4">
        <v>0.49859095149999999</v>
      </c>
      <c r="CT114" s="4">
        <v>0.4978493081</v>
      </c>
      <c r="CU114" s="4">
        <v>0.4971081182</v>
      </c>
      <c r="CV114" s="4">
        <v>0.49636738689999998</v>
      </c>
      <c r="CW114" s="4">
        <v>0.49562711910000001</v>
      </c>
      <c r="CX114" s="4">
        <v>0.49488731969999999</v>
      </c>
      <c r="CY114" s="4">
        <v>0.49414799310000002</v>
      </c>
      <c r="CZ114" s="4">
        <v>0.4934091437</v>
      </c>
      <c r="DA114" s="4">
        <v>0.49267077549999999</v>
      </c>
      <c r="DB114" s="4">
        <v>0.4919328926</v>
      </c>
      <c r="DC114" s="4">
        <v>0.49119549870000001</v>
      </c>
      <c r="DD114" s="4">
        <v>0.49045859739999997</v>
      </c>
      <c r="DE114" s="4">
        <v>0.48972219230000003</v>
      </c>
      <c r="DF114" s="4">
        <v>0.48898628659999999</v>
      </c>
      <c r="DG114" s="4">
        <v>0.48825088379999998</v>
      </c>
      <c r="DH114" s="4">
        <v>0.48751598680000002</v>
      </c>
      <c r="DI114" s="4">
        <v>0.48678159869999998</v>
      </c>
      <c r="DJ114" s="4">
        <v>0.4860477225</v>
      </c>
      <c r="DK114" s="4">
        <v>0.48531436090000002</v>
      </c>
      <c r="DL114" s="4">
        <v>0.4845815168</v>
      </c>
      <c r="DM114" s="4">
        <v>0.48384919279999999</v>
      </c>
      <c r="DN114" s="4">
        <v>0.48311739149999999</v>
      </c>
      <c r="DO114" s="4">
        <v>0.48238611549999999</v>
      </c>
      <c r="DP114" s="4">
        <v>0.48165536720000002</v>
      </c>
      <c r="DQ114" s="4">
        <v>0.480925149</v>
      </c>
      <c r="DR114" s="4">
        <v>0.48019546340000002</v>
      </c>
      <c r="DS114" s="4">
        <v>0.4794663126</v>
      </c>
      <c r="DT114" s="4">
        <v>0.4787376988</v>
      </c>
      <c r="DU114" s="4">
        <v>0.4780096244</v>
      </c>
      <c r="DV114" s="4">
        <v>0.4772820914</v>
      </c>
      <c r="DW114" s="4">
        <v>0.47655510200000001</v>
      </c>
      <c r="DX114" s="4">
        <v>0.47582865829999998</v>
      </c>
      <c r="DY114" s="4">
        <v>0.47510276239999999</v>
      </c>
      <c r="DZ114" s="4">
        <v>0.47437741620000001</v>
      </c>
      <c r="EA114" s="4">
        <v>0.4736526217</v>
      </c>
      <c r="EB114" s="4">
        <v>0.47292838100000001</v>
      </c>
      <c r="EC114" s="4">
        <v>0.47220469599999998</v>
      </c>
      <c r="ED114" s="4">
        <v>0.4714815685</v>
      </c>
      <c r="EE114" s="4">
        <v>0.47075900050000002</v>
      </c>
      <c r="EF114" s="4">
        <v>0.47003699380000002</v>
      </c>
      <c r="EG114" s="4">
        <v>0.4693155503</v>
      </c>
      <c r="EH114" s="4">
        <v>0.46859467170000002</v>
      </c>
      <c r="EI114" s="4">
        <v>0.46787435979999997</v>
      </c>
      <c r="EJ114" s="4">
        <v>0.46715461650000001</v>
      </c>
      <c r="EK114" s="4">
        <v>0.46643544339999998</v>
      </c>
      <c r="EL114" s="4">
        <v>0.4657168424</v>
      </c>
      <c r="EM114" s="4">
        <v>0.46499881510000002</v>
      </c>
      <c r="EN114" s="4">
        <v>0.46428136330000003</v>
      </c>
      <c r="EO114" s="4">
        <v>0.46356448849999998</v>
      </c>
      <c r="EP114" s="4">
        <v>0.46284819259999999</v>
      </c>
      <c r="EQ114" s="4">
        <v>0.46213247709999999</v>
      </c>
      <c r="ER114" s="4">
        <v>0.46141734369999998</v>
      </c>
      <c r="ES114" s="4">
        <v>0.46070279390000002</v>
      </c>
      <c r="ET114" s="4">
        <v>0.45998882949999997</v>
      </c>
      <c r="EU114" s="4">
        <v>0.45927545209999998</v>
      </c>
      <c r="EV114" s="4">
        <v>0.45856266309999999</v>
      </c>
      <c r="EW114" s="4">
        <v>0.45785046410000002</v>
      </c>
      <c r="EX114" s="4">
        <v>0.4571388569</v>
      </c>
      <c r="EY114" s="4">
        <v>0.45642784269999997</v>
      </c>
      <c r="EZ114" s="4">
        <v>0.45571742329999998</v>
      </c>
      <c r="FA114" s="4">
        <v>0.45500760019999997</v>
      </c>
      <c r="FB114" s="4">
        <v>0.45429837480000002</v>
      </c>
      <c r="FC114" s="4">
        <v>0.45358974860000001</v>
      </c>
      <c r="FD114" s="4">
        <v>0.45288172319999997</v>
      </c>
      <c r="FE114" s="4">
        <v>0.45217429990000002</v>
      </c>
      <c r="FF114" s="4">
        <v>0.45146748040000001</v>
      </c>
      <c r="FG114" s="4">
        <v>0.45076126599999999</v>
      </c>
      <c r="FH114" s="4">
        <v>0.45005565819999999</v>
      </c>
      <c r="FI114" s="4">
        <v>0.4493506585</v>
      </c>
      <c r="FJ114" s="4">
        <v>0.44864626819999998</v>
      </c>
      <c r="FK114" s="4">
        <v>0.44794248869999997</v>
      </c>
      <c r="FL114" s="4">
        <v>0.44723932160000002</v>
      </c>
      <c r="FM114" s="4">
        <v>0.44653676809999998</v>
      </c>
      <c r="FN114" s="4">
        <v>0.44583482969999999</v>
      </c>
      <c r="FO114" s="4">
        <v>0.44513350779999999</v>
      </c>
      <c r="FP114" s="4">
        <v>0.44443280359999998</v>
      </c>
      <c r="FQ114" s="4">
        <v>0.44373271860000002</v>
      </c>
    </row>
    <row r="115" spans="1:173" x14ac:dyDescent="0.2">
      <c r="A115" s="3">
        <v>113</v>
      </c>
      <c r="B115" s="4">
        <v>0.61845640629999998</v>
      </c>
      <c r="C115" s="4">
        <v>0.6169587205</v>
      </c>
      <c r="D115" s="4">
        <v>0.5913956494</v>
      </c>
      <c r="E115" s="4">
        <v>0.57869525779999997</v>
      </c>
      <c r="F115" s="4">
        <v>0.57235562679999996</v>
      </c>
      <c r="G115" s="4">
        <v>0.56915393489999999</v>
      </c>
      <c r="H115" s="4">
        <v>0.56749186579999999</v>
      </c>
      <c r="I115" s="4">
        <v>0.56657544630000001</v>
      </c>
      <c r="J115" s="4">
        <v>0.56601033109999999</v>
      </c>
      <c r="K115" s="4">
        <v>0.56560120410000003</v>
      </c>
      <c r="L115" s="4">
        <v>0.56525197189999998</v>
      </c>
      <c r="M115" s="4">
        <v>0.56491599540000004</v>
      </c>
      <c r="N115" s="4">
        <v>0.56457124550000004</v>
      </c>
      <c r="O115" s="4">
        <v>0.56420789739999999</v>
      </c>
      <c r="P115" s="4">
        <v>0.56382213690000005</v>
      </c>
      <c r="Q115" s="4">
        <v>0.56341307110000005</v>
      </c>
      <c r="R115" s="4">
        <v>0.56298119020000004</v>
      </c>
      <c r="S115" s="4">
        <v>0.56252760479999997</v>
      </c>
      <c r="T115" s="4">
        <v>0.56205366909999999</v>
      </c>
      <c r="U115" s="4">
        <v>0.56156079859999997</v>
      </c>
      <c r="V115" s="4">
        <v>0.56105038269999996</v>
      </c>
      <c r="W115" s="4">
        <v>0.5605237461</v>
      </c>
      <c r="X115" s="4">
        <v>0.55998213259999996</v>
      </c>
      <c r="Y115" s="4">
        <v>0.55942670149999996</v>
      </c>
      <c r="Z115" s="4">
        <v>0.55885852859999996</v>
      </c>
      <c r="AA115" s="4">
        <v>0.55827861030000003</v>
      </c>
      <c r="AB115" s="4">
        <v>0.55768786790000002</v>
      </c>
      <c r="AC115" s="4">
        <v>0.55708715330000003</v>
      </c>
      <c r="AD115" s="4">
        <v>0.55647725329999997</v>
      </c>
      <c r="AE115" s="4">
        <v>0.55585889499999996</v>
      </c>
      <c r="AF115" s="4">
        <v>0.55523275000000005</v>
      </c>
      <c r="AG115" s="4">
        <v>0.55459943869999995</v>
      </c>
      <c r="AH115" s="4">
        <v>0.55395953409999998</v>
      </c>
      <c r="AI115" s="4">
        <v>0.55331356529999998</v>
      </c>
      <c r="AJ115" s="4">
        <v>0.55266202129999997</v>
      </c>
      <c r="AK115" s="4">
        <v>0.55200535350000002</v>
      </c>
      <c r="AL115" s="4">
        <v>0.55134397909999999</v>
      </c>
      <c r="AM115" s="4">
        <v>0.55067828320000001</v>
      </c>
      <c r="AN115" s="4">
        <v>0.55000862189999999</v>
      </c>
      <c r="AO115" s="4">
        <v>0.54933532380000005</v>
      </c>
      <c r="AP115" s="4">
        <v>0.54865869249999999</v>
      </c>
      <c r="AQ115" s="4">
        <v>0.54797900870000005</v>
      </c>
      <c r="AR115" s="4">
        <v>0.54729653150000002</v>
      </c>
      <c r="AS115" s="4">
        <v>0.54661150039999995</v>
      </c>
      <c r="AT115" s="4">
        <v>0.54592413650000005</v>
      </c>
      <c r="AU115" s="4">
        <v>0.54523464430000002</v>
      </c>
      <c r="AV115" s="4">
        <v>0.54454321260000005</v>
      </c>
      <c r="AW115" s="4">
        <v>0.54385001610000006</v>
      </c>
      <c r="AX115" s="4">
        <v>0.54315521590000004</v>
      </c>
      <c r="AY115" s="4">
        <v>0.54245896120000003</v>
      </c>
      <c r="AZ115" s="4">
        <v>0.54176138969999998</v>
      </c>
      <c r="BA115" s="4">
        <v>0.54106262869999999</v>
      </c>
      <c r="BB115" s="4">
        <v>0.54036279610000004</v>
      </c>
      <c r="BC115" s="4">
        <v>0.53966200060000002</v>
      </c>
      <c r="BD115" s="4">
        <v>0.53896034280000005</v>
      </c>
      <c r="BE115" s="4">
        <v>0.53825791580000004</v>
      </c>
      <c r="BF115" s="4">
        <v>0.53755480580000004</v>
      </c>
      <c r="BG115" s="4">
        <v>0.53685109220000005</v>
      </c>
      <c r="BH115" s="4">
        <v>0.53614684869999996</v>
      </c>
      <c r="BI115" s="4">
        <v>0.53544214349999997</v>
      </c>
      <c r="BJ115" s="4">
        <v>0.53473703949999996</v>
      </c>
      <c r="BK115" s="4">
        <v>0.53403159519999999</v>
      </c>
      <c r="BL115" s="4">
        <v>0.53332586449999997</v>
      </c>
      <c r="BM115" s="4">
        <v>0.53261989759999995</v>
      </c>
      <c r="BN115" s="4">
        <v>0.53191374059999996</v>
      </c>
      <c r="BO115" s="4">
        <v>0.53120743650000002</v>
      </c>
      <c r="BP115" s="4">
        <v>0.53050102499999996</v>
      </c>
      <c r="BQ115" s="4">
        <v>0.52979454309999996</v>
      </c>
      <c r="BR115" s="4">
        <v>0.52908802479999995</v>
      </c>
      <c r="BS115" s="4">
        <v>0.52838150189999999</v>
      </c>
      <c r="BT115" s="4">
        <v>0.52767500369999998</v>
      </c>
      <c r="BU115" s="4">
        <v>0.52696855750000005</v>
      </c>
      <c r="BV115" s="4">
        <v>0.52626218859999996</v>
      </c>
      <c r="BW115" s="4">
        <v>0.5255559206</v>
      </c>
      <c r="BX115" s="4">
        <v>0.52484977529999999</v>
      </c>
      <c r="BY115" s="4">
        <v>0.52414377300000004</v>
      </c>
      <c r="BZ115" s="4">
        <v>0.52343793260000004</v>
      </c>
      <c r="CA115" s="4">
        <v>0.52273227170000003</v>
      </c>
      <c r="CB115" s="4">
        <v>0.5220268066</v>
      </c>
      <c r="CC115" s="4">
        <v>0.52132155270000002</v>
      </c>
      <c r="CD115" s="4">
        <v>0.52061652410000003</v>
      </c>
      <c r="CE115" s="4">
        <v>0.51991173400000001</v>
      </c>
      <c r="CF115" s="4">
        <v>0.51920719500000001</v>
      </c>
      <c r="CG115" s="4">
        <v>0.51850291839999996</v>
      </c>
      <c r="CH115" s="4">
        <v>0.5177989153</v>
      </c>
      <c r="CI115" s="4">
        <v>0.51709519550000005</v>
      </c>
      <c r="CJ115" s="4">
        <v>0.51639176880000004</v>
      </c>
      <c r="CK115" s="4">
        <v>0.51568864380000001</v>
      </c>
      <c r="CL115" s="4">
        <v>0.51498582900000001</v>
      </c>
      <c r="CM115" s="4">
        <v>0.5142833322</v>
      </c>
      <c r="CN115" s="4">
        <v>0.51358116070000004</v>
      </c>
      <c r="CO115" s="4">
        <v>0.51287932150000004</v>
      </c>
      <c r="CP115" s="4">
        <v>0.51217782109999999</v>
      </c>
      <c r="CQ115" s="4">
        <v>0.51147666560000005</v>
      </c>
      <c r="CR115" s="4">
        <v>0.51077586090000004</v>
      </c>
      <c r="CS115" s="4">
        <v>0.51007541239999998</v>
      </c>
      <c r="CT115" s="4">
        <v>0.50937532539999997</v>
      </c>
      <c r="CU115" s="4">
        <v>0.50867560479999996</v>
      </c>
      <c r="CV115" s="4">
        <v>0.5079762552</v>
      </c>
      <c r="CW115" s="4">
        <v>0.50727728120000004</v>
      </c>
      <c r="CX115" s="4">
        <v>0.50657868699999997</v>
      </c>
      <c r="CY115" s="4">
        <v>0.50588047650000001</v>
      </c>
      <c r="CZ115" s="4">
        <v>0.50518265370000004</v>
      </c>
      <c r="DA115" s="4">
        <v>0.50448522220000003</v>
      </c>
      <c r="DB115" s="4">
        <v>0.50378818550000004</v>
      </c>
      <c r="DC115" s="4">
        <v>0.50309154710000004</v>
      </c>
      <c r="DD115" s="4">
        <v>0.50239531019999994</v>
      </c>
      <c r="DE115" s="4">
        <v>0.50169947790000002</v>
      </c>
      <c r="DF115" s="4">
        <v>0.50100405319999997</v>
      </c>
      <c r="DG115" s="4">
        <v>0.50030903900000001</v>
      </c>
      <c r="DH115" s="4">
        <v>0.4996144381</v>
      </c>
      <c r="DI115" s="4">
        <v>0.4989202532</v>
      </c>
      <c r="DJ115" s="4">
        <v>0.49822648689999999</v>
      </c>
      <c r="DK115" s="4">
        <v>0.49753314180000002</v>
      </c>
      <c r="DL115" s="4">
        <v>0.49684022020000002</v>
      </c>
      <c r="DM115" s="4">
        <v>0.49614772470000001</v>
      </c>
      <c r="DN115" s="4">
        <v>0.49545565740000003</v>
      </c>
      <c r="DO115" s="4">
        <v>0.49476402079999998</v>
      </c>
      <c r="DP115" s="4">
        <v>0.49407281689999999</v>
      </c>
      <c r="DQ115" s="4">
        <v>0.49338204800000002</v>
      </c>
      <c r="DR115" s="4">
        <v>0.49269171610000001</v>
      </c>
      <c r="DS115" s="4">
        <v>0.49200182329999997</v>
      </c>
      <c r="DT115" s="4">
        <v>0.49131237169999997</v>
      </c>
      <c r="DU115" s="4">
        <v>0.4906233632</v>
      </c>
      <c r="DV115" s="4">
        <v>0.48993479969999998</v>
      </c>
      <c r="DW115" s="4">
        <v>0.48924668319999998</v>
      </c>
      <c r="DX115" s="4">
        <v>0.48855901559999998</v>
      </c>
      <c r="DY115" s="4">
        <v>0.48787179860000002</v>
      </c>
      <c r="DZ115" s="4">
        <v>0.48718503400000002</v>
      </c>
      <c r="EA115" s="4">
        <v>0.48649872379999998</v>
      </c>
      <c r="EB115" s="4">
        <v>0.48581286959999997</v>
      </c>
      <c r="EC115" s="4">
        <v>0.48512747309999998</v>
      </c>
      <c r="ED115" s="4">
        <v>0.48444253609999999</v>
      </c>
      <c r="EE115" s="4">
        <v>0.48375806030000001</v>
      </c>
      <c r="EF115" s="4">
        <v>0.48307404729999998</v>
      </c>
      <c r="EG115" s="4">
        <v>0.48239049880000001</v>
      </c>
      <c r="EH115" s="4">
        <v>0.48170741639999998</v>
      </c>
      <c r="EI115" s="4">
        <v>0.48102480180000001</v>
      </c>
      <c r="EJ115" s="4">
        <v>0.48034265640000001</v>
      </c>
      <c r="EK115" s="4">
        <v>0.47966098200000001</v>
      </c>
      <c r="EL115" s="4">
        <v>0.47897978000000002</v>
      </c>
      <c r="EM115" s="4">
        <v>0.478299052</v>
      </c>
      <c r="EN115" s="4">
        <v>0.47761879959999998</v>
      </c>
      <c r="EO115" s="4">
        <v>0.47693902430000001</v>
      </c>
      <c r="EP115" s="4">
        <v>0.47625972750000001</v>
      </c>
      <c r="EQ115" s="4">
        <v>0.47558091079999998</v>
      </c>
      <c r="ER115" s="4">
        <v>0.4749025757</v>
      </c>
      <c r="ES115" s="4">
        <v>0.47422472360000001</v>
      </c>
      <c r="ET115" s="4">
        <v>0.47354735590000002</v>
      </c>
      <c r="EU115" s="4">
        <v>0.4728704742</v>
      </c>
      <c r="EV115" s="4">
        <v>0.47219407990000001</v>
      </c>
      <c r="EW115" s="4">
        <v>0.47151817439999999</v>
      </c>
      <c r="EX115" s="4">
        <v>0.47084275910000001</v>
      </c>
      <c r="EY115" s="4">
        <v>0.47016783550000002</v>
      </c>
      <c r="EZ115" s="4">
        <v>0.46949340480000001</v>
      </c>
      <c r="FA115" s="4">
        <v>0.46881946860000001</v>
      </c>
      <c r="FB115" s="4">
        <v>0.46814602820000001</v>
      </c>
      <c r="FC115" s="4">
        <v>0.4674730849</v>
      </c>
      <c r="FD115" s="4">
        <v>0.46680064020000001</v>
      </c>
      <c r="FE115" s="4">
        <v>0.46612869530000001</v>
      </c>
      <c r="FF115" s="4">
        <v>0.46545725160000001</v>
      </c>
      <c r="FG115" s="4">
        <v>0.46478631050000002</v>
      </c>
      <c r="FH115" s="4">
        <v>0.46411587329999998</v>
      </c>
      <c r="FI115" s="4">
        <v>0.4634459413</v>
      </c>
      <c r="FJ115" s="4">
        <v>0.46277651580000001</v>
      </c>
      <c r="FK115" s="4">
        <v>0.46210759810000002</v>
      </c>
      <c r="FL115" s="4">
        <v>0.46143918950000001</v>
      </c>
      <c r="FM115" s="4">
        <v>0.4607712913</v>
      </c>
      <c r="FN115" s="4">
        <v>0.46010390470000001</v>
      </c>
      <c r="FO115" s="4">
        <v>0.4594370311</v>
      </c>
      <c r="FP115" s="4">
        <v>0.45877067170000002</v>
      </c>
      <c r="FQ115" s="4">
        <v>0.4581048278</v>
      </c>
    </row>
    <row r="116" spans="1:173" x14ac:dyDescent="0.2">
      <c r="A116" s="3">
        <v>114</v>
      </c>
      <c r="B116" s="4">
        <v>0.6262082336</v>
      </c>
      <c r="C116" s="4">
        <v>0.62464524079999995</v>
      </c>
      <c r="D116" s="4">
        <v>0.59899273959999999</v>
      </c>
      <c r="E116" s="4">
        <v>0.58621551770000002</v>
      </c>
      <c r="F116" s="4">
        <v>0.57981821050000004</v>
      </c>
      <c r="G116" s="4">
        <v>0.57657360150000003</v>
      </c>
      <c r="H116" s="4">
        <v>0.57487926349999996</v>
      </c>
      <c r="I116" s="4">
        <v>0.57393856580000002</v>
      </c>
      <c r="J116" s="4">
        <v>0.57335554820000001</v>
      </c>
      <c r="K116" s="4">
        <v>0.57293388550000002</v>
      </c>
      <c r="L116" s="4">
        <v>0.57257680759999996</v>
      </c>
      <c r="M116" s="4">
        <v>0.57223718109999999</v>
      </c>
      <c r="N116" s="4">
        <v>0.57189258639999996</v>
      </c>
      <c r="O116" s="4">
        <v>0.57153287080000004</v>
      </c>
      <c r="P116" s="4">
        <v>0.57115393390000002</v>
      </c>
      <c r="Q116" s="4">
        <v>0.57075462619999995</v>
      </c>
      <c r="R116" s="4">
        <v>0.57033520540000004</v>
      </c>
      <c r="S116" s="4">
        <v>0.56989656879999995</v>
      </c>
      <c r="T116" s="4">
        <v>0.56943987490000003</v>
      </c>
      <c r="U116" s="4">
        <v>0.5689663586</v>
      </c>
      <c r="V116" s="4">
        <v>0.56847724300000002</v>
      </c>
      <c r="W116" s="4">
        <v>0.56797369880000004</v>
      </c>
      <c r="X116" s="4">
        <v>0.56745682829999999</v>
      </c>
      <c r="Y116" s="4">
        <v>0.56692765940000001</v>
      </c>
      <c r="Z116" s="4">
        <v>0.56638714700000004</v>
      </c>
      <c r="AA116" s="4">
        <v>0.56583617559999999</v>
      </c>
      <c r="AB116" s="4">
        <v>0.56527556320000005</v>
      </c>
      <c r="AC116" s="4">
        <v>0.56470606609999996</v>
      </c>
      <c r="AD116" s="4">
        <v>0.56412838330000004</v>
      </c>
      <c r="AE116" s="4">
        <v>0.56354316029999996</v>
      </c>
      <c r="AF116" s="4">
        <v>0.5629509935</v>
      </c>
      <c r="AG116" s="4">
        <v>0.5623524338</v>
      </c>
      <c r="AH116" s="4">
        <v>0.56174798999999997</v>
      </c>
      <c r="AI116" s="4">
        <v>0.56113813219999997</v>
      </c>
      <c r="AJ116" s="4">
        <v>0.56052329450000005</v>
      </c>
      <c r="AK116" s="4">
        <v>0.55990387779999995</v>
      </c>
      <c r="AL116" s="4">
        <v>0.55928025250000002</v>
      </c>
      <c r="AM116" s="4">
        <v>0.55865276080000004</v>
      </c>
      <c r="AN116" s="4">
        <v>0.55802171869999995</v>
      </c>
      <c r="AO116" s="4">
        <v>0.55738741810000003</v>
      </c>
      <c r="AP116" s="4">
        <v>0.55675012879999997</v>
      </c>
      <c r="AQ116" s="4">
        <v>0.55611009990000004</v>
      </c>
      <c r="AR116" s="4">
        <v>0.55546756149999998</v>
      </c>
      <c r="AS116" s="4">
        <v>0.55482272629999996</v>
      </c>
      <c r="AT116" s="4">
        <v>0.5541757907</v>
      </c>
      <c r="AU116" s="4">
        <v>0.55352693639999995</v>
      </c>
      <c r="AV116" s="4">
        <v>0.552876331</v>
      </c>
      <c r="AW116" s="4">
        <v>0.5522241296</v>
      </c>
      <c r="AX116" s="4">
        <v>0.55157047530000003</v>
      </c>
      <c r="AY116" s="4">
        <v>0.55091550069999995</v>
      </c>
      <c r="AZ116" s="4">
        <v>0.55025932789999998</v>
      </c>
      <c r="BA116" s="4">
        <v>0.54960207019999996</v>
      </c>
      <c r="BB116" s="4">
        <v>0.54894383209999997</v>
      </c>
      <c r="BC116" s="4">
        <v>0.54828471030000003</v>
      </c>
      <c r="BD116" s="4">
        <v>0.54762479399999997</v>
      </c>
      <c r="BE116" s="4">
        <v>0.54696416599999997</v>
      </c>
      <c r="BF116" s="4">
        <v>0.54630290260000003</v>
      </c>
      <c r="BG116" s="4">
        <v>0.54564107470000001</v>
      </c>
      <c r="BH116" s="4">
        <v>0.54497874739999996</v>
      </c>
      <c r="BI116" s="4">
        <v>0.54431598150000005</v>
      </c>
      <c r="BJ116" s="4">
        <v>0.54365283269999998</v>
      </c>
      <c r="BK116" s="4">
        <v>0.54298935299999995</v>
      </c>
      <c r="BL116" s="4">
        <v>0.54232559030000005</v>
      </c>
      <c r="BM116" s="4">
        <v>0.54166158900000005</v>
      </c>
      <c r="BN116" s="4">
        <v>0.54099739030000005</v>
      </c>
      <c r="BO116" s="4">
        <v>0.54033303210000005</v>
      </c>
      <c r="BP116" s="4">
        <v>0.53966854990000002</v>
      </c>
      <c r="BQ116" s="4">
        <v>0.53900397619999996</v>
      </c>
      <c r="BR116" s="4">
        <v>0.53833934149999996</v>
      </c>
      <c r="BS116" s="4">
        <v>0.53767467390000001</v>
      </c>
      <c r="BT116" s="4">
        <v>0.53700999940000005</v>
      </c>
      <c r="BU116" s="4">
        <v>0.53634534219999996</v>
      </c>
      <c r="BV116" s="4">
        <v>0.53568072479999995</v>
      </c>
      <c r="BW116" s="4">
        <v>0.53501616799999996</v>
      </c>
      <c r="BX116" s="4">
        <v>0.53435169130000004</v>
      </c>
      <c r="BY116" s="4">
        <v>0.53368731260000002</v>
      </c>
      <c r="BZ116" s="4">
        <v>0.53302304879999995</v>
      </c>
      <c r="CA116" s="4">
        <v>0.53235891530000001</v>
      </c>
      <c r="CB116" s="4">
        <v>0.53169492669999996</v>
      </c>
      <c r="CC116" s="4">
        <v>0.53103109650000002</v>
      </c>
      <c r="CD116" s="4">
        <v>0.53036743740000003</v>
      </c>
      <c r="CE116" s="4">
        <v>0.52970396099999995</v>
      </c>
      <c r="CF116" s="4">
        <v>0.52904067830000001</v>
      </c>
      <c r="CG116" s="4">
        <v>0.52837759959999997</v>
      </c>
      <c r="CH116" s="4">
        <v>0.52771473440000005</v>
      </c>
      <c r="CI116" s="4">
        <v>0.52705209180000001</v>
      </c>
      <c r="CJ116" s="4">
        <v>0.52638967999999997</v>
      </c>
      <c r="CK116" s="4">
        <v>0.52572750700000004</v>
      </c>
      <c r="CL116" s="4">
        <v>0.52506558010000004</v>
      </c>
      <c r="CM116" s="4">
        <v>0.52440390619999999</v>
      </c>
      <c r="CN116" s="4">
        <v>0.52374249179999999</v>
      </c>
      <c r="CO116" s="4">
        <v>0.52308134309999998</v>
      </c>
      <c r="CP116" s="4">
        <v>0.52242046590000002</v>
      </c>
      <c r="CQ116" s="4">
        <v>0.52175986539999997</v>
      </c>
      <c r="CR116" s="4">
        <v>0.52109954700000005</v>
      </c>
      <c r="CS116" s="4">
        <v>0.5204395154</v>
      </c>
      <c r="CT116" s="4">
        <v>0.51977977529999997</v>
      </c>
      <c r="CU116" s="4">
        <v>0.51912033089999998</v>
      </c>
      <c r="CV116" s="4">
        <v>0.51846118649999995</v>
      </c>
      <c r="CW116" s="4">
        <v>0.51780234589999996</v>
      </c>
      <c r="CX116" s="4">
        <v>0.51714381279999999</v>
      </c>
      <c r="CY116" s="4">
        <v>0.51648559090000001</v>
      </c>
      <c r="CZ116" s="4">
        <v>0.51582768359999998</v>
      </c>
      <c r="DA116" s="4">
        <v>0.51517009400000002</v>
      </c>
      <c r="DB116" s="4">
        <v>0.51451282529999998</v>
      </c>
      <c r="DC116" s="4">
        <v>0.51385588039999996</v>
      </c>
      <c r="DD116" s="4">
        <v>0.51319926230000001</v>
      </c>
      <c r="DE116" s="4">
        <v>0.51254297360000001</v>
      </c>
      <c r="DF116" s="4">
        <v>0.51188701700000006</v>
      </c>
      <c r="DG116" s="4">
        <v>0.51123139500000003</v>
      </c>
      <c r="DH116" s="4">
        <v>0.51057611020000004</v>
      </c>
      <c r="DI116" s="4">
        <v>0.50992116489999995</v>
      </c>
      <c r="DJ116" s="4">
        <v>0.50926656130000003</v>
      </c>
      <c r="DK116" s="4">
        <v>0.50861230180000006</v>
      </c>
      <c r="DL116" s="4">
        <v>0.50795838839999996</v>
      </c>
      <c r="DM116" s="4">
        <v>0.50730482330000004</v>
      </c>
      <c r="DN116" s="4">
        <v>0.50665160850000002</v>
      </c>
      <c r="DO116" s="4">
        <v>0.50599874609999995</v>
      </c>
      <c r="DP116" s="4">
        <v>0.50534623789999999</v>
      </c>
      <c r="DQ116" s="4">
        <v>0.50469408589999998</v>
      </c>
      <c r="DR116" s="4">
        <v>0.50404229190000005</v>
      </c>
      <c r="DS116" s="4">
        <v>0.50339085770000003</v>
      </c>
      <c r="DT116" s="4">
        <v>0.50273978519999996</v>
      </c>
      <c r="DU116" s="4">
        <v>0.50208907599999997</v>
      </c>
      <c r="DV116" s="4">
        <v>0.50143873179999998</v>
      </c>
      <c r="DW116" s="4">
        <v>0.50078875440000004</v>
      </c>
      <c r="DX116" s="4">
        <v>0.50013914540000004</v>
      </c>
      <c r="DY116" s="4">
        <v>0.49948990640000002</v>
      </c>
      <c r="DZ116" s="4">
        <v>0.49884103909999999</v>
      </c>
      <c r="EA116" s="4">
        <v>0.49819254489999998</v>
      </c>
      <c r="EB116" s="4">
        <v>0.4975444255</v>
      </c>
      <c r="EC116" s="4">
        <v>0.4968966823</v>
      </c>
      <c r="ED116" s="4">
        <v>0.49624931700000002</v>
      </c>
      <c r="EE116" s="4">
        <v>0.4956023309</v>
      </c>
      <c r="EF116" s="4">
        <v>0.49495572560000001</v>
      </c>
      <c r="EG116" s="4">
        <v>0.4943095025</v>
      </c>
      <c r="EH116" s="4">
        <v>0.49366366299999997</v>
      </c>
      <c r="EI116" s="4">
        <v>0.49301820870000002</v>
      </c>
      <c r="EJ116" s="4">
        <v>0.49237314090000001</v>
      </c>
      <c r="EK116" s="4">
        <v>0.49172846100000001</v>
      </c>
      <c r="EL116" s="4">
        <v>0.49108417030000001</v>
      </c>
      <c r="EM116" s="4">
        <v>0.49044027039999999</v>
      </c>
      <c r="EN116" s="4">
        <v>0.48979676239999997</v>
      </c>
      <c r="EO116" s="4">
        <v>0.48915364789999999</v>
      </c>
      <c r="EP116" s="4">
        <v>0.48851092810000002</v>
      </c>
      <c r="EQ116" s="4">
        <v>0.48786860430000001</v>
      </c>
      <c r="ER116" s="4">
        <v>0.48722667800000002</v>
      </c>
      <c r="ES116" s="4">
        <v>0.48658515029999999</v>
      </c>
      <c r="ET116" s="4">
        <v>0.48594402250000002</v>
      </c>
      <c r="EU116" s="4">
        <v>0.4853032961</v>
      </c>
      <c r="EV116" s="4">
        <v>0.48466297229999999</v>
      </c>
      <c r="EW116" s="4">
        <v>0.48402305220000003</v>
      </c>
      <c r="EX116" s="4">
        <v>0.4833835373</v>
      </c>
      <c r="EY116" s="4">
        <v>0.48274442870000001</v>
      </c>
      <c r="EZ116" s="4">
        <v>0.48210572779999999</v>
      </c>
      <c r="FA116" s="4">
        <v>0.4814674357</v>
      </c>
      <c r="FB116" s="4">
        <v>0.48082955370000002</v>
      </c>
      <c r="FC116" s="4">
        <v>0.48019208299999999</v>
      </c>
      <c r="FD116" s="4">
        <v>0.47955502480000001</v>
      </c>
      <c r="FE116" s="4">
        <v>0.47891838040000001</v>
      </c>
      <c r="FF116" s="4">
        <v>0.47828215099999999</v>
      </c>
      <c r="FG116" s="4">
        <v>0.47764633769999998</v>
      </c>
      <c r="FH116" s="4">
        <v>0.47701094170000002</v>
      </c>
      <c r="FI116" s="4">
        <v>0.47637596430000001</v>
      </c>
      <c r="FJ116" s="4">
        <v>0.47574140660000003</v>
      </c>
      <c r="FK116" s="4">
        <v>0.47510726980000001</v>
      </c>
      <c r="FL116" s="4">
        <v>0.4744735551</v>
      </c>
      <c r="FM116" s="4">
        <v>0.47384026359999998</v>
      </c>
      <c r="FN116" s="4">
        <v>0.47320739639999998</v>
      </c>
      <c r="FO116" s="4">
        <v>0.4725749548</v>
      </c>
      <c r="FP116" s="4">
        <v>0.47194293980000002</v>
      </c>
      <c r="FQ116" s="4">
        <v>0.47131135270000002</v>
      </c>
    </row>
    <row r="117" spans="1:173" x14ac:dyDescent="0.2">
      <c r="A117" s="3">
        <v>115</v>
      </c>
      <c r="B117" s="4">
        <v>0.63311205680000004</v>
      </c>
      <c r="C117" s="4">
        <v>0.63147947979999997</v>
      </c>
      <c r="D117" s="4">
        <v>0.60574524809999997</v>
      </c>
      <c r="E117" s="4">
        <v>0.59289376579999997</v>
      </c>
      <c r="F117" s="4">
        <v>0.58643804749999995</v>
      </c>
      <c r="G117" s="4">
        <v>0.58314803039999996</v>
      </c>
      <c r="H117" s="4">
        <v>0.58141808689999996</v>
      </c>
      <c r="I117" s="4">
        <v>0.58044941130000005</v>
      </c>
      <c r="J117" s="4">
        <v>0.5798446719</v>
      </c>
      <c r="K117" s="4">
        <v>0.57940665300000005</v>
      </c>
      <c r="L117" s="4">
        <v>0.57903796330000001</v>
      </c>
      <c r="M117" s="4">
        <v>0.57869099909999999</v>
      </c>
      <c r="N117" s="4">
        <v>0.57834295859999996</v>
      </c>
      <c r="O117" s="4">
        <v>0.57798336220000002</v>
      </c>
      <c r="P117" s="4">
        <v>0.57760782050000004</v>
      </c>
      <c r="Q117" s="4">
        <v>0.57721492379999995</v>
      </c>
      <c r="R117" s="4">
        <v>0.57680469229999998</v>
      </c>
      <c r="S117" s="4">
        <v>0.57637780569999997</v>
      </c>
      <c r="T117" s="4">
        <v>0.57593522230000005</v>
      </c>
      <c r="U117" s="4">
        <v>0.57547799239999997</v>
      </c>
      <c r="V117" s="4">
        <v>0.57500716880000002</v>
      </c>
      <c r="W117" s="4">
        <v>0.57452376490000001</v>
      </c>
      <c r="X117" s="4">
        <v>0.57402873769999996</v>
      </c>
      <c r="Y117" s="4">
        <v>0.57352298099999999</v>
      </c>
      <c r="Z117" s="4">
        <v>0.57300732590000003</v>
      </c>
      <c r="AA117" s="4">
        <v>0.57248254229999995</v>
      </c>
      <c r="AB117" s="4">
        <v>0.57194934259999997</v>
      </c>
      <c r="AC117" s="4">
        <v>0.57140838559999996</v>
      </c>
      <c r="AD117" s="4">
        <v>0.57086027979999998</v>
      </c>
      <c r="AE117" s="4">
        <v>0.57030558769999995</v>
      </c>
      <c r="AF117" s="4">
        <v>0.56974482869999998</v>
      </c>
      <c r="AG117" s="4">
        <v>0.56917848270000004</v>
      </c>
      <c r="AH117" s="4">
        <v>0.56860699270000004</v>
      </c>
      <c r="AI117" s="4">
        <v>0.56803076829999999</v>
      </c>
      <c r="AJ117" s="4">
        <v>0.56745018759999999</v>
      </c>
      <c r="AK117" s="4">
        <v>0.56686559969999994</v>
      </c>
      <c r="AL117" s="4">
        <v>0.56627732750000004</v>
      </c>
      <c r="AM117" s="4">
        <v>0.56568566880000004</v>
      </c>
      <c r="AN117" s="4">
        <v>0.56509089889999997</v>
      </c>
      <c r="AO117" s="4">
        <v>0.56449327220000001</v>
      </c>
      <c r="AP117" s="4">
        <v>0.56389302360000004</v>
      </c>
      <c r="AQ117" s="4">
        <v>0.56329037010000005</v>
      </c>
      <c r="AR117" s="4">
        <v>0.56268551219999996</v>
      </c>
      <c r="AS117" s="4">
        <v>0.5620786351</v>
      </c>
      <c r="AT117" s="4">
        <v>0.56146991000000002</v>
      </c>
      <c r="AU117" s="4">
        <v>0.56085949499999999</v>
      </c>
      <c r="AV117" s="4">
        <v>0.56024753630000002</v>
      </c>
      <c r="AW117" s="4">
        <v>0.55963416880000005</v>
      </c>
      <c r="AX117" s="4">
        <v>0.5590195174</v>
      </c>
      <c r="AY117" s="4">
        <v>0.55840369739999995</v>
      </c>
      <c r="AZ117" s="4">
        <v>0.55778681539999997</v>
      </c>
      <c r="BA117" s="4">
        <v>0.55716896979999997</v>
      </c>
      <c r="BB117" s="4">
        <v>0.55655025179999995</v>
      </c>
      <c r="BC117" s="4">
        <v>0.5559307456</v>
      </c>
      <c r="BD117" s="4">
        <v>0.555310529</v>
      </c>
      <c r="BE117" s="4">
        <v>0.55468967410000003</v>
      </c>
      <c r="BF117" s="4">
        <v>0.55406824730000004</v>
      </c>
      <c r="BG117" s="4">
        <v>0.55344631030000002</v>
      </c>
      <c r="BH117" s="4">
        <v>0.55282392010000003</v>
      </c>
      <c r="BI117" s="4">
        <v>0.55220112929999998</v>
      </c>
      <c r="BJ117" s="4">
        <v>0.55157798670000002</v>
      </c>
      <c r="BK117" s="4">
        <v>0.5509545374</v>
      </c>
      <c r="BL117" s="4">
        <v>0.55033082330000005</v>
      </c>
      <c r="BM117" s="4">
        <v>0.54970688290000003</v>
      </c>
      <c r="BN117" s="4">
        <v>0.54908275220000002</v>
      </c>
      <c r="BO117" s="4">
        <v>0.5484584642</v>
      </c>
      <c r="BP117" s="4">
        <v>0.54783404979999994</v>
      </c>
      <c r="BQ117" s="4">
        <v>0.5472095374</v>
      </c>
      <c r="BR117" s="4">
        <v>0.54658495340000002</v>
      </c>
      <c r="BS117" s="4">
        <v>0.54596032230000002</v>
      </c>
      <c r="BT117" s="4">
        <v>0.54533566680000001</v>
      </c>
      <c r="BU117" s="4">
        <v>0.54471100800000005</v>
      </c>
      <c r="BV117" s="4">
        <v>0.54408636539999999</v>
      </c>
      <c r="BW117" s="4">
        <v>0.54346175730000001</v>
      </c>
      <c r="BX117" s="4">
        <v>0.54283720040000005</v>
      </c>
      <c r="BY117" s="4">
        <v>0.54221271049999997</v>
      </c>
      <c r="BZ117" s="4">
        <v>0.54158830209999997</v>
      </c>
      <c r="CA117" s="4">
        <v>0.54096398889999997</v>
      </c>
      <c r="CB117" s="4">
        <v>0.5403397834</v>
      </c>
      <c r="CC117" s="4">
        <v>0.53971569740000003</v>
      </c>
      <c r="CD117" s="4">
        <v>0.53909174179999997</v>
      </c>
      <c r="CE117" s="4">
        <v>0.53846792700000001</v>
      </c>
      <c r="CF117" s="4">
        <v>0.53784426240000005</v>
      </c>
      <c r="CG117" s="4">
        <v>0.53722075690000004</v>
      </c>
      <c r="CH117" s="4">
        <v>0.53659741890000001</v>
      </c>
      <c r="CI117" s="4">
        <v>0.53597425610000005</v>
      </c>
      <c r="CJ117" s="4">
        <v>0.53535127589999998</v>
      </c>
      <c r="CK117" s="4">
        <v>0.53472848510000004</v>
      </c>
      <c r="CL117" s="4">
        <v>0.53410589009999998</v>
      </c>
      <c r="CM117" s="4">
        <v>0.53348349679999996</v>
      </c>
      <c r="CN117" s="4">
        <v>0.532861311</v>
      </c>
      <c r="CO117" s="4">
        <v>0.53223933800000001</v>
      </c>
      <c r="CP117" s="4">
        <v>0.53161758280000004</v>
      </c>
      <c r="CQ117" s="4">
        <v>0.53099605000000005</v>
      </c>
      <c r="CR117" s="4">
        <v>0.53037474429999998</v>
      </c>
      <c r="CS117" s="4">
        <v>0.52975366970000004</v>
      </c>
      <c r="CT117" s="4">
        <v>0.52913283020000001</v>
      </c>
      <c r="CU117" s="4">
        <v>0.5285122297</v>
      </c>
      <c r="CV117" s="4">
        <v>0.52789187179999997</v>
      </c>
      <c r="CW117" s="4">
        <v>0.52727175969999995</v>
      </c>
      <c r="CX117" s="4">
        <v>0.52665189690000003</v>
      </c>
      <c r="CY117" s="4">
        <v>0.52603228629999998</v>
      </c>
      <c r="CZ117" s="4">
        <v>0.52541293089999996</v>
      </c>
      <c r="DA117" s="4">
        <v>0.52479383359999998</v>
      </c>
      <c r="DB117" s="4">
        <v>0.52417499690000002</v>
      </c>
      <c r="DC117" s="4">
        <v>0.52355642359999999</v>
      </c>
      <c r="DD117" s="4">
        <v>0.52293811609999996</v>
      </c>
      <c r="DE117" s="4">
        <v>0.52232007670000002</v>
      </c>
      <c r="DF117" s="4">
        <v>0.52170230780000004</v>
      </c>
      <c r="DG117" s="4">
        <v>0.52108481149999997</v>
      </c>
      <c r="DH117" s="4">
        <v>0.52046759009999999</v>
      </c>
      <c r="DI117" s="4">
        <v>0.51985064550000004</v>
      </c>
      <c r="DJ117" s="4">
        <v>0.51923397979999997</v>
      </c>
      <c r="DK117" s="4">
        <v>0.51861759490000003</v>
      </c>
      <c r="DL117" s="4">
        <v>0.51800149269999995</v>
      </c>
      <c r="DM117" s="4">
        <v>0.51738567499999999</v>
      </c>
      <c r="DN117" s="4">
        <v>0.51677014349999995</v>
      </c>
      <c r="DO117" s="4">
        <v>0.51615490009999998</v>
      </c>
      <c r="DP117" s="4">
        <v>0.5155399463</v>
      </c>
      <c r="DQ117" s="4">
        <v>0.51492528390000003</v>
      </c>
      <c r="DR117" s="4">
        <v>0.51431091449999999</v>
      </c>
      <c r="DS117" s="4">
        <v>0.51369683960000001</v>
      </c>
      <c r="DT117" s="4">
        <v>0.51308306079999999</v>
      </c>
      <c r="DU117" s="4">
        <v>0.51246957959999995</v>
      </c>
      <c r="DV117" s="4">
        <v>0.5118563974</v>
      </c>
      <c r="DW117" s="4">
        <v>0.51124351589999995</v>
      </c>
      <c r="DX117" s="4">
        <v>0.5106309363</v>
      </c>
      <c r="DY117" s="4">
        <v>0.51001866009999997</v>
      </c>
      <c r="DZ117" s="4">
        <v>0.50940668870000005</v>
      </c>
      <c r="EA117" s="4">
        <v>0.50879502340000005</v>
      </c>
      <c r="EB117" s="4">
        <v>0.50818366569999995</v>
      </c>
      <c r="EC117" s="4">
        <v>0.5075726169</v>
      </c>
      <c r="ED117" s="4">
        <v>0.50696187820000005</v>
      </c>
      <c r="EE117" s="4">
        <v>0.50635145100000001</v>
      </c>
      <c r="EF117" s="4">
        <v>0.50574133649999997</v>
      </c>
      <c r="EG117" s="4">
        <v>0.50513153619999995</v>
      </c>
      <c r="EH117" s="4">
        <v>0.50452205110000004</v>
      </c>
      <c r="EI117" s="4">
        <v>0.5039128826</v>
      </c>
      <c r="EJ117" s="4">
        <v>0.50330403180000005</v>
      </c>
      <c r="EK117" s="4">
        <v>0.50269550009999997</v>
      </c>
      <c r="EL117" s="4">
        <v>0.50208728859999996</v>
      </c>
      <c r="EM117" s="4">
        <v>0.50147939860000001</v>
      </c>
      <c r="EN117" s="4">
        <v>0.50087183120000001</v>
      </c>
      <c r="EO117" s="4">
        <v>0.50026458760000003</v>
      </c>
      <c r="EP117" s="4">
        <v>0.49965766890000002</v>
      </c>
      <c r="EQ117" s="4">
        <v>0.49905107650000002</v>
      </c>
      <c r="ER117" s="4">
        <v>0.49844481140000002</v>
      </c>
      <c r="ES117" s="4">
        <v>0.49783887469999999</v>
      </c>
      <c r="ET117" s="4">
        <v>0.49723326769999998</v>
      </c>
      <c r="EU117" s="4">
        <v>0.49662799140000002</v>
      </c>
      <c r="EV117" s="4">
        <v>0.49602304699999999</v>
      </c>
      <c r="EW117" s="4">
        <v>0.49541843549999998</v>
      </c>
      <c r="EX117" s="4">
        <v>0.49481415820000002</v>
      </c>
      <c r="EY117" s="4">
        <v>0.4942102162</v>
      </c>
      <c r="EZ117" s="4">
        <v>0.49360661039999998</v>
      </c>
      <c r="FA117" s="4">
        <v>0.49300334210000002</v>
      </c>
      <c r="FB117" s="4">
        <v>0.49240041229999998</v>
      </c>
      <c r="FC117" s="4">
        <v>0.4917978221</v>
      </c>
      <c r="FD117" s="4">
        <v>0.49119557250000001</v>
      </c>
      <c r="FE117" s="4">
        <v>0.49059366469999999</v>
      </c>
      <c r="FF117" s="4">
        <v>0.48999209980000002</v>
      </c>
      <c r="FG117" s="4">
        <v>0.48939087869999998</v>
      </c>
      <c r="FH117" s="4">
        <v>0.48879000249999999</v>
      </c>
      <c r="FI117" s="4">
        <v>0.48818947229999998</v>
      </c>
      <c r="FJ117" s="4">
        <v>0.4875892892</v>
      </c>
      <c r="FK117" s="4">
        <v>0.4869894541</v>
      </c>
      <c r="FL117" s="4">
        <v>0.48638996820000002</v>
      </c>
      <c r="FM117" s="4">
        <v>0.48579083239999998</v>
      </c>
      <c r="FN117" s="4">
        <v>0.48519204770000002</v>
      </c>
      <c r="FO117" s="4">
        <v>0.48459361519999999</v>
      </c>
      <c r="FP117" s="4">
        <v>0.483995536</v>
      </c>
      <c r="FQ117" s="4">
        <v>0.4833978109</v>
      </c>
    </row>
    <row r="118" spans="1:173" x14ac:dyDescent="0.2">
      <c r="A118" s="3">
        <v>116</v>
      </c>
      <c r="B118" s="4">
        <v>0.63924349049999996</v>
      </c>
      <c r="C118" s="4">
        <v>0.63753762619999998</v>
      </c>
      <c r="D118" s="4">
        <v>0.6117269823</v>
      </c>
      <c r="E118" s="4">
        <v>0.59880289519999996</v>
      </c>
      <c r="F118" s="4">
        <v>0.59228785409999996</v>
      </c>
      <c r="G118" s="4">
        <v>0.58895011320000001</v>
      </c>
      <c r="H118" s="4">
        <v>0.58718156070000005</v>
      </c>
      <c r="I118" s="4">
        <v>0.58618160129999997</v>
      </c>
      <c r="J118" s="4">
        <v>0.58555172830000002</v>
      </c>
      <c r="K118" s="4">
        <v>0.58509393180000002</v>
      </c>
      <c r="L118" s="4">
        <v>0.58471024469999999</v>
      </c>
      <c r="M118" s="4">
        <v>0.58435261260000004</v>
      </c>
      <c r="N118" s="4">
        <v>0.5839978589</v>
      </c>
      <c r="O118" s="4">
        <v>0.5836351783</v>
      </c>
      <c r="P118" s="4">
        <v>0.58325989089999997</v>
      </c>
      <c r="Q118" s="4">
        <v>0.58287032390000004</v>
      </c>
      <c r="R118" s="4">
        <v>0.58246625699999999</v>
      </c>
      <c r="S118" s="4">
        <v>0.58204814890000001</v>
      </c>
      <c r="T118" s="4">
        <v>0.58161675450000005</v>
      </c>
      <c r="U118" s="4">
        <v>0.58117293640000001</v>
      </c>
      <c r="V118" s="4">
        <v>0.58071757420000003</v>
      </c>
      <c r="W118" s="4">
        <v>0.58025152170000005</v>
      </c>
      <c r="X118" s="4">
        <v>0.57977558799999995</v>
      </c>
      <c r="Y118" s="4">
        <v>0.57929053070000003</v>
      </c>
      <c r="Z118" s="4">
        <v>0.5787970549</v>
      </c>
      <c r="AA118" s="4">
        <v>0.57829581419999998</v>
      </c>
      <c r="AB118" s="4">
        <v>0.57778741369999997</v>
      </c>
      <c r="AC118" s="4">
        <v>0.57727241269999996</v>
      </c>
      <c r="AD118" s="4">
        <v>0.57675132829999998</v>
      </c>
      <c r="AE118" s="4">
        <v>0.57622463830000004</v>
      </c>
      <c r="AF118" s="4">
        <v>0.5756927839</v>
      </c>
      <c r="AG118" s="4">
        <v>0.57515617259999996</v>
      </c>
      <c r="AH118" s="4">
        <v>0.57461518119999999</v>
      </c>
      <c r="AI118" s="4">
        <v>0.57407015719999999</v>
      </c>
      <c r="AJ118" s="4">
        <v>0.573521422</v>
      </c>
      <c r="AK118" s="4">
        <v>0.57296927239999995</v>
      </c>
      <c r="AL118" s="4">
        <v>0.57241398229999996</v>
      </c>
      <c r="AM118" s="4">
        <v>0.57185580489999999</v>
      </c>
      <c r="AN118" s="4">
        <v>0.57129497429999998</v>
      </c>
      <c r="AO118" s="4">
        <v>0.57073170630000003</v>
      </c>
      <c r="AP118" s="4">
        <v>0.57016620060000001</v>
      </c>
      <c r="AQ118" s="4">
        <v>0.56959864159999996</v>
      </c>
      <c r="AR118" s="4">
        <v>0.56902919959999998</v>
      </c>
      <c r="AS118" s="4">
        <v>0.568458032</v>
      </c>
      <c r="AT118" s="4">
        <v>0.56788528419999995</v>
      </c>
      <c r="AU118" s="4">
        <v>0.56731109059999996</v>
      </c>
      <c r="AV118" s="4">
        <v>0.56673557539999997</v>
      </c>
      <c r="AW118" s="4">
        <v>0.56615885330000004</v>
      </c>
      <c r="AX118" s="4">
        <v>0.56558103029999995</v>
      </c>
      <c r="AY118" s="4">
        <v>0.56500220440000004</v>
      </c>
      <c r="AZ118" s="4">
        <v>0.56442246610000002</v>
      </c>
      <c r="BA118" s="4">
        <v>0.56384189929999995</v>
      </c>
      <c r="BB118" s="4">
        <v>0.56326058130000001</v>
      </c>
      <c r="BC118" s="4">
        <v>0.56267858370000001</v>
      </c>
      <c r="BD118" s="4">
        <v>0.56209597249999999</v>
      </c>
      <c r="BE118" s="4">
        <v>0.56151280910000001</v>
      </c>
      <c r="BF118" s="4">
        <v>0.56092914999999999</v>
      </c>
      <c r="BG118" s="4">
        <v>0.56034504750000003</v>
      </c>
      <c r="BH118" s="4">
        <v>0.55976055000000002</v>
      </c>
      <c r="BI118" s="4">
        <v>0.55917570240000003</v>
      </c>
      <c r="BJ118" s="4">
        <v>0.55859054600000002</v>
      </c>
      <c r="BK118" s="4">
        <v>0.55800511919999995</v>
      </c>
      <c r="BL118" s="4">
        <v>0.5574194576</v>
      </c>
      <c r="BM118" s="4">
        <v>0.55683359399999999</v>
      </c>
      <c r="BN118" s="4">
        <v>0.55624755889999999</v>
      </c>
      <c r="BO118" s="4">
        <v>0.55566138040000002</v>
      </c>
      <c r="BP118" s="4">
        <v>0.55507508480000001</v>
      </c>
      <c r="BQ118" s="4">
        <v>0.55448869609999996</v>
      </c>
      <c r="BR118" s="4">
        <v>0.55390223689999996</v>
      </c>
      <c r="BS118" s="4">
        <v>0.55331572790000005</v>
      </c>
      <c r="BT118" s="4">
        <v>0.55272918849999997</v>
      </c>
      <c r="BU118" s="4">
        <v>0.55214263669999997</v>
      </c>
      <c r="BV118" s="4">
        <v>0.55155608889999996</v>
      </c>
      <c r="BW118" s="4">
        <v>0.55096956070000003</v>
      </c>
      <c r="BX118" s="4">
        <v>0.55038306640000001</v>
      </c>
      <c r="BY118" s="4">
        <v>0.54979661930000001</v>
      </c>
      <c r="BZ118" s="4">
        <v>0.54921023189999996</v>
      </c>
      <c r="CA118" s="4">
        <v>0.54862391560000001</v>
      </c>
      <c r="CB118" s="4">
        <v>0.54803768129999997</v>
      </c>
      <c r="CC118" s="4">
        <v>0.54745153889999998</v>
      </c>
      <c r="CD118" s="4">
        <v>0.54686549770000004</v>
      </c>
      <c r="CE118" s="4">
        <v>0.54627956649999998</v>
      </c>
      <c r="CF118" s="4">
        <v>0.54569375330000003</v>
      </c>
      <c r="CG118" s="4">
        <v>0.54510806570000003</v>
      </c>
      <c r="CH118" s="4">
        <v>0.54452251090000003</v>
      </c>
      <c r="CI118" s="4">
        <v>0.54393709540000001</v>
      </c>
      <c r="CJ118" s="4">
        <v>0.54335182540000004</v>
      </c>
      <c r="CK118" s="4">
        <v>0.54276670670000005</v>
      </c>
      <c r="CL118" s="4">
        <v>0.54218174490000004</v>
      </c>
      <c r="CM118" s="4">
        <v>0.541596945</v>
      </c>
      <c r="CN118" s="4">
        <v>0.54101231179999998</v>
      </c>
      <c r="CO118" s="4">
        <v>0.54042784990000003</v>
      </c>
      <c r="CP118" s="4">
        <v>0.53984356349999996</v>
      </c>
      <c r="CQ118" s="4">
        <v>0.53925945659999996</v>
      </c>
      <c r="CR118" s="4">
        <v>0.53867553310000005</v>
      </c>
      <c r="CS118" s="4">
        <v>0.53809179650000005</v>
      </c>
      <c r="CT118" s="4">
        <v>0.53750825020000004</v>
      </c>
      <c r="CU118" s="4">
        <v>0.53692489750000005</v>
      </c>
      <c r="CV118" s="4">
        <v>0.53634174140000002</v>
      </c>
      <c r="CW118" s="4">
        <v>0.53575878470000005</v>
      </c>
      <c r="CX118" s="4">
        <v>0.53517603030000005</v>
      </c>
      <c r="CY118" s="4">
        <v>0.53459348080000002</v>
      </c>
      <c r="CZ118" s="4">
        <v>0.53401113870000005</v>
      </c>
      <c r="DA118" s="4">
        <v>0.53342900640000002</v>
      </c>
      <c r="DB118" s="4">
        <v>0.53284708629999999</v>
      </c>
      <c r="DC118" s="4">
        <v>0.53226538040000004</v>
      </c>
      <c r="DD118" s="4">
        <v>0.53168389090000001</v>
      </c>
      <c r="DE118" s="4">
        <v>0.53110261999999997</v>
      </c>
      <c r="DF118" s="4">
        <v>0.53052156939999995</v>
      </c>
      <c r="DG118" s="4">
        <v>0.5299407411</v>
      </c>
      <c r="DH118" s="4">
        <v>0.52936013699999995</v>
      </c>
      <c r="DI118" s="4">
        <v>0.52877975880000005</v>
      </c>
      <c r="DJ118" s="4">
        <v>0.5281996081</v>
      </c>
      <c r="DK118" s="4">
        <v>0.52761968670000003</v>
      </c>
      <c r="DL118" s="4">
        <v>0.52703999619999997</v>
      </c>
      <c r="DM118" s="4">
        <v>0.52646053810000004</v>
      </c>
      <c r="DN118" s="4">
        <v>0.52588131400000004</v>
      </c>
      <c r="DO118" s="4">
        <v>0.52530232519999998</v>
      </c>
      <c r="DP118" s="4">
        <v>0.52472357339999998</v>
      </c>
      <c r="DQ118" s="4">
        <v>0.52414505980000003</v>
      </c>
      <c r="DR118" s="4">
        <v>0.52356678599999995</v>
      </c>
      <c r="DS118" s="4">
        <v>0.52298875310000004</v>
      </c>
      <c r="DT118" s="4">
        <v>0.52241096259999997</v>
      </c>
      <c r="DU118" s="4">
        <v>0.52183341579999998</v>
      </c>
      <c r="DV118" s="4">
        <v>0.52125611390000004</v>
      </c>
      <c r="DW118" s="4">
        <v>0.52067905820000004</v>
      </c>
      <c r="DX118" s="4">
        <v>0.52010224989999998</v>
      </c>
      <c r="DY118" s="4">
        <v>0.51952569019999995</v>
      </c>
      <c r="DZ118" s="4">
        <v>0.51894938040000005</v>
      </c>
      <c r="EA118" s="4">
        <v>0.51837332169999994</v>
      </c>
      <c r="EB118" s="4">
        <v>0.51779751510000005</v>
      </c>
      <c r="EC118" s="4">
        <v>0.51722196180000002</v>
      </c>
      <c r="ED118" s="4">
        <v>0.51664666309999996</v>
      </c>
      <c r="EE118" s="4">
        <v>0.51607161999999995</v>
      </c>
      <c r="EF118" s="4">
        <v>0.51549683349999997</v>
      </c>
      <c r="EG118" s="4">
        <v>0.51492230490000002</v>
      </c>
      <c r="EH118" s="4">
        <v>0.51434803520000005</v>
      </c>
      <c r="EI118" s="4">
        <v>0.51377402549999995</v>
      </c>
      <c r="EJ118" s="4">
        <v>0.51320027690000003</v>
      </c>
      <c r="EK118" s="4">
        <v>0.51262679040000003</v>
      </c>
      <c r="EL118" s="4">
        <v>0.51205356700000004</v>
      </c>
      <c r="EM118" s="4">
        <v>0.51148060790000005</v>
      </c>
      <c r="EN118" s="4">
        <v>0.51090791400000002</v>
      </c>
      <c r="EO118" s="4">
        <v>0.51033548640000004</v>
      </c>
      <c r="EP118" s="4">
        <v>0.50976332609999997</v>
      </c>
      <c r="EQ118" s="4">
        <v>0.50919143410000001</v>
      </c>
      <c r="ER118" s="4">
        <v>0.50861981140000001</v>
      </c>
      <c r="ES118" s="4">
        <v>0.50804845899999995</v>
      </c>
      <c r="ET118" s="4">
        <v>0.50747737800000003</v>
      </c>
      <c r="EU118" s="4">
        <v>0.50690656919999999</v>
      </c>
      <c r="EV118" s="4">
        <v>0.50633603370000002</v>
      </c>
      <c r="EW118" s="4">
        <v>0.50576577249999999</v>
      </c>
      <c r="EX118" s="4">
        <v>0.50519578649999997</v>
      </c>
      <c r="EY118" s="4">
        <v>0.50462607660000003</v>
      </c>
      <c r="EZ118" s="4">
        <v>0.50405664400000005</v>
      </c>
      <c r="FA118" s="4">
        <v>0.50348748939999999</v>
      </c>
      <c r="FB118" s="4">
        <v>0.50291861390000003</v>
      </c>
      <c r="FC118" s="4">
        <v>0.50235001840000004</v>
      </c>
      <c r="FD118" s="4">
        <v>0.50178170379999998</v>
      </c>
      <c r="FE118" s="4">
        <v>0.50121367120000004</v>
      </c>
      <c r="FF118" s="4">
        <v>0.50064592129999996</v>
      </c>
      <c r="FG118" s="4">
        <v>0.50007845520000005</v>
      </c>
      <c r="FH118" s="4">
        <v>0.49951127369999998</v>
      </c>
      <c r="FI118" s="4">
        <v>0.49894437790000001</v>
      </c>
      <c r="FJ118" s="4">
        <v>0.49837776849999998</v>
      </c>
      <c r="FK118" s="4">
        <v>0.49781144649999998</v>
      </c>
      <c r="FL118" s="4">
        <v>0.49724541290000002</v>
      </c>
      <c r="FM118" s="4">
        <v>0.4966796685</v>
      </c>
      <c r="FN118" s="4">
        <v>0.49611421420000001</v>
      </c>
      <c r="FO118" s="4">
        <v>0.49554905090000001</v>
      </c>
      <c r="FP118" s="4">
        <v>0.49498417960000002</v>
      </c>
      <c r="FQ118" s="4">
        <v>0.49441960109999999</v>
      </c>
    </row>
    <row r="119" spans="1:173" x14ac:dyDescent="0.2">
      <c r="A119" s="3">
        <v>117</v>
      </c>
      <c r="B119" s="4">
        <v>0.64467525989999996</v>
      </c>
      <c r="C119" s="4">
        <v>0.6428929162</v>
      </c>
      <c r="D119" s="4">
        <v>0.61700930170000001</v>
      </c>
      <c r="E119" s="4">
        <v>0.60401355639999998</v>
      </c>
      <c r="F119" s="4">
        <v>0.59743817330000004</v>
      </c>
      <c r="G119" s="4">
        <v>0.59405057620000001</v>
      </c>
      <c r="H119" s="4">
        <v>0.5922407247</v>
      </c>
      <c r="I119" s="4">
        <v>0.59120653990000005</v>
      </c>
      <c r="J119" s="4">
        <v>0.59054849720000002</v>
      </c>
      <c r="K119" s="4">
        <v>0.59006786990000004</v>
      </c>
      <c r="L119" s="4">
        <v>0.58966615209999995</v>
      </c>
      <c r="M119" s="4">
        <v>0.58929485530000003</v>
      </c>
      <c r="N119" s="4">
        <v>0.58893043450000004</v>
      </c>
      <c r="O119" s="4">
        <v>0.58856176019999995</v>
      </c>
      <c r="P119" s="4">
        <v>0.58818386140000001</v>
      </c>
      <c r="Q119" s="4">
        <v>0.58779480029999998</v>
      </c>
      <c r="R119" s="4">
        <v>0.58739411389999996</v>
      </c>
      <c r="S119" s="4">
        <v>0.58698203780000002</v>
      </c>
      <c r="T119" s="4">
        <v>0.58655912109999997</v>
      </c>
      <c r="U119" s="4">
        <v>0.58612603689999998</v>
      </c>
      <c r="V119" s="4">
        <v>0.58568348979999996</v>
      </c>
      <c r="W119" s="4">
        <v>0.58523217159999996</v>
      </c>
      <c r="X119" s="4">
        <v>0.58477274239999999</v>
      </c>
      <c r="Y119" s="4">
        <v>0.58430582190000002</v>
      </c>
      <c r="Z119" s="4">
        <v>0.58383198780000001</v>
      </c>
      <c r="AA119" s="4">
        <v>0.58335177620000001</v>
      </c>
      <c r="AB119" s="4">
        <v>0.58286568350000001</v>
      </c>
      <c r="AC119" s="4">
        <v>0.58237416880000004</v>
      </c>
      <c r="AD119" s="4">
        <v>0.58187765650000001</v>
      </c>
      <c r="AE119" s="4">
        <v>0.58137653879999995</v>
      </c>
      <c r="AF119" s="4">
        <v>0.58087117779999997</v>
      </c>
      <c r="AG119" s="4">
        <v>0.58036190830000001</v>
      </c>
      <c r="AH119" s="4">
        <v>0.57984903929999998</v>
      </c>
      <c r="AI119" s="4">
        <v>0.57933285629999998</v>
      </c>
      <c r="AJ119" s="4">
        <v>0.57881362319999996</v>
      </c>
      <c r="AK119" s="4">
        <v>0.57829158339999998</v>
      </c>
      <c r="AL119" s="4">
        <v>0.5777669621</v>
      </c>
      <c r="AM119" s="4">
        <v>0.57723996710000003</v>
      </c>
      <c r="AN119" s="4">
        <v>0.57671079039999995</v>
      </c>
      <c r="AO119" s="4">
        <v>0.57617960950000002</v>
      </c>
      <c r="AP119" s="4">
        <v>0.57564658810000002</v>
      </c>
      <c r="AQ119" s="4">
        <v>0.57511187779999995</v>
      </c>
      <c r="AR119" s="4">
        <v>0.57457561840000004</v>
      </c>
      <c r="AS119" s="4">
        <v>0.574037939</v>
      </c>
      <c r="AT119" s="4">
        <v>0.57349895930000006</v>
      </c>
      <c r="AU119" s="4">
        <v>0.5729587894</v>
      </c>
      <c r="AV119" s="4">
        <v>0.57241753129999995</v>
      </c>
      <c r="AW119" s="4">
        <v>0.57187527940000005</v>
      </c>
      <c r="AX119" s="4">
        <v>0.57133212060000005</v>
      </c>
      <c r="AY119" s="4">
        <v>0.57078813539999995</v>
      </c>
      <c r="AZ119" s="4">
        <v>0.57024339830000004</v>
      </c>
      <c r="BA119" s="4">
        <v>0.56969797799999999</v>
      </c>
      <c r="BB119" s="4">
        <v>0.56915193809999998</v>
      </c>
      <c r="BC119" s="4">
        <v>0.56860533739999997</v>
      </c>
      <c r="BD119" s="4">
        <v>0.56805823020000001</v>
      </c>
      <c r="BE119" s="4">
        <v>0.56751066679999995</v>
      </c>
      <c r="BF119" s="4">
        <v>0.56696269369999996</v>
      </c>
      <c r="BG119" s="4">
        <v>0.56641435389999994</v>
      </c>
      <c r="BH119" s="4">
        <v>0.56586568709999996</v>
      </c>
      <c r="BI119" s="4">
        <v>0.56531673029999996</v>
      </c>
      <c r="BJ119" s="4">
        <v>0.56476751739999997</v>
      </c>
      <c r="BK119" s="4">
        <v>0.56421807999999996</v>
      </c>
      <c r="BL119" s="4">
        <v>0.56366844729999999</v>
      </c>
      <c r="BM119" s="4">
        <v>0.56311864619999996</v>
      </c>
      <c r="BN119" s="4">
        <v>0.56256870199999998</v>
      </c>
      <c r="BO119" s="4">
        <v>0.56201863760000004</v>
      </c>
      <c r="BP119" s="4">
        <v>0.56146847460000004</v>
      </c>
      <c r="BQ119" s="4">
        <v>0.56091823299999999</v>
      </c>
      <c r="BR119" s="4">
        <v>0.56036793119999995</v>
      </c>
      <c r="BS119" s="4">
        <v>0.55981758619999999</v>
      </c>
      <c r="BT119" s="4">
        <v>0.55926721410000002</v>
      </c>
      <c r="BU119" s="4">
        <v>0.55871682950000001</v>
      </c>
      <c r="BV119" s="4">
        <v>0.5581664462</v>
      </c>
      <c r="BW119" s="4">
        <v>0.55761607680000003</v>
      </c>
      <c r="BX119" s="4">
        <v>0.55706573309999996</v>
      </c>
      <c r="BY119" s="4">
        <v>0.55651542620000005</v>
      </c>
      <c r="BZ119" s="4">
        <v>0.55596516630000004</v>
      </c>
      <c r="CA119" s="4">
        <v>0.55541496280000002</v>
      </c>
      <c r="CB119" s="4">
        <v>0.55486482459999997</v>
      </c>
      <c r="CC119" s="4">
        <v>0.55431476000000002</v>
      </c>
      <c r="CD119" s="4">
        <v>0.55376477660000001</v>
      </c>
      <c r="CE119" s="4">
        <v>0.55321488159999999</v>
      </c>
      <c r="CF119" s="4">
        <v>0.55266508169999995</v>
      </c>
      <c r="CG119" s="4">
        <v>0.55211538319999998</v>
      </c>
      <c r="CH119" s="4">
        <v>0.551565792</v>
      </c>
      <c r="CI119" s="4">
        <v>0.5510163133</v>
      </c>
      <c r="CJ119" s="4">
        <v>0.5504669525</v>
      </c>
      <c r="CK119" s="4">
        <v>0.54991771430000003</v>
      </c>
      <c r="CL119" s="4">
        <v>0.54936860330000004</v>
      </c>
      <c r="CM119" s="4">
        <v>0.54881962350000002</v>
      </c>
      <c r="CN119" s="4">
        <v>0.54827077909999999</v>
      </c>
      <c r="CO119" s="4">
        <v>0.54772207380000004</v>
      </c>
      <c r="CP119" s="4">
        <v>0.54717351110000001</v>
      </c>
      <c r="CQ119" s="4">
        <v>0.54662509439999996</v>
      </c>
      <c r="CR119" s="4">
        <v>0.54607682680000003</v>
      </c>
      <c r="CS119" s="4">
        <v>0.54552871120000002</v>
      </c>
      <c r="CT119" s="4">
        <v>0.54498075050000006</v>
      </c>
      <c r="CU119" s="4">
        <v>0.54443294740000003</v>
      </c>
      <c r="CV119" s="4">
        <v>0.54388530440000005</v>
      </c>
      <c r="CW119" s="4">
        <v>0.54333782399999997</v>
      </c>
      <c r="CX119" s="4">
        <v>0.54279050829999997</v>
      </c>
      <c r="CY119" s="4">
        <v>0.54224335970000004</v>
      </c>
      <c r="CZ119" s="4">
        <v>0.54169638019999999</v>
      </c>
      <c r="DA119" s="4">
        <v>0.54114957180000001</v>
      </c>
      <c r="DB119" s="4">
        <v>0.54060293650000002</v>
      </c>
      <c r="DC119" s="4">
        <v>0.54005647599999995</v>
      </c>
      <c r="DD119" s="4">
        <v>0.53951019219999996</v>
      </c>
      <c r="DE119" s="4">
        <v>0.53896408679999996</v>
      </c>
      <c r="DF119" s="4">
        <v>0.53841816129999998</v>
      </c>
      <c r="DG119" s="4">
        <v>0.53787241740000002</v>
      </c>
      <c r="DH119" s="4">
        <v>0.53732685670000002</v>
      </c>
      <c r="DI119" s="4">
        <v>0.53678148049999996</v>
      </c>
      <c r="DJ119" s="4">
        <v>0.53623629029999997</v>
      </c>
      <c r="DK119" s="4">
        <v>0.53569128759999995</v>
      </c>
      <c r="DL119" s="4">
        <v>0.53514647360000001</v>
      </c>
      <c r="DM119" s="4">
        <v>0.53460184980000003</v>
      </c>
      <c r="DN119" s="4">
        <v>0.5340574173</v>
      </c>
      <c r="DO119" s="4">
        <v>0.53351317740000004</v>
      </c>
      <c r="DP119" s="4">
        <v>0.53296913140000002</v>
      </c>
      <c r="DQ119" s="4">
        <v>0.53242528040000003</v>
      </c>
      <c r="DR119" s="4">
        <v>0.53188162559999996</v>
      </c>
      <c r="DS119" s="4">
        <v>0.53133816810000001</v>
      </c>
      <c r="DT119" s="4">
        <v>0.53079490920000005</v>
      </c>
      <c r="DU119" s="4">
        <v>0.53025184979999995</v>
      </c>
      <c r="DV119" s="4">
        <v>0.52970899110000003</v>
      </c>
      <c r="DW119" s="4">
        <v>0.52916633410000002</v>
      </c>
      <c r="DX119" s="4">
        <v>0.52862388000000005</v>
      </c>
      <c r="DY119" s="4">
        <v>0.52808162960000005</v>
      </c>
      <c r="DZ119" s="4">
        <v>0.52753958410000001</v>
      </c>
      <c r="EA119" s="4">
        <v>0.52699774440000002</v>
      </c>
      <c r="EB119" s="4">
        <v>0.52645611150000005</v>
      </c>
      <c r="EC119" s="4">
        <v>0.52591468649999995</v>
      </c>
      <c r="ED119" s="4">
        <v>0.52537347030000003</v>
      </c>
      <c r="EE119" s="4">
        <v>0.52483246380000004</v>
      </c>
      <c r="EF119" s="4">
        <v>0.52429166800000004</v>
      </c>
      <c r="EG119" s="4">
        <v>0.52375108390000003</v>
      </c>
      <c r="EH119" s="4">
        <v>0.52321071230000005</v>
      </c>
      <c r="EI119" s="4">
        <v>0.52267055429999998</v>
      </c>
      <c r="EJ119" s="4">
        <v>0.52213061059999999</v>
      </c>
      <c r="EK119" s="4">
        <v>0.52159088229999995</v>
      </c>
      <c r="EL119" s="4">
        <v>0.52105137020000003</v>
      </c>
      <c r="EM119" s="4">
        <v>0.52051207519999998</v>
      </c>
      <c r="EN119" s="4">
        <v>0.51997299819999998</v>
      </c>
      <c r="EO119" s="4">
        <v>0.51943413999999999</v>
      </c>
      <c r="EP119" s="4">
        <v>0.51889550169999998</v>
      </c>
      <c r="EQ119" s="4">
        <v>0.51835708390000002</v>
      </c>
      <c r="ER119" s="4">
        <v>0.51781888769999995</v>
      </c>
      <c r="ES119" s="4">
        <v>0.51728091379999996</v>
      </c>
      <c r="ET119" s="4">
        <v>0.51674316310000001</v>
      </c>
      <c r="EU119" s="4">
        <v>0.51620563649999995</v>
      </c>
      <c r="EV119" s="4">
        <v>0.51566833479999996</v>
      </c>
      <c r="EW119" s="4">
        <v>0.51513125879999999</v>
      </c>
      <c r="EX119" s="4">
        <v>0.51459440940000001</v>
      </c>
      <c r="EY119" s="4">
        <v>0.51405778739999997</v>
      </c>
      <c r="EZ119" s="4">
        <v>0.51352139370000005</v>
      </c>
      <c r="FA119" s="4">
        <v>0.51298522899999999</v>
      </c>
      <c r="FB119" s="4">
        <v>0.51244929419999996</v>
      </c>
      <c r="FC119" s="4">
        <v>0.51191359010000004</v>
      </c>
      <c r="FD119" s="4">
        <v>0.51137811749999995</v>
      </c>
      <c r="FE119" s="4">
        <v>0.51084287719999999</v>
      </c>
      <c r="FF119" s="4">
        <v>0.51030787010000001</v>
      </c>
      <c r="FG119" s="4">
        <v>0.50977309689999994</v>
      </c>
      <c r="FH119" s="4">
        <v>0.50923855839999999</v>
      </c>
      <c r="FI119" s="4">
        <v>0.50870425549999998</v>
      </c>
      <c r="FJ119" s="4">
        <v>0.50817018889999999</v>
      </c>
      <c r="FK119" s="4">
        <v>0.50763635939999996</v>
      </c>
      <c r="FL119" s="4">
        <v>0.50710276779999996</v>
      </c>
      <c r="FM119" s="4">
        <v>0.50656941479999995</v>
      </c>
      <c r="FN119" s="4">
        <v>0.5060363014</v>
      </c>
      <c r="FO119" s="4">
        <v>0.50550342820000005</v>
      </c>
      <c r="FP119" s="4">
        <v>0.50497079600000006</v>
      </c>
      <c r="FQ119" s="4">
        <v>0.50443840559999997</v>
      </c>
    </row>
    <row r="120" spans="1:173" x14ac:dyDescent="0.2">
      <c r="A120" s="3">
        <v>118</v>
      </c>
      <c r="B120" s="4">
        <v>0.64947624250000002</v>
      </c>
      <c r="C120" s="4">
        <v>0.64761467569999998</v>
      </c>
      <c r="D120" s="4">
        <v>0.62166008380000004</v>
      </c>
      <c r="E120" s="4">
        <v>0.60859308850000005</v>
      </c>
      <c r="F120" s="4">
        <v>0.60195628999999995</v>
      </c>
      <c r="G120" s="4">
        <v>0.59851688660000002</v>
      </c>
      <c r="H120" s="4">
        <v>0.59666333579999997</v>
      </c>
      <c r="I120" s="4">
        <v>0.59559231489999997</v>
      </c>
      <c r="J120" s="4">
        <v>0.59490340620000004</v>
      </c>
      <c r="K120" s="4">
        <v>0.59439722900000003</v>
      </c>
      <c r="L120" s="4">
        <v>0.59397476839999996</v>
      </c>
      <c r="M120" s="4">
        <v>0.59358711580000001</v>
      </c>
      <c r="N120" s="4">
        <v>0.59321036309999997</v>
      </c>
      <c r="O120" s="4">
        <v>0.59283305890000004</v>
      </c>
      <c r="P120" s="4">
        <v>0.5924499406</v>
      </c>
      <c r="Q120" s="4">
        <v>0.59205880470000005</v>
      </c>
      <c r="R120" s="4">
        <v>0.59165894429999999</v>
      </c>
      <c r="S120" s="4">
        <v>0.59125037030000005</v>
      </c>
      <c r="T120" s="4">
        <v>0.59083342500000002</v>
      </c>
      <c r="U120" s="4">
        <v>0.59040859040000004</v>
      </c>
      <c r="V120" s="4">
        <v>0.58997639479999997</v>
      </c>
      <c r="W120" s="4">
        <v>0.58953736739999996</v>
      </c>
      <c r="X120" s="4">
        <v>0.58909201789999999</v>
      </c>
      <c r="Y120" s="4">
        <v>0.58864082719999999</v>
      </c>
      <c r="Z120" s="4">
        <v>0.58818424479999998</v>
      </c>
      <c r="AA120" s="4">
        <v>0.58772268839999997</v>
      </c>
      <c r="AB120" s="4">
        <v>0.58725654500000002</v>
      </c>
      <c r="AC120" s="4">
        <v>0.58678617290000001</v>
      </c>
      <c r="AD120" s="4">
        <v>0.58631190300000002</v>
      </c>
      <c r="AE120" s="4">
        <v>0.58583404149999996</v>
      </c>
      <c r="AF120" s="4">
        <v>0.58535287110000001</v>
      </c>
      <c r="AG120" s="4">
        <v>0.5848686528</v>
      </c>
      <c r="AH120" s="4">
        <v>0.58438162790000003</v>
      </c>
      <c r="AI120" s="4">
        <v>0.58389201940000002</v>
      </c>
      <c r="AJ120" s="4">
        <v>0.58340003289999998</v>
      </c>
      <c r="AK120" s="4">
        <v>0.58290585880000001</v>
      </c>
      <c r="AL120" s="4">
        <v>0.58240967259999998</v>
      </c>
      <c r="AM120" s="4">
        <v>0.5819116366</v>
      </c>
      <c r="AN120" s="4">
        <v>0.58141190080000005</v>
      </c>
      <c r="AO120" s="4">
        <v>0.58091060350000001</v>
      </c>
      <c r="AP120" s="4">
        <v>0.58040787279999995</v>
      </c>
      <c r="AQ120" s="4">
        <v>0.57990382679999997</v>
      </c>
      <c r="AR120" s="4">
        <v>0.57939857480000001</v>
      </c>
      <c r="AS120" s="4">
        <v>0.57889221759999998</v>
      </c>
      <c r="AT120" s="4">
        <v>0.57838484859999995</v>
      </c>
      <c r="AU120" s="4">
        <v>0.57787655390000003</v>
      </c>
      <c r="AV120" s="4">
        <v>0.57736741309999995</v>
      </c>
      <c r="AW120" s="4">
        <v>0.57685749980000001</v>
      </c>
      <c r="AX120" s="4">
        <v>0.57634688209999996</v>
      </c>
      <c r="AY120" s="4">
        <v>0.5758356228</v>
      </c>
      <c r="AZ120" s="4">
        <v>0.57532378009999996</v>
      </c>
      <c r="BA120" s="4">
        <v>0.57481140760000005</v>
      </c>
      <c r="BB120" s="4">
        <v>0.57429855510000005</v>
      </c>
      <c r="BC120" s="4">
        <v>0.5737852685</v>
      </c>
      <c r="BD120" s="4">
        <v>0.57327159019999996</v>
      </c>
      <c r="BE120" s="4">
        <v>0.57275755969999997</v>
      </c>
      <c r="BF120" s="4">
        <v>0.57224321310000004</v>
      </c>
      <c r="BG120" s="4">
        <v>0.57172858419999995</v>
      </c>
      <c r="BH120" s="4">
        <v>0.57121370410000005</v>
      </c>
      <c r="BI120" s="4">
        <v>0.57069860149999996</v>
      </c>
      <c r="BJ120" s="4">
        <v>0.57018330309999998</v>
      </c>
      <c r="BK120" s="4">
        <v>0.56966783359999995</v>
      </c>
      <c r="BL120" s="4">
        <v>0.56915221589999998</v>
      </c>
      <c r="BM120" s="4">
        <v>0.56863647090000002</v>
      </c>
      <c r="BN120" s="4">
        <v>0.56812061849999995</v>
      </c>
      <c r="BO120" s="4">
        <v>0.56760467670000003</v>
      </c>
      <c r="BP120" s="4">
        <v>0.5670886624</v>
      </c>
      <c r="BQ120" s="4">
        <v>0.56657259120000003</v>
      </c>
      <c r="BR120" s="4">
        <v>0.56605647749999999</v>
      </c>
      <c r="BS120" s="4">
        <v>0.5655403349</v>
      </c>
      <c r="BT120" s="4">
        <v>0.56502417559999996</v>
      </c>
      <c r="BU120" s="4">
        <v>0.56450801139999995</v>
      </c>
      <c r="BV120" s="4">
        <v>0.56399185289999998</v>
      </c>
      <c r="BW120" s="4">
        <v>0.56347571019999998</v>
      </c>
      <c r="BX120" s="4">
        <v>0.56295959259999995</v>
      </c>
      <c r="BY120" s="4">
        <v>0.56244350850000002</v>
      </c>
      <c r="BZ120" s="4">
        <v>0.5619274662</v>
      </c>
      <c r="CA120" s="4">
        <v>0.56141147309999995</v>
      </c>
      <c r="CB120" s="4">
        <v>0.56089553609999998</v>
      </c>
      <c r="CC120" s="4">
        <v>0.56037966179999998</v>
      </c>
      <c r="CD120" s="4">
        <v>0.55986385620000001</v>
      </c>
      <c r="CE120" s="4">
        <v>0.55934812489999997</v>
      </c>
      <c r="CF120" s="4">
        <v>0.55883247329999997</v>
      </c>
      <c r="CG120" s="4">
        <v>0.55831690629999997</v>
      </c>
      <c r="CH120" s="4">
        <v>0.55780142860000004</v>
      </c>
      <c r="CI120" s="4">
        <v>0.55728604429999995</v>
      </c>
      <c r="CJ120" s="4">
        <v>0.55677075769999995</v>
      </c>
      <c r="CK120" s="4">
        <v>0.55625557260000003</v>
      </c>
      <c r="CL120" s="4">
        <v>0.55574049240000001</v>
      </c>
      <c r="CM120" s="4">
        <v>0.55522552059999997</v>
      </c>
      <c r="CN120" s="4">
        <v>0.55471066040000006</v>
      </c>
      <c r="CO120" s="4">
        <v>0.55419591469999996</v>
      </c>
      <c r="CP120" s="4">
        <v>0.55368128630000002</v>
      </c>
      <c r="CQ120" s="4">
        <v>0.55316677800000003</v>
      </c>
      <c r="CR120" s="4">
        <v>0.55265239219999995</v>
      </c>
      <c r="CS120" s="4">
        <v>0.5521381313</v>
      </c>
      <c r="CT120" s="4">
        <v>0.55162399760000003</v>
      </c>
      <c r="CU120" s="4">
        <v>0.55110999319999998</v>
      </c>
      <c r="CV120" s="4">
        <v>0.55059612010000003</v>
      </c>
      <c r="CW120" s="4">
        <v>0.55008238040000002</v>
      </c>
      <c r="CX120" s="4">
        <v>0.54956877589999997</v>
      </c>
      <c r="CY120" s="4">
        <v>0.54905530830000004</v>
      </c>
      <c r="CZ120" s="4">
        <v>0.54854197930000004</v>
      </c>
      <c r="DA120" s="4">
        <v>0.54802879069999999</v>
      </c>
      <c r="DB120" s="4">
        <v>0.54751574380000001</v>
      </c>
      <c r="DC120" s="4">
        <v>0.54700284030000002</v>
      </c>
      <c r="DD120" s="4">
        <v>0.5464900815</v>
      </c>
      <c r="DE120" s="4">
        <v>0.54597746889999998</v>
      </c>
      <c r="DF120" s="4">
        <v>0.54546500369999995</v>
      </c>
      <c r="DG120" s="4">
        <v>0.54495268740000002</v>
      </c>
      <c r="DH120" s="4">
        <v>0.54444052109999996</v>
      </c>
      <c r="DI120" s="4">
        <v>0.54392850609999999</v>
      </c>
      <c r="DJ120" s="4">
        <v>0.54341664349999996</v>
      </c>
      <c r="DK120" s="4">
        <v>0.54290493449999999</v>
      </c>
      <c r="DL120" s="4">
        <v>0.54239338020000005</v>
      </c>
      <c r="DM120" s="4">
        <v>0.54188198180000002</v>
      </c>
      <c r="DN120" s="4">
        <v>0.54137074009999997</v>
      </c>
      <c r="DO120" s="4">
        <v>0.5408596564</v>
      </c>
      <c r="DP120" s="4">
        <v>0.54034873159999997</v>
      </c>
      <c r="DQ120" s="4">
        <v>0.53983796669999995</v>
      </c>
      <c r="DR120" s="4">
        <v>0.53932736260000003</v>
      </c>
      <c r="DS120" s="4">
        <v>0.53881692039999995</v>
      </c>
      <c r="DT120" s="4">
        <v>0.53830664090000002</v>
      </c>
      <c r="DU120" s="4">
        <v>0.53779652519999999</v>
      </c>
      <c r="DV120" s="4">
        <v>0.53728657400000002</v>
      </c>
      <c r="DW120" s="4">
        <v>0.53677678839999998</v>
      </c>
      <c r="DX120" s="4">
        <v>0.53626716910000005</v>
      </c>
      <c r="DY120" s="4">
        <v>0.53575771699999997</v>
      </c>
      <c r="DZ120" s="4">
        <v>0.53524843310000003</v>
      </c>
      <c r="EA120" s="4">
        <v>0.53473931809999997</v>
      </c>
      <c r="EB120" s="4">
        <v>0.53423037279999996</v>
      </c>
      <c r="EC120" s="4">
        <v>0.53372159819999998</v>
      </c>
      <c r="ED120" s="4">
        <v>0.53321299499999997</v>
      </c>
      <c r="EE120" s="4">
        <v>0.5327045641</v>
      </c>
      <c r="EF120" s="4">
        <v>0.53219630610000002</v>
      </c>
      <c r="EG120" s="4">
        <v>0.53168822199999999</v>
      </c>
      <c r="EH120" s="4">
        <v>0.53118031259999998</v>
      </c>
      <c r="EI120" s="4">
        <v>0.53067257850000005</v>
      </c>
      <c r="EJ120" s="4">
        <v>0.53016502060000004</v>
      </c>
      <c r="EK120" s="4">
        <v>0.52965763970000002</v>
      </c>
      <c r="EL120" s="4">
        <v>0.52915043640000003</v>
      </c>
      <c r="EM120" s="4">
        <v>0.52864341169999995</v>
      </c>
      <c r="EN120" s="4">
        <v>0.52813656610000004</v>
      </c>
      <c r="EO120" s="4">
        <v>0.52762990060000003</v>
      </c>
      <c r="EP120" s="4">
        <v>0.52712341569999999</v>
      </c>
      <c r="EQ120" s="4">
        <v>0.52661711229999997</v>
      </c>
      <c r="ER120" s="4">
        <v>0.52611099110000004</v>
      </c>
      <c r="ES120" s="4">
        <v>0.52560505280000003</v>
      </c>
      <c r="ET120" s="4">
        <v>0.52509929820000001</v>
      </c>
      <c r="EU120" s="4">
        <v>0.52459372800000004</v>
      </c>
      <c r="EV120" s="4">
        <v>0.52408834289999995</v>
      </c>
      <c r="EW120" s="4">
        <v>0.52358314350000001</v>
      </c>
      <c r="EX120" s="4">
        <v>0.52307813069999998</v>
      </c>
      <c r="EY120" s="4">
        <v>0.5225733052</v>
      </c>
      <c r="EZ120" s="4">
        <v>0.52206866760000004</v>
      </c>
      <c r="FA120" s="4">
        <v>0.52156421870000003</v>
      </c>
      <c r="FB120" s="4">
        <v>0.52105995910000003</v>
      </c>
      <c r="FC120" s="4">
        <v>0.52055588959999999</v>
      </c>
      <c r="FD120" s="4">
        <v>0.52005201079999996</v>
      </c>
      <c r="FE120" s="4">
        <v>0.51954832350000002</v>
      </c>
      <c r="FF120" s="4">
        <v>0.51904482829999998</v>
      </c>
      <c r="FG120" s="4">
        <v>0.51854152590000002</v>
      </c>
      <c r="FH120" s="4">
        <v>0.51803841709999998</v>
      </c>
      <c r="FI120" s="4">
        <v>0.51753550240000001</v>
      </c>
      <c r="FJ120" s="4">
        <v>0.51703278269999997</v>
      </c>
      <c r="FK120" s="4">
        <v>0.51653025850000001</v>
      </c>
      <c r="FL120" s="4">
        <v>0.51602793049999995</v>
      </c>
      <c r="FM120" s="4">
        <v>0.51552579939999998</v>
      </c>
      <c r="FN120" s="4">
        <v>0.51502386590000004</v>
      </c>
      <c r="FO120" s="4">
        <v>0.51452213069999997</v>
      </c>
      <c r="FP120" s="4">
        <v>0.51402059430000002</v>
      </c>
      <c r="FQ120" s="4">
        <v>0.51351925759999995</v>
      </c>
    </row>
    <row r="121" spans="1:173" x14ac:dyDescent="0.2">
      <c r="A121" s="3">
        <v>119</v>
      </c>
      <c r="B121" s="4">
        <v>0.65371086109999998</v>
      </c>
      <c r="C121" s="4">
        <v>0.65176771649999998</v>
      </c>
      <c r="D121" s="4">
        <v>0.62574304629999999</v>
      </c>
      <c r="E121" s="4">
        <v>0.61260481020000002</v>
      </c>
      <c r="F121" s="4">
        <v>0.60590550840000001</v>
      </c>
      <c r="G121" s="4">
        <v>0.60241252479999996</v>
      </c>
      <c r="H121" s="4">
        <v>0.60051313660000005</v>
      </c>
      <c r="I121" s="4">
        <v>0.59940296520000003</v>
      </c>
      <c r="J121" s="4">
        <v>0.59868079829999998</v>
      </c>
      <c r="K121" s="4">
        <v>0.5981466513</v>
      </c>
      <c r="L121" s="4">
        <v>0.59770102469999997</v>
      </c>
      <c r="M121" s="4">
        <v>0.59729460099999998</v>
      </c>
      <c r="N121" s="4">
        <v>0.59690311490000003</v>
      </c>
      <c r="O121" s="4">
        <v>0.5965147945</v>
      </c>
      <c r="P121" s="4">
        <v>0.59612408640000003</v>
      </c>
      <c r="Q121" s="4">
        <v>0.59572852099999996</v>
      </c>
      <c r="R121" s="4">
        <v>0.59532714679999998</v>
      </c>
      <c r="S121" s="4">
        <v>0.59491974979999995</v>
      </c>
      <c r="T121" s="4">
        <v>0.59450646439999999</v>
      </c>
      <c r="U121" s="4">
        <v>0.59408758110000004</v>
      </c>
      <c r="V121" s="4">
        <v>0.59366345129999998</v>
      </c>
      <c r="W121" s="4">
        <v>0.59323444079999998</v>
      </c>
      <c r="X121" s="4">
        <v>0.59280090839999999</v>
      </c>
      <c r="Y121" s="4">
        <v>0.59236319589999997</v>
      </c>
      <c r="Z121" s="4">
        <v>0.59192162400000004</v>
      </c>
      <c r="AA121" s="4">
        <v>0.59147649160000004</v>
      </c>
      <c r="AB121" s="4">
        <v>0.59102807619999997</v>
      </c>
      <c r="AC121" s="4">
        <v>0.59057663449999998</v>
      </c>
      <c r="AD121" s="4">
        <v>0.59012240400000004</v>
      </c>
      <c r="AE121" s="4">
        <v>0.58966560450000005</v>
      </c>
      <c r="AF121" s="4">
        <v>0.58920643859999999</v>
      </c>
      <c r="AG121" s="4">
        <v>0.58874509399999997</v>
      </c>
      <c r="AH121" s="4">
        <v>0.58828174369999997</v>
      </c>
      <c r="AI121" s="4">
        <v>0.58781654770000002</v>
      </c>
      <c r="AJ121" s="4">
        <v>0.58734965380000004</v>
      </c>
      <c r="AK121" s="4">
        <v>0.58688119859999999</v>
      </c>
      <c r="AL121" s="4">
        <v>0.58641130809999997</v>
      </c>
      <c r="AM121" s="4">
        <v>0.58594009889999998</v>
      </c>
      <c r="AN121" s="4">
        <v>0.58546767860000004</v>
      </c>
      <c r="AO121" s="4">
        <v>0.58499414670000005</v>
      </c>
      <c r="AP121" s="4">
        <v>0.58451959509999996</v>
      </c>
      <c r="AQ121" s="4">
        <v>0.5840441086</v>
      </c>
      <c r="AR121" s="4">
        <v>0.58356776580000003</v>
      </c>
      <c r="AS121" s="4">
        <v>0.58309063910000003</v>
      </c>
      <c r="AT121" s="4">
        <v>0.5826127955</v>
      </c>
      <c r="AU121" s="4">
        <v>0.58213429709999998</v>
      </c>
      <c r="AV121" s="4">
        <v>0.5816552009</v>
      </c>
      <c r="AW121" s="4">
        <v>0.58117556000000004</v>
      </c>
      <c r="AX121" s="4">
        <v>0.5806954232</v>
      </c>
      <c r="AY121" s="4">
        <v>0.58021483569999999</v>
      </c>
      <c r="AZ121" s="4">
        <v>0.57973383940000001</v>
      </c>
      <c r="BA121" s="4">
        <v>0.57925247290000004</v>
      </c>
      <c r="BB121" s="4">
        <v>0.57877077200000004</v>
      </c>
      <c r="BC121" s="4">
        <v>0.57828876969999998</v>
      </c>
      <c r="BD121" s="4">
        <v>0.57780649660000005</v>
      </c>
      <c r="BE121" s="4">
        <v>0.57732398100000004</v>
      </c>
      <c r="BF121" s="4">
        <v>0.57684124910000001</v>
      </c>
      <c r="BG121" s="4">
        <v>0.57635832509999996</v>
      </c>
      <c r="BH121" s="4">
        <v>0.57587523149999997</v>
      </c>
      <c r="BI121" s="4">
        <v>0.57539198889999998</v>
      </c>
      <c r="BJ121" s="4">
        <v>0.57490861680000005</v>
      </c>
      <c r="BK121" s="4">
        <v>0.57442513269999995</v>
      </c>
      <c r="BL121" s="4">
        <v>0.57394155339999997</v>
      </c>
      <c r="BM121" s="4">
        <v>0.57345789390000002</v>
      </c>
      <c r="BN121" s="4">
        <v>0.57297416850000005</v>
      </c>
      <c r="BO121" s="4">
        <v>0.57249039040000005</v>
      </c>
      <c r="BP121" s="4">
        <v>0.57200657170000002</v>
      </c>
      <c r="BQ121" s="4">
        <v>0.57152272370000001</v>
      </c>
      <c r="BR121" s="4">
        <v>0.5710388569</v>
      </c>
      <c r="BS121" s="4">
        <v>0.57055498110000002</v>
      </c>
      <c r="BT121" s="4">
        <v>0.57007110520000004</v>
      </c>
      <c r="BU121" s="4">
        <v>0.56958723769999997</v>
      </c>
      <c r="BV121" s="4">
        <v>0.56910338640000002</v>
      </c>
      <c r="BW121" s="4">
        <v>0.56861955860000002</v>
      </c>
      <c r="BX121" s="4">
        <v>0.56813576109999997</v>
      </c>
      <c r="BY121" s="4">
        <v>0.56765200000000005</v>
      </c>
      <c r="BZ121" s="4">
        <v>0.56716828139999997</v>
      </c>
      <c r="CA121" s="4">
        <v>0.56668461059999997</v>
      </c>
      <c r="CB121" s="4">
        <v>0.56620099280000002</v>
      </c>
      <c r="CC121" s="4">
        <v>0.56571743279999998</v>
      </c>
      <c r="CD121" s="4">
        <v>0.56523393489999996</v>
      </c>
      <c r="CE121" s="4">
        <v>0.56475050329999998</v>
      </c>
      <c r="CF121" s="4">
        <v>0.56426714200000005</v>
      </c>
      <c r="CG121" s="4">
        <v>0.56378385460000002</v>
      </c>
      <c r="CH121" s="4">
        <v>0.56330064449999995</v>
      </c>
      <c r="CI121" s="4">
        <v>0.56281751489999998</v>
      </c>
      <c r="CJ121" s="4">
        <v>0.56233446890000005</v>
      </c>
      <c r="CK121" s="4">
        <v>0.56185150920000004</v>
      </c>
      <c r="CL121" s="4">
        <v>0.56136863849999996</v>
      </c>
      <c r="CM121" s="4">
        <v>0.56088585930000001</v>
      </c>
      <c r="CN121" s="4">
        <v>0.56040317409999996</v>
      </c>
      <c r="CO121" s="4">
        <v>0.55992058509999998</v>
      </c>
      <c r="CP121" s="4">
        <v>0.55943809430000002</v>
      </c>
      <c r="CQ121" s="4">
        <v>0.55895570380000004</v>
      </c>
      <c r="CR121" s="4">
        <v>0.55847341559999997</v>
      </c>
      <c r="CS121" s="4">
        <v>0.55799123129999995</v>
      </c>
      <c r="CT121" s="4">
        <v>0.55750915280000002</v>
      </c>
      <c r="CU121" s="4">
        <v>0.55702718159999998</v>
      </c>
      <c r="CV121" s="4">
        <v>0.55654531929999995</v>
      </c>
      <c r="CW121" s="4">
        <v>0.55606356749999997</v>
      </c>
      <c r="CX121" s="4">
        <v>0.55558192760000003</v>
      </c>
      <c r="CY121" s="4">
        <v>0.5551004008</v>
      </c>
      <c r="CZ121" s="4">
        <v>0.55461898870000004</v>
      </c>
      <c r="DA121" s="4">
        <v>0.55413769229999998</v>
      </c>
      <c r="DB121" s="4">
        <v>0.55365651289999995</v>
      </c>
      <c r="DC121" s="4">
        <v>0.55317545170000004</v>
      </c>
      <c r="DD121" s="4">
        <v>0.55269450990000002</v>
      </c>
      <c r="DE121" s="4">
        <v>0.55221368849999997</v>
      </c>
      <c r="DF121" s="4">
        <v>0.55173298849999997</v>
      </c>
      <c r="DG121" s="4">
        <v>0.55125241110000001</v>
      </c>
      <c r="DH121" s="4">
        <v>0.55077195710000004</v>
      </c>
      <c r="DI121" s="4">
        <v>0.55029162769999995</v>
      </c>
      <c r="DJ121" s="4">
        <v>0.54981142360000002</v>
      </c>
      <c r="DK121" s="4">
        <v>0.54933134589999999</v>
      </c>
      <c r="DL121" s="4">
        <v>0.54885139540000005</v>
      </c>
      <c r="DM121" s="4">
        <v>0.54837157299999995</v>
      </c>
      <c r="DN121" s="4">
        <v>0.54789187959999996</v>
      </c>
      <c r="DO121" s="4">
        <v>0.54741231599999995</v>
      </c>
      <c r="DP121" s="4">
        <v>0.54693288309999999</v>
      </c>
      <c r="DQ121" s="4">
        <v>0.54645358150000001</v>
      </c>
      <c r="DR121" s="4">
        <v>0.54597441219999998</v>
      </c>
      <c r="DS121" s="4">
        <v>0.54549537589999997</v>
      </c>
      <c r="DT121" s="4">
        <v>0.54501647340000003</v>
      </c>
      <c r="DU121" s="4">
        <v>0.54453770550000002</v>
      </c>
      <c r="DV121" s="4">
        <v>0.54405907279999999</v>
      </c>
      <c r="DW121" s="4">
        <v>0.54358057609999999</v>
      </c>
      <c r="DX121" s="4">
        <v>0.54310221619999999</v>
      </c>
      <c r="DY121" s="4">
        <v>0.54262399380000004</v>
      </c>
      <c r="DZ121" s="4">
        <v>0.54214590949999997</v>
      </c>
      <c r="EA121" s="4">
        <v>0.54166796409999995</v>
      </c>
      <c r="EB121" s="4">
        <v>0.54119015829999995</v>
      </c>
      <c r="EC121" s="4">
        <v>0.5407124928</v>
      </c>
      <c r="ED121" s="4">
        <v>0.54023496820000005</v>
      </c>
      <c r="EE121" s="4">
        <v>0.53975758519999995</v>
      </c>
      <c r="EF121" s="4">
        <v>0.53928034449999995</v>
      </c>
      <c r="EG121" s="4">
        <v>0.53880324670000002</v>
      </c>
      <c r="EH121" s="4">
        <v>0.53832629259999998</v>
      </c>
      <c r="EI121" s="4">
        <v>0.53784948269999999</v>
      </c>
      <c r="EJ121" s="4">
        <v>0.53737281770000001</v>
      </c>
      <c r="EK121" s="4">
        <v>0.53689629839999997</v>
      </c>
      <c r="EL121" s="4">
        <v>0.53641992520000004</v>
      </c>
      <c r="EM121" s="4">
        <v>0.53594369880000003</v>
      </c>
      <c r="EN121" s="4">
        <v>0.53546762000000003</v>
      </c>
      <c r="EO121" s="4">
        <v>0.53499168919999995</v>
      </c>
      <c r="EP121" s="4">
        <v>0.53451590719999997</v>
      </c>
      <c r="EQ121" s="4">
        <v>0.53404027450000002</v>
      </c>
      <c r="ER121" s="4">
        <v>0.53356479180000005</v>
      </c>
      <c r="ES121" s="4">
        <v>0.53308945969999999</v>
      </c>
      <c r="ET121" s="4">
        <v>0.53261427890000002</v>
      </c>
      <c r="EU121" s="4">
        <v>0.53213924980000005</v>
      </c>
      <c r="EV121" s="4">
        <v>0.53166437320000004</v>
      </c>
      <c r="EW121" s="4">
        <v>0.53118964970000004</v>
      </c>
      <c r="EX121" s="4">
        <v>0.53071507979999999</v>
      </c>
      <c r="EY121" s="4">
        <v>0.53024066410000004</v>
      </c>
      <c r="EZ121" s="4">
        <v>0.52976640330000002</v>
      </c>
      <c r="FA121" s="4">
        <v>0.52929229799999999</v>
      </c>
      <c r="FB121" s="4">
        <v>0.5288183487</v>
      </c>
      <c r="FC121" s="4">
        <v>0.52834455599999997</v>
      </c>
      <c r="FD121" s="4">
        <v>0.52787092059999996</v>
      </c>
      <c r="FE121" s="4">
        <v>0.52739744300000002</v>
      </c>
      <c r="FF121" s="4">
        <v>0.52692412379999998</v>
      </c>
      <c r="FG121" s="4">
        <v>0.5264509637</v>
      </c>
      <c r="FH121" s="4">
        <v>0.5259779631</v>
      </c>
      <c r="FI121" s="4">
        <v>0.52550512260000004</v>
      </c>
      <c r="FJ121" s="4">
        <v>0.52503244289999995</v>
      </c>
      <c r="FK121" s="4">
        <v>0.5245599245</v>
      </c>
      <c r="FL121" s="4">
        <v>0.524087568</v>
      </c>
      <c r="FM121" s="4">
        <v>0.52361537400000002</v>
      </c>
      <c r="FN121" s="4">
        <v>0.52314334309999999</v>
      </c>
      <c r="FO121" s="4">
        <v>0.52267147570000005</v>
      </c>
      <c r="FP121" s="4">
        <v>0.52219977259999995</v>
      </c>
      <c r="FQ121" s="4">
        <v>0.52172823420000003</v>
      </c>
    </row>
    <row r="122" spans="1:173" x14ac:dyDescent="0.2">
      <c r="A122" s="3">
        <v>120</v>
      </c>
      <c r="B122" s="4">
        <v>0.65743875630000004</v>
      </c>
      <c r="C122" s="4">
        <v>0.65541201270000005</v>
      </c>
      <c r="D122" s="4">
        <v>0.6293173567</v>
      </c>
      <c r="E122" s="4">
        <v>0.61610760229999995</v>
      </c>
      <c r="F122" s="4">
        <v>0.60934472269999995</v>
      </c>
      <c r="G122" s="4">
        <v>0.60579655030000001</v>
      </c>
      <c r="H122" s="4">
        <v>0.60384942230000005</v>
      </c>
      <c r="I122" s="4">
        <v>0.60269804829999996</v>
      </c>
      <c r="J122" s="4">
        <v>0.60194049999999999</v>
      </c>
      <c r="K122" s="4">
        <v>0.60137622840000005</v>
      </c>
      <c r="L122" s="4">
        <v>0.6009052694</v>
      </c>
      <c r="M122" s="4">
        <v>0.60047790690000002</v>
      </c>
      <c r="N122" s="4">
        <v>0.6000695224</v>
      </c>
      <c r="O122" s="4">
        <v>0.59966802590000001</v>
      </c>
      <c r="P122" s="4">
        <v>0.59926757409999998</v>
      </c>
      <c r="Q122" s="4">
        <v>0.59886543179999996</v>
      </c>
      <c r="R122" s="4">
        <v>0.59846040280000001</v>
      </c>
      <c r="S122" s="4">
        <v>0.59805204789999999</v>
      </c>
      <c r="T122" s="4">
        <v>0.59764029380000006</v>
      </c>
      <c r="U122" s="4">
        <v>0.59722523920000004</v>
      </c>
      <c r="V122" s="4">
        <v>0.59680705820000002</v>
      </c>
      <c r="W122" s="4">
        <v>0.59638595329999999</v>
      </c>
      <c r="X122" s="4">
        <v>0.59596213239999996</v>
      </c>
      <c r="Y122" s="4">
        <v>0.59553579779999999</v>
      </c>
      <c r="Z122" s="4">
        <v>0.59510714149999999</v>
      </c>
      <c r="AA122" s="4">
        <v>0.59467634339999997</v>
      </c>
      <c r="AB122" s="4">
        <v>0.59424357130000005</v>
      </c>
      <c r="AC122" s="4">
        <v>0.59380898049999997</v>
      </c>
      <c r="AD122" s="4">
        <v>0.59337271489999999</v>
      </c>
      <c r="AE122" s="4">
        <v>0.5929349075</v>
      </c>
      <c r="AF122" s="4">
        <v>0.59249568149999998</v>
      </c>
      <c r="AG122" s="4">
        <v>0.59205515040000001</v>
      </c>
      <c r="AH122" s="4">
        <v>0.59161341940000001</v>
      </c>
      <c r="AI122" s="4">
        <v>0.59117058550000001</v>
      </c>
      <c r="AJ122" s="4">
        <v>0.5907267383</v>
      </c>
      <c r="AK122" s="4">
        <v>0.59028196079999995</v>
      </c>
      <c r="AL122" s="4">
        <v>0.58983632939999997</v>
      </c>
      <c r="AM122" s="4">
        <v>0.58938991500000004</v>
      </c>
      <c r="AN122" s="4">
        <v>0.58894278290000002</v>
      </c>
      <c r="AO122" s="4">
        <v>0.58849499350000001</v>
      </c>
      <c r="AP122" s="4">
        <v>0.58804660259999997</v>
      </c>
      <c r="AQ122" s="4">
        <v>0.58759766179999995</v>
      </c>
      <c r="AR122" s="4">
        <v>0.58714821890000002</v>
      </c>
      <c r="AS122" s="4">
        <v>0.58669831790000004</v>
      </c>
      <c r="AT122" s="4">
        <v>0.58624799949999995</v>
      </c>
      <c r="AU122" s="4">
        <v>0.58579730149999998</v>
      </c>
      <c r="AV122" s="4">
        <v>0.58534625870000001</v>
      </c>
      <c r="AW122" s="4">
        <v>0.58489490330000005</v>
      </c>
      <c r="AX122" s="4">
        <v>0.58444326499999999</v>
      </c>
      <c r="AY122" s="4">
        <v>0.58399137150000002</v>
      </c>
      <c r="AZ122" s="4">
        <v>0.58353924820000003</v>
      </c>
      <c r="BA122" s="4">
        <v>0.58308691879999996</v>
      </c>
      <c r="BB122" s="4">
        <v>0.58263440489999996</v>
      </c>
      <c r="BC122" s="4">
        <v>0.58218172690000003</v>
      </c>
      <c r="BD122" s="4">
        <v>0.58172890349999995</v>
      </c>
      <c r="BE122" s="4">
        <v>0.58127595180000002</v>
      </c>
      <c r="BF122" s="4">
        <v>0.58082288800000004</v>
      </c>
      <c r="BG122" s="4">
        <v>0.580369727</v>
      </c>
      <c r="BH122" s="4">
        <v>0.57991648230000004</v>
      </c>
      <c r="BI122" s="4">
        <v>0.57946316689999999</v>
      </c>
      <c r="BJ122" s="4">
        <v>0.57900979249999995</v>
      </c>
      <c r="BK122" s="4">
        <v>0.57855637000000004</v>
      </c>
      <c r="BL122" s="4">
        <v>0.57810290959999999</v>
      </c>
      <c r="BM122" s="4">
        <v>0.57764942080000004</v>
      </c>
      <c r="BN122" s="4">
        <v>0.5771959123</v>
      </c>
      <c r="BO122" s="4">
        <v>0.5767423921</v>
      </c>
      <c r="BP122" s="4">
        <v>0.57628886800000001</v>
      </c>
      <c r="BQ122" s="4">
        <v>0.57583534670000003</v>
      </c>
      <c r="BR122" s="4">
        <v>0.57538183499999995</v>
      </c>
      <c r="BS122" s="4">
        <v>0.57492833870000004</v>
      </c>
      <c r="BT122" s="4">
        <v>0.5744748637</v>
      </c>
      <c r="BU122" s="4">
        <v>0.57402141510000004</v>
      </c>
      <c r="BV122" s="4">
        <v>0.57356799780000001</v>
      </c>
      <c r="BW122" s="4">
        <v>0.57311461630000005</v>
      </c>
      <c r="BX122" s="4">
        <v>0.57266127509999998</v>
      </c>
      <c r="BY122" s="4">
        <v>0.5722079779</v>
      </c>
      <c r="BZ122" s="4">
        <v>0.57175472859999998</v>
      </c>
      <c r="CA122" s="4">
        <v>0.5713015306</v>
      </c>
      <c r="CB122" s="4">
        <v>0.57084838709999997</v>
      </c>
      <c r="CC122" s="4">
        <v>0.57039530130000005</v>
      </c>
      <c r="CD122" s="4">
        <v>0.56994227590000002</v>
      </c>
      <c r="CE122" s="4">
        <v>0.56948931359999999</v>
      </c>
      <c r="CF122" s="4">
        <v>0.56903641699999996</v>
      </c>
      <c r="CG122" s="4">
        <v>0.56858358850000001</v>
      </c>
      <c r="CH122" s="4">
        <v>0.56813083009999998</v>
      </c>
      <c r="CI122" s="4">
        <v>0.56767814419999996</v>
      </c>
      <c r="CJ122" s="4">
        <v>0.56722553259999997</v>
      </c>
      <c r="CK122" s="4">
        <v>0.56677299719999996</v>
      </c>
      <c r="CL122" s="4">
        <v>0.56632053979999997</v>
      </c>
      <c r="CM122" s="4">
        <v>0.56586816200000001</v>
      </c>
      <c r="CN122" s="4">
        <v>0.5654158655</v>
      </c>
      <c r="CO122" s="4">
        <v>0.56496365179999997</v>
      </c>
      <c r="CP122" s="4">
        <v>0.56451152240000002</v>
      </c>
      <c r="CQ122" s="4">
        <v>0.56405947850000004</v>
      </c>
      <c r="CR122" s="4">
        <v>0.56360752150000004</v>
      </c>
      <c r="CS122" s="4">
        <v>0.56315565270000001</v>
      </c>
      <c r="CT122" s="4">
        <v>0.56270387320000004</v>
      </c>
      <c r="CU122" s="4">
        <v>0.56225218430000001</v>
      </c>
      <c r="CV122" s="4">
        <v>0.56180058690000001</v>
      </c>
      <c r="CW122" s="4">
        <v>0.56134908220000002</v>
      </c>
      <c r="CX122" s="4">
        <v>0.5608976712</v>
      </c>
      <c r="CY122" s="4">
        <v>0.56044635490000005</v>
      </c>
      <c r="CZ122" s="4">
        <v>0.55999513420000002</v>
      </c>
      <c r="DA122" s="4">
        <v>0.55954400999999998</v>
      </c>
      <c r="DB122" s="4">
        <v>0.55909298330000001</v>
      </c>
      <c r="DC122" s="4">
        <v>0.55864205479999995</v>
      </c>
      <c r="DD122" s="4">
        <v>0.5581912255</v>
      </c>
      <c r="DE122" s="4">
        <v>0.55774049609999998</v>
      </c>
      <c r="DF122" s="4">
        <v>0.55728986749999998</v>
      </c>
      <c r="DG122" s="4">
        <v>0.55683934040000005</v>
      </c>
      <c r="DH122" s="4">
        <v>0.55638891550000003</v>
      </c>
      <c r="DI122" s="4">
        <v>0.55593859369999998</v>
      </c>
      <c r="DJ122" s="4">
        <v>0.55548837559999997</v>
      </c>
      <c r="DK122" s="4">
        <v>0.55503826190000005</v>
      </c>
      <c r="DL122" s="4">
        <v>0.55458825339999995</v>
      </c>
      <c r="DM122" s="4">
        <v>0.55413835069999995</v>
      </c>
      <c r="DN122" s="4">
        <v>0.55368855449999999</v>
      </c>
      <c r="DO122" s="4">
        <v>0.5532388654</v>
      </c>
      <c r="DP122" s="4">
        <v>0.55278928409999994</v>
      </c>
      <c r="DQ122" s="4">
        <v>0.55233981129999998</v>
      </c>
      <c r="DR122" s="4">
        <v>0.55189044750000005</v>
      </c>
      <c r="DS122" s="4">
        <v>0.55144119349999998</v>
      </c>
      <c r="DT122" s="4">
        <v>0.55099204970000004</v>
      </c>
      <c r="DU122" s="4">
        <v>0.55054301679999995</v>
      </c>
      <c r="DV122" s="4">
        <v>0.55009409549999999</v>
      </c>
      <c r="DW122" s="4">
        <v>0.54964528619999997</v>
      </c>
      <c r="DX122" s="4">
        <v>0.54919658969999996</v>
      </c>
      <c r="DY122" s="4">
        <v>0.54874800639999999</v>
      </c>
      <c r="DZ122" s="4">
        <v>0.548299537</v>
      </c>
      <c r="EA122" s="4">
        <v>0.54785118200000005</v>
      </c>
      <c r="EB122" s="4">
        <v>0.54740294199999995</v>
      </c>
      <c r="EC122" s="4">
        <v>0.54695481749999997</v>
      </c>
      <c r="ED122" s="4">
        <v>0.54650680920000005</v>
      </c>
      <c r="EE122" s="4">
        <v>0.54605891760000003</v>
      </c>
      <c r="EF122" s="4">
        <v>0.54561114320000004</v>
      </c>
      <c r="EG122" s="4">
        <v>0.54516348650000002</v>
      </c>
      <c r="EH122" s="4">
        <v>0.54471594820000002</v>
      </c>
      <c r="EI122" s="4">
        <v>0.54426852869999998</v>
      </c>
      <c r="EJ122" s="4">
        <v>0.54382122870000005</v>
      </c>
      <c r="EK122" s="4">
        <v>0.54337404860000005</v>
      </c>
      <c r="EL122" s="4">
        <v>0.54292698890000002</v>
      </c>
      <c r="EM122" s="4">
        <v>0.54248005030000002</v>
      </c>
      <c r="EN122" s="4">
        <v>0.54203323319999996</v>
      </c>
      <c r="EO122" s="4">
        <v>0.54158653810000001</v>
      </c>
      <c r="EP122" s="4">
        <v>0.5411399657</v>
      </c>
      <c r="EQ122" s="4">
        <v>0.54069351629999995</v>
      </c>
      <c r="ER122" s="4">
        <v>0.54024719060000004</v>
      </c>
      <c r="ES122" s="4">
        <v>0.53980098899999995</v>
      </c>
      <c r="ET122" s="4">
        <v>0.53935491209999997</v>
      </c>
      <c r="EU122" s="4">
        <v>0.53890896030000002</v>
      </c>
      <c r="EV122" s="4">
        <v>0.53846313430000003</v>
      </c>
      <c r="EW122" s="4">
        <v>0.53801743440000005</v>
      </c>
      <c r="EX122" s="4">
        <v>0.5375718612</v>
      </c>
      <c r="EY122" s="4">
        <v>0.53712641530000005</v>
      </c>
      <c r="EZ122" s="4">
        <v>0.5366810971</v>
      </c>
      <c r="FA122" s="4">
        <v>0.53623590700000001</v>
      </c>
      <c r="FB122" s="4">
        <v>0.53579084570000002</v>
      </c>
      <c r="FC122" s="4">
        <v>0.53534591369999995</v>
      </c>
      <c r="FD122" s="4">
        <v>0.53490111129999995</v>
      </c>
      <c r="FE122" s="4">
        <v>0.53445643919999997</v>
      </c>
      <c r="FF122" s="4">
        <v>0.53401189780000002</v>
      </c>
      <c r="FG122" s="4">
        <v>0.53356748759999995</v>
      </c>
      <c r="FH122" s="4">
        <v>0.5331232091</v>
      </c>
      <c r="FI122" s="4">
        <v>0.53267906279999999</v>
      </c>
      <c r="FJ122" s="4">
        <v>0.53223504919999998</v>
      </c>
      <c r="FK122" s="4">
        <v>0.53179116879999999</v>
      </c>
      <c r="FL122" s="4">
        <v>0.53134742199999996</v>
      </c>
      <c r="FM122" s="4">
        <v>0.53090380940000004</v>
      </c>
      <c r="FN122" s="4">
        <v>0.53046033150000005</v>
      </c>
      <c r="FO122" s="4">
        <v>0.53001698860000002</v>
      </c>
      <c r="FP122" s="4">
        <v>0.5295737814</v>
      </c>
      <c r="FQ122" s="4">
        <v>0.52913071030000003</v>
      </c>
    </row>
    <row r="123" spans="1:173" x14ac:dyDescent="0.2">
      <c r="A123" s="3">
        <v>121</v>
      </c>
      <c r="B123" s="38">
        <v>1</v>
      </c>
      <c r="C123" s="38">
        <v>1</v>
      </c>
      <c r="D123" s="38">
        <v>1</v>
      </c>
      <c r="E123" s="38">
        <v>1</v>
      </c>
      <c r="F123" s="38">
        <v>1</v>
      </c>
      <c r="G123" s="38">
        <v>1</v>
      </c>
      <c r="H123" s="38">
        <v>1</v>
      </c>
      <c r="I123" s="38">
        <v>1</v>
      </c>
      <c r="J123" s="38">
        <v>1</v>
      </c>
      <c r="K123" s="38">
        <v>1</v>
      </c>
      <c r="L123" s="38">
        <v>1</v>
      </c>
      <c r="M123" s="38">
        <v>1</v>
      </c>
      <c r="N123" s="38">
        <v>1</v>
      </c>
      <c r="O123" s="38">
        <v>1</v>
      </c>
      <c r="P123" s="38">
        <v>1</v>
      </c>
      <c r="Q123" s="38">
        <v>1</v>
      </c>
      <c r="R123" s="38">
        <v>1</v>
      </c>
      <c r="S123" s="38">
        <v>1</v>
      </c>
      <c r="T123" s="38">
        <v>1</v>
      </c>
      <c r="U123" s="38">
        <v>1</v>
      </c>
      <c r="V123" s="38">
        <v>1</v>
      </c>
      <c r="W123" s="38">
        <v>1</v>
      </c>
      <c r="X123" s="38">
        <v>1</v>
      </c>
      <c r="Y123" s="38">
        <v>1</v>
      </c>
      <c r="Z123" s="38">
        <v>1</v>
      </c>
      <c r="AA123" s="38">
        <v>1</v>
      </c>
      <c r="AB123" s="38">
        <v>1</v>
      </c>
      <c r="AC123" s="38">
        <v>1</v>
      </c>
      <c r="AD123" s="38">
        <v>1</v>
      </c>
      <c r="AE123" s="38">
        <v>1</v>
      </c>
      <c r="AF123" s="38">
        <v>1</v>
      </c>
      <c r="AG123" s="38">
        <v>1</v>
      </c>
      <c r="AH123" s="38">
        <v>1</v>
      </c>
      <c r="AI123" s="38">
        <v>1</v>
      </c>
      <c r="AJ123" s="38">
        <v>1</v>
      </c>
      <c r="AK123" s="38">
        <v>1</v>
      </c>
      <c r="AL123" s="38">
        <v>1</v>
      </c>
      <c r="AM123" s="38">
        <v>1</v>
      </c>
      <c r="AN123" s="38">
        <v>1</v>
      </c>
      <c r="AO123" s="38">
        <v>1</v>
      </c>
      <c r="AP123" s="38">
        <v>1</v>
      </c>
      <c r="AQ123" s="38">
        <v>1</v>
      </c>
      <c r="AR123" s="38">
        <v>1</v>
      </c>
      <c r="AS123" s="38">
        <v>1</v>
      </c>
      <c r="AT123" s="38">
        <v>1</v>
      </c>
      <c r="AU123" s="38">
        <v>1</v>
      </c>
      <c r="AV123" s="38">
        <v>1</v>
      </c>
      <c r="AW123" s="38">
        <v>1</v>
      </c>
      <c r="AX123" s="38">
        <v>1</v>
      </c>
      <c r="AY123" s="38">
        <v>1</v>
      </c>
      <c r="AZ123" s="38">
        <v>1</v>
      </c>
      <c r="BA123" s="38">
        <v>1</v>
      </c>
      <c r="BB123" s="38">
        <v>1</v>
      </c>
      <c r="BC123" s="38">
        <v>1</v>
      </c>
      <c r="BD123" s="38">
        <v>1</v>
      </c>
      <c r="BE123" s="38">
        <v>1</v>
      </c>
      <c r="BF123" s="38">
        <v>1</v>
      </c>
      <c r="BG123" s="38">
        <v>1</v>
      </c>
      <c r="BH123" s="38">
        <v>1</v>
      </c>
      <c r="BI123" s="38">
        <v>1</v>
      </c>
      <c r="BJ123" s="38">
        <v>1</v>
      </c>
      <c r="BK123" s="38">
        <v>1</v>
      </c>
      <c r="BL123" s="38">
        <v>1</v>
      </c>
      <c r="BM123" s="38">
        <v>1</v>
      </c>
      <c r="BN123" s="38">
        <v>1</v>
      </c>
      <c r="BO123" s="38">
        <v>1</v>
      </c>
      <c r="BP123" s="38">
        <v>1</v>
      </c>
      <c r="BQ123" s="38">
        <v>1</v>
      </c>
      <c r="BR123" s="38">
        <v>1</v>
      </c>
      <c r="BS123" s="38">
        <v>1</v>
      </c>
      <c r="BT123" s="38">
        <v>1</v>
      </c>
      <c r="BU123" s="38">
        <v>1</v>
      </c>
      <c r="BV123" s="38">
        <v>1</v>
      </c>
      <c r="BW123" s="38">
        <v>1</v>
      </c>
      <c r="BX123" s="38">
        <v>1</v>
      </c>
      <c r="BY123" s="38">
        <v>1</v>
      </c>
      <c r="BZ123" s="38">
        <v>1</v>
      </c>
      <c r="CA123" s="38">
        <v>1</v>
      </c>
      <c r="CB123" s="38">
        <v>1</v>
      </c>
      <c r="CC123" s="38">
        <v>1</v>
      </c>
      <c r="CD123" s="38">
        <v>1</v>
      </c>
      <c r="CE123" s="38">
        <v>1</v>
      </c>
      <c r="CF123" s="38">
        <v>1</v>
      </c>
      <c r="CG123" s="38">
        <v>1</v>
      </c>
      <c r="CH123" s="38">
        <v>1</v>
      </c>
      <c r="CI123" s="38">
        <v>1</v>
      </c>
      <c r="CJ123" s="38">
        <v>1</v>
      </c>
      <c r="CK123" s="38">
        <v>1</v>
      </c>
      <c r="CL123" s="38">
        <v>1</v>
      </c>
      <c r="CM123" s="38">
        <v>1</v>
      </c>
      <c r="CN123" s="38">
        <v>1</v>
      </c>
      <c r="CO123" s="38">
        <v>1</v>
      </c>
      <c r="CP123" s="38">
        <v>1</v>
      </c>
      <c r="CQ123" s="38">
        <v>1</v>
      </c>
      <c r="CR123" s="38">
        <v>1</v>
      </c>
      <c r="CS123" s="38">
        <v>1</v>
      </c>
      <c r="CT123" s="38">
        <v>1</v>
      </c>
      <c r="CU123" s="38">
        <v>1</v>
      </c>
      <c r="CV123" s="38">
        <v>1</v>
      </c>
      <c r="CW123" s="38">
        <v>1</v>
      </c>
      <c r="CX123" s="38">
        <v>1</v>
      </c>
      <c r="CY123" s="38">
        <v>1</v>
      </c>
      <c r="CZ123" s="38">
        <v>1</v>
      </c>
      <c r="DA123" s="38">
        <v>1</v>
      </c>
      <c r="DB123" s="38">
        <v>1</v>
      </c>
      <c r="DC123" s="38">
        <v>1</v>
      </c>
      <c r="DD123" s="38">
        <v>1</v>
      </c>
      <c r="DE123" s="38">
        <v>1</v>
      </c>
      <c r="DF123" s="38">
        <v>1</v>
      </c>
      <c r="DG123" s="38">
        <v>1</v>
      </c>
      <c r="DH123" s="38">
        <v>1</v>
      </c>
      <c r="DI123" s="38">
        <v>1</v>
      </c>
      <c r="DJ123" s="38">
        <v>1</v>
      </c>
      <c r="DK123" s="38">
        <v>1</v>
      </c>
      <c r="DL123" s="38">
        <v>1</v>
      </c>
      <c r="DM123" s="38">
        <v>1</v>
      </c>
      <c r="DN123" s="38">
        <v>1</v>
      </c>
      <c r="DO123" s="38">
        <v>1</v>
      </c>
      <c r="DP123" s="38">
        <v>1</v>
      </c>
      <c r="DQ123" s="38">
        <v>1</v>
      </c>
      <c r="DR123" s="38">
        <v>1</v>
      </c>
      <c r="DS123" s="38">
        <v>1</v>
      </c>
      <c r="DT123" s="38">
        <v>1</v>
      </c>
      <c r="DU123" s="38">
        <v>1</v>
      </c>
      <c r="DV123" s="38">
        <v>1</v>
      </c>
      <c r="DW123" s="38">
        <v>1</v>
      </c>
      <c r="DX123" s="38">
        <v>1</v>
      </c>
      <c r="DY123" s="38">
        <v>1</v>
      </c>
      <c r="DZ123" s="38">
        <v>1</v>
      </c>
      <c r="EA123" s="38">
        <v>1</v>
      </c>
      <c r="EB123" s="38">
        <v>1</v>
      </c>
      <c r="EC123" s="38">
        <v>1</v>
      </c>
      <c r="ED123" s="38">
        <v>1</v>
      </c>
      <c r="EE123" s="38">
        <v>1</v>
      </c>
      <c r="EF123" s="38">
        <v>1</v>
      </c>
      <c r="EG123" s="38">
        <v>1</v>
      </c>
      <c r="EH123" s="38">
        <v>1</v>
      </c>
      <c r="EI123" s="38">
        <v>1</v>
      </c>
      <c r="EJ123" s="38">
        <v>1</v>
      </c>
      <c r="EK123" s="38">
        <v>1</v>
      </c>
      <c r="EL123" s="38">
        <v>1</v>
      </c>
      <c r="EM123" s="38">
        <v>1</v>
      </c>
      <c r="EN123" s="38">
        <v>1</v>
      </c>
      <c r="EO123" s="38">
        <v>1</v>
      </c>
      <c r="EP123" s="38">
        <v>1</v>
      </c>
      <c r="EQ123" s="38">
        <v>1</v>
      </c>
      <c r="ER123" s="38">
        <v>1</v>
      </c>
      <c r="ES123" s="38">
        <v>1</v>
      </c>
      <c r="ET123" s="38">
        <v>1</v>
      </c>
      <c r="EU123" s="38">
        <v>1</v>
      </c>
      <c r="EV123" s="38">
        <v>1</v>
      </c>
      <c r="EW123" s="38">
        <v>1</v>
      </c>
      <c r="EX123" s="38">
        <v>1</v>
      </c>
      <c r="EY123" s="38">
        <v>1</v>
      </c>
      <c r="EZ123" s="38">
        <v>1</v>
      </c>
      <c r="FA123" s="38">
        <v>1</v>
      </c>
      <c r="FB123" s="38">
        <v>1</v>
      </c>
      <c r="FC123" s="38">
        <v>1</v>
      </c>
      <c r="FD123" s="38">
        <v>1</v>
      </c>
      <c r="FE123" s="38">
        <v>1</v>
      </c>
      <c r="FF123" s="38">
        <v>1</v>
      </c>
      <c r="FG123" s="38">
        <v>1</v>
      </c>
      <c r="FH123" s="38">
        <v>1</v>
      </c>
      <c r="FI123" s="38">
        <v>1</v>
      </c>
      <c r="FJ123" s="38">
        <v>1</v>
      </c>
      <c r="FK123" s="38">
        <v>1</v>
      </c>
      <c r="FL123" s="38">
        <v>1</v>
      </c>
      <c r="FM123" s="38">
        <v>1</v>
      </c>
      <c r="FN123" s="38">
        <v>1</v>
      </c>
      <c r="FO123" s="38">
        <v>1</v>
      </c>
      <c r="FP123" s="38">
        <v>1</v>
      </c>
      <c r="FQ123" s="38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4308C-B65F-488A-87D5-E07FCFEE72E6}">
  <sheetPr codeName="Blad5"/>
  <dimension ref="A1:FQ123"/>
  <sheetViews>
    <sheetView zoomScaleNormal="100" workbookViewId="0">
      <selection sqref="A1:C4"/>
    </sheetView>
  </sheetViews>
  <sheetFormatPr baseColWidth="10" defaultColWidth="8.83203125" defaultRowHeight="15" x14ac:dyDescent="0.2"/>
  <cols>
    <col min="1" max="1" width="8.6640625" style="2"/>
    <col min="2" max="173" width="12.6640625" customWidth="1"/>
  </cols>
  <sheetData>
    <row r="1" spans="1:173" s="2" customFormat="1" x14ac:dyDescent="0.2">
      <c r="A1" s="1" t="s">
        <v>0</v>
      </c>
      <c r="B1" s="1">
        <v>2020</v>
      </c>
      <c r="C1" s="1">
        <v>2021</v>
      </c>
      <c r="D1" s="1">
        <v>2022</v>
      </c>
      <c r="E1" s="1">
        <v>2023</v>
      </c>
      <c r="F1" s="1">
        <v>2024</v>
      </c>
      <c r="G1" s="1">
        <v>2025</v>
      </c>
      <c r="H1" s="1">
        <v>2026</v>
      </c>
      <c r="I1" s="1">
        <v>2027</v>
      </c>
      <c r="J1" s="1">
        <v>2028</v>
      </c>
      <c r="K1" s="1">
        <v>2029</v>
      </c>
      <c r="L1" s="1">
        <v>2030</v>
      </c>
      <c r="M1" s="1">
        <v>2031</v>
      </c>
      <c r="N1" s="1">
        <v>2032</v>
      </c>
      <c r="O1" s="1">
        <v>2033</v>
      </c>
      <c r="P1" s="1">
        <v>2034</v>
      </c>
      <c r="Q1" s="1">
        <v>2035</v>
      </c>
      <c r="R1" s="1">
        <v>2036</v>
      </c>
      <c r="S1" s="1">
        <v>2037</v>
      </c>
      <c r="T1" s="1">
        <v>2038</v>
      </c>
      <c r="U1" s="1">
        <v>2039</v>
      </c>
      <c r="V1" s="1">
        <v>2040</v>
      </c>
      <c r="W1" s="1">
        <v>2041</v>
      </c>
      <c r="X1" s="1">
        <v>2042</v>
      </c>
      <c r="Y1" s="1">
        <v>2043</v>
      </c>
      <c r="Z1" s="1">
        <v>2044</v>
      </c>
      <c r="AA1" s="1">
        <v>2045</v>
      </c>
      <c r="AB1" s="1">
        <v>2046</v>
      </c>
      <c r="AC1" s="1">
        <v>2047</v>
      </c>
      <c r="AD1" s="1">
        <v>2048</v>
      </c>
      <c r="AE1" s="1">
        <v>2049</v>
      </c>
      <c r="AF1" s="1">
        <v>2050</v>
      </c>
      <c r="AG1" s="1">
        <v>2051</v>
      </c>
      <c r="AH1" s="1">
        <v>2052</v>
      </c>
      <c r="AI1" s="1">
        <v>2053</v>
      </c>
      <c r="AJ1" s="1">
        <v>2054</v>
      </c>
      <c r="AK1" s="1">
        <v>2055</v>
      </c>
      <c r="AL1" s="1">
        <v>2056</v>
      </c>
      <c r="AM1" s="1">
        <v>2057</v>
      </c>
      <c r="AN1" s="1">
        <v>2058</v>
      </c>
      <c r="AO1" s="1">
        <v>2059</v>
      </c>
      <c r="AP1" s="1">
        <v>2060</v>
      </c>
      <c r="AQ1" s="1">
        <v>2061</v>
      </c>
      <c r="AR1" s="1">
        <v>2062</v>
      </c>
      <c r="AS1" s="1">
        <v>2063</v>
      </c>
      <c r="AT1" s="1">
        <v>2064</v>
      </c>
      <c r="AU1" s="1">
        <v>2065</v>
      </c>
      <c r="AV1" s="1">
        <v>2066</v>
      </c>
      <c r="AW1" s="1">
        <v>2067</v>
      </c>
      <c r="AX1" s="1">
        <v>2068</v>
      </c>
      <c r="AY1" s="1">
        <v>2069</v>
      </c>
      <c r="AZ1" s="1">
        <v>2070</v>
      </c>
      <c r="BA1" s="1">
        <v>2071</v>
      </c>
      <c r="BB1" s="1">
        <v>2072</v>
      </c>
      <c r="BC1" s="1">
        <v>2073</v>
      </c>
      <c r="BD1" s="1">
        <v>2074</v>
      </c>
      <c r="BE1" s="1">
        <v>2075</v>
      </c>
      <c r="BF1" s="1">
        <v>2076</v>
      </c>
      <c r="BG1" s="1">
        <v>2077</v>
      </c>
      <c r="BH1" s="1">
        <v>2078</v>
      </c>
      <c r="BI1" s="1">
        <v>2079</v>
      </c>
      <c r="BJ1" s="1">
        <v>2080</v>
      </c>
      <c r="BK1" s="1">
        <v>2081</v>
      </c>
      <c r="BL1" s="1">
        <v>2082</v>
      </c>
      <c r="BM1" s="1">
        <v>2083</v>
      </c>
      <c r="BN1" s="1">
        <v>2084</v>
      </c>
      <c r="BO1" s="1">
        <v>2085</v>
      </c>
      <c r="BP1" s="1">
        <v>2086</v>
      </c>
      <c r="BQ1" s="1">
        <v>2087</v>
      </c>
      <c r="BR1" s="1">
        <v>2088</v>
      </c>
      <c r="BS1" s="1">
        <v>2089</v>
      </c>
      <c r="BT1" s="1">
        <v>2090</v>
      </c>
      <c r="BU1" s="1">
        <v>2091</v>
      </c>
      <c r="BV1" s="1">
        <v>2092</v>
      </c>
      <c r="BW1" s="1">
        <v>2093</v>
      </c>
      <c r="BX1" s="1">
        <v>2094</v>
      </c>
      <c r="BY1" s="1">
        <v>2095</v>
      </c>
      <c r="BZ1" s="1">
        <v>2096</v>
      </c>
      <c r="CA1" s="1">
        <v>2097</v>
      </c>
      <c r="CB1" s="1">
        <v>2098</v>
      </c>
      <c r="CC1" s="1">
        <v>2099</v>
      </c>
      <c r="CD1" s="1">
        <v>2100</v>
      </c>
      <c r="CE1" s="1">
        <v>2101</v>
      </c>
      <c r="CF1" s="1">
        <v>2102</v>
      </c>
      <c r="CG1" s="1">
        <v>2103</v>
      </c>
      <c r="CH1" s="1">
        <v>2104</v>
      </c>
      <c r="CI1" s="1">
        <v>2105</v>
      </c>
      <c r="CJ1" s="1">
        <v>2106</v>
      </c>
      <c r="CK1" s="1">
        <v>2107</v>
      </c>
      <c r="CL1" s="1">
        <v>2108</v>
      </c>
      <c r="CM1" s="1">
        <v>2109</v>
      </c>
      <c r="CN1" s="1">
        <v>2110</v>
      </c>
      <c r="CO1" s="1">
        <v>2111</v>
      </c>
      <c r="CP1" s="1">
        <v>2112</v>
      </c>
      <c r="CQ1" s="1">
        <v>2113</v>
      </c>
      <c r="CR1" s="1">
        <v>2114</v>
      </c>
      <c r="CS1" s="1">
        <v>2115</v>
      </c>
      <c r="CT1" s="1">
        <v>2116</v>
      </c>
      <c r="CU1" s="1">
        <v>2117</v>
      </c>
      <c r="CV1" s="1">
        <v>2118</v>
      </c>
      <c r="CW1" s="1">
        <v>2119</v>
      </c>
      <c r="CX1" s="1">
        <v>2120</v>
      </c>
      <c r="CY1" s="1">
        <v>2121</v>
      </c>
      <c r="CZ1" s="1">
        <v>2122</v>
      </c>
      <c r="DA1" s="1">
        <v>2123</v>
      </c>
      <c r="DB1" s="1">
        <v>2124</v>
      </c>
      <c r="DC1" s="1">
        <v>2125</v>
      </c>
      <c r="DD1" s="1">
        <v>2126</v>
      </c>
      <c r="DE1" s="1">
        <v>2127</v>
      </c>
      <c r="DF1" s="1">
        <v>2128</v>
      </c>
      <c r="DG1" s="1">
        <v>2129</v>
      </c>
      <c r="DH1" s="1">
        <v>2130</v>
      </c>
      <c r="DI1" s="1">
        <v>2131</v>
      </c>
      <c r="DJ1" s="1">
        <v>2132</v>
      </c>
      <c r="DK1" s="1">
        <v>2133</v>
      </c>
      <c r="DL1" s="1">
        <v>2134</v>
      </c>
      <c r="DM1" s="1">
        <v>2135</v>
      </c>
      <c r="DN1" s="1">
        <v>2136</v>
      </c>
      <c r="DO1" s="1">
        <v>2137</v>
      </c>
      <c r="DP1" s="1">
        <v>2138</v>
      </c>
      <c r="DQ1" s="1">
        <v>2139</v>
      </c>
      <c r="DR1" s="1">
        <v>2140</v>
      </c>
      <c r="DS1" s="1">
        <v>2141</v>
      </c>
      <c r="DT1" s="1">
        <v>2142</v>
      </c>
      <c r="DU1" s="1">
        <v>2143</v>
      </c>
      <c r="DV1" s="1">
        <v>2144</v>
      </c>
      <c r="DW1" s="1">
        <v>2145</v>
      </c>
      <c r="DX1" s="1">
        <v>2146</v>
      </c>
      <c r="DY1" s="1">
        <v>2147</v>
      </c>
      <c r="DZ1" s="1">
        <v>2148</v>
      </c>
      <c r="EA1" s="1">
        <v>2149</v>
      </c>
      <c r="EB1" s="1">
        <v>2150</v>
      </c>
      <c r="EC1" s="1">
        <v>2151</v>
      </c>
      <c r="ED1" s="1">
        <v>2152</v>
      </c>
      <c r="EE1" s="1">
        <v>2153</v>
      </c>
      <c r="EF1" s="1">
        <v>2154</v>
      </c>
      <c r="EG1" s="1">
        <v>2155</v>
      </c>
      <c r="EH1" s="1">
        <v>2156</v>
      </c>
      <c r="EI1" s="1">
        <v>2157</v>
      </c>
      <c r="EJ1" s="1">
        <v>2158</v>
      </c>
      <c r="EK1" s="1">
        <v>2159</v>
      </c>
      <c r="EL1" s="1">
        <v>2160</v>
      </c>
      <c r="EM1" s="1">
        <v>2161</v>
      </c>
      <c r="EN1" s="1">
        <v>2162</v>
      </c>
      <c r="EO1" s="1">
        <v>2163</v>
      </c>
      <c r="EP1" s="1">
        <v>2164</v>
      </c>
      <c r="EQ1" s="1">
        <v>2165</v>
      </c>
      <c r="ER1" s="1">
        <v>2166</v>
      </c>
      <c r="ES1" s="1">
        <v>2167</v>
      </c>
      <c r="ET1" s="1">
        <v>2168</v>
      </c>
      <c r="EU1" s="1">
        <v>2169</v>
      </c>
      <c r="EV1" s="1">
        <v>2170</v>
      </c>
      <c r="EW1" s="1">
        <v>2171</v>
      </c>
      <c r="EX1" s="1">
        <v>2172</v>
      </c>
      <c r="EY1" s="1">
        <v>2173</v>
      </c>
      <c r="EZ1" s="1">
        <v>2174</v>
      </c>
      <c r="FA1" s="1">
        <v>2175</v>
      </c>
      <c r="FB1" s="1">
        <v>2176</v>
      </c>
      <c r="FC1" s="1">
        <v>2177</v>
      </c>
      <c r="FD1" s="1">
        <v>2178</v>
      </c>
      <c r="FE1" s="1">
        <v>2179</v>
      </c>
      <c r="FF1" s="1">
        <v>2180</v>
      </c>
      <c r="FG1" s="1">
        <v>2181</v>
      </c>
      <c r="FH1" s="1">
        <v>2182</v>
      </c>
      <c r="FI1" s="1">
        <v>2183</v>
      </c>
      <c r="FJ1" s="1">
        <v>2184</v>
      </c>
      <c r="FK1" s="1">
        <v>2185</v>
      </c>
      <c r="FL1" s="1">
        <v>2186</v>
      </c>
      <c r="FM1" s="1">
        <v>2187</v>
      </c>
      <c r="FN1" s="1">
        <v>2188</v>
      </c>
      <c r="FO1" s="1">
        <v>2189</v>
      </c>
      <c r="FP1" s="1">
        <v>2190</v>
      </c>
      <c r="FQ1" s="1">
        <v>2191</v>
      </c>
    </row>
    <row r="2" spans="1:173" x14ac:dyDescent="0.2">
      <c r="A2" s="3">
        <v>0</v>
      </c>
      <c r="B2" s="4">
        <v>2.4249269505552951E-3</v>
      </c>
      <c r="C2" s="4">
        <v>2.341903120846256E-3</v>
      </c>
      <c r="D2" s="4">
        <v>2.2613225731750175E-3</v>
      </c>
      <c r="E2" s="4">
        <v>2.1831515328342155E-3</v>
      </c>
      <c r="F2" s="4">
        <v>2.1073525651998937E-3</v>
      </c>
      <c r="G2" s="4">
        <v>2.0338851139407588E-3</v>
      </c>
      <c r="H2" s="4">
        <v>1.9627059894828935E-3</v>
      </c>
      <c r="I2" s="4">
        <v>1.8937698112929668E-3</v>
      </c>
      <c r="J2" s="4">
        <v>1.8270294073938764E-3</v>
      </c>
      <c r="K2" s="4">
        <v>1.762436174361226E-3</v>
      </c>
      <c r="L2" s="4">
        <v>1.6999404008856134E-3</v>
      </c>
      <c r="M2" s="4">
        <v>1.6394915578065161E-3</v>
      </c>
      <c r="N2" s="4">
        <v>1.5810385573602481E-3</v>
      </c>
      <c r="O2" s="4">
        <v>1.5245299842040483E-3</v>
      </c>
      <c r="P2" s="4">
        <v>1.4699143006187132E-3</v>
      </c>
      <c r="Q2" s="4">
        <v>1.417140028126318E-3</v>
      </c>
      <c r="R2" s="4">
        <v>1.3661559076010299E-3</v>
      </c>
      <c r="S2" s="4">
        <v>1.3169110398061346E-3</v>
      </c>
      <c r="T2" s="4">
        <v>1.269355008141182E-3</v>
      </c>
      <c r="U2" s="4">
        <v>1.2234379852518185E-3</v>
      </c>
      <c r="V2" s="4">
        <v>1.1791108250243099E-3</v>
      </c>
      <c r="W2" s="4">
        <v>1.1363251413666342E-3</v>
      </c>
      <c r="X2" s="4">
        <v>1.0950333750641139E-3</v>
      </c>
      <c r="Y2" s="4">
        <v>1.055188849893085E-3</v>
      </c>
      <c r="Z2" s="4">
        <v>1.016745819074738E-3</v>
      </c>
      <c r="AA2" s="4">
        <v>9.7965950306189153E-4</v>
      </c>
      <c r="AB2" s="4">
        <v>9.4388611956397472E-4</v>
      </c>
      <c r="AC2" s="4">
        <v>9.0938290663677979E-4</v>
      </c>
      <c r="AD2" s="4">
        <v>8.7610813959138056E-4</v>
      </c>
      <c r="AE2" s="4">
        <v>8.4402114240778037E-4</v>
      </c>
      <c r="AF2" s="4">
        <v>8.1308229427579093E-4</v>
      </c>
      <c r="AG2" s="4">
        <v>7.8325303183102157E-4</v>
      </c>
      <c r="AH2" s="4">
        <v>7.5449584759834654E-4</v>
      </c>
      <c r="AI2" s="4">
        <v>7.2677428510703468E-4</v>
      </c>
      <c r="AJ2" s="4">
        <v>7.0005293110053657E-4</v>
      </c>
      <c r="AK2" s="4">
        <v>6.7429740521729453E-4</v>
      </c>
      <c r="AL2" s="4">
        <v>6.4947434748874322E-4</v>
      </c>
      <c r="AM2" s="4">
        <v>6.2555140396092224E-4</v>
      </c>
      <c r="AN2" s="4">
        <v>6.024972107178117E-4</v>
      </c>
      <c r="AO2" s="4">
        <v>5.802813765569681E-4</v>
      </c>
      <c r="AP2" s="4">
        <v>5.5887446453939393E-4</v>
      </c>
      <c r="AQ2" s="4">
        <v>5.3824797261514679E-4</v>
      </c>
      <c r="AR2" s="4">
        <v>5.1837431350365559E-4</v>
      </c>
      <c r="AS2" s="4">
        <v>4.9922679398684E-4</v>
      </c>
      <c r="AT2" s="4">
        <v>4.8077959375936175E-4</v>
      </c>
      <c r="AU2" s="4">
        <v>4.6300774395990896E-4</v>
      </c>
      <c r="AV2" s="4">
        <v>4.4588710549697819E-4</v>
      </c>
      <c r="AW2" s="4">
        <v>4.2939434726629866E-4</v>
      </c>
      <c r="AX2" s="4">
        <v>4.1350692434871661E-4</v>
      </c>
      <c r="AY2" s="4">
        <v>3.9820305626214747E-4</v>
      </c>
      <c r="AZ2" s="4">
        <v>3.834617053366518E-4</v>
      </c>
      <c r="BA2" s="4">
        <v>3.6926255526981144E-4</v>
      </c>
      <c r="BB2" s="4">
        <v>3.555859899113667E-4</v>
      </c>
      <c r="BC2" s="4">
        <v>3.424130723229668E-4</v>
      </c>
      <c r="BD2" s="4">
        <v>3.2972552414678447E-4</v>
      </c>
      <c r="BE2" s="4">
        <v>3.1750570531752231E-4</v>
      </c>
      <c r="BF2" s="4">
        <v>3.0573659414079302E-4</v>
      </c>
      <c r="BG2" s="4">
        <v>2.9440176776207583E-4</v>
      </c>
      <c r="BH2" s="4">
        <v>2.8348538304379112E-4</v>
      </c>
      <c r="BI2" s="4">
        <v>2.7297215786203921E-4</v>
      </c>
      <c r="BJ2" s="4">
        <v>2.6284735283754745E-4</v>
      </c>
      <c r="BK2" s="4">
        <v>2.5309675350604355E-4</v>
      </c>
      <c r="BL2" s="4">
        <v>2.4370665293538263E-4</v>
      </c>
      <c r="BM2" s="4">
        <v>2.3466383479175956E-4</v>
      </c>
      <c r="BN2" s="4">
        <v>2.2595555685667179E-4</v>
      </c>
      <c r="BO2" s="4">
        <v>2.1756953499496579E-4</v>
      </c>
      <c r="BP2" s="4">
        <v>2.0949392757130259E-4</v>
      </c>
      <c r="BQ2" s="4">
        <v>2.0171732031204481E-4</v>
      </c>
      <c r="BR2" s="4">
        <v>1.9422871160912347E-4</v>
      </c>
      <c r="BS2" s="4">
        <v>1.8701749825955627E-4</v>
      </c>
      <c r="BT2" s="4">
        <v>1.8007346163562143E-4</v>
      </c>
      <c r="BU2" s="4">
        <v>1.733867542779155E-4</v>
      </c>
      <c r="BV2" s="4">
        <v>1.6694788690507778E-4</v>
      </c>
      <c r="BW2" s="4">
        <v>1.6074771583085568E-4</v>
      </c>
      <c r="BX2" s="4">
        <v>1.5477743078207151E-4</v>
      </c>
      <c r="BY2" s="4">
        <v>1.4902854310683278E-4</v>
      </c>
      <c r="BZ2" s="4">
        <v>1.4349287436643543E-4</v>
      </c>
      <c r="CA2" s="4">
        <v>1.3816254529930294E-4</v>
      </c>
      <c r="CB2" s="4">
        <v>1.3302996515052179E-4</v>
      </c>
      <c r="CC2" s="4">
        <v>1.2808782135498298E-4</v>
      </c>
      <c r="CD2" s="4">
        <v>1.2332906956735723E-4</v>
      </c>
      <c r="CE2" s="4">
        <v>1.1874692402757958E-4</v>
      </c>
      <c r="CF2" s="4">
        <v>1.1433484825329465E-4</v>
      </c>
      <c r="CG2" s="4">
        <v>1.1008654605060286E-4</v>
      </c>
      <c r="CH2" s="4">
        <v>1.0599595283244945E-4</v>
      </c>
      <c r="CI2" s="4">
        <v>1.0205722723710675E-4</v>
      </c>
      <c r="CJ2" s="4">
        <v>9.826474303642474E-5</v>
      </c>
      <c r="CK2" s="4">
        <v>9.4613081326855308E-5</v>
      </c>
      <c r="CL2" s="4">
        <v>9.1097022991815102E-5</v>
      </c>
      <c r="CM2" s="4">
        <v>8.7711541429724704E-5</v>
      </c>
      <c r="CN2" s="4">
        <v>8.4451795537399121E-5</v>
      </c>
      <c r="CO2" s="4">
        <v>8.1313122941129024E-5</v>
      </c>
      <c r="CP2" s="4">
        <v>7.8291033468347315E-5</v>
      </c>
      <c r="CQ2" s="4">
        <v>7.5381202850777207E-5</v>
      </c>
      <c r="CR2" s="4">
        <v>7.2579466651401248E-5</v>
      </c>
      <c r="CS2" s="4">
        <v>6.9881814409589182E-5</v>
      </c>
      <c r="CT2" s="4">
        <v>6.7284383994947738E-5</v>
      </c>
      <c r="CU2" s="4">
        <v>6.4783456163897135E-5</v>
      </c>
      <c r="CV2" s="4">
        <v>6.2375449312646047E-5</v>
      </c>
      <c r="CW2" s="4">
        <v>6.0056914418571417E-5</v>
      </c>
      <c r="CX2" s="4">
        <v>5.782453016434097E-5</v>
      </c>
      <c r="CY2" s="4">
        <v>5.5675098238672227E-5</v>
      </c>
      <c r="CZ2" s="4">
        <v>5.3605538807066644E-5</v>
      </c>
      <c r="DA2" s="4">
        <v>5.161288614718984E-5</v>
      </c>
      <c r="DB2" s="4">
        <v>4.9694284442014514E-5</v>
      </c>
      <c r="DC2" s="4">
        <v>4.7846983727395376E-5</v>
      </c>
      <c r="DD2" s="4">
        <v>4.6068335985749442E-5</v>
      </c>
      <c r="DE2" s="4">
        <v>4.4355791383288157E-5</v>
      </c>
      <c r="DF2" s="4">
        <v>4.2706894644251037E-5</v>
      </c>
      <c r="DG2" s="4">
        <v>4.1119281557477905E-5</v>
      </c>
      <c r="DH2" s="4">
        <v>3.9590675611544945E-5</v>
      </c>
      <c r="DI2" s="4">
        <v>3.8118884751914273E-5</v>
      </c>
      <c r="DJ2" s="4">
        <v>3.6701798257987583E-5</v>
      </c>
      <c r="DK2" s="4">
        <v>3.5337383734623806E-5</v>
      </c>
      <c r="DL2" s="4">
        <v>3.4023684213235761E-5</v>
      </c>
      <c r="DM2" s="4">
        <v>3.2758815360689475E-5</v>
      </c>
      <c r="DN2" s="4">
        <v>3.1540962789566862E-5</v>
      </c>
      <c r="DO2" s="4">
        <v>3.0368379468348472E-5</v>
      </c>
      <c r="DP2" s="4">
        <v>2.9239383226409288E-5</v>
      </c>
      <c r="DQ2" s="4">
        <v>2.8152354351052011E-5</v>
      </c>
      <c r="DR2" s="4">
        <v>2.7105733273136146E-5</v>
      </c>
      <c r="DS2" s="4">
        <v>2.6098018337972206E-5</v>
      </c>
      <c r="DT2" s="4">
        <v>2.5127763658372437E-5</v>
      </c>
      <c r="DU2" s="4">
        <v>2.4193577047193493E-5</v>
      </c>
      <c r="DV2" s="4">
        <v>2.3294118026040422E-5</v>
      </c>
      <c r="DW2" s="4">
        <v>2.242809590768946E-5</v>
      </c>
      <c r="DX2" s="4">
        <v>2.1594267948565893E-5</v>
      </c>
      <c r="DY2" s="4">
        <v>2.0791437571276994E-5</v>
      </c>
      <c r="DZ2" s="4">
        <v>2.0018452650427676E-5</v>
      </c>
      <c r="EA2" s="4">
        <v>1.927420386449441E-5</v>
      </c>
      <c r="EB2" s="4">
        <v>1.8557623106429944E-5</v>
      </c>
      <c r="EC2" s="4">
        <v>1.7867681954109038E-5</v>
      </c>
      <c r="ED2" s="4">
        <v>1.7203390197950696E-5</v>
      </c>
      <c r="EE2" s="4">
        <v>1.6563794421609046E-5</v>
      </c>
      <c r="EF2" s="4">
        <v>1.5947976636621064E-5</v>
      </c>
      <c r="EG2" s="4">
        <v>1.5355052966459226E-5</v>
      </c>
      <c r="EH2" s="4">
        <v>1.4784172380544192E-5</v>
      </c>
      <c r="EI2" s="4">
        <v>1.4234515474109699E-5</v>
      </c>
      <c r="EJ2" s="4">
        <v>1.3705293294141718E-5</v>
      </c>
      <c r="EK2" s="4">
        <v>1.3195746207950165E-5</v>
      </c>
      <c r="EL2" s="4">
        <v>1.2705142814484205E-5</v>
      </c>
      <c r="EM2" s="4">
        <v>1.2232778895615581E-5</v>
      </c>
      <c r="EN2" s="4">
        <v>1.1777976406723845E-5</v>
      </c>
      <c r="EO2" s="4">
        <v>1.1340082503918936E-5</v>
      </c>
      <c r="EP2" s="4">
        <v>1.0918468608345222E-5</v>
      </c>
      <c r="EQ2" s="4">
        <v>1.0512529504014267E-5</v>
      </c>
      <c r="ER2" s="4">
        <v>1.0121682470942694E-5</v>
      </c>
      <c r="ES2" s="4">
        <v>9.7453664482660685E-6</v>
      </c>
      <c r="ET2" s="4">
        <v>9.3830412301043609E-6</v>
      </c>
      <c r="EU2" s="4">
        <v>9.0341866901821888E-6</v>
      </c>
      <c r="EV2" s="4">
        <v>8.698302036314054E-6</v>
      </c>
      <c r="EW2" s="4">
        <v>8.3749050915349343E-6</v>
      </c>
      <c r="EX2" s="4">
        <v>8.063531602542362E-6</v>
      </c>
      <c r="EY2" s="4">
        <v>7.7637345733405638E-6</v>
      </c>
      <c r="EZ2" s="4">
        <v>7.4750836243087093E-6</v>
      </c>
      <c r="FA2" s="4">
        <v>7.1971643743617975E-6</v>
      </c>
      <c r="FB2" s="4">
        <v>6.9295778467592939E-6</v>
      </c>
      <c r="FC2" s="4">
        <v>6.6719398961190279E-6</v>
      </c>
      <c r="FD2" s="4">
        <v>6.4238806575245277E-6</v>
      </c>
      <c r="FE2" s="4">
        <v>6.1850440155053477E-6</v>
      </c>
      <c r="FF2" s="4">
        <v>5.9550870934454991E-6</v>
      </c>
      <c r="FG2" s="4">
        <v>5.7336797611995394E-6</v>
      </c>
      <c r="FH2" s="4">
        <v>5.5205041610273398E-6</v>
      </c>
      <c r="FI2" s="4">
        <v>5.3152542522916235E-6</v>
      </c>
      <c r="FJ2" s="4">
        <v>5.1176353713655587E-6</v>
      </c>
      <c r="FK2" s="4">
        <v>4.927363809081875E-6</v>
      </c>
      <c r="FL2" s="4">
        <v>4.744166403725103E-6</v>
      </c>
      <c r="FM2" s="4">
        <v>4.5677801486787573E-6</v>
      </c>
      <c r="FN2" s="4">
        <v>4.3979518149495078E-6</v>
      </c>
      <c r="FO2" s="4">
        <v>4.234437588013229E-6</v>
      </c>
      <c r="FP2" s="4">
        <v>4.0770027174286128E-6</v>
      </c>
      <c r="FQ2" s="4">
        <v>3.9254211803285699E-6</v>
      </c>
    </row>
    <row r="3" spans="1:173" x14ac:dyDescent="0.2">
      <c r="A3" s="3">
        <v>1</v>
      </c>
      <c r="B3" s="4">
        <v>2.0000182260415666E-4</v>
      </c>
      <c r="C3" s="4">
        <v>1.9301156439832656E-4</v>
      </c>
      <c r="D3" s="4">
        <v>1.8626411806899057E-4</v>
      </c>
      <c r="E3" s="4">
        <v>1.797511863541601E-4</v>
      </c>
      <c r="F3" s="4">
        <v>1.734647429785241E-4</v>
      </c>
      <c r="G3" s="4">
        <v>1.6739702496915143E-4</v>
      </c>
      <c r="H3" s="4">
        <v>1.6154052507566519E-4</v>
      </c>
      <c r="I3" s="4">
        <v>1.5588798430576922E-4</v>
      </c>
      <c r="J3" s="4">
        <v>1.504323845873401E-4</v>
      </c>
      <c r="K3" s="4">
        <v>1.4516694156352372E-4</v>
      </c>
      <c r="L3" s="4">
        <v>1.4008509752772014E-4</v>
      </c>
      <c r="M3" s="4">
        <v>1.351805145031193E-4</v>
      </c>
      <c r="N3" s="4">
        <v>1.3044706747300516E-4</v>
      </c>
      <c r="O3" s="4">
        <v>1.2587883776160602E-4</v>
      </c>
      <c r="P3" s="4">
        <v>1.214701065721524E-4</v>
      </c>
      <c r="Q3" s="4">
        <v>1.1721534867892291E-4</v>
      </c>
      <c r="R3" s="4">
        <v>1.1310922627860709E-4</v>
      </c>
      <c r="S3" s="4">
        <v>1.0914658299776558E-4</v>
      </c>
      <c r="T3" s="4">
        <v>1.0532243805871921E-4</v>
      </c>
      <c r="U3" s="4">
        <v>1.0163198060075818E-4</v>
      </c>
      <c r="V3" s="4">
        <v>9.807056415811477E-5</v>
      </c>
      <c r="W3" s="4">
        <v>9.4633701290813832E-5</v>
      </c>
      <c r="X3" s="4">
        <v>9.1317058368511894E-5</v>
      </c>
      <c r="Y3" s="4">
        <v>8.8116450503550325E-5</v>
      </c>
      <c r="Z3" s="4">
        <v>8.5027836632556308E-5</v>
      </c>
      <c r="AA3" s="4">
        <v>8.2047314742927924E-5</v>
      </c>
      <c r="AB3" s="4">
        <v>7.9171117242649025E-5</v>
      </c>
      <c r="AC3" s="4">
        <v>7.6395606468881994E-5</v>
      </c>
      <c r="AD3" s="4">
        <v>7.3717270335116325E-5</v>
      </c>
      <c r="AE3" s="4">
        <v>7.1132718111321935E-5</v>
      </c>
      <c r="AF3" s="4">
        <v>6.8638676335330828E-5</v>
      </c>
      <c r="AG3" s="4">
        <v>6.6231984853448722E-5</v>
      </c>
      <c r="AH3" s="4">
        <v>6.3909592983968366E-5</v>
      </c>
      <c r="AI3" s="4">
        <v>6.1668555804583747E-5</v>
      </c>
      <c r="AJ3" s="4">
        <v>5.9506030557154865E-5</v>
      </c>
      <c r="AK3" s="4">
        <v>5.7419273168601848E-5</v>
      </c>
      <c r="AL3" s="4">
        <v>5.5405634884153621E-5</v>
      </c>
      <c r="AM3" s="4">
        <v>5.3462559010397648E-5</v>
      </c>
      <c r="AN3" s="4">
        <v>5.1587577764244941E-5</v>
      </c>
      <c r="AO3" s="4">
        <v>4.9778309225256834E-5</v>
      </c>
      <c r="AP3" s="4">
        <v>4.8032454388668988E-5</v>
      </c>
      <c r="AQ3" s="4">
        <v>4.6347794315781954E-5</v>
      </c>
      <c r="AR3" s="4">
        <v>4.4722187378942735E-5</v>
      </c>
      <c r="AS3" s="4">
        <v>4.3153566598119752E-5</v>
      </c>
      <c r="AT3" s="4">
        <v>4.1639937066184629E-5</v>
      </c>
      <c r="AU3" s="4">
        <v>4.0179373461790568E-5</v>
      </c>
      <c r="AV3" s="4">
        <v>3.8770017643741106E-5</v>
      </c>
      <c r="AW3" s="4">
        <v>3.7410076328514563E-5</v>
      </c>
      <c r="AX3" s="4">
        <v>3.6097818844615936E-5</v>
      </c>
      <c r="AY3" s="4">
        <v>3.483157496386724E-5</v>
      </c>
      <c r="AZ3" s="4">
        <v>3.3609732805750525E-5</v>
      </c>
      <c r="BA3" s="4">
        <v>3.2430736813471306E-5</v>
      </c>
      <c r="BB3" s="4">
        <v>3.1293085798744791E-5</v>
      </c>
      <c r="BC3" s="4">
        <v>3.0195331052640384E-5</v>
      </c>
      <c r="BD3" s="4">
        <v>2.9136074522484456E-5</v>
      </c>
      <c r="BE3" s="4">
        <v>2.8113967049270272E-5</v>
      </c>
      <c r="BF3" s="4">
        <v>2.7127706667462448E-5</v>
      </c>
      <c r="BG3" s="4">
        <v>2.6176036961311766E-5</v>
      </c>
      <c r="BH3" s="4">
        <v>2.5257745478901583E-5</v>
      </c>
      <c r="BI3" s="4">
        <v>2.4371662200595168E-5</v>
      </c>
      <c r="BJ3" s="4">
        <v>2.3516658059441475E-5</v>
      </c>
      <c r="BK3" s="4">
        <v>2.2691643513761406E-5</v>
      </c>
      <c r="BL3" s="4">
        <v>2.1895567168250807E-5</v>
      </c>
      <c r="BM3" s="4">
        <v>2.1127414442601022E-5</v>
      </c>
      <c r="BN3" s="4">
        <v>2.0386206287192898E-5</v>
      </c>
      <c r="BO3" s="4">
        <v>1.9670997941978463E-5</v>
      </c>
      <c r="BP3" s="4">
        <v>1.8980877738883351E-5</v>
      </c>
      <c r="BQ3" s="4">
        <v>1.8314965946286677E-5</v>
      </c>
      <c r="BR3" s="4">
        <v>1.7672413652580765E-5</v>
      </c>
      <c r="BS3" s="4">
        <v>1.7052401689365837E-5</v>
      </c>
      <c r="BT3" s="4">
        <v>1.6454139591171035E-5</v>
      </c>
      <c r="BU3" s="4">
        <v>1.5876864592367923E-5</v>
      </c>
      <c r="BV3" s="4">
        <v>1.5319840658056805E-5</v>
      </c>
      <c r="BW3" s="4">
        <v>1.478235754925894E-5</v>
      </c>
      <c r="BX3" s="4">
        <v>1.4263729920083179E-5</v>
      </c>
      <c r="BY3" s="4">
        <v>1.3763296447200091E-5</v>
      </c>
      <c r="BZ3" s="4">
        <v>1.3280418988625975E-5</v>
      </c>
      <c r="CA3" s="4">
        <v>1.2814481772815967E-5</v>
      </c>
      <c r="CB3" s="4">
        <v>1.2364890615179647E-5</v>
      </c>
      <c r="CC3" s="4">
        <v>1.1931072162241207E-5</v>
      </c>
      <c r="CD3" s="4">
        <v>1.1512473162555992E-5</v>
      </c>
      <c r="CE3" s="4">
        <v>1.1108559762607051E-5</v>
      </c>
      <c r="CF3" s="4">
        <v>1.0718816827237632E-5</v>
      </c>
      <c r="CG3" s="4">
        <v>1.0342747284397547E-5</v>
      </c>
      <c r="CH3" s="4">
        <v>9.9798714919829834E-6</v>
      </c>
      <c r="CI3" s="4">
        <v>9.6297266274358861E-6</v>
      </c>
      <c r="CJ3" s="4">
        <v>9.2918660982155288E-6</v>
      </c>
      <c r="CK3" s="4">
        <v>8.9658589734753491E-6</v>
      </c>
      <c r="CL3" s="4">
        <v>8.651289435057663E-6</v>
      </c>
      <c r="CM3" s="4">
        <v>8.3477562476952372E-6</v>
      </c>
      <c r="CN3" s="4">
        <v>8.0548722481976753E-6</v>
      </c>
      <c r="CO3" s="4">
        <v>7.7722638521793286E-6</v>
      </c>
      <c r="CP3" s="4">
        <v>7.4995705779956623E-6</v>
      </c>
      <c r="CQ3" s="4">
        <v>7.2364445874439909E-6</v>
      </c>
      <c r="CR3" s="4">
        <v>6.9825502426734687E-6</v>
      </c>
      <c r="CS3" s="4">
        <v>6.7375636785271809E-6</v>
      </c>
      <c r="CT3" s="4">
        <v>6.5011723895391782E-6</v>
      </c>
      <c r="CU3" s="4">
        <v>6.2730748319195229E-6</v>
      </c>
      <c r="CV3" s="4">
        <v>6.0529800390840549E-6</v>
      </c>
      <c r="CW3" s="4">
        <v>5.8406072509509244E-6</v>
      </c>
      <c r="CX3" s="4">
        <v>5.6356855558936658E-6</v>
      </c>
      <c r="CY3" s="4">
        <v>5.4379535452397931E-6</v>
      </c>
      <c r="CZ3" s="4">
        <v>5.2471589804259366E-6</v>
      </c>
      <c r="DA3" s="4">
        <v>5.0630584712552107E-6</v>
      </c>
      <c r="DB3" s="4">
        <v>4.8854171654788558E-6</v>
      </c>
      <c r="DC3" s="4">
        <v>4.7140084495911339E-6</v>
      </c>
      <c r="DD3" s="4">
        <v>4.5486136596162297E-6</v>
      </c>
      <c r="DE3" s="4">
        <v>4.3890218025532945E-6</v>
      </c>
      <c r="DF3" s="4">
        <v>4.2350292873694073E-6</v>
      </c>
      <c r="DG3" s="4">
        <v>4.0864396648743195E-6</v>
      </c>
      <c r="DH3" s="4">
        <v>3.9430633781423197E-6</v>
      </c>
      <c r="DI3" s="4">
        <v>3.8047175197064576E-6</v>
      </c>
      <c r="DJ3" s="4">
        <v>3.6712255992998877E-6</v>
      </c>
      <c r="DK3" s="4">
        <v>3.5424173181475282E-6</v>
      </c>
      <c r="DL3" s="4">
        <v>3.4181283519174599E-6</v>
      </c>
      <c r="DM3" s="4">
        <v>3.2982001412218409E-6</v>
      </c>
      <c r="DN3" s="4">
        <v>3.1824796896673391E-6</v>
      </c>
      <c r="DO3" s="4">
        <v>3.0708193681228124E-6</v>
      </c>
      <c r="DP3" s="4">
        <v>2.9630767268695735E-6</v>
      </c>
      <c r="DQ3" s="4">
        <v>2.8591143136358355E-6</v>
      </c>
      <c r="DR3" s="4">
        <v>2.7587994989586306E-6</v>
      </c>
      <c r="DS3" s="4">
        <v>2.6620043058755982E-6</v>
      </c>
      <c r="DT3" s="4">
        <v>2.5686052477214005E-6</v>
      </c>
      <c r="DU3" s="4">
        <v>2.4784831701429866E-6</v>
      </c>
      <c r="DV3" s="4">
        <v>2.3915230993321046E-6</v>
      </c>
      <c r="DW3" s="4">
        <v>2.3076140949207513E-6</v>
      </c>
      <c r="DX3" s="4">
        <v>2.2266491089828477E-6</v>
      </c>
      <c r="DY3" s="4">
        <v>2.1485248494768072E-6</v>
      </c>
      <c r="DZ3" s="4">
        <v>2.0731416480179732E-6</v>
      </c>
      <c r="EA3" s="4">
        <v>2.000403333202172E-6</v>
      </c>
      <c r="EB3" s="4">
        <v>1.9302171077040242E-6</v>
      </c>
      <c r="EC3" s="4">
        <v>1.86249342992717E-6</v>
      </c>
      <c r="ED3" s="4">
        <v>1.7971458999843648E-6</v>
      </c>
      <c r="EE3" s="4">
        <v>1.734091149230288E-6</v>
      </c>
      <c r="EF3" s="4">
        <v>1.6732487339021773E-6</v>
      </c>
      <c r="EG3" s="4">
        <v>1.6145410327572662E-6</v>
      </c>
      <c r="EH3" s="4">
        <v>1.5578931477078228E-6</v>
      </c>
      <c r="EI3" s="4">
        <v>1.5032328087860591E-6</v>
      </c>
      <c r="EJ3" s="4">
        <v>1.4504902813294862E-6</v>
      </c>
      <c r="EK3" s="4">
        <v>1.3995982773851168E-6</v>
      </c>
      <c r="EL3" s="4">
        <v>1.3504918700002477E-6</v>
      </c>
      <c r="EM3" s="4">
        <v>1.3031084099557333E-6</v>
      </c>
      <c r="EN3" s="4">
        <v>1.2573874463850387E-6</v>
      </c>
      <c r="EO3" s="4">
        <v>1.2132706490586287E-6</v>
      </c>
      <c r="EP3" s="4">
        <v>1.170701734554136E-6</v>
      </c>
      <c r="EQ3" s="4">
        <v>1.1296263938698203E-6</v>
      </c>
      <c r="ER3" s="4">
        <v>1.0899922238127857E-6</v>
      </c>
      <c r="ES3" s="4">
        <v>1.0517486596084424E-6</v>
      </c>
      <c r="ET3" s="4">
        <v>1.0148469105075719E-6</v>
      </c>
      <c r="EU3" s="4">
        <v>9.7923989772485953E-7</v>
      </c>
      <c r="EV3" s="4">
        <v>9.4488219437582899E-7</v>
      </c>
      <c r="EW3" s="4">
        <v>9.1172996707911125E-7</v>
      </c>
      <c r="EX3" s="4">
        <v>8.7974092066733789E-7</v>
      </c>
      <c r="EY3" s="4">
        <v>8.488742436751906E-7</v>
      </c>
      <c r="EZ3" s="4">
        <v>8.1909055693607513E-7</v>
      </c>
      <c r="FA3" s="4">
        <v>7.9035186251186218E-7</v>
      </c>
      <c r="FB3" s="4">
        <v>7.6262149584227501E-7</v>
      </c>
      <c r="FC3" s="4">
        <v>7.3586407889347782E-7</v>
      </c>
      <c r="FD3" s="4">
        <v>7.1004547452790945E-7</v>
      </c>
      <c r="FE3" s="4">
        <v>6.8513274364967458E-7</v>
      </c>
      <c r="FF3" s="4">
        <v>6.6109410290504655E-7</v>
      </c>
      <c r="FG3" s="4">
        <v>6.3789888371523773E-7</v>
      </c>
      <c r="FH3" s="4">
        <v>6.1551749408472745E-7</v>
      </c>
      <c r="FI3" s="4">
        <v>5.9392137963243385E-7</v>
      </c>
      <c r="FJ3" s="4">
        <v>5.7308298839764404E-7</v>
      </c>
      <c r="FK3" s="4">
        <v>5.5297573486878804E-7</v>
      </c>
      <c r="FL3" s="4">
        <v>5.3357396623265885E-7</v>
      </c>
      <c r="FM3" s="4">
        <v>5.1485292973385555E-7</v>
      </c>
      <c r="FN3" s="4">
        <v>4.9678874136649398E-7</v>
      </c>
      <c r="FO3" s="4">
        <v>4.7935835489898437E-7</v>
      </c>
      <c r="FP3" s="4">
        <v>4.6253953267516579E-7</v>
      </c>
      <c r="FQ3" s="4">
        <v>4.4631081719259669E-7</v>
      </c>
    </row>
    <row r="4" spans="1:173" x14ac:dyDescent="0.2">
      <c r="A4" s="3">
        <v>2</v>
      </c>
      <c r="B4" s="4">
        <v>1.0355987678678513E-4</v>
      </c>
      <c r="C4" s="4">
        <v>9.9657016639609353E-5</v>
      </c>
      <c r="D4" s="4">
        <v>9.5906653488908589E-5</v>
      </c>
      <c r="E4" s="4">
        <v>9.2302329864679677E-5</v>
      </c>
      <c r="F4" s="4">
        <v>8.8837906588756788E-5</v>
      </c>
      <c r="G4" s="4">
        <v>8.5507543297280719E-5</v>
      </c>
      <c r="H4" s="4">
        <v>8.230568043987585E-5</v>
      </c>
      <c r="I4" s="4">
        <v>7.9227022625416588E-5</v>
      </c>
      <c r="J4" s="4">
        <v>7.6266523195367419E-5</v>
      </c>
      <c r="K4" s="4">
        <v>7.3419369919447419E-5</v>
      </c>
      <c r="L4" s="4">
        <v>7.0680971716363672E-5</v>
      </c>
      <c r="M4" s="4">
        <v>6.8046946313016221E-5</v>
      </c>
      <c r="N4" s="4">
        <v>6.5513108763237682E-5</v>
      </c>
      <c r="O4" s="4">
        <v>6.3075460754902224E-5</v>
      </c>
      <c r="P4" s="4">
        <v>6.0730180639678721E-5</v>
      </c>
      <c r="Q4" s="4">
        <v>5.8473614127696472E-5</v>
      </c>
      <c r="R4" s="4">
        <v>5.6302265593166645E-5</v>
      </c>
      <c r="S4" s="4">
        <v>5.4212789941998629E-5</v>
      </c>
      <c r="T4" s="4">
        <v>5.2201984998334616E-5</v>
      </c>
      <c r="U4" s="4">
        <v>5.0266784368480089E-5</v>
      </c>
      <c r="V4" s="4">
        <v>4.8404250745925914E-5</v>
      </c>
      <c r="W4" s="4">
        <v>4.6611569625376603E-5</v>
      </c>
      <c r="X4" s="4">
        <v>4.4886043392367014E-5</v>
      </c>
      <c r="Y4" s="4">
        <v>4.3225085763820559E-5</v>
      </c>
      <c r="Z4" s="4">
        <v>4.1626216551793327E-5</v>
      </c>
      <c r="AA4" s="4">
        <v>4.0087056727755588E-5</v>
      </c>
      <c r="AB4" s="4">
        <v>3.8605323766538469E-5</v>
      </c>
      <c r="AC4" s="4">
        <v>3.7178827249406687E-5</v>
      </c>
      <c r="AD4" s="4">
        <v>3.5805464709159907E-5</v>
      </c>
      <c r="AE4" s="4">
        <v>3.4483217700276292E-5</v>
      </c>
      <c r="AF4" s="4">
        <v>3.3210148079443336E-5</v>
      </c>
      <c r="AG4" s="4">
        <v>3.1984394481487932E-5</v>
      </c>
      <c r="AH4" s="4">
        <v>3.0804168979270408E-5</v>
      </c>
      <c r="AI4" s="4">
        <v>2.9667753914552897E-5</v>
      </c>
      <c r="AJ4" s="4">
        <v>2.857349888996108E-5</v>
      </c>
      <c r="AK4" s="4">
        <v>2.7519817910603983E-5</v>
      </c>
      <c r="AL4" s="4">
        <v>2.6505186667691305E-5</v>
      </c>
      <c r="AM4" s="4">
        <v>2.5528139954711371E-5</v>
      </c>
      <c r="AN4" s="4">
        <v>2.4587269207287932E-5</v>
      </c>
      <c r="AO4" s="4">
        <v>2.3681220161608785E-5</v>
      </c>
      <c r="AP4" s="4">
        <v>2.2808690622655448E-5</v>
      </c>
      <c r="AQ4" s="4">
        <v>2.1968428336238688E-5</v>
      </c>
      <c r="AR4" s="4">
        <v>2.1159228959732879E-5</v>
      </c>
      <c r="AS4" s="4">
        <v>2.0379934125291932E-5</v>
      </c>
      <c r="AT4" s="4">
        <v>1.9629429591105918E-5</v>
      </c>
      <c r="AU4" s="4">
        <v>1.89066434743701E-5</v>
      </c>
      <c r="AV4" s="4">
        <v>1.8210544563967979E-5</v>
      </c>
      <c r="AW4" s="4">
        <v>1.7540140706873153E-5</v>
      </c>
      <c r="AX4" s="4">
        <v>1.6894477264606245E-5</v>
      </c>
      <c r="AY4" s="4">
        <v>1.6272635636638277E-5</v>
      </c>
      <c r="AZ4" s="4">
        <v>1.5673731848186989E-5</v>
      </c>
      <c r="BA4" s="4">
        <v>1.5096915195966787E-5</v>
      </c>
      <c r="BB4" s="4">
        <v>1.4541366953779722E-5</v>
      </c>
      <c r="BC4" s="4">
        <v>1.400629913039797E-5</v>
      </c>
      <c r="BD4" s="4">
        <v>1.349095328040395E-5</v>
      </c>
      <c r="BE4" s="4">
        <v>1.2994599363769233E-5</v>
      </c>
      <c r="BF4" s="4">
        <v>1.251653465272895E-5</v>
      </c>
      <c r="BG4" s="4">
        <v>1.2056082683398195E-5</v>
      </c>
      <c r="BH4" s="4">
        <v>1.1612592249798936E-5</v>
      </c>
      <c r="BI4" s="4">
        <v>1.1185436438854168E-5</v>
      </c>
      <c r="BJ4" s="4">
        <v>1.0774011704017816E-5</v>
      </c>
      <c r="BK4" s="4">
        <v>1.0377736976763252E-5</v>
      </c>
      <c r="BL4" s="4">
        <v>9.9960528124887205E-6</v>
      </c>
      <c r="BM4" s="4">
        <v>9.6284205712837689E-6</v>
      </c>
      <c r="BN4" s="4">
        <v>9.2743216303370346E-6</v>
      </c>
      <c r="BO4" s="4">
        <v>8.9332566284294757E-6</v>
      </c>
      <c r="BP4" s="4">
        <v>8.6047447385162457E-6</v>
      </c>
      <c r="BQ4" s="4">
        <v>8.2883229707286787E-6</v>
      </c>
      <c r="BR4" s="4">
        <v>7.9835455006893596E-6</v>
      </c>
      <c r="BS4" s="4">
        <v>7.6899830253607249E-6</v>
      </c>
      <c r="BT4" s="4">
        <v>7.4072221428744811E-6</v>
      </c>
      <c r="BU4" s="4">
        <v>7.1348647568969525E-6</v>
      </c>
      <c r="BV4" s="4">
        <v>6.8725275038650224E-6</v>
      </c>
      <c r="BW4" s="4">
        <v>6.6198412018714237E-6</v>
      </c>
      <c r="BX4" s="4">
        <v>6.3764503210883561E-6</v>
      </c>
      <c r="BY4" s="4">
        <v>6.1420124743971627E-6</v>
      </c>
      <c r="BZ4" s="4">
        <v>5.9161979271138421E-6</v>
      </c>
      <c r="CA4" s="4">
        <v>5.6986891256993744E-6</v>
      </c>
      <c r="CB4" s="4">
        <v>5.4891802445666826E-6</v>
      </c>
      <c r="CC4" s="4">
        <v>5.287376749318895E-6</v>
      </c>
      <c r="CD4" s="4">
        <v>5.0929949773070859E-6</v>
      </c>
      <c r="CE4" s="4">
        <v>4.9057617339531845E-6</v>
      </c>
      <c r="CF4" s="4">
        <v>4.7254139037278264E-6</v>
      </c>
      <c r="CG4" s="4">
        <v>4.5516980764492843E-6</v>
      </c>
      <c r="CH4" s="4">
        <v>4.3843701869050733E-6</v>
      </c>
      <c r="CI4" s="4">
        <v>4.2231951693505465E-6</v>
      </c>
      <c r="CJ4" s="4">
        <v>4.0679466232207417E-6</v>
      </c>
      <c r="CK4" s="4">
        <v>3.9184064926089945E-6</v>
      </c>
      <c r="CL4" s="4">
        <v>3.774364757513915E-6</v>
      </c>
      <c r="CM4" s="4">
        <v>3.6356191364106394E-6</v>
      </c>
      <c r="CN4" s="4">
        <v>3.5019748000353346E-6</v>
      </c>
      <c r="CO4" s="4">
        <v>3.3732440957168208E-6</v>
      </c>
      <c r="CP4" s="4">
        <v>3.2492462824773582E-6</v>
      </c>
      <c r="CQ4" s="4">
        <v>3.1298072752372619E-6</v>
      </c>
      <c r="CR4" s="4">
        <v>3.0147593994556132E-6</v>
      </c>
      <c r="CS4" s="4">
        <v>2.9039411539866222E-6</v>
      </c>
      <c r="CT4" s="4">
        <v>2.7971969833728849E-6</v>
      </c>
      <c r="CU4" s="4">
        <v>2.6943770584653137E-6</v>
      </c>
      <c r="CV4" s="4">
        <v>2.5953370650366736E-6</v>
      </c>
      <c r="CW4" s="4">
        <v>2.4999380003887239E-6</v>
      </c>
      <c r="CX4" s="4">
        <v>2.4080459773978546E-6</v>
      </c>
      <c r="CY4" s="4">
        <v>2.3195320359992166E-6</v>
      </c>
      <c r="CZ4" s="4">
        <v>2.2342719614432127E-6</v>
      </c>
      <c r="DA4" s="4">
        <v>2.1521461093243488E-6</v>
      </c>
      <c r="DB4" s="4">
        <v>2.0730392373824458E-6</v>
      </c>
      <c r="DC4" s="4">
        <v>1.9968403428549664E-6</v>
      </c>
      <c r="DD4" s="4">
        <v>1.9234425069347694E-6</v>
      </c>
      <c r="DE4" s="4">
        <v>1.8527427435577337E-6</v>
      </c>
      <c r="DF4" s="4">
        <v>1.7846418551847876E-6</v>
      </c>
      <c r="DG4" s="4">
        <v>1.7190442930248295E-6</v>
      </c>
      <c r="DH4" s="4">
        <v>1.6558580225867203E-6</v>
      </c>
      <c r="DI4" s="4">
        <v>1.5949943943383005E-6</v>
      </c>
      <c r="DJ4" s="4">
        <v>1.5363680191393669E-6</v>
      </c>
      <c r="DK4" s="4">
        <v>1.4798966482265641E-6</v>
      </c>
      <c r="DL4" s="4">
        <v>1.4255010576391669E-6</v>
      </c>
      <c r="DM4" s="4">
        <v>1.3731049365306447E-6</v>
      </c>
      <c r="DN4" s="4">
        <v>1.322634780698273E-6</v>
      </c>
      <c r="DO4" s="4">
        <v>1.2740197885552362E-6</v>
      </c>
      <c r="DP4" s="4">
        <v>1.2271917618766892E-6</v>
      </c>
      <c r="DQ4" s="4">
        <v>1.1820850104315994E-6</v>
      </c>
      <c r="DR4" s="4">
        <v>1.1386362591681021E-6</v>
      </c>
      <c r="DS4" s="4">
        <v>1.0967845596177028E-6</v>
      </c>
      <c r="DT4" s="4">
        <v>1.0564712041860602E-6</v>
      </c>
      <c r="DU4" s="4">
        <v>1.0176396438854596E-6</v>
      </c>
      <c r="DV4" s="4">
        <v>9.8023540884284444E-7</v>
      </c>
      <c r="DW4" s="4">
        <v>9.4420603158340555E-7</v>
      </c>
      <c r="DX4" s="4">
        <v>9.0950097397790586E-7</v>
      </c>
      <c r="DY4" s="4">
        <v>8.7607155563329542E-7</v>
      </c>
      <c r="DZ4" s="4">
        <v>8.4387088583603997E-7</v>
      </c>
      <c r="EA4" s="4">
        <v>8.1285379793794021E-7</v>
      </c>
      <c r="EB4" s="4">
        <v>7.8297678562933015E-7</v>
      </c>
      <c r="EC4" s="4">
        <v>7.5419794187681077E-7</v>
      </c>
      <c r="ED4" s="4">
        <v>7.2647690052551894E-7</v>
      </c>
      <c r="EE4" s="4">
        <v>6.9977477912264163E-7</v>
      </c>
      <c r="EF4" s="4">
        <v>6.7405412473853232E-7</v>
      </c>
      <c r="EG4" s="4">
        <v>6.4927886100907273E-7</v>
      </c>
      <c r="EH4" s="4">
        <v>6.2541423806461438E-7</v>
      </c>
      <c r="EI4" s="4">
        <v>6.0242678334709865E-7</v>
      </c>
      <c r="EJ4" s="4">
        <v>5.8028425464762279E-7</v>
      </c>
      <c r="EK4" s="4">
        <v>5.5895559492036284E-7</v>
      </c>
      <c r="EL4" s="4">
        <v>5.3841088909489798E-7</v>
      </c>
      <c r="EM4" s="4">
        <v>5.1862132155466867E-7</v>
      </c>
      <c r="EN4" s="4">
        <v>4.9955913572485855E-7</v>
      </c>
      <c r="EO4" s="4">
        <v>4.8119759576970011E-7</v>
      </c>
      <c r="EP4" s="4">
        <v>4.6351094806773574E-7</v>
      </c>
      <c r="EQ4" s="4">
        <v>4.4647438623979241E-7</v>
      </c>
      <c r="ER4" s="4">
        <v>4.3006401528877802E-7</v>
      </c>
      <c r="ES4" s="4">
        <v>4.1425681895912447E-7</v>
      </c>
      <c r="ET4" s="4">
        <v>3.990306265411192E-7</v>
      </c>
      <c r="EU4" s="4">
        <v>3.8436408267283895E-7</v>
      </c>
      <c r="EV4" s="4">
        <v>3.7023661669799424E-7</v>
      </c>
      <c r="EW4" s="4">
        <v>3.5662841446626459E-7</v>
      </c>
      <c r="EX4" s="4">
        <v>3.4352038957852216E-7</v>
      </c>
      <c r="EY4" s="4">
        <v>3.3089415774067987E-7</v>
      </c>
      <c r="EZ4" s="4">
        <v>3.1873201011833885E-7</v>
      </c>
      <c r="FA4" s="4">
        <v>3.0701688868983723E-7</v>
      </c>
      <c r="FB4" s="4">
        <v>2.9573236282054438E-7</v>
      </c>
      <c r="FC4" s="4">
        <v>2.8486260561511045E-7</v>
      </c>
      <c r="FD4" s="4">
        <v>2.743923717130059E-7</v>
      </c>
      <c r="FE4" s="4">
        <v>2.6430697641632861E-7</v>
      </c>
      <c r="FF4" s="4">
        <v>2.5459227470658874E-7</v>
      </c>
      <c r="FG4" s="4">
        <v>2.4523464137171658E-7</v>
      </c>
      <c r="FH4" s="4">
        <v>2.3622095224329342E-7</v>
      </c>
      <c r="FI4" s="4">
        <v>2.2753856532276018E-7</v>
      </c>
      <c r="FJ4" s="4">
        <v>2.1917530346193814E-7</v>
      </c>
      <c r="FK4" s="4">
        <v>2.1111943682150525E-7</v>
      </c>
      <c r="FL4" s="4">
        <v>2.0335966710582909E-7</v>
      </c>
      <c r="FM4" s="4">
        <v>1.9588511090962157E-7</v>
      </c>
      <c r="FN4" s="4">
        <v>1.8868528528503958E-7</v>
      </c>
      <c r="FO4" s="4">
        <v>1.8175009208754034E-7</v>
      </c>
      <c r="FP4" s="4">
        <v>1.750698047642274E-7</v>
      </c>
      <c r="FQ4" s="4">
        <v>1.6863505403197365E-7</v>
      </c>
    </row>
    <row r="5" spans="1:173" x14ac:dyDescent="0.2">
      <c r="A5" s="3">
        <v>3</v>
      </c>
      <c r="B5" s="4">
        <v>7.9985037300778217E-5</v>
      </c>
      <c r="C5" s="4">
        <v>7.7025393860230551E-5</v>
      </c>
      <c r="D5" s="4">
        <v>7.4174672584859103E-5</v>
      </c>
      <c r="E5" s="4">
        <v>7.1428920026428422E-5</v>
      </c>
      <c r="F5" s="4">
        <v>6.8784321069936816E-5</v>
      </c>
      <c r="G5" s="4">
        <v>6.6237194581986181E-5</v>
      </c>
      <c r="H5" s="4">
        <v>6.3783989148302744E-5</v>
      </c>
      <c r="I5" s="4">
        <v>6.1421278903406318E-5</v>
      </c>
      <c r="J5" s="4">
        <v>5.9145759455869751E-5</v>
      </c>
      <c r="K5" s="4">
        <v>5.6954243909834723E-5</v>
      </c>
      <c r="L5" s="4">
        <v>5.4843658985337385E-5</v>
      </c>
      <c r="M5" s="4">
        <v>5.2811041238554068E-5</v>
      </c>
      <c r="N5" s="4">
        <v>5.0853533380190719E-5</v>
      </c>
      <c r="O5" s="4">
        <v>4.8968380695457725E-5</v>
      </c>
      <c r="P5" s="4">
        <v>4.7152927562299496E-5</v>
      </c>
      <c r="Q5" s="4">
        <v>4.5404614068988991E-5</v>
      </c>
      <c r="R5" s="4">
        <v>4.3720972729976992E-5</v>
      </c>
      <c r="S5" s="4">
        <v>4.2099625298330778E-5</v>
      </c>
      <c r="T5" s="4">
        <v>4.0538279673763E-5</v>
      </c>
      <c r="U5" s="4">
        <v>3.9034726905140538E-5</v>
      </c>
      <c r="V5" s="4">
        <v>3.7586838285696977E-5</v>
      </c>
      <c r="W5" s="4">
        <v>3.6192562538728268E-5</v>
      </c>
      <c r="X5" s="4">
        <v>3.484992309277235E-5</v>
      </c>
      <c r="Y5" s="4">
        <v>3.3557015443941296E-5</v>
      </c>
      <c r="Z5" s="4">
        <v>3.2312004603518574E-5</v>
      </c>
      <c r="AA5" s="4">
        <v>3.1113122628489975E-5</v>
      </c>
      <c r="AB5" s="4">
        <v>2.9958666234120024E-5</v>
      </c>
      <c r="AC5" s="4">
        <v>2.8846994484910127E-5</v>
      </c>
      <c r="AD5" s="4">
        <v>2.7776526563272341E-5</v>
      </c>
      <c r="AE5" s="4">
        <v>2.6745739613032171E-5</v>
      </c>
      <c r="AF5" s="4">
        <v>2.5753166655984039E-5</v>
      </c>
      <c r="AG5" s="4">
        <v>2.4797394579501031E-5</v>
      </c>
      <c r="AH5" s="4">
        <v>2.3877062192978471E-5</v>
      </c>
      <c r="AI5" s="4">
        <v>2.2990858351112919E-5</v>
      </c>
      <c r="AJ5" s="4">
        <v>2.2137520142018197E-5</v>
      </c>
      <c r="AK5" s="4">
        <v>2.1315831139068209E-5</v>
      </c>
      <c r="AL5" s="4">
        <v>2.0524619712025682E-5</v>
      </c>
      <c r="AM5" s="4">
        <v>1.9762757399455211E-5</v>
      </c>
      <c r="AN5" s="4">
        <v>1.9029157336536429E-5</v>
      </c>
      <c r="AO5" s="4">
        <v>1.8322772739387538E-5</v>
      </c>
      <c r="AP5" s="4">
        <v>1.7642595442679543E-5</v>
      </c>
      <c r="AQ5" s="4">
        <v>1.6987654488653803E-5</v>
      </c>
      <c r="AR5" s="4">
        <v>1.6357014767542921E-5</v>
      </c>
      <c r="AS5" s="4">
        <v>1.5749775705176106E-5</v>
      </c>
      <c r="AT5" s="4">
        <v>1.5165069998435143E-5</v>
      </c>
      <c r="AU5" s="4">
        <v>1.4602062395563387E-5</v>
      </c>
      <c r="AV5" s="4">
        <v>1.4059948520328547E-5</v>
      </c>
      <c r="AW5" s="4">
        <v>1.3537953739040098E-5</v>
      </c>
      <c r="AX5" s="4">
        <v>1.3035332067201644E-5</v>
      </c>
      <c r="AY5" s="4">
        <v>1.2551365117241531E-5</v>
      </c>
      <c r="AZ5" s="4">
        <v>1.2085361082991852E-5</v>
      </c>
      <c r="BA5" s="4">
        <v>1.1636653761581961E-5</v>
      </c>
      <c r="BB5" s="4">
        <v>1.1204601610970144E-5</v>
      </c>
      <c r="BC5" s="4">
        <v>1.0788586841115055E-5</v>
      </c>
      <c r="BD5" s="4">
        <v>1.0388014538897927E-5</v>
      </c>
      <c r="BE5" s="4">
        <v>1.0002311824131027E-5</v>
      </c>
      <c r="BF5" s="4">
        <v>9.6309270377625822E-6</v>
      </c>
      <c r="BG5" s="4">
        <v>9.2733289576152345E-6</v>
      </c>
      <c r="BH5" s="4">
        <v>8.9290060447666519E-6</v>
      </c>
      <c r="BI5" s="4">
        <v>8.5974657164644697E-6</v>
      </c>
      <c r="BJ5" s="4">
        <v>8.2782336457976058E-6</v>
      </c>
      <c r="BK5" s="4">
        <v>7.9708530872357741E-6</v>
      </c>
      <c r="BL5" s="4">
        <v>7.6748842267049255E-6</v>
      </c>
      <c r="BM5" s="4">
        <v>7.3899035556435066E-6</v>
      </c>
      <c r="BN5" s="4">
        <v>7.1155032679293129E-6</v>
      </c>
      <c r="BO5" s="4">
        <v>6.8512906793438688E-6</v>
      </c>
      <c r="BP5" s="4">
        <v>6.5968876674649124E-6</v>
      </c>
      <c r="BQ5" s="4">
        <v>6.3519301334302725E-6</v>
      </c>
      <c r="BR5" s="4">
        <v>6.1160674823534933E-6</v>
      </c>
      <c r="BS5" s="4">
        <v>5.8889621240565404E-6</v>
      </c>
      <c r="BT5" s="4">
        <v>5.6702889905668741E-6</v>
      </c>
      <c r="BU5" s="4">
        <v>5.4597350733764927E-6</v>
      </c>
      <c r="BV5" s="4">
        <v>5.2569989759110314E-6</v>
      </c>
      <c r="BW5" s="4">
        <v>5.0617904840954964E-6</v>
      </c>
      <c r="BX5" s="4">
        <v>4.8738301514639204E-6</v>
      </c>
      <c r="BY5" s="4">
        <v>4.6928489004782747E-6</v>
      </c>
      <c r="BZ5" s="4">
        <v>4.518587638169258E-6</v>
      </c>
      <c r="CA5" s="4">
        <v>4.3507968859879398E-6</v>
      </c>
      <c r="CB5" s="4">
        <v>4.189236423535192E-6</v>
      </c>
      <c r="CC5" s="4">
        <v>4.033674945391752E-6</v>
      </c>
      <c r="CD5" s="4">
        <v>3.8838897302717612E-6</v>
      </c>
      <c r="CE5" s="4">
        <v>3.7396663231659133E-6</v>
      </c>
      <c r="CF5" s="4">
        <v>3.6007982285868323E-6</v>
      </c>
      <c r="CG5" s="4">
        <v>3.4670866151387258E-6</v>
      </c>
      <c r="CH5" s="4">
        <v>3.3383400317443801E-6</v>
      </c>
      <c r="CI5" s="4">
        <v>3.2143741336421172E-6</v>
      </c>
      <c r="CJ5" s="4">
        <v>3.0950114188188493E-6</v>
      </c>
      <c r="CK5" s="4">
        <v>2.9800809739910505E-6</v>
      </c>
      <c r="CL5" s="4">
        <v>2.8694182306887583E-6</v>
      </c>
      <c r="CM5" s="4">
        <v>2.7628647293331809E-6</v>
      </c>
      <c r="CN5" s="4">
        <v>2.6602678926401779E-6</v>
      </c>
      <c r="CO5" s="4">
        <v>2.5614808077945028E-6</v>
      </c>
      <c r="CP5" s="4">
        <v>2.466362015729473E-6</v>
      </c>
      <c r="CQ5" s="4">
        <v>2.3747753092884238E-6</v>
      </c>
      <c r="CR5" s="4">
        <v>2.2865895374923895E-6</v>
      </c>
      <c r="CS5" s="4">
        <v>2.2016784191336569E-6</v>
      </c>
      <c r="CT5" s="4">
        <v>2.1199203606991901E-6</v>
      </c>
      <c r="CU5" s="4">
        <v>2.0411982836199272E-6</v>
      </c>
      <c r="CV5" s="4">
        <v>1.9653994556279031E-6</v>
      </c>
      <c r="CW5" s="4">
        <v>1.8924153303290225E-6</v>
      </c>
      <c r="CX5" s="4">
        <v>1.822141391216725E-6</v>
      </c>
      <c r="CY5" s="4">
        <v>1.7544770024580103E-6</v>
      </c>
      <c r="CZ5" s="4">
        <v>1.6893252645644452E-6</v>
      </c>
      <c r="DA5" s="4">
        <v>1.6265928761693971E-6</v>
      </c>
      <c r="DB5" s="4">
        <v>1.5661899996910478E-6</v>
      </c>
      <c r="DC5" s="4">
        <v>1.5080301335457236E-6</v>
      </c>
      <c r="DD5" s="4">
        <v>1.4520299876918941E-6</v>
      </c>
      <c r="DE5" s="4">
        <v>1.3981093650583531E-6</v>
      </c>
      <c r="DF5" s="4">
        <v>1.3461910459700022E-6</v>
      </c>
      <c r="DG5" s="4">
        <v>1.2962006782357705E-6</v>
      </c>
      <c r="DH5" s="4">
        <v>1.2480666702341381E-6</v>
      </c>
      <c r="DI5" s="4">
        <v>1.2017200888836399E-6</v>
      </c>
      <c r="DJ5" s="4">
        <v>1.1570945603889271E-6</v>
      </c>
      <c r="DK5" s="4">
        <v>1.1141261758718102E-6</v>
      </c>
      <c r="DL5" s="4">
        <v>1.0727533992227478E-6</v>
      </c>
      <c r="DM5" s="4">
        <v>1.032916979393228E-6</v>
      </c>
      <c r="DN5" s="4">
        <v>9.9455986568575128E-7</v>
      </c>
      <c r="DO5" s="4">
        <v>9.5762712537528216E-7</v>
      </c>
      <c r="DP5" s="4">
        <v>9.220658659936376E-7</v>
      </c>
      <c r="DQ5" s="4">
        <v>8.8782515872409817E-7</v>
      </c>
      <c r="DR5" s="4">
        <v>8.5485596623691151E-7</v>
      </c>
      <c r="DS5" s="4">
        <v>8.2311107174604103E-7</v>
      </c>
      <c r="DT5" s="4">
        <v>7.9254501206271755E-7</v>
      </c>
      <c r="DU5" s="4">
        <v>7.631140119812585E-7</v>
      </c>
      <c r="DV5" s="4">
        <v>7.34775921884534E-7</v>
      </c>
      <c r="DW5" s="4">
        <v>7.0749015745885657E-7</v>
      </c>
      <c r="DX5" s="4">
        <v>6.8121764118522776E-7</v>
      </c>
      <c r="DY5" s="4">
        <v>6.559207467171646E-7</v>
      </c>
      <c r="DZ5" s="4">
        <v>6.3156324503488293E-7</v>
      </c>
      <c r="EA5" s="4">
        <v>6.0811025226481519E-7</v>
      </c>
      <c r="EB5" s="4">
        <v>5.8552817994161899E-7</v>
      </c>
      <c r="EC5" s="4">
        <v>5.6378468693552009E-7</v>
      </c>
      <c r="ED5" s="4">
        <v>5.4284863293396768E-7</v>
      </c>
      <c r="EE5" s="4">
        <v>5.2269003425475802E-7</v>
      </c>
      <c r="EF5" s="4">
        <v>5.0328002021426954E-7</v>
      </c>
      <c r="EG5" s="4">
        <v>4.8459079260432247E-7</v>
      </c>
      <c r="EH5" s="4">
        <v>4.6659558539108303E-7</v>
      </c>
      <c r="EI5" s="4">
        <v>4.4926862619032448E-7</v>
      </c>
      <c r="EJ5" s="4">
        <v>4.3258510007415651E-7</v>
      </c>
      <c r="EK5" s="4">
        <v>4.1652111326673236E-7</v>
      </c>
      <c r="EL5" s="4">
        <v>4.0105365939346882E-7</v>
      </c>
      <c r="EM5" s="4">
        <v>3.8616058639640016E-7</v>
      </c>
      <c r="EN5" s="4">
        <v>3.7182056500384419E-7</v>
      </c>
      <c r="EO5" s="4">
        <v>3.5801305753313528E-7</v>
      </c>
      <c r="EP5" s="4">
        <v>3.4471828946891492E-7</v>
      </c>
      <c r="EQ5" s="4">
        <v>3.3191722026426618E-7</v>
      </c>
      <c r="ER5" s="4">
        <v>3.1959151669536112E-7</v>
      </c>
      <c r="ES5" s="4">
        <v>3.0772352599406361E-7</v>
      </c>
      <c r="ET5" s="4">
        <v>2.9629625120097813E-7</v>
      </c>
      <c r="EU5" s="4">
        <v>2.852933264074764E-7</v>
      </c>
      <c r="EV5" s="4">
        <v>2.7469899355203609E-7</v>
      </c>
      <c r="EW5" s="4">
        <v>2.6449807966066885E-7</v>
      </c>
      <c r="EX5" s="4">
        <v>2.5467597519757135E-7</v>
      </c>
      <c r="EY5" s="4">
        <v>2.4521861308191006E-7</v>
      </c>
      <c r="EZ5" s="4">
        <v>2.3611244870380688E-7</v>
      </c>
      <c r="FA5" s="4">
        <v>2.2734444049543612E-7</v>
      </c>
      <c r="FB5" s="4">
        <v>2.1890203105723316E-7</v>
      </c>
      <c r="FC5" s="4">
        <v>2.1077312928330372E-7</v>
      </c>
      <c r="FD5" s="4">
        <v>2.0294609315296697E-7</v>
      </c>
      <c r="FE5" s="4">
        <v>1.9540971307741017E-7</v>
      </c>
      <c r="FF5" s="4">
        <v>1.8815319535736563E-7</v>
      </c>
      <c r="FG5" s="4">
        <v>1.8116614752816673E-7</v>
      </c>
      <c r="FH5" s="4">
        <v>1.7443856281662562E-7</v>
      </c>
      <c r="FI5" s="4">
        <v>1.6796080615222309E-7</v>
      </c>
      <c r="FJ5" s="4">
        <v>1.6172360017829845E-7</v>
      </c>
      <c r="FK5" s="4">
        <v>1.5571801192937329E-7</v>
      </c>
      <c r="FL5" s="4">
        <v>1.4993544061869812E-7</v>
      </c>
      <c r="FM5" s="4">
        <v>1.4436760431557616E-7</v>
      </c>
      <c r="FN5" s="4">
        <v>1.3900652895415533E-7</v>
      </c>
      <c r="FO5" s="4">
        <v>1.3384453645404193E-7</v>
      </c>
      <c r="FP5" s="4">
        <v>1.2887423395113728E-7</v>
      </c>
      <c r="FQ5" s="4">
        <v>1.2408850313949671E-7</v>
      </c>
    </row>
    <row r="6" spans="1:173" x14ac:dyDescent="0.2">
      <c r="A6" s="3">
        <v>4</v>
      </c>
      <c r="B6" s="4">
        <v>7.528652678345793E-5</v>
      </c>
      <c r="C6" s="4">
        <v>7.2628864305146479E-5</v>
      </c>
      <c r="D6" s="4">
        <v>7.0056448423505557E-5</v>
      </c>
      <c r="E6" s="4">
        <v>6.756735940771641E-5</v>
      </c>
      <c r="F6" s="4">
        <v>6.5159637175682406E-5</v>
      </c>
      <c r="G6" s="4">
        <v>6.2831292421350327E-5</v>
      </c>
      <c r="H6" s="4">
        <v>6.0580316547320656E-5</v>
      </c>
      <c r="I6" s="4">
        <v>5.8404690503333079E-5</v>
      </c>
      <c r="J6" s="4">
        <v>5.6302392624552056E-5</v>
      </c>
      <c r="K6" s="4">
        <v>5.4271405558026231E-5</v>
      </c>
      <c r="L6" s="4">
        <v>5.2309722356591593E-5</v>
      </c>
      <c r="M6" s="4">
        <v>5.0415351817822973E-5</v>
      </c>
      <c r="N6" s="4">
        <v>4.858632313609057E-5</v>
      </c>
      <c r="O6" s="4">
        <v>4.6820689932891568E-5</v>
      </c>
      <c r="P6" s="4">
        <v>4.5116533724298691E-5</v>
      </c>
      <c r="Q6" s="4">
        <v>4.347196687970456E-5</v>
      </c>
      <c r="R6" s="4">
        <v>4.1885135123376216E-5</v>
      </c>
      <c r="S6" s="4">
        <v>4.0354219622340537E-5</v>
      </c>
      <c r="T6" s="4">
        <v>3.8877438705231526E-5</v>
      </c>
      <c r="U6" s="4">
        <v>3.7453049248292736E-5</v>
      </c>
      <c r="V6" s="4">
        <v>3.607934776483912E-5</v>
      </c>
      <c r="W6" s="4">
        <v>3.4754671229819678E-5</v>
      </c>
      <c r="X6" s="4">
        <v>3.3477397668679743E-5</v>
      </c>
      <c r="Y6" s="4">
        <v>3.2245946536946235E-5</v>
      </c>
      <c r="Z6" s="4">
        <v>3.1058778914516694E-5</v>
      </c>
      <c r="AA6" s="4">
        <v>2.9914397536190407E-5</v>
      </c>
      <c r="AB6" s="4">
        <v>2.8811346679313843E-5</v>
      </c>
      <c r="AC6" s="4">
        <v>2.7748211924638611E-5</v>
      </c>
      <c r="AD6" s="4">
        <v>2.672361980871063E-5</v>
      </c>
      <c r="AE6" s="4">
        <v>2.5736237380002969E-5</v>
      </c>
      <c r="AF6" s="4">
        <v>2.4784771674002393E-5</v>
      </c>
      <c r="AG6" s="4">
        <v>2.3867969118351873E-5</v>
      </c>
      <c r="AH6" s="4">
        <v>2.2984614877485932E-5</v>
      </c>
      <c r="AI6" s="4">
        <v>2.2133532148305157E-5</v>
      </c>
      <c r="AJ6" s="4">
        <v>2.1313581414439398E-5</v>
      </c>
      <c r="AK6" s="4">
        <v>2.0523659666316085E-5</v>
      </c>
      <c r="AL6" s="4">
        <v>1.9762699594694233E-5</v>
      </c>
      <c r="AM6" s="4">
        <v>1.9029668763104191E-5</v>
      </c>
      <c r="AN6" s="4">
        <v>1.8323568764855303E-5</v>
      </c>
      <c r="AO6" s="4">
        <v>1.7643434369940536E-5</v>
      </c>
      <c r="AP6" s="4">
        <v>1.698833266428057E-5</v>
      </c>
      <c r="AQ6" s="4">
        <v>1.635736218785766E-5</v>
      </c>
      <c r="AR6" s="4">
        <v>1.5749652071850306E-5</v>
      </c>
      <c r="AS6" s="4">
        <v>1.516436118031983E-5</v>
      </c>
      <c r="AT6" s="4">
        <v>1.4600677257226025E-5</v>
      </c>
      <c r="AU6" s="4">
        <v>1.4057816082102548E-5</v>
      </c>
      <c r="AV6" s="4">
        <v>1.3535020634947159E-5</v>
      </c>
      <c r="AW6" s="4">
        <v>1.3031560273102372E-5</v>
      </c>
      <c r="AX6" s="4">
        <v>1.2546729921791844E-5</v>
      </c>
      <c r="AY6" s="4">
        <v>1.2079849276980248E-5</v>
      </c>
      <c r="AZ6" s="4">
        <v>1.1630262025441596E-5</v>
      </c>
      <c r="BA6" s="4">
        <v>1.1197335078816373E-5</v>
      </c>
      <c r="BB6" s="4">
        <v>1.0780457825321221E-5</v>
      </c>
      <c r="BC6" s="4">
        <v>1.0379041398222988E-5</v>
      </c>
      <c r="BD6" s="4">
        <v>9.9925179609661186E-6</v>
      </c>
      <c r="BE6" s="4">
        <v>9.6203400110628223E-6</v>
      </c>
      <c r="BF6" s="4">
        <v>9.2619797008586247E-6</v>
      </c>
      <c r="BG6" s="4">
        <v>8.9169281768386455E-6</v>
      </c>
      <c r="BH6" s="4">
        <v>8.5846949361423341E-6</v>
      </c>
      <c r="BI6" s="4">
        <v>8.2648072018409735E-6</v>
      </c>
      <c r="BJ6" s="4">
        <v>7.9568093153126185E-6</v>
      </c>
      <c r="BK6" s="4">
        <v>7.6602621466026477E-6</v>
      </c>
      <c r="BL6" s="4">
        <v>7.3747425218817497E-6</v>
      </c>
      <c r="BM6" s="4">
        <v>7.099842668445433E-6</v>
      </c>
      <c r="BN6" s="4">
        <v>6.8351696766999481E-6</v>
      </c>
      <c r="BO6" s="4">
        <v>6.580344978579511E-6</v>
      </c>
      <c r="BP6" s="4">
        <v>6.335003842283804E-6</v>
      </c>
      <c r="BQ6" s="4">
        <v>6.0987948833357564E-6</v>
      </c>
      <c r="BR6" s="4">
        <v>5.8713795912934685E-6</v>
      </c>
      <c r="BS6" s="4">
        <v>5.6524318716721922E-6</v>
      </c>
      <c r="BT6" s="4">
        <v>5.4416376026322766E-6</v>
      </c>
      <c r="BU6" s="4">
        <v>5.2386942073212595E-6</v>
      </c>
      <c r="BV6" s="4">
        <v>5.0433102389835227E-6</v>
      </c>
      <c r="BW6" s="4">
        <v>4.8552049811689812E-6</v>
      </c>
      <c r="BX6" s="4">
        <v>4.6741080610424035E-6</v>
      </c>
      <c r="BY6" s="4">
        <v>4.499759075571319E-6</v>
      </c>
      <c r="BZ6" s="4">
        <v>4.3319072309255802E-6</v>
      </c>
      <c r="CA6" s="4">
        <v>4.1703109942003991E-6</v>
      </c>
      <c r="CB6" s="4">
        <v>4.0147377569077491E-6</v>
      </c>
      <c r="CC6" s="4">
        <v>3.8649635103471525E-6</v>
      </c>
      <c r="CD6" s="4">
        <v>3.7207725324117646E-6</v>
      </c>
      <c r="CE6" s="4">
        <v>3.5819570851636229E-6</v>
      </c>
      <c r="CF6" s="4">
        <v>3.4483171230670351E-6</v>
      </c>
      <c r="CG6" s="4">
        <v>3.3196600118801101E-6</v>
      </c>
      <c r="CH6" s="4">
        <v>3.1958002568721611E-6</v>
      </c>
      <c r="CI6" s="4">
        <v>3.0765592412551612E-6</v>
      </c>
      <c r="CJ6" s="4">
        <v>2.9617649733859608E-6</v>
      </c>
      <c r="CK6" s="4">
        <v>2.851251844071534E-6</v>
      </c>
      <c r="CL6" s="4">
        <v>2.7448603910906755E-6</v>
      </c>
      <c r="CM6" s="4">
        <v>2.6424370733746372E-6</v>
      </c>
      <c r="CN6" s="4">
        <v>2.5438340526262593E-6</v>
      </c>
      <c r="CO6" s="4">
        <v>2.4489089833767963E-6</v>
      </c>
      <c r="CP6" s="4">
        <v>2.3575248101481705E-6</v>
      </c>
      <c r="CQ6" s="4">
        <v>2.2695495720537195E-6</v>
      </c>
      <c r="CR6" s="4">
        <v>2.1848562147264161E-6</v>
      </c>
      <c r="CS6" s="4">
        <v>2.1033224091304703E-6</v>
      </c>
      <c r="CT6" s="4">
        <v>2.024830376257114E-6</v>
      </c>
      <c r="CU6" s="4">
        <v>1.949266719369902E-6</v>
      </c>
      <c r="CV6" s="4">
        <v>1.876522261468061E-6</v>
      </c>
      <c r="CW6" s="4">
        <v>1.8064918886340209E-6</v>
      </c>
      <c r="CX6" s="4">
        <v>1.7390744002643288E-6</v>
      </c>
      <c r="CY6" s="4">
        <v>1.6741723631863437E-6</v>
      </c>
      <c r="CZ6" s="4">
        <v>1.6116919724362688E-6</v>
      </c>
      <c r="DA6" s="4">
        <v>1.5515429163670547E-6</v>
      </c>
      <c r="DB6" s="4">
        <v>1.4936382471963938E-6</v>
      </c>
      <c r="DC6" s="4">
        <v>1.437894256106631E-6</v>
      </c>
      <c r="DD6" s="4">
        <v>1.3842303525635202E-6</v>
      </c>
      <c r="DE6" s="4">
        <v>1.3325689490750747E-6</v>
      </c>
      <c r="DF6" s="4">
        <v>1.2828353490590416E-6</v>
      </c>
      <c r="DG6" s="4">
        <v>1.2349576398174023E-6</v>
      </c>
      <c r="DH6" s="4">
        <v>1.1888665887305194E-6</v>
      </c>
      <c r="DI6" s="4">
        <v>1.1444955436701321E-6</v>
      </c>
      <c r="DJ6" s="4">
        <v>1.1017803371871082E-6</v>
      </c>
      <c r="DK6" s="4">
        <v>1.0606591938078225E-6</v>
      </c>
      <c r="DL6" s="4">
        <v>1.021072641216314E-6</v>
      </c>
      <c r="DM6" s="4">
        <v>9.8296342454506913E-7</v>
      </c>
      <c r="DN6" s="4">
        <v>9.4627642355238351E-7</v>
      </c>
      <c r="DO6" s="4">
        <v>9.1095857346346065E-7</v>
      </c>
      <c r="DP6" s="4">
        <v>8.7695878847604547E-7</v>
      </c>
      <c r="DQ6" s="4">
        <v>8.4422788781957081E-7</v>
      </c>
      <c r="DR6" s="4">
        <v>8.1271852481190621E-7</v>
      </c>
      <c r="DS6" s="4">
        <v>7.8238511880268646E-7</v>
      </c>
      <c r="DT6" s="4">
        <v>7.5318378911504169E-7</v>
      </c>
      <c r="DU6" s="4">
        <v>7.2507229198492951E-7</v>
      </c>
      <c r="DV6" s="4">
        <v>6.9800995905477947E-7</v>
      </c>
      <c r="DW6" s="4">
        <v>6.719576393088289E-7</v>
      </c>
      <c r="DX6" s="4">
        <v>6.468776420076594E-7</v>
      </c>
      <c r="DY6" s="4">
        <v>6.2273368273135787E-7</v>
      </c>
      <c r="DZ6" s="4">
        <v>5.9949083042187823E-7</v>
      </c>
      <c r="EA6" s="4">
        <v>5.7711545720096069E-7</v>
      </c>
      <c r="EB6" s="4">
        <v>5.5557519018645252E-7</v>
      </c>
      <c r="EC6" s="4">
        <v>5.3483886375271794E-7</v>
      </c>
      <c r="ED6" s="4">
        <v>5.148764755658064E-7</v>
      </c>
      <c r="EE6" s="4">
        <v>4.9565914228555386E-7</v>
      </c>
      <c r="EF6" s="4">
        <v>4.7715905859835317E-7</v>
      </c>
      <c r="EG6" s="4">
        <v>4.5934945647196912E-7</v>
      </c>
      <c r="EH6" s="4">
        <v>4.4220456674182174E-7</v>
      </c>
      <c r="EI6" s="4">
        <v>4.2569958191851498E-7</v>
      </c>
      <c r="EJ6" s="4">
        <v>4.0981061999456614E-7</v>
      </c>
      <c r="EK6" s="4">
        <v>3.9451469024953667E-7</v>
      </c>
      <c r="EL6" s="4">
        <v>3.7978965994334146E-7</v>
      </c>
      <c r="EM6" s="4">
        <v>3.6561422189773651E-7</v>
      </c>
      <c r="EN6" s="4">
        <v>3.5196786452029727E-7</v>
      </c>
      <c r="EO6" s="4">
        <v>3.3883084138430775E-7</v>
      </c>
      <c r="EP6" s="4">
        <v>3.2618414291807341E-7</v>
      </c>
      <c r="EQ6" s="4">
        <v>3.1400946920445705E-7</v>
      </c>
      <c r="ER6" s="4">
        <v>3.0228920300245932E-7</v>
      </c>
      <c r="ES6" s="4">
        <v>2.9100638465617834E-7</v>
      </c>
      <c r="ET6" s="4">
        <v>2.8014468744785859E-7</v>
      </c>
      <c r="EU6" s="4">
        <v>2.6968839372809583E-7</v>
      </c>
      <c r="EV6" s="4">
        <v>2.5962237271137667E-7</v>
      </c>
      <c r="EW6" s="4">
        <v>2.4993205838264032E-7</v>
      </c>
      <c r="EX6" s="4">
        <v>2.4060342784792965E-7</v>
      </c>
      <c r="EY6" s="4">
        <v>2.3162298201651055E-7</v>
      </c>
      <c r="EZ6" s="4">
        <v>2.2297772550583517E-7</v>
      </c>
      <c r="FA6" s="4">
        <v>2.1465514776775052E-7</v>
      </c>
      <c r="FB6" s="4">
        <v>2.0664320521390778E-7</v>
      </c>
      <c r="FC6" s="4">
        <v>1.9893030400730538E-7</v>
      </c>
      <c r="FD6" s="4">
        <v>1.9150528263178757E-7</v>
      </c>
      <c r="FE6" s="4">
        <v>1.8435739645994431E-7</v>
      </c>
      <c r="FF6" s="4">
        <v>1.7747630165487749E-7</v>
      </c>
      <c r="FG6" s="4">
        <v>1.7085204040423463E-7</v>
      </c>
      <c r="FH6" s="4">
        <v>1.6447502682037651E-7</v>
      </c>
      <c r="FI6" s="4">
        <v>1.5833603261850016E-7</v>
      </c>
      <c r="FJ6" s="4">
        <v>1.5242617390498481E-7</v>
      </c>
      <c r="FK6" s="4">
        <v>1.4673689829880487E-7</v>
      </c>
      <c r="FL6" s="4">
        <v>1.4125997283009895E-7</v>
      </c>
      <c r="FM6" s="4">
        <v>1.3598747172771652E-7</v>
      </c>
      <c r="FN6" s="4">
        <v>1.3091176487289857E-7</v>
      </c>
      <c r="FO6" s="4">
        <v>1.2602550714113647E-7</v>
      </c>
      <c r="FP6" s="4">
        <v>1.2132162741096408E-7</v>
      </c>
      <c r="FQ6" s="4">
        <v>1.1679331868297282E-7</v>
      </c>
    </row>
    <row r="7" spans="1:173" x14ac:dyDescent="0.2">
      <c r="A7" s="3">
        <v>5</v>
      </c>
      <c r="B7" s="4">
        <v>5.6504618780039984E-5</v>
      </c>
      <c r="C7" s="4">
        <v>5.436937622260718E-5</v>
      </c>
      <c r="D7" s="4">
        <v>5.2315794489943279E-5</v>
      </c>
      <c r="E7" s="4">
        <v>5.0340659711323177E-5</v>
      </c>
      <c r="F7" s="4">
        <v>4.8440892907564148E-5</v>
      </c>
      <c r="G7" s="4">
        <v>4.6613543569606897E-5</v>
      </c>
      <c r="H7" s="4">
        <v>4.4855783607467004E-5</v>
      </c>
      <c r="I7" s="4">
        <v>4.3164901643577558E-5</v>
      </c>
      <c r="J7" s="4">
        <v>4.1538297626653176E-5</v>
      </c>
      <c r="K7" s="4">
        <v>3.9973477742649699E-5</v>
      </c>
      <c r="L7" s="4">
        <v>3.8468049604500898E-5</v>
      </c>
      <c r="M7" s="4">
        <v>3.7019717699982024E-5</v>
      </c>
      <c r="N7" s="4">
        <v>3.5626279081157897E-5</v>
      </c>
      <c r="O7" s="4">
        <v>3.4285619280316482E-5</v>
      </c>
      <c r="P7" s="4">
        <v>3.2995708437066895E-5</v>
      </c>
      <c r="Q7" s="4">
        <v>3.1754597622279945E-5</v>
      </c>
      <c r="R7" s="4">
        <v>3.0560415348879211E-5</v>
      </c>
      <c r="S7" s="4">
        <v>2.9411364255382821E-5</v>
      </c>
      <c r="T7" s="4">
        <v>2.8305717953536202E-5</v>
      </c>
      <c r="U7" s="4">
        <v>2.7241818028822529E-5</v>
      </c>
      <c r="V7" s="4">
        <v>2.6218071185635239E-5</v>
      </c>
      <c r="W7" s="4">
        <v>2.5232946528674915E-5</v>
      </c>
      <c r="X7" s="4">
        <v>2.4284972972021812E-5</v>
      </c>
      <c r="Y7" s="4">
        <v>2.3372736769000646E-5</v>
      </c>
      <c r="Z7" s="4">
        <v>2.2494879156398362E-5</v>
      </c>
      <c r="AA7" s="4">
        <v>2.1650094106706597E-5</v>
      </c>
      <c r="AB7" s="4">
        <v>2.0837126181394439E-5</v>
      </c>
      <c r="AC7" s="4">
        <v>2.005476848121468E-5</v>
      </c>
      <c r="AD7" s="4">
        <v>1.9301860687881423E-5</v>
      </c>
      <c r="AE7" s="4">
        <v>1.8577287191789971E-5</v>
      </c>
      <c r="AF7" s="4">
        <v>1.787997530167118E-5</v>
      </c>
      <c r="AG7" s="4">
        <v>1.7208893533071645E-5</v>
      </c>
      <c r="AH7" s="4">
        <v>1.6563049969664512E-5</v>
      </c>
      <c r="AI7" s="4">
        <v>1.5941490695059457E-5</v>
      </c>
      <c r="AJ7" s="4">
        <v>1.5343298291670138E-5</v>
      </c>
      <c r="AK7" s="4">
        <v>1.4767590402753328E-5</v>
      </c>
      <c r="AL7" s="4">
        <v>1.4213518355177257E-5</v>
      </c>
      <c r="AM7" s="4">
        <v>1.3680265839588479E-5</v>
      </c>
      <c r="AN7" s="4">
        <v>1.316704764509069E-5</v>
      </c>
      <c r="AO7" s="4">
        <v>1.2673108447103232E-5</v>
      </c>
      <c r="AP7" s="4">
        <v>1.2197721644180426E-5</v>
      </c>
      <c r="AQ7" s="4">
        <v>1.1740188242903571E-5</v>
      </c>
      <c r="AR7" s="4">
        <v>1.1299835787736967E-5</v>
      </c>
      <c r="AS7" s="4">
        <v>1.0876017335403887E-5</v>
      </c>
      <c r="AT7" s="4">
        <v>1.0468110468786485E-5</v>
      </c>
      <c r="AU7" s="4">
        <v>1.0075516352792135E-5</v>
      </c>
      <c r="AV7" s="4">
        <v>9.6976588256358909E-6</v>
      </c>
      <c r="AW7" s="4">
        <v>9.333983528536649E-6</v>
      </c>
      <c r="AX7" s="4">
        <v>8.9839570686089942E-6</v>
      </c>
      <c r="AY7" s="4">
        <v>8.647066215727861E-6</v>
      </c>
      <c r="AZ7" s="4">
        <v>8.3228171304794429E-6</v>
      </c>
      <c r="BA7" s="4">
        <v>8.0107346234203902E-6</v>
      </c>
      <c r="BB7" s="4">
        <v>7.7103614424256506E-6</v>
      </c>
      <c r="BC7" s="4">
        <v>7.4212575891241528E-6</v>
      </c>
      <c r="BD7" s="4">
        <v>7.1429996606475754E-6</v>
      </c>
      <c r="BE7" s="4">
        <v>6.8751802188016242E-6</v>
      </c>
      <c r="BF7" s="4">
        <v>6.6174071821079039E-6</v>
      </c>
      <c r="BG7" s="4">
        <v>6.3693032423817186E-6</v>
      </c>
      <c r="BH7" s="4">
        <v>6.1305053039584223E-6</v>
      </c>
      <c r="BI7" s="4">
        <v>5.9006639444580955E-6</v>
      </c>
      <c r="BJ7" s="4">
        <v>5.6794428957562815E-6</v>
      </c>
      <c r="BK7" s="4">
        <v>5.4665185462710042E-6</v>
      </c>
      <c r="BL7" s="4">
        <v>5.2615794612353994E-6</v>
      </c>
      <c r="BM7" s="4">
        <v>5.0643259219551595E-6</v>
      </c>
      <c r="BN7" s="4">
        <v>4.8744694826075019E-6</v>
      </c>
      <c r="BO7" s="4">
        <v>4.6917325442485946E-6</v>
      </c>
      <c r="BP7" s="4">
        <v>4.5158479448081934E-6</v>
      </c>
      <c r="BQ7" s="4">
        <v>4.3465585647384231E-6</v>
      </c>
      <c r="BR7" s="4">
        <v>4.1836169483167041E-6</v>
      </c>
      <c r="BS7" s="4">
        <v>4.0267849386044219E-6</v>
      </c>
      <c r="BT7" s="4">
        <v>3.8758333267274736E-6</v>
      </c>
      <c r="BU7" s="4">
        <v>3.7305415148125576E-6</v>
      </c>
      <c r="BV7" s="4">
        <v>3.5906971908028495E-6</v>
      </c>
      <c r="BW7" s="4">
        <v>3.4560960168183996E-6</v>
      </c>
      <c r="BX7" s="4">
        <v>3.3265413283967149E-6</v>
      </c>
      <c r="BY7" s="4">
        <v>3.2018438455017062E-6</v>
      </c>
      <c r="BZ7" s="4">
        <v>3.0818213948569095E-6</v>
      </c>
      <c r="CA7" s="4">
        <v>2.9662986421596926E-6</v>
      </c>
      <c r="CB7" s="4">
        <v>2.8551068347315578E-6</v>
      </c>
      <c r="CC7" s="4">
        <v>2.7480835539384074E-6</v>
      </c>
      <c r="CD7" s="4">
        <v>2.6450724771587275E-6</v>
      </c>
      <c r="CE7" s="4">
        <v>2.5459231481894662E-6</v>
      </c>
      <c r="CF7" s="4">
        <v>2.4504907569777856E-6</v>
      </c>
      <c r="CG7" s="4">
        <v>2.3586359271243751E-6</v>
      </c>
      <c r="CH7" s="4">
        <v>2.2702245118244591E-6</v>
      </c>
      <c r="CI7" s="4">
        <v>2.1851273971362772E-6</v>
      </c>
      <c r="CJ7" s="4">
        <v>2.1032203133541927E-6</v>
      </c>
      <c r="CK7" s="4">
        <v>2.0243836524880265E-6</v>
      </c>
      <c r="CL7" s="4">
        <v>1.9485022934029317E-6</v>
      </c>
      <c r="CM7" s="4">
        <v>1.8754654331765153E-6</v>
      </c>
      <c r="CN7" s="4">
        <v>1.8051664251172994E-6</v>
      </c>
      <c r="CO7" s="4">
        <v>1.737502622667364E-6</v>
      </c>
      <c r="CP7" s="4">
        <v>1.6723752288561045E-6</v>
      </c>
      <c r="CQ7" s="4">
        <v>1.6096891524153278E-6</v>
      </c>
      <c r="CR7" s="4">
        <v>1.5493528681131963E-6</v>
      </c>
      <c r="CS7" s="4">
        <v>1.4912782831943971E-6</v>
      </c>
      <c r="CT7" s="4">
        <v>1.4353806083722276E-6</v>
      </c>
      <c r="CU7" s="4">
        <v>1.3815782340387273E-6</v>
      </c>
      <c r="CV7" s="4">
        <v>1.3297926106936586E-6</v>
      </c>
      <c r="CW7" s="4">
        <v>1.2799481345915353E-6</v>
      </c>
      <c r="CX7" s="4">
        <v>1.2319720364972753E-6</v>
      </c>
      <c r="CY7" s="4">
        <v>1.1857942761039908E-6</v>
      </c>
      <c r="CZ7" s="4">
        <v>1.1413474391153144E-6</v>
      </c>
      <c r="DA7" s="4">
        <v>1.0985666387686166E-6</v>
      </c>
      <c r="DB7" s="4">
        <v>1.0573894212440038E-6</v>
      </c>
      <c r="DC7" s="4">
        <v>1.0177556745150085E-6</v>
      </c>
      <c r="DD7" s="4">
        <v>9.7960753997483607E-7</v>
      </c>
      <c r="DE7" s="4">
        <v>9.4288932850350449E-7</v>
      </c>
      <c r="DF7" s="4">
        <v>9.0754743853338482E-7</v>
      </c>
      <c r="DG7" s="4">
        <v>8.7353027844461195E-7</v>
      </c>
      <c r="DH7" s="4">
        <v>8.4078819040378505E-7</v>
      </c>
      <c r="DI7" s="4">
        <v>8.0927337853253789E-7</v>
      </c>
      <c r="DJ7" s="4">
        <v>7.7893983874144368E-7</v>
      </c>
      <c r="DK7" s="4">
        <v>7.4974329133947748E-7</v>
      </c>
      <c r="DL7" s="4">
        <v>7.2164111697414768E-7</v>
      </c>
      <c r="DM7" s="4">
        <v>6.9459229357082819E-7</v>
      </c>
      <c r="DN7" s="4">
        <v>6.6855733737991585E-7</v>
      </c>
      <c r="DO7" s="4">
        <v>6.4349824446807702E-7</v>
      </c>
      <c r="DP7" s="4">
        <v>6.1937843554016325E-7</v>
      </c>
      <c r="DQ7" s="4">
        <v>5.9616270275952843E-7</v>
      </c>
      <c r="DR7" s="4">
        <v>5.7381715790061349E-7</v>
      </c>
      <c r="DS7" s="4">
        <v>5.5230918327708878E-7</v>
      </c>
      <c r="DT7" s="4">
        <v>5.3160738366919702E-7</v>
      </c>
      <c r="DU7" s="4">
        <v>5.1168154091563167E-7</v>
      </c>
      <c r="DV7" s="4">
        <v>4.9250256950461591E-7</v>
      </c>
      <c r="DW7" s="4">
        <v>4.7404247427440538E-7</v>
      </c>
      <c r="DX7" s="4">
        <v>4.5627430944605862E-7</v>
      </c>
      <c r="DY7" s="4">
        <v>4.3917213921051967E-7</v>
      </c>
      <c r="DZ7" s="4">
        <v>4.2271100009205753E-7</v>
      </c>
      <c r="EA7" s="4">
        <v>4.0686686442192865E-7</v>
      </c>
      <c r="EB7" s="4">
        <v>3.9161660492226247E-7</v>
      </c>
      <c r="EC7" s="4">
        <v>3.7693796139937064E-7</v>
      </c>
      <c r="ED7" s="4">
        <v>3.6280950799216782E-7</v>
      </c>
      <c r="EE7" s="4">
        <v>3.4921062219694932E-7</v>
      </c>
      <c r="EF7" s="4">
        <v>3.3612145433625784E-7</v>
      </c>
      <c r="EG7" s="4">
        <v>3.2352289858206262E-7</v>
      </c>
      <c r="EH7" s="4">
        <v>3.1139656564427298E-7</v>
      </c>
      <c r="EI7" s="4">
        <v>2.9972475534822962E-7</v>
      </c>
      <c r="EJ7" s="4">
        <v>2.8849043098855276E-7</v>
      </c>
      <c r="EK7" s="4">
        <v>2.7767719446014638E-7</v>
      </c>
      <c r="EL7" s="4">
        <v>2.672692622773809E-7</v>
      </c>
      <c r="EM7" s="4">
        <v>2.5725144259247656E-7</v>
      </c>
      <c r="EN7" s="4">
        <v>2.4760911310206524E-7</v>
      </c>
      <c r="EO7" s="4">
        <v>2.3832819950886375E-7</v>
      </c>
      <c r="EP7" s="4">
        <v>2.2939515498254792E-7</v>
      </c>
      <c r="EQ7" s="4">
        <v>2.2079694050880505E-7</v>
      </c>
      <c r="ER7" s="4">
        <v>2.1252100590452017E-7</v>
      </c>
      <c r="ES7" s="4">
        <v>2.0455527149909614E-7</v>
      </c>
      <c r="ET7" s="4">
        <v>1.9688811003781836E-7</v>
      </c>
      <c r="EU7" s="4">
        <v>1.8950833036157633E-7</v>
      </c>
      <c r="EV7" s="4">
        <v>1.8240516086454051E-7</v>
      </c>
      <c r="EW7" s="4">
        <v>1.7556823339592853E-7</v>
      </c>
      <c r="EX7" s="4">
        <v>1.6898756860506126E-7</v>
      </c>
      <c r="EY7" s="4">
        <v>1.6265356128641884E-7</v>
      </c>
      <c r="EZ7" s="4">
        <v>1.56556966168786E-7</v>
      </c>
      <c r="FA7" s="4">
        <v>1.5068888437053118E-7</v>
      </c>
      <c r="FB7" s="4">
        <v>1.45040750743064E-7</v>
      </c>
      <c r="FC7" s="4">
        <v>1.3960432121429278E-7</v>
      </c>
      <c r="FD7" s="4">
        <v>1.3437166057617134E-7</v>
      </c>
      <c r="FE7" s="4">
        <v>1.2933513104940175E-7</v>
      </c>
      <c r="FF7" s="4">
        <v>1.2448738140324878E-7</v>
      </c>
      <c r="FG7" s="4">
        <v>1.1982133563126496E-7</v>
      </c>
      <c r="FH7" s="4">
        <v>1.1533018307030574E-7</v>
      </c>
      <c r="FI7" s="4">
        <v>1.1100736829749991E-7</v>
      </c>
      <c r="FJ7" s="4">
        <v>1.0684658180437623E-7</v>
      </c>
      <c r="FK7" s="4">
        <v>1.0284175033792309E-7</v>
      </c>
      <c r="FL7" s="4">
        <v>9.8987028240848929E-8</v>
      </c>
      <c r="FM7" s="4">
        <v>9.527678934695416E-8</v>
      </c>
      <c r="FN7" s="4">
        <v>9.1705617877302359E-8</v>
      </c>
      <c r="FO7" s="4">
        <v>8.8268301334792909E-8</v>
      </c>
      <c r="FP7" s="4">
        <v>8.495982262157753E-8</v>
      </c>
      <c r="FQ7" s="4">
        <v>8.1775352711588312E-8</v>
      </c>
    </row>
    <row r="8" spans="1:173" x14ac:dyDescent="0.2">
      <c r="A8" s="3">
        <v>6</v>
      </c>
      <c r="B8" s="4">
        <v>5.705664558053325E-5</v>
      </c>
      <c r="C8" s="4">
        <v>5.5106867230425571E-5</v>
      </c>
      <c r="D8" s="4">
        <v>5.3216316864945767E-5</v>
      </c>
      <c r="E8" s="4">
        <v>5.1383895534606872E-5</v>
      </c>
      <c r="F8" s="4">
        <v>4.9608451761606887E-5</v>
      </c>
      <c r="G8" s="4">
        <v>4.7888791226302629E-5</v>
      </c>
      <c r="H8" s="4">
        <v>4.6223685494228839E-5</v>
      </c>
      <c r="I8" s="4">
        <v>4.4611879858713621E-5</v>
      </c>
      <c r="J8" s="4">
        <v>4.3052100370921664E-5</v>
      </c>
      <c r="K8" s="4">
        <v>4.1543060122717357E-5</v>
      </c>
      <c r="L8" s="4">
        <v>4.0083464846185635E-5</v>
      </c>
      <c r="M8" s="4">
        <v>3.8672017887653176E-5</v>
      </c>
      <c r="N8" s="4">
        <v>3.7307424610055762E-5</v>
      </c>
      <c r="O8" s="4">
        <v>3.5988396274722056E-5</v>
      </c>
      <c r="P8" s="4">
        <v>3.4713653449314208E-5</v>
      </c>
      <c r="Q8" s="4">
        <v>3.3481928984779863E-5</v>
      </c>
      <c r="R8" s="4">
        <v>3.2291970601727726E-5</v>
      </c>
      <c r="S8" s="4">
        <v>3.1142543122641975E-5</v>
      </c>
      <c r="T8" s="4">
        <v>3.0032430384685505E-5</v>
      </c>
      <c r="U8" s="4">
        <v>2.8960436862623951E-5</v>
      </c>
      <c r="V8" s="4">
        <v>2.7925389032734671E-5</v>
      </c>
      <c r="W8" s="4">
        <v>2.6926136501459474E-5</v>
      </c>
      <c r="X8" s="4">
        <v>2.5961552924558262E-5</v>
      </c>
      <c r="Y8" s="4">
        <v>2.5030536738190889E-5</v>
      </c>
      <c r="Z8" s="4">
        <v>2.4132011720690016E-5</v>
      </c>
      <c r="AA8" s="4">
        <v>2.3264927406119185E-5</v>
      </c>
      <c r="AB8" s="4">
        <v>2.2428259361939595E-5</v>
      </c>
      <c r="AC8" s="4">
        <v>2.1621009350658582E-5</v>
      </c>
      <c r="AD8" s="4">
        <v>2.0842205385007695E-5</v>
      </c>
      <c r="AE8" s="4">
        <v>2.0090901691527385E-5</v>
      </c>
      <c r="AF8" s="4">
        <v>1.936617859310541E-5</v>
      </c>
      <c r="AG8" s="4">
        <v>1.8667142320460961E-5</v>
      </c>
      <c r="AH8" s="4">
        <v>1.7992924761789375E-5</v>
      </c>
      <c r="AI8" s="4">
        <v>1.7342683159449201E-5</v>
      </c>
      <c r="AJ8" s="4">
        <v>1.6715599760130928E-5</v>
      </c>
      <c r="AK8" s="4">
        <v>1.6110881426056878E-5</v>
      </c>
      <c r="AL8" s="4">
        <v>1.5527759213429526E-5</v>
      </c>
      <c r="AM8" s="4">
        <v>1.4965487922680154E-5</v>
      </c>
      <c r="AN8" s="4">
        <v>1.4423345626068951E-5</v>
      </c>
      <c r="AO8" s="4">
        <v>1.3900633176189281E-5</v>
      </c>
      <c r="AP8" s="4">
        <v>1.3396673701260298E-5</v>
      </c>
      <c r="AQ8" s="4">
        <v>1.2910812087763013E-5</v>
      </c>
      <c r="AR8" s="4">
        <v>1.2442414455637874E-5</v>
      </c>
      <c r="AS8" s="4">
        <v>1.1990867628042245E-5</v>
      </c>
      <c r="AT8" s="4">
        <v>1.1555578598554384E-5</v>
      </c>
      <c r="AU8" s="4">
        <v>1.1135973996601045E-5</v>
      </c>
      <c r="AV8" s="4">
        <v>1.0731499554883506E-5</v>
      </c>
      <c r="AW8" s="4">
        <v>1.034161957902402E-5</v>
      </c>
      <c r="AX8" s="4">
        <v>9.9658164210980615E-6</v>
      </c>
      <c r="AY8" s="4">
        <v>9.6035899590507512E-6</v>
      </c>
      <c r="AZ8" s="4">
        <v>9.2544570822195027E-6</v>
      </c>
      <c r="BA8" s="4">
        <v>8.9179511838510805E-6</v>
      </c>
      <c r="BB8" s="4">
        <v>8.5936216626114614E-6</v>
      </c>
      <c r="BC8" s="4">
        <v>8.2810334317562351E-6</v>
      </c>
      <c r="BD8" s="4">
        <v>7.9797664384040345E-6</v>
      </c>
      <c r="BE8" s="4">
        <v>7.6894151922468623E-6</v>
      </c>
      <c r="BF8" s="4">
        <v>7.4095883043634458E-6</v>
      </c>
      <c r="BG8" s="4">
        <v>7.1399080363576672E-6</v>
      </c>
      <c r="BH8" s="4">
        <v>6.880009860155134E-6</v>
      </c>
      <c r="BI8" s="4">
        <v>6.6295420286799356E-6</v>
      </c>
      <c r="BJ8" s="4">
        <v>6.3881651573005627E-6</v>
      </c>
      <c r="BK8" s="4">
        <v>6.1555518158229461E-6</v>
      </c>
      <c r="BL8" s="4">
        <v>5.9313861316967476E-6</v>
      </c>
      <c r="BM8" s="4">
        <v>5.7153634044349033E-6</v>
      </c>
      <c r="BN8" s="4">
        <v>5.5071897300251749E-6</v>
      </c>
      <c r="BO8" s="4">
        <v>5.3065816365549523E-6</v>
      </c>
      <c r="BP8" s="4">
        <v>5.113265730272154E-6</v>
      </c>
      <c r="BQ8" s="4">
        <v>4.9269783524152899E-6</v>
      </c>
      <c r="BR8" s="4">
        <v>4.7474652458134869E-6</v>
      </c>
      <c r="BS8" s="4">
        <v>4.5744812318115891E-6</v>
      </c>
      <c r="BT8" s="4">
        <v>4.4077898974093088E-6</v>
      </c>
      <c r="BU8" s="4">
        <v>4.2471632920593194E-6</v>
      </c>
      <c r="BV8" s="4">
        <v>4.0923816334581531E-6</v>
      </c>
      <c r="BW8" s="4">
        <v>3.9432330232180846E-6</v>
      </c>
      <c r="BX8" s="4">
        <v>3.7995131721979547E-6</v>
      </c>
      <c r="BY8" s="4">
        <v>3.661025133050444E-6</v>
      </c>
      <c r="BZ8" s="4">
        <v>3.5275790434274867E-6</v>
      </c>
      <c r="CA8" s="4">
        <v>3.3989918762911131E-6</v>
      </c>
      <c r="CB8" s="4">
        <v>3.2750871987730079E-6</v>
      </c>
      <c r="CC8" s="4">
        <v>3.1556949396938094E-6</v>
      </c>
      <c r="CD8" s="4">
        <v>3.0406511639657907E-6</v>
      </c>
      <c r="CE8" s="4">
        <v>2.9297978552111914E-6</v>
      </c>
      <c r="CF8" s="4">
        <v>2.8229827053749545E-6</v>
      </c>
      <c r="CG8" s="4">
        <v>2.7200589115539131E-6</v>
      </c>
      <c r="CH8" s="4">
        <v>2.620884980375493E-6</v>
      </c>
      <c r="CI8" s="4">
        <v>2.5253245379275313E-6</v>
      </c>
      <c r="CJ8" s="4">
        <v>2.4332461469045441E-6</v>
      </c>
      <c r="CK8" s="4">
        <v>2.3445231305263547E-6</v>
      </c>
      <c r="CL8" s="4">
        <v>2.2590334014527258E-6</v>
      </c>
      <c r="CM8" s="4">
        <v>2.1766592979144406E-6</v>
      </c>
      <c r="CN8" s="4">
        <v>2.0972874239522099E-6</v>
      </c>
      <c r="CO8" s="4">
        <v>2.0208084970940732E-6</v>
      </c>
      <c r="CP8" s="4">
        <v>1.9471172000296022E-6</v>
      </c>
      <c r="CQ8" s="4">
        <v>1.876112037724198E-6</v>
      </c>
      <c r="CR8" s="4">
        <v>1.8076952001955249E-6</v>
      </c>
      <c r="CS8" s="4">
        <v>1.7417724295087922E-6</v>
      </c>
      <c r="CT8" s="4">
        <v>1.6782528914349726E-6</v>
      </c>
      <c r="CU8" s="4">
        <v>1.6170490524380909E-6</v>
      </c>
      <c r="CV8" s="4">
        <v>1.5580765597711377E-6</v>
      </c>
      <c r="CW8" s="4">
        <v>1.5012541272341196E-6</v>
      </c>
      <c r="CX8" s="4">
        <v>1.4465034237076679E-6</v>
      </c>
      <c r="CY8" s="4">
        <v>1.3937489666826508E-6</v>
      </c>
      <c r="CZ8" s="4">
        <v>1.3429180187873868E-6</v>
      </c>
      <c r="DA8" s="4">
        <v>1.2939404889777961E-6</v>
      </c>
      <c r="DB8" s="4">
        <v>1.2467488360590195E-6</v>
      </c>
      <c r="DC8" s="4">
        <v>1.2012779765369075E-6</v>
      </c>
      <c r="DD8" s="4">
        <v>1.1574651954671111E-6</v>
      </c>
      <c r="DE8" s="4">
        <v>1.1152500607458649E-6</v>
      </c>
      <c r="DF8" s="4">
        <v>1.0745743401763264E-6</v>
      </c>
      <c r="DG8" s="4">
        <v>1.0353819213104742E-6</v>
      </c>
      <c r="DH8" s="4">
        <v>9.9761873528780853E-7</v>
      </c>
      <c r="DI8" s="4">
        <v>9.6123268167325193E-7</v>
      </c>
      <c r="DJ8" s="4">
        <v>9.2617355784696542E-7</v>
      </c>
      <c r="DK8" s="4">
        <v>8.9239298928234234E-7</v>
      </c>
      <c r="DL8" s="4">
        <v>8.5984436370978301E-7</v>
      </c>
      <c r="DM8" s="4">
        <v>8.2848276672375931E-7</v>
      </c>
      <c r="DN8" s="4">
        <v>7.9826492038748142E-7</v>
      </c>
      <c r="DO8" s="4">
        <v>7.691491232808545E-7</v>
      </c>
      <c r="DP8" s="4">
        <v>7.4109519343501518E-7</v>
      </c>
      <c r="DQ8" s="4">
        <v>7.1406441326526959E-7</v>
      </c>
      <c r="DR8" s="4">
        <v>6.8801947572527666E-7</v>
      </c>
      <c r="DS8" s="4">
        <v>6.6292443368087817E-7</v>
      </c>
      <c r="DT8" s="4">
        <v>6.3874464972801803E-7</v>
      </c>
      <c r="DU8" s="4">
        <v>6.1544674900826379E-7</v>
      </c>
      <c r="DV8" s="4">
        <v>5.9299857324557337E-7</v>
      </c>
      <c r="DW8" s="4">
        <v>5.7136913611532947E-7</v>
      </c>
      <c r="DX8" s="4">
        <v>5.5052858083382006E-7</v>
      </c>
      <c r="DY8" s="4">
        <v>5.3044813907998645E-7</v>
      </c>
      <c r="DZ8" s="4">
        <v>5.111000910273944E-7</v>
      </c>
      <c r="EA8" s="4">
        <v>4.924577277076736E-7</v>
      </c>
      <c r="EB8" s="4">
        <v>4.7449531348497942E-7</v>
      </c>
      <c r="EC8" s="4">
        <v>4.5718805130601226E-7</v>
      </c>
      <c r="ED8" s="4">
        <v>4.4051204806105915E-7</v>
      </c>
      <c r="EE8" s="4">
        <v>4.2444428161036996E-7</v>
      </c>
      <c r="EF8" s="4">
        <v>4.0896256958689037E-7</v>
      </c>
      <c r="EG8" s="4">
        <v>3.940455379769503E-7</v>
      </c>
      <c r="EH8" s="4">
        <v>3.7967259258753216E-7</v>
      </c>
      <c r="EI8" s="4">
        <v>3.6582388973638302E-7</v>
      </c>
      <c r="EJ8" s="4">
        <v>3.5248030949563969E-7</v>
      </c>
      <c r="EK8" s="4">
        <v>3.3962342926852074E-7</v>
      </c>
      <c r="EL8" s="4">
        <v>3.2723549803215235E-7</v>
      </c>
      <c r="EM8" s="4">
        <v>3.1529941213470636E-7</v>
      </c>
      <c r="EN8" s="4">
        <v>3.0379869164764983E-7</v>
      </c>
      <c r="EO8" s="4">
        <v>2.9271745771719537E-7</v>
      </c>
      <c r="EP8" s="4">
        <v>2.8204041035984062E-7</v>
      </c>
      <c r="EQ8" s="4">
        <v>2.7175280759017539E-7</v>
      </c>
      <c r="ER8" s="4">
        <v>2.6184044532584494E-7</v>
      </c>
      <c r="ES8" s="4">
        <v>2.5228963695944628E-7</v>
      </c>
      <c r="ET8" s="4">
        <v>2.4308719559495984E-7</v>
      </c>
      <c r="EU8" s="4">
        <v>2.3422041484089107E-7</v>
      </c>
      <c r="EV8" s="4">
        <v>2.2567705204590283E-7</v>
      </c>
      <c r="EW8" s="4">
        <v>2.1744531064626926E-7</v>
      </c>
      <c r="EX8" s="4">
        <v>2.0951382462275348E-7</v>
      </c>
      <c r="EY8" s="4">
        <v>2.0187164240237365E-7</v>
      </c>
      <c r="EZ8" s="4">
        <v>1.9450821187039224E-7</v>
      </c>
      <c r="FA8" s="4">
        <v>1.8741336571537204E-7</v>
      </c>
      <c r="FB8" s="4">
        <v>1.8057730732934374E-7</v>
      </c>
      <c r="FC8" s="4">
        <v>1.7399059770717429E-7</v>
      </c>
      <c r="FD8" s="4">
        <v>1.6764414179082365E-7</v>
      </c>
      <c r="FE8" s="4">
        <v>1.6152917647893617E-7</v>
      </c>
      <c r="FF8" s="4">
        <v>1.5563725819234264E-7</v>
      </c>
      <c r="FG8" s="4">
        <v>1.4996025121671863E-7</v>
      </c>
      <c r="FH8" s="4">
        <v>1.4449031682239877E-7</v>
      </c>
      <c r="FI8" s="4">
        <v>1.3921990194010192E-7</v>
      </c>
      <c r="FJ8" s="4">
        <v>1.3414172894687937E-7</v>
      </c>
      <c r="FK8" s="4">
        <v>1.2924878600717449E-7</v>
      </c>
      <c r="FL8" s="4">
        <v>1.2453431674774862E-7</v>
      </c>
      <c r="FM8" s="4">
        <v>1.1999181126487457E-7</v>
      </c>
      <c r="FN8" s="4">
        <v>1.1561499713153012E-7</v>
      </c>
      <c r="FO8" s="4">
        <v>1.1139783073765841E-7</v>
      </c>
      <c r="FP8" s="4">
        <v>1.0733448874145068E-7</v>
      </c>
      <c r="FQ8" s="4">
        <v>1.034193605198297E-7</v>
      </c>
    </row>
    <row r="9" spans="1:173" x14ac:dyDescent="0.2">
      <c r="A9" s="3">
        <v>7</v>
      </c>
      <c r="B9" s="4">
        <v>5.0042745134315503E-5</v>
      </c>
      <c r="C9" s="4">
        <v>4.8244225356319781E-5</v>
      </c>
      <c r="D9" s="4">
        <v>4.6505596271950722E-5</v>
      </c>
      <c r="E9" s="4">
        <v>4.4825314591934173E-5</v>
      </c>
      <c r="F9" s="4">
        <v>4.3201831292805082E-5</v>
      </c>
      <c r="G9" s="4">
        <v>4.1633597417489732E-5</v>
      </c>
      <c r="H9" s="4">
        <v>4.0119069188770951E-5</v>
      </c>
      <c r="I9" s="4">
        <v>3.8656712501028423E-5</v>
      </c>
      <c r="J9" s="4">
        <v>3.7245006844099926E-5</v>
      </c>
      <c r="K9" s="4">
        <v>3.5882448714441573E-5</v>
      </c>
      <c r="L9" s="4">
        <v>3.456755455977234E-5</v>
      </c>
      <c r="M9" s="4">
        <v>3.3298863304387361E-5</v>
      </c>
      <c r="N9" s="4">
        <v>3.2074938493997784E-5</v>
      </c>
      <c r="O9" s="4">
        <v>3.0894370099288082E-5</v>
      </c>
      <c r="P9" s="4">
        <v>2.9755776012496682E-5</v>
      </c>
      <c r="Q9" s="4">
        <v>2.8657803267773119E-5</v>
      </c>
      <c r="R9" s="4">
        <v>2.759912901550976E-5</v>
      </c>
      <c r="S9" s="4">
        <v>2.6578461276072218E-5</v>
      </c>
      <c r="T9" s="4">
        <v>2.559453949724233E-5</v>
      </c>
      <c r="U9" s="4">
        <v>2.4646134937245101E-5</v>
      </c>
      <c r="V9" s="4">
        <v>2.3732050892899537E-5</v>
      </c>
      <c r="W9" s="4">
        <v>2.2851122791656131E-5</v>
      </c>
      <c r="X9" s="4">
        <v>2.2002218162953113E-5</v>
      </c>
      <c r="Y9" s="4">
        <v>2.118423650432355E-5</v>
      </c>
      <c r="Z9" s="4">
        <v>2.0396109055575984E-5</v>
      </c>
      <c r="AA9" s="4">
        <v>1.9636798492039809E-5</v>
      </c>
      <c r="AB9" s="4">
        <v>1.8905298549976024E-5</v>
      </c>
      <c r="AC9" s="4">
        <v>1.820063359148083E-5</v>
      </c>
      <c r="AD9" s="4">
        <v>1.7521858119318168E-5</v>
      </c>
      <c r="AE9" s="4">
        <v>1.6868056249452756E-5</v>
      </c>
      <c r="AF9" s="4">
        <v>1.6238341146945778E-5</v>
      </c>
      <c r="AG9" s="4">
        <v>1.5631854433539871E-5</v>
      </c>
      <c r="AH9" s="4">
        <v>1.5047765571596372E-5</v>
      </c>
      <c r="AI9" s="4">
        <v>1.4485271229047747E-5</v>
      </c>
      <c r="AJ9" s="4">
        <v>1.3943594630139167E-5</v>
      </c>
      <c r="AK9" s="4">
        <v>1.3421984897066253E-5</v>
      </c>
      <c r="AL9" s="4">
        <v>1.2919716384285351E-5</v>
      </c>
      <c r="AM9" s="4">
        <v>1.2436088009160073E-5</v>
      </c>
      <c r="AN9" s="4">
        <v>1.1970422582829876E-5</v>
      </c>
      <c r="AO9" s="4">
        <v>1.1522066141522735E-5</v>
      </c>
      <c r="AP9" s="4">
        <v>1.1090387282863823E-5</v>
      </c>
      <c r="AQ9" s="4">
        <v>1.0674776507180184E-5</v>
      </c>
      <c r="AR9" s="4">
        <v>1.0274645565577778E-5</v>
      </c>
      <c r="AS9" s="4">
        <v>9.8894268173443933E-6</v>
      </c>
      <c r="AT9" s="4">
        <v>9.5185725965674095E-6</v>
      </c>
      <c r="AU9" s="4">
        <v>9.1615545892986816E-6</v>
      </c>
      <c r="AV9" s="4">
        <v>8.8178632228208542E-6</v>
      </c>
      <c r="AW9" s="4">
        <v>8.4870070656828389E-6</v>
      </c>
      <c r="AX9" s="4">
        <v>8.1685122422792134E-6</v>
      </c>
      <c r="AY9" s="4">
        <v>7.8619218590869622E-6</v>
      </c>
      <c r="AZ9" s="4">
        <v>7.566795444557961E-6</v>
      </c>
      <c r="BA9" s="4">
        <v>7.282708403777427E-6</v>
      </c>
      <c r="BB9" s="4">
        <v>7.0092514854458443E-6</v>
      </c>
      <c r="BC9" s="4">
        <v>6.7460302640709457E-6</v>
      </c>
      <c r="BD9" s="4">
        <v>6.4926646351493034E-6</v>
      </c>
      <c r="BE9" s="4">
        <v>6.2487883256689969E-6</v>
      </c>
      <c r="BF9" s="4">
        <v>6.0140484168247355E-6</v>
      </c>
      <c r="BG9" s="4">
        <v>5.7881048819430347E-6</v>
      </c>
      <c r="BH9" s="4">
        <v>5.5706301376190481E-6</v>
      </c>
      <c r="BI9" s="4">
        <v>5.3613086080650518E-6</v>
      </c>
      <c r="BJ9" s="4">
        <v>5.1598363032256955E-6</v>
      </c>
      <c r="BK9" s="4">
        <v>4.9659204098828624E-6</v>
      </c>
      <c r="BL9" s="4">
        <v>4.7792788954170717E-6</v>
      </c>
      <c r="BM9" s="4">
        <v>4.599640124336446E-6</v>
      </c>
      <c r="BN9" s="4">
        <v>4.4267424873511985E-6</v>
      </c>
      <c r="BO9" s="4">
        <v>4.2603340419944402E-6</v>
      </c>
      <c r="BP9" s="4">
        <v>4.1001721658995294E-6</v>
      </c>
      <c r="BQ9" s="4">
        <v>3.9460232207355617E-6</v>
      </c>
      <c r="BR9" s="4">
        <v>3.7976622276891803E-6</v>
      </c>
      <c r="BS9" s="4">
        <v>3.6548725542706606E-6</v>
      </c>
      <c r="BT9" s="4">
        <v>3.5174456111120023E-6</v>
      </c>
      <c r="BU9" s="4">
        <v>3.3851805596452067E-6</v>
      </c>
      <c r="BV9" s="4">
        <v>3.2578840295505174E-6</v>
      </c>
      <c r="BW9" s="4">
        <v>3.1353698459746226E-6</v>
      </c>
      <c r="BX9" s="4">
        <v>3.017458766407799E-6</v>
      </c>
      <c r="BY9" s="4">
        <v>2.9039782267759051E-6</v>
      </c>
      <c r="BZ9" s="4">
        <v>2.7947620963031383E-6</v>
      </c>
      <c r="CA9" s="4">
        <v>2.6896504405904409E-6</v>
      </c>
      <c r="CB9" s="4">
        <v>2.5884892942418247E-6</v>
      </c>
      <c r="CC9" s="4">
        <v>2.4911304407071455E-6</v>
      </c>
      <c r="CD9" s="4">
        <v>2.3974311995633713E-6</v>
      </c>
      <c r="CE9" s="4">
        <v>2.3072542228996795E-6</v>
      </c>
      <c r="CF9" s="4">
        <v>2.2204672973646922E-6</v>
      </c>
      <c r="CG9" s="4">
        <v>2.1369431545403827E-6</v>
      </c>
      <c r="CH9" s="4">
        <v>2.0565592873111882E-6</v>
      </c>
      <c r="CI9" s="4">
        <v>1.9791977735605926E-6</v>
      </c>
      <c r="CJ9" s="4">
        <v>1.9047451059739373E-6</v>
      </c>
      <c r="CK9" s="4">
        <v>1.8330920279474583E-6</v>
      </c>
      <c r="CL9" s="4">
        <v>1.7641333751594601E-6</v>
      </c>
      <c r="CM9" s="4">
        <v>1.6977679241358956E-6</v>
      </c>
      <c r="CN9" s="4">
        <v>1.6338982448127481E-6</v>
      </c>
      <c r="CO9" s="4">
        <v>1.5724305596487298E-6</v>
      </c>
      <c r="CP9" s="4">
        <v>1.5132746070678493E-6</v>
      </c>
      <c r="CQ9" s="4">
        <v>1.4563435106751399E-6</v>
      </c>
      <c r="CR9" s="4">
        <v>1.4015536529132788E-6</v>
      </c>
      <c r="CS9" s="4">
        <v>1.3488245532711218E-6</v>
      </c>
      <c r="CT9" s="4">
        <v>1.2980787510441516E-6</v>
      </c>
      <c r="CU9" s="4">
        <v>1.2492416926468408E-6</v>
      </c>
      <c r="CV9" s="4">
        <v>1.202241622921818E-6</v>
      </c>
      <c r="CW9" s="4">
        <v>1.1570094804458364E-6</v>
      </c>
      <c r="CX9" s="4">
        <v>1.1134787967215232E-6</v>
      </c>
      <c r="CY9" s="4">
        <v>1.0715855991438872E-6</v>
      </c>
      <c r="CZ9" s="4">
        <v>1.0312683177415849E-6</v>
      </c>
      <c r="DA9" s="4">
        <v>9.9246769491578846E-7</v>
      </c>
      <c r="DB9" s="4">
        <v>9.5512669906483438E-7</v>
      </c>
      <c r="DC9" s="4">
        <v>9.1919044120647442E-7</v>
      </c>
      <c r="DD9" s="4">
        <v>8.8460609426466164E-7</v>
      </c>
      <c r="DE9" s="4">
        <v>8.5132281635313944E-7</v>
      </c>
      <c r="DF9" s="4">
        <v>8.1929167605743203E-7</v>
      </c>
      <c r="DG9" s="4">
        <v>7.8846558060341465E-7</v>
      </c>
      <c r="DH9" s="4">
        <v>7.5879920724553074E-7</v>
      </c>
      <c r="DI9" s="4">
        <v>7.30248936875455E-7</v>
      </c>
      <c r="DJ9" s="4">
        <v>7.0277278951813571E-7</v>
      </c>
      <c r="DK9" s="4">
        <v>6.7633036371361754E-7</v>
      </c>
      <c r="DL9" s="4">
        <v>6.5088277634295366E-7</v>
      </c>
      <c r="DM9" s="4">
        <v>6.2639260656194296E-7</v>
      </c>
      <c r="DN9" s="4">
        <v>6.0282383984588961E-7</v>
      </c>
      <c r="DO9" s="4">
        <v>5.8014181636423245E-7</v>
      </c>
      <c r="DP9" s="4">
        <v>5.5831317891108512E-7</v>
      </c>
      <c r="DQ9" s="4">
        <v>5.3730582505462365E-7</v>
      </c>
      <c r="DR9" s="4">
        <v>5.1708885928647419E-7</v>
      </c>
      <c r="DS9" s="4">
        <v>4.9763254783563582E-7</v>
      </c>
      <c r="DT9" s="4">
        <v>4.7890827525876034E-7</v>
      </c>
      <c r="DU9" s="4">
        <v>4.6088850214065502E-7</v>
      </c>
      <c r="DV9" s="4">
        <v>4.435467249042091E-7</v>
      </c>
      <c r="DW9" s="4">
        <v>4.2685743673054333E-7</v>
      </c>
      <c r="DX9" s="4">
        <v>4.1079609003347173E-7</v>
      </c>
      <c r="DY9" s="4">
        <v>3.9533906059929791E-7</v>
      </c>
      <c r="DZ9" s="4">
        <v>3.8046361261478978E-7</v>
      </c>
      <c r="EA9" s="4">
        <v>3.6614786580457803E-7</v>
      </c>
      <c r="EB9" s="4">
        <v>3.5237076245753229E-7</v>
      </c>
      <c r="EC9" s="4">
        <v>3.3911203722869487E-7</v>
      </c>
      <c r="ED9" s="4">
        <v>3.2635218705223679E-7</v>
      </c>
      <c r="EE9" s="4">
        <v>3.1407244238668142E-7</v>
      </c>
      <c r="EF9" s="4">
        <v>3.0225473979239581E-7</v>
      </c>
      <c r="EG9" s="4">
        <v>2.9088169550828269E-7</v>
      </c>
      <c r="EH9" s="4">
        <v>2.7993657947256168E-7</v>
      </c>
      <c r="EI9" s="4">
        <v>2.6940329100888505E-7</v>
      </c>
      <c r="EJ9" s="4">
        <v>2.5926633540063193E-7</v>
      </c>
      <c r="EK9" s="4">
        <v>2.4951080057622477E-7</v>
      </c>
      <c r="EL9" s="4">
        <v>2.4012233557080265E-7</v>
      </c>
      <c r="EM9" s="4">
        <v>2.3108712920993923E-7</v>
      </c>
      <c r="EN9" s="4">
        <v>2.2239189012562832E-7</v>
      </c>
      <c r="EO9" s="4">
        <v>2.1402382677226939E-7</v>
      </c>
      <c r="EP9" s="4">
        <v>2.0597062899696539E-7</v>
      </c>
      <c r="EQ9" s="4">
        <v>1.9822044960982055E-7</v>
      </c>
      <c r="ER9" s="4">
        <v>1.9076188750855039E-7</v>
      </c>
      <c r="ES9" s="4">
        <v>1.8358397013695793E-7</v>
      </c>
      <c r="ET9" s="4">
        <v>1.7667613783078906E-7</v>
      </c>
      <c r="EU9" s="4">
        <v>1.7002822849665478E-7</v>
      </c>
      <c r="EV9" s="4">
        <v>1.6363046206890886E-7</v>
      </c>
      <c r="EW9" s="4">
        <v>1.5747342652083773E-7</v>
      </c>
      <c r="EX9" s="4">
        <v>1.5154806409789501E-7</v>
      </c>
      <c r="EY9" s="4">
        <v>1.4584565766195823E-7</v>
      </c>
      <c r="EZ9" s="4">
        <v>1.4035781814580872E-7</v>
      </c>
      <c r="FA9" s="4">
        <v>1.3507647211863372E-7</v>
      </c>
      <c r="FB9" s="4">
        <v>1.2999384979561768E-7</v>
      </c>
      <c r="FC9" s="4">
        <v>1.2510247393571206E-7</v>
      </c>
      <c r="FD9" s="4">
        <v>1.2039514840633814E-7</v>
      </c>
      <c r="FE9" s="4">
        <v>1.1586494808035752E-7</v>
      </c>
      <c r="FF9" s="4">
        <v>1.1150520817793108E-7</v>
      </c>
      <c r="FG9" s="4">
        <v>1.0730951482962325E-7</v>
      </c>
      <c r="FH9" s="4">
        <v>1.0327169530643943E-7</v>
      </c>
      <c r="FI9" s="4">
        <v>9.9385809360086341E-8</v>
      </c>
      <c r="FJ9" s="4">
        <v>9.5646140119143297E-8</v>
      </c>
      <c r="FK9" s="4">
        <v>9.2047185873411763E-8</v>
      </c>
      <c r="FL9" s="4">
        <v>8.8583651858265E-8</v>
      </c>
      <c r="FM9" s="4">
        <v>8.5250442705131491E-8</v>
      </c>
      <c r="FN9" s="4">
        <v>8.2042654447889163E-8</v>
      </c>
      <c r="FO9" s="4">
        <v>7.8955567861527243E-8</v>
      </c>
      <c r="FP9" s="4">
        <v>7.5984641356718896E-8</v>
      </c>
      <c r="FQ9" s="4">
        <v>7.3125504096438476E-8</v>
      </c>
    </row>
    <row r="10" spans="1:173" x14ac:dyDescent="0.2">
      <c r="A10" s="3">
        <v>8</v>
      </c>
      <c r="B10" s="4">
        <v>4.9964550816072872E-5</v>
      </c>
      <c r="C10" s="4">
        <v>4.8360265980318395E-5</v>
      </c>
      <c r="D10" s="4">
        <v>4.6801866922296931E-5</v>
      </c>
      <c r="E10" s="4">
        <v>4.5288560566514313E-5</v>
      </c>
      <c r="F10" s="4">
        <v>4.3819514776610724E-5</v>
      </c>
      <c r="G10" s="4">
        <v>4.2393865150813781E-5</v>
      </c>
      <c r="H10" s="4">
        <v>4.1010721164358444E-5</v>
      </c>
      <c r="I10" s="4">
        <v>3.9669171705947193E-5</v>
      </c>
      <c r="J10" s="4">
        <v>3.8368290060541987E-5</v>
      </c>
      <c r="K10" s="4">
        <v>3.7107138379455229E-5</v>
      </c>
      <c r="L10" s="4">
        <v>3.5884771681593541E-5</v>
      </c>
      <c r="M10" s="4">
        <v>3.4700241424712175E-5</v>
      </c>
      <c r="N10" s="4">
        <v>3.3552598683872503E-5</v>
      </c>
      <c r="O10" s="4">
        <v>3.2440896968632948E-5</v>
      </c>
      <c r="P10" s="4">
        <v>3.1364194714056381E-5</v>
      </c>
      <c r="Q10" s="4">
        <v>3.0321557471402194E-5</v>
      </c>
      <c r="R10" s="4">
        <v>2.9312059827479864E-5</v>
      </c>
      <c r="S10" s="4">
        <v>2.8334787076422785E-5</v>
      </c>
      <c r="T10" s="4">
        <v>2.7388836667752159E-5</v>
      </c>
      <c r="U10" s="4">
        <v>2.6473319450825983E-5</v>
      </c>
      <c r="V10" s="4">
        <v>2.5587360735879194E-5</v>
      </c>
      <c r="W10" s="4">
        <v>2.4730101189196496E-5</v>
      </c>
      <c r="X10" s="4">
        <v>2.3900697578516095E-5</v>
      </c>
      <c r="Y10" s="4">
        <v>2.3098323384096453E-5</v>
      </c>
      <c r="Z10" s="4">
        <v>2.23221692881026E-5</v>
      </c>
      <c r="AA10" s="4">
        <v>2.1571443556744896E-5</v>
      </c>
      <c r="AB10" s="4">
        <v>2.084537232471817E-5</v>
      </c>
      <c r="AC10" s="4">
        <v>2.0143199792599376E-5</v>
      </c>
      <c r="AD10" s="4">
        <v>1.9464188347861899E-5</v>
      </c>
      <c r="AE10" s="4">
        <v>1.8807618617278088E-5</v>
      </c>
      <c r="AF10" s="4">
        <v>1.8172789458370531E-5</v>
      </c>
      <c r="AG10" s="4">
        <v>1.7559017897350593E-5</v>
      </c>
      <c r="AH10" s="4">
        <v>1.6965639020094514E-5</v>
      </c>
      <c r="AI10" s="4">
        <v>1.6392005821819211E-5</v>
      </c>
      <c r="AJ10" s="4">
        <v>1.5837489021230944E-5</v>
      </c>
      <c r="AK10" s="4">
        <v>1.530147684281058E-5</v>
      </c>
      <c r="AL10" s="4">
        <v>1.478337477267555E-5</v>
      </c>
      <c r="AM10" s="4">
        <v>1.4282605291571215E-5</v>
      </c>
      <c r="AN10" s="4">
        <v>1.3798607588655365E-5</v>
      </c>
      <c r="AO10" s="4">
        <v>1.3330837258407335E-5</v>
      </c>
      <c r="AP10" s="4">
        <v>1.2878765984436491E-5</v>
      </c>
      <c r="AQ10" s="4">
        <v>1.2441881213187678E-5</v>
      </c>
      <c r="AR10" s="4">
        <v>1.2019685817432624E-5</v>
      </c>
      <c r="AS10" s="4">
        <v>1.161169775487636E-5</v>
      </c>
      <c r="AT10" s="4">
        <v>1.121744972099048E-5</v>
      </c>
      <c r="AU10" s="4">
        <v>1.083648879895982E-5</v>
      </c>
      <c r="AV10" s="4">
        <v>1.0468376108296873E-5</v>
      </c>
      <c r="AW10" s="4">
        <v>1.0112686452456998E-5</v>
      </c>
      <c r="AX10" s="4">
        <v>9.769007967341814E-6</v>
      </c>
      <c r="AY10" s="4">
        <v>9.4369417721340554E-6</v>
      </c>
      <c r="AZ10" s="4">
        <v>9.1161016213536783E-6</v>
      </c>
      <c r="BA10" s="4">
        <v>8.8061135612438335E-6</v>
      </c>
      <c r="BB10" s="4">
        <v>8.5066155898205764E-6</v>
      </c>
      <c r="BC10" s="4">
        <v>8.2172573215855138E-6</v>
      </c>
      <c r="BD10" s="4">
        <v>7.9376996561242308E-6</v>
      </c>
      <c r="BE10" s="4">
        <v>7.6676144542542346E-6</v>
      </c>
      <c r="BF10" s="4">
        <v>7.4066842173925451E-6</v>
      </c>
      <c r="BG10" s="4">
        <v>7.1546017748058688E-6</v>
      </c>
      <c r="BH10" s="4">
        <v>6.9110699763008654E-6</v>
      </c>
      <c r="BI10" s="4">
        <v>6.6758013914647307E-6</v>
      </c>
      <c r="BJ10" s="4">
        <v>6.4485180156781396E-6</v>
      </c>
      <c r="BK10" s="4">
        <v>6.2289509820123712E-6</v>
      </c>
      <c r="BL10" s="4">
        <v>6.0168402812310617E-6</v>
      </c>
      <c r="BM10" s="4">
        <v>5.811934487565118E-6</v>
      </c>
      <c r="BN10" s="4">
        <v>5.6139904913710126E-6</v>
      </c>
      <c r="BO10" s="4">
        <v>5.4227732387834848E-6</v>
      </c>
      <c r="BP10" s="4">
        <v>5.2380554788067357E-6</v>
      </c>
      <c r="BQ10" s="4">
        <v>5.0596175155126488E-6</v>
      </c>
      <c r="BR10" s="4">
        <v>4.8872469688987508E-6</v>
      </c>
      <c r="BS10" s="4">
        <v>4.7207385406311531E-6</v>
      </c>
      <c r="BT10" s="4">
        <v>4.5598937873370105E-6</v>
      </c>
      <c r="BU10" s="4">
        <v>4.404520900003206E-6</v>
      </c>
      <c r="BV10" s="4">
        <v>4.2544344899253517E-6</v>
      </c>
      <c r="BW10" s="4">
        <v>4.1094553802079048E-6</v>
      </c>
      <c r="BX10" s="4">
        <v>3.9694104045917555E-6</v>
      </c>
      <c r="BY10" s="4">
        <v>3.8341322109447518E-6</v>
      </c>
      <c r="BZ10" s="4">
        <v>3.7034590711915172E-6</v>
      </c>
      <c r="CA10" s="4">
        <v>3.5772346974605185E-6</v>
      </c>
      <c r="CB10" s="4">
        <v>3.455308063227136E-6</v>
      </c>
      <c r="CC10" s="4">
        <v>3.3375332296747828E-6</v>
      </c>
      <c r="CD10" s="4">
        <v>3.2237691783842948E-6</v>
      </c>
      <c r="CE10" s="4">
        <v>3.1138796482421682E-6</v>
      </c>
      <c r="CF10" s="4">
        <v>3.0077329783440021E-6</v>
      </c>
      <c r="CG10" s="4">
        <v>2.9052019546726982E-6</v>
      </c>
      <c r="CH10" s="4">
        <v>2.8061636631049325E-6</v>
      </c>
      <c r="CI10" s="4">
        <v>2.7104993455262516E-6</v>
      </c>
      <c r="CJ10" s="4">
        <v>2.618094262052395E-6</v>
      </c>
      <c r="CK10" s="4">
        <v>2.5288375562482202E-6</v>
      </c>
      <c r="CL10" s="4">
        <v>2.4426221255646752E-6</v>
      </c>
      <c r="CM10" s="4">
        <v>2.3593444959946197E-6</v>
      </c>
      <c r="CN10" s="4">
        <v>2.2789047001703366E-6</v>
      </c>
      <c r="CO10" s="4">
        <v>2.2012061597909138E-6</v>
      </c>
      <c r="CP10" s="4">
        <v>2.1261555720464287E-6</v>
      </c>
      <c r="CQ10" s="4">
        <v>2.0536627994838241E-6</v>
      </c>
      <c r="CR10" s="4">
        <v>1.9836407635365205E-6</v>
      </c>
      <c r="CS10" s="4">
        <v>1.9160053416067413E-6</v>
      </c>
      <c r="CT10" s="4">
        <v>1.8506752673674853E-6</v>
      </c>
      <c r="CU10" s="4">
        <v>1.7875720347282353E-6</v>
      </c>
      <c r="CV10" s="4">
        <v>1.7266198044652015E-6</v>
      </c>
      <c r="CW10" s="4">
        <v>1.6677453144042786E-6</v>
      </c>
      <c r="CX10" s="4">
        <v>1.6108777921575168E-6</v>
      </c>
      <c r="CY10" s="4">
        <v>1.5559488714123049E-6</v>
      </c>
      <c r="CZ10" s="4">
        <v>1.5028925101079338E-6</v>
      </c>
      <c r="DA10" s="4">
        <v>1.451644912053851E-6</v>
      </c>
      <c r="DB10" s="4">
        <v>1.4021444507683611E-6</v>
      </c>
      <c r="DC10" s="4">
        <v>1.3543315964259506E-6</v>
      </c>
      <c r="DD10" s="4">
        <v>1.3081488441368805E-6</v>
      </c>
      <c r="DE10" s="4">
        <v>1.2635406461125598E-6</v>
      </c>
      <c r="DF10" s="4">
        <v>1.2204533446080745E-6</v>
      </c>
      <c r="DG10" s="4">
        <v>1.1788351081953863E-6</v>
      </c>
      <c r="DH10" s="4">
        <v>1.1386358700349319E-6</v>
      </c>
      <c r="DI10" s="4">
        <v>1.0998072673684689E-6</v>
      </c>
      <c r="DJ10" s="4">
        <v>1.062302584231567E-6</v>
      </c>
      <c r="DK10" s="4">
        <v>1.0260766953873457E-6</v>
      </c>
      <c r="DL10" s="4">
        <v>9.9108601203656832E-7</v>
      </c>
      <c r="DM10" s="4">
        <v>9.5728843019227128E-7</v>
      </c>
      <c r="DN10" s="4">
        <v>9.2464327949848268E-7</v>
      </c>
      <c r="DO10" s="4">
        <v>8.9311127504654308E-7</v>
      </c>
      <c r="DP10" s="4">
        <v>8.6265447030164921E-7</v>
      </c>
      <c r="DQ10" s="4">
        <v>8.3323621113962076E-7</v>
      </c>
      <c r="DR10" s="4">
        <v>8.0482109243718014E-7</v>
      </c>
      <c r="DS10" s="4">
        <v>7.773749152173437E-7</v>
      </c>
      <c r="DT10" s="4">
        <v>7.5086464568219213E-7</v>
      </c>
      <c r="DU10" s="4">
        <v>7.2525837568893081E-7</v>
      </c>
      <c r="DV10" s="4">
        <v>7.0052528455821772E-7</v>
      </c>
      <c r="DW10" s="4">
        <v>6.7663560165964753E-7</v>
      </c>
      <c r="DX10" s="4">
        <v>6.5356057110665944E-7</v>
      </c>
      <c r="DY10" s="4">
        <v>6.3127241689553415E-7</v>
      </c>
      <c r="DZ10" s="4">
        <v>6.0974430970972548E-7</v>
      </c>
      <c r="EA10" s="4">
        <v>5.8895033472339264E-7</v>
      </c>
      <c r="EB10" s="4">
        <v>5.6886546029311091E-7</v>
      </c>
      <c r="EC10" s="4">
        <v>5.4946550820389461E-7</v>
      </c>
      <c r="ED10" s="4">
        <v>5.3072712413726464E-7</v>
      </c>
      <c r="EE10" s="4">
        <v>5.1262775002669514E-7</v>
      </c>
      <c r="EF10" s="4">
        <v>4.9514559674612713E-7</v>
      </c>
      <c r="EG10" s="4">
        <v>4.7825961779768278E-7</v>
      </c>
      <c r="EH10" s="4">
        <v>4.619494844426697E-7</v>
      </c>
      <c r="EI10" s="4">
        <v>4.4619556072156286E-7</v>
      </c>
      <c r="EJ10" s="4">
        <v>4.3097888036136567E-7</v>
      </c>
      <c r="EK10" s="4">
        <v>4.1628112323888189E-7</v>
      </c>
      <c r="EL10" s="4">
        <v>4.0208459439750044E-7</v>
      </c>
      <c r="EM10" s="4">
        <v>3.8837220173171261E-7</v>
      </c>
      <c r="EN10" s="4">
        <v>3.7512743611411992E-7</v>
      </c>
      <c r="EO10" s="4">
        <v>3.6233435107835277E-7</v>
      </c>
      <c r="EP10" s="4">
        <v>3.4997754416732363E-7</v>
      </c>
      <c r="EQ10" s="4">
        <v>3.3804213772636871E-7</v>
      </c>
      <c r="ER10" s="4">
        <v>3.2651376169479107E-7</v>
      </c>
      <c r="ES10" s="4">
        <v>3.1537853573126995E-7</v>
      </c>
      <c r="ET10" s="4">
        <v>3.0462305300460457E-7</v>
      </c>
      <c r="EU10" s="4">
        <v>2.942343635403688E-7</v>
      </c>
      <c r="EV10" s="4">
        <v>2.8419995923290031E-7</v>
      </c>
      <c r="EW10" s="4">
        <v>2.7450775830217822E-7</v>
      </c>
      <c r="EX10" s="4">
        <v>2.6514609086092378E-7</v>
      </c>
      <c r="EY10" s="4">
        <v>2.5610368525885718E-7</v>
      </c>
      <c r="EZ10" s="4">
        <v>2.4736965387184284E-7</v>
      </c>
      <c r="FA10" s="4">
        <v>2.389334805563692E-7</v>
      </c>
      <c r="FB10" s="4">
        <v>2.3078500754891706E-7</v>
      </c>
      <c r="FC10" s="4">
        <v>2.2291442380861781E-7</v>
      </c>
      <c r="FD10" s="4">
        <v>2.1531225247173325E-7</v>
      </c>
      <c r="FE10" s="4">
        <v>2.0796933997146994E-7</v>
      </c>
      <c r="FF10" s="4">
        <v>2.0087684515779358E-7</v>
      </c>
      <c r="FG10" s="4">
        <v>1.9402622786213186E-7</v>
      </c>
      <c r="FH10" s="4">
        <v>1.8740923957150102E-7</v>
      </c>
      <c r="FI10" s="4">
        <v>1.8101791277036483E-7</v>
      </c>
      <c r="FJ10" s="4">
        <v>1.7484455194782811E-7</v>
      </c>
      <c r="FK10" s="4">
        <v>1.6888172371665178E-7</v>
      </c>
      <c r="FL10" s="4">
        <v>1.6312224826453559E-7</v>
      </c>
      <c r="FM10" s="4">
        <v>1.5755919069437851E-7</v>
      </c>
      <c r="FN10" s="4">
        <v>1.5218585269760609E-7</v>
      </c>
      <c r="FO10" s="4">
        <v>1.4699576411647541E-7</v>
      </c>
      <c r="FP10" s="4">
        <v>1.4198267561660316E-7</v>
      </c>
      <c r="FQ10" s="4">
        <v>1.3714055091540445E-7</v>
      </c>
    </row>
    <row r="11" spans="1:173" x14ac:dyDescent="0.2">
      <c r="A11" s="3">
        <v>9</v>
      </c>
      <c r="B11" s="4">
        <v>5.5338661777093456E-5</v>
      </c>
      <c r="C11" s="4">
        <v>5.3608229086954395E-5</v>
      </c>
      <c r="D11" s="4">
        <v>5.1926769963017705E-5</v>
      </c>
      <c r="E11" s="4">
        <v>5.0293365507103616E-5</v>
      </c>
      <c r="F11" s="4">
        <v>4.8707067925812808E-5</v>
      </c>
      <c r="G11" s="4">
        <v>4.7166906381068685E-5</v>
      </c>
      <c r="H11" s="4">
        <v>4.5671892263565717E-5</v>
      </c>
      <c r="I11" s="4">
        <v>4.4221023934754022E-5</v>
      </c>
      <c r="J11" s="4">
        <v>4.2813290981325025E-5</v>
      </c>
      <c r="K11" s="4">
        <v>4.1447678021722112E-5</v>
      </c>
      <c r="L11" s="4">
        <v>4.0123168101757756E-5</v>
      </c>
      <c r="M11" s="4">
        <v>3.8838745715863432E-5</v>
      </c>
      <c r="N11" s="4">
        <v>3.7593399484836532E-5</v>
      </c>
      <c r="O11" s="4">
        <v>3.638612452139256E-5</v>
      </c>
      <c r="P11" s="4">
        <v>3.5215924509501839E-5</v>
      </c>
      <c r="Q11" s="4">
        <v>3.4081813525377314E-5</v>
      </c>
      <c r="R11" s="4">
        <v>3.298281762198485E-5</v>
      </c>
      <c r="S11" s="4">
        <v>3.1917976200390719E-5</v>
      </c>
      <c r="T11" s="4">
        <v>3.0886343185709819E-5</v>
      </c>
      <c r="U11" s="4">
        <v>2.9886988029748096E-5</v>
      </c>
      <c r="V11" s="4">
        <v>2.8918996552662612E-5</v>
      </c>
      <c r="W11" s="4">
        <v>2.7981471643845346E-5</v>
      </c>
      <c r="X11" s="4">
        <v>2.7073533832577823E-5</v>
      </c>
      <c r="Y11" s="4">
        <v>2.6194321743222559E-5</v>
      </c>
      <c r="Z11" s="4">
        <v>2.534299244671967E-5</v>
      </c>
      <c r="AA11" s="4">
        <v>2.4518721718935765E-5</v>
      </c>
      <c r="AB11" s="4">
        <v>2.3720704215968169E-5</v>
      </c>
      <c r="AC11" s="4">
        <v>2.2948153574731123E-5</v>
      </c>
      <c r="AD11" s="4">
        <v>2.2200302448815989E-5</v>
      </c>
      <c r="AE11" s="4">
        <v>2.1476402484843504E-5</v>
      </c>
      <c r="AF11" s="4">
        <v>2.0775724247856786E-5</v>
      </c>
      <c r="AG11" s="4">
        <v>2.0097557101084185E-5</v>
      </c>
      <c r="AH11" s="4">
        <v>1.9441209045512053E-5</v>
      </c>
      <c r="AI11" s="4">
        <v>1.8806006525373675E-5</v>
      </c>
      <c r="AJ11" s="4">
        <v>1.8191294203440123E-5</v>
      </c>
      <c r="AK11" s="4">
        <v>1.7596434708999631E-5</v>
      </c>
      <c r="AL11" s="4">
        <v>1.7020808365741935E-5</v>
      </c>
      <c r="AM11" s="4">
        <v>1.6463812898437347E-5</v>
      </c>
      <c r="AN11" s="4">
        <v>1.592486312562702E-5</v>
      </c>
      <c r="AO11" s="4">
        <v>1.5403390638213388E-5</v>
      </c>
      <c r="AP11" s="4">
        <v>1.4898843467281431E-5</v>
      </c>
      <c r="AQ11" s="4">
        <v>1.4410685744259411E-5</v>
      </c>
      <c r="AR11" s="4">
        <v>1.3938397353974175E-5</v>
      </c>
      <c r="AS11" s="4">
        <v>1.3481473582710457E-5</v>
      </c>
      <c r="AT11" s="4">
        <v>1.3039424764049734E-5</v>
      </c>
      <c r="AU11" s="4">
        <v>1.2611775922044544E-5</v>
      </c>
      <c r="AV11" s="4">
        <v>1.2198066414503828E-5</v>
      </c>
      <c r="AW11" s="4">
        <v>1.1797849576278274E-5</v>
      </c>
      <c r="AX11" s="4">
        <v>1.1410692364433039E-5</v>
      </c>
      <c r="AY11" s="4">
        <v>1.1036175005862958E-5</v>
      </c>
      <c r="AZ11" s="4">
        <v>1.0673890647683315E-5</v>
      </c>
      <c r="BA11" s="4">
        <v>1.0323445011728438E-5</v>
      </c>
      <c r="BB11" s="4">
        <v>9.9844560531581195E-6</v>
      </c>
      <c r="BC11" s="4">
        <v>9.6565536239490157E-6</v>
      </c>
      <c r="BD11" s="4">
        <v>9.3393791416040983E-6</v>
      </c>
      <c r="BE11" s="4">
        <v>9.0325852633021952E-6</v>
      </c>
      <c r="BF11" s="4">
        <v>8.7358355662647824E-6</v>
      </c>
      <c r="BG11" s="4">
        <v>8.4488042335628677E-6</v>
      </c>
      <c r="BH11" s="4">
        <v>8.1711757466962354E-6</v>
      </c>
      <c r="BI11" s="4">
        <v>7.9026445847230065E-6</v>
      </c>
      <c r="BJ11" s="4">
        <v>7.642914929606448E-6</v>
      </c>
      <c r="BK11" s="4">
        <v>7.3917003778900536E-6</v>
      </c>
      <c r="BL11" s="4">
        <v>7.1487236599221404E-6</v>
      </c>
      <c r="BM11" s="4">
        <v>6.9137163651866729E-6</v>
      </c>
      <c r="BN11" s="4">
        <v>6.6864186746284915E-6</v>
      </c>
      <c r="BO11" s="4">
        <v>6.4665790989737459E-6</v>
      </c>
      <c r="BP11" s="4">
        <v>6.2539542249329116E-6</v>
      </c>
      <c r="BQ11" s="4">
        <v>6.0483084670659437E-6</v>
      </c>
      <c r="BR11" s="4">
        <v>5.8494138265308138E-6</v>
      </c>
      <c r="BS11" s="4">
        <v>5.6570496562713402E-6</v>
      </c>
      <c r="BT11" s="4">
        <v>5.4710024328663565E-6</v>
      </c>
      <c r="BU11" s="4">
        <v>5.291065533929995E-6</v>
      </c>
      <c r="BV11" s="4">
        <v>5.1170390228394425E-6</v>
      </c>
      <c r="BW11" s="4">
        <v>4.9487294384586988E-6</v>
      </c>
      <c r="BX11" s="4">
        <v>4.7859495917457195E-6</v>
      </c>
      <c r="BY11" s="4">
        <v>4.6285183674665831E-6</v>
      </c>
      <c r="BZ11" s="4">
        <v>4.476260532570997E-6</v>
      </c>
      <c r="CA11" s="4">
        <v>4.3290065491197183E-6</v>
      </c>
      <c r="CB11" s="4">
        <v>4.1865923934292226E-6</v>
      </c>
      <c r="CC11" s="4">
        <v>4.0488593805454443E-6</v>
      </c>
      <c r="CD11" s="4">
        <v>3.9156539940465862E-6</v>
      </c>
      <c r="CE11" s="4">
        <v>3.7868277202868228E-6</v>
      </c>
      <c r="CF11" s="4">
        <v>3.6622368886352064E-6</v>
      </c>
      <c r="CG11" s="4">
        <v>3.5417425160444438E-6</v>
      </c>
      <c r="CH11" s="4">
        <v>3.4252101560605652E-6</v>
      </c>
      <c r="CI11" s="4">
        <v>3.3125097533837078E-6</v>
      </c>
      <c r="CJ11" s="4">
        <v>3.2035155020926354E-6</v>
      </c>
      <c r="CK11" s="4">
        <v>3.098105708532195E-6</v>
      </c>
      <c r="CL11" s="4">
        <v>2.9961626586416656E-6</v>
      </c>
      <c r="CM11" s="4">
        <v>2.8975724892799093E-6</v>
      </c>
      <c r="CN11" s="4">
        <v>2.802225063325281E-6</v>
      </c>
      <c r="CO11" s="4">
        <v>2.7100138494384751E-6</v>
      </c>
      <c r="CP11" s="4">
        <v>2.6208358046009295E-6</v>
      </c>
      <c r="CQ11" s="4">
        <v>2.5345912610941213E-6</v>
      </c>
      <c r="CR11" s="4">
        <v>2.4511838171425993E-6</v>
      </c>
      <c r="CS11" s="4">
        <v>2.3705202301105288E-6</v>
      </c>
      <c r="CT11" s="4">
        <v>2.2925103144721959E-6</v>
      </c>
      <c r="CU11" s="4">
        <v>2.2170668414478456E-6</v>
      </c>
      <c r="CV11" s="4">
        <v>2.1441054435245022E-6</v>
      </c>
      <c r="CW11" s="4">
        <v>2.0735445206421232E-6</v>
      </c>
      <c r="CX11" s="4">
        <v>2.0053051499324681E-6</v>
      </c>
      <c r="CY11" s="4">
        <v>1.9393109986776125E-6</v>
      </c>
      <c r="CZ11" s="4">
        <v>1.8754882395999317E-6</v>
      </c>
      <c r="DA11" s="4">
        <v>1.8137654688166194E-6</v>
      </c>
      <c r="DB11" s="4">
        <v>1.7540736270138524E-6</v>
      </c>
      <c r="DC11" s="4">
        <v>1.6963459223973132E-6</v>
      </c>
      <c r="DD11" s="4">
        <v>1.6405177568623586E-6</v>
      </c>
      <c r="DE11" s="4">
        <v>1.5865266540515677E-6</v>
      </c>
      <c r="DF11" s="4">
        <v>1.534312189965803E-6</v>
      </c>
      <c r="DG11" s="4">
        <v>1.4838159257957173E-6</v>
      </c>
      <c r="DH11" s="4">
        <v>1.4349813427516622E-6</v>
      </c>
      <c r="DI11" s="4">
        <v>1.3877537792250649E-6</v>
      </c>
      <c r="DJ11" s="4">
        <v>1.3420803703922957E-6</v>
      </c>
      <c r="DK11" s="4">
        <v>1.2979099882626244E-6</v>
      </c>
      <c r="DL11" s="4">
        <v>1.2551931859450249E-6</v>
      </c>
      <c r="DM11" s="4">
        <v>1.2138821418039569E-6</v>
      </c>
      <c r="DN11" s="4">
        <v>1.1739306060576382E-6</v>
      </c>
      <c r="DO11" s="4">
        <v>1.1352938497077858E-6</v>
      </c>
      <c r="DP11" s="4">
        <v>1.0979286144685574E-6</v>
      </c>
      <c r="DQ11" s="4">
        <v>1.0617930641387829E-6</v>
      </c>
      <c r="DR11" s="4">
        <v>1.0268467383056645E-6</v>
      </c>
      <c r="DS11" s="4">
        <v>9.9305050726972155E-7</v>
      </c>
      <c r="DT11" s="4">
        <v>9.6036652796893662E-7</v>
      </c>
      <c r="DU11" s="4">
        <v>9.2875820190130298E-7</v>
      </c>
      <c r="DV11" s="4">
        <v>8.9819013437963946E-7</v>
      </c>
      <c r="DW11" s="4">
        <v>8.6862809489662851E-7</v>
      </c>
      <c r="DX11" s="4">
        <v>8.4003897860007726E-7</v>
      </c>
      <c r="DY11" s="4">
        <v>8.1239076987760228E-7</v>
      </c>
      <c r="DZ11" s="4">
        <v>7.8565250616335902E-7</v>
      </c>
      <c r="EA11" s="4">
        <v>7.597942432990834E-7</v>
      </c>
      <c r="EB11" s="4">
        <v>7.3478702233842341E-7</v>
      </c>
      <c r="EC11" s="4">
        <v>7.1060283701740445E-7</v>
      </c>
      <c r="ED11" s="4">
        <v>6.8721460233511777E-7</v>
      </c>
      <c r="EE11" s="4">
        <v>6.6459612435565418E-7</v>
      </c>
      <c r="EF11" s="4">
        <v>6.4272207123128311E-7</v>
      </c>
      <c r="EG11" s="4">
        <v>6.2156794411460936E-7</v>
      </c>
      <c r="EH11" s="4">
        <v>6.0111005062424283E-7</v>
      </c>
      <c r="EI11" s="4">
        <v>5.813254777553567E-7</v>
      </c>
      <c r="EJ11" s="4">
        <v>5.6219206623353557E-7</v>
      </c>
      <c r="EK11" s="4">
        <v>5.4368838620089122E-7</v>
      </c>
      <c r="EL11" s="4">
        <v>5.2579371279115605E-7</v>
      </c>
      <c r="EM11" s="4">
        <v>5.0848800314806653E-7</v>
      </c>
      <c r="EN11" s="4">
        <v>4.917518737768134E-7</v>
      </c>
      <c r="EO11" s="4">
        <v>4.7556657933878199E-7</v>
      </c>
      <c r="EP11" s="4">
        <v>4.599139910022032E-7</v>
      </c>
      <c r="EQ11" s="4">
        <v>4.4477657679120597E-7</v>
      </c>
      <c r="ER11" s="4">
        <v>4.3013738137975821E-7</v>
      </c>
      <c r="ES11" s="4">
        <v>4.1598000743992003E-7</v>
      </c>
      <c r="ET11" s="4">
        <v>4.022885975452084E-7</v>
      </c>
      <c r="EU11" s="4">
        <v>3.8904781585191728E-7</v>
      </c>
      <c r="EV11" s="4">
        <v>3.7624283122372759E-7</v>
      </c>
      <c r="EW11" s="4">
        <v>3.6385930057836191E-7</v>
      </c>
      <c r="EX11" s="4">
        <v>3.5188335301139517E-7</v>
      </c>
      <c r="EY11" s="4">
        <v>3.4030157392006544E-7</v>
      </c>
      <c r="EZ11" s="4">
        <v>3.2910099023730766E-7</v>
      </c>
      <c r="FA11" s="4">
        <v>3.1826905599885436E-7</v>
      </c>
      <c r="FB11" s="4">
        <v>3.0779363779931401E-7</v>
      </c>
      <c r="FC11" s="4">
        <v>2.9766300191358397E-7</v>
      </c>
      <c r="FD11" s="4">
        <v>2.8786580053008493E-7</v>
      </c>
      <c r="FE11" s="4">
        <v>2.7839105931626307E-7</v>
      </c>
      <c r="FF11" s="4">
        <v>2.692281653171591E-7</v>
      </c>
      <c r="FG11" s="4">
        <v>2.6036685452091035E-7</v>
      </c>
      <c r="FH11" s="4">
        <v>2.5179720120060978E-7</v>
      </c>
      <c r="FI11" s="4">
        <v>2.4350960570185265E-7</v>
      </c>
      <c r="FJ11" s="4">
        <v>2.3549478489481857E-7</v>
      </c>
      <c r="FK11" s="4">
        <v>2.2774376084999659E-7</v>
      </c>
      <c r="FL11" s="4">
        <v>2.2024785106822264E-7</v>
      </c>
      <c r="FM11" s="4">
        <v>2.1299865904378379E-7</v>
      </c>
      <c r="FN11" s="4">
        <v>2.0598806438343331E-7</v>
      </c>
      <c r="FO11" s="4">
        <v>1.9920821414665113E-7</v>
      </c>
      <c r="FP11" s="4">
        <v>1.9265151363079269E-7</v>
      </c>
      <c r="FQ11" s="4">
        <v>1.863106184885055E-7</v>
      </c>
    </row>
    <row r="12" spans="1:173" x14ac:dyDescent="0.2">
      <c r="A12" s="3">
        <v>10</v>
      </c>
      <c r="B12" s="4">
        <v>6.073584622090511E-5</v>
      </c>
      <c r="C12" s="4">
        <v>5.9031491908001499E-5</v>
      </c>
      <c r="D12" s="4">
        <v>5.736663509181561E-5</v>
      </c>
      <c r="E12" s="4">
        <v>5.5741109813545187E-5</v>
      </c>
      <c r="F12" s="4">
        <v>5.4154671084938322E-5</v>
      </c>
      <c r="G12" s="4">
        <v>5.2607003768190275E-5</v>
      </c>
      <c r="H12" s="4">
        <v>5.1097730735638613E-5</v>
      </c>
      <c r="I12" s="4">
        <v>4.9626420355775025E-5</v>
      </c>
      <c r="J12" s="4">
        <v>4.8192593349316581E-5</v>
      </c>
      <c r="K12" s="4">
        <v>4.6795729059412317E-5</v>
      </c>
      <c r="L12" s="4">
        <v>4.5435271174065761E-5</v>
      </c>
      <c r="M12" s="4">
        <v>4.4110632943517025E-5</v>
      </c>
      <c r="N12" s="4">
        <v>4.2821201926113162E-5</v>
      </c>
      <c r="O12" s="4">
        <v>4.1566344298860081E-5</v>
      </c>
      <c r="P12" s="4">
        <v>4.0345408766406798E-5</v>
      </c>
      <c r="Q12" s="4">
        <v>3.9157730098215993E-5</v>
      </c>
      <c r="R12" s="4">
        <v>3.8002632322897689E-5</v>
      </c>
      <c r="S12" s="4">
        <v>3.6879431608460855E-5</v>
      </c>
      <c r="T12" s="4">
        <v>3.5787438851686559E-5</v>
      </c>
      <c r="U12" s="4">
        <v>3.4725962002157829E-5</v>
      </c>
      <c r="V12" s="4">
        <v>3.3694308142040441E-5</v>
      </c>
      <c r="W12" s="4">
        <v>3.2691785342042756E-5</v>
      </c>
      <c r="X12" s="4">
        <v>3.1717704312872463E-5</v>
      </c>
      <c r="Y12" s="4">
        <v>3.0771379869842796E-5</v>
      </c>
      <c r="Z12" s="4">
        <v>2.9852132226615424E-5</v>
      </c>
      <c r="AA12" s="4">
        <v>2.8959288132957006E-5</v>
      </c>
      <c r="AB12" s="4">
        <v>2.8092181870942312E-5</v>
      </c>
      <c r="AC12" s="4">
        <v>2.7250156122593516E-5</v>
      </c>
      <c r="AD12" s="4">
        <v>2.643256271883665E-5</v>
      </c>
      <c r="AE12" s="4">
        <v>2.5638763283764021E-5</v>
      </c>
      <c r="AF12" s="4">
        <v>2.4868129781419057E-5</v>
      </c>
      <c r="AG12" s="4">
        <v>2.4120044975095567E-5</v>
      </c>
      <c r="AH12" s="4">
        <v>2.3393902808921396E-5</v>
      </c>
      <c r="AI12" s="4">
        <v>2.2689108716833495E-5</v>
      </c>
      <c r="AJ12" s="4">
        <v>2.2005079868381294E-5</v>
      </c>
      <c r="AK12" s="4">
        <v>2.1341245356909511E-5</v>
      </c>
      <c r="AL12" s="4">
        <v>2.0697046334561264E-5</v>
      </c>
      <c r="AM12" s="4">
        <v>2.0071936102983301E-5</v>
      </c>
      <c r="AN12" s="4">
        <v>1.946538016095456E-5</v>
      </c>
      <c r="AO12" s="4">
        <v>1.8876856215821469E-5</v>
      </c>
      <c r="AP12" s="4">
        <v>1.8305854161515533E-5</v>
      </c>
      <c r="AQ12" s="4">
        <v>1.775187602792716E-5</v>
      </c>
      <c r="AR12" s="4">
        <v>1.7214435904078229E-5</v>
      </c>
      <c r="AS12" s="4">
        <v>1.6693059839312241E-5</v>
      </c>
      <c r="AT12" s="4">
        <v>1.6187285723390232E-5</v>
      </c>
      <c r="AU12" s="4">
        <v>1.5696663150488455E-5</v>
      </c>
      <c r="AV12" s="4">
        <v>1.5220753267319864E-5</v>
      </c>
      <c r="AW12" s="4">
        <v>1.4759128608821115E-5</v>
      </c>
      <c r="AX12" s="4">
        <v>1.4311372922515275E-5</v>
      </c>
      <c r="AY12" s="4">
        <v>1.3877080983326628E-5</v>
      </c>
      <c r="AZ12" s="4">
        <v>1.3455858400845955E-5</v>
      </c>
      <c r="BA12" s="4">
        <v>1.3047321420600611E-5</v>
      </c>
      <c r="BB12" s="4">
        <v>1.2651096718552246E-5</v>
      </c>
      <c r="BC12" s="4">
        <v>1.2266821193818167E-5</v>
      </c>
      <c r="BD12" s="4">
        <v>1.189414175628567E-5</v>
      </c>
      <c r="BE12" s="4">
        <v>1.1532715112783087E-5</v>
      </c>
      <c r="BF12" s="4">
        <v>1.1182207552917767E-5</v>
      </c>
      <c r="BG12" s="4">
        <v>1.0842294732027469E-5</v>
      </c>
      <c r="BH12" s="4">
        <v>1.0512661456352212E-5</v>
      </c>
      <c r="BI12" s="4">
        <v>1.0193001467762031E-5</v>
      </c>
      <c r="BJ12" s="4">
        <v>9.8830172289288143E-6</v>
      </c>
      <c r="BK12" s="4">
        <v>9.5824197114957599E-6</v>
      </c>
      <c r="BL12" s="4">
        <v>9.2909281846909053E-6</v>
      </c>
      <c r="BM12" s="4">
        <v>9.0082700071603128E-6</v>
      </c>
      <c r="BN12" s="4">
        <v>8.7341804207996532E-6</v>
      </c>
      <c r="BO12" s="4">
        <v>8.4684023474723702E-6</v>
      </c>
      <c r="BP12" s="4">
        <v>8.2106861888364691E-6</v>
      </c>
      <c r="BQ12" s="4">
        <v>7.960789629057885E-6</v>
      </c>
      <c r="BR12" s="4">
        <v>7.718477441631677E-6</v>
      </c>
      <c r="BS12" s="4">
        <v>7.4835212980906007E-6</v>
      </c>
      <c r="BT12" s="4">
        <v>7.255699582153774E-6</v>
      </c>
      <c r="BU12" s="4">
        <v>7.0347972063178332E-6</v>
      </c>
      <c r="BV12" s="4">
        <v>6.8206054325559151E-6</v>
      </c>
      <c r="BW12" s="4">
        <v>6.6129216965693516E-6</v>
      </c>
      <c r="BX12" s="4">
        <v>6.4115494361471903E-6</v>
      </c>
      <c r="BY12" s="4">
        <v>6.2162979231894511E-6</v>
      </c>
      <c r="BZ12" s="4">
        <v>6.0269820992830958E-6</v>
      </c>
      <c r="CA12" s="4">
        <v>5.8434224158299131E-6</v>
      </c>
      <c r="CB12" s="4">
        <v>5.6654446771720046E-6</v>
      </c>
      <c r="CC12" s="4">
        <v>5.4928798878250973E-6</v>
      </c>
      <c r="CD12" s="4">
        <v>5.3255641035976353E-6</v>
      </c>
      <c r="CE12" s="4">
        <v>5.1633382862625865E-6</v>
      </c>
      <c r="CF12" s="4">
        <v>5.0060481620040065E-6</v>
      </c>
      <c r="CG12" s="4">
        <v>4.8535440831942722E-6</v>
      </c>
      <c r="CH12" s="4">
        <v>4.7056808945011852E-6</v>
      </c>
      <c r="CI12" s="4">
        <v>4.5623178013265431E-6</v>
      </c>
      <c r="CJ12" s="4">
        <v>4.4233182430186702E-6</v>
      </c>
      <c r="CK12" s="4">
        <v>4.2885497681943718E-6</v>
      </c>
      <c r="CL12" s="4">
        <v>4.1578839149458702E-6</v>
      </c>
      <c r="CM12" s="4">
        <v>4.0311960927130741E-6</v>
      </c>
      <c r="CN12" s="4">
        <v>3.9083654680416302E-6</v>
      </c>
      <c r="CO12" s="4">
        <v>3.7892748545598209E-6</v>
      </c>
      <c r="CP12" s="4">
        <v>3.6738106036215967E-6</v>
      </c>
      <c r="CQ12" s="4">
        <v>3.5618625005007232E-6</v>
      </c>
      <c r="CR12" s="4">
        <v>3.4533236618061736E-6</v>
      </c>
      <c r="CS12" s="4">
        <v>3.3480904366722797E-6</v>
      </c>
      <c r="CT12" s="4">
        <v>3.2460623100583064E-6</v>
      </c>
      <c r="CU12" s="4">
        <v>3.1471418098227844E-6</v>
      </c>
      <c r="CV12" s="4">
        <v>3.0512344151301107E-6</v>
      </c>
      <c r="CW12" s="4">
        <v>2.9582484685208854E-6</v>
      </c>
      <c r="CX12" s="4">
        <v>2.8680950904247382E-6</v>
      </c>
      <c r="CY12" s="4">
        <v>2.7806880952274682E-6</v>
      </c>
      <c r="CZ12" s="4">
        <v>2.6959439113349859E-6</v>
      </c>
      <c r="DA12" s="4">
        <v>2.6137815017923671E-6</v>
      </c>
      <c r="DB12" s="4">
        <v>2.5341222886776649E-6</v>
      </c>
      <c r="DC12" s="4">
        <v>2.4568900787169667E-6</v>
      </c>
      <c r="DD12" s="4">
        <v>2.3820109920080768E-6</v>
      </c>
      <c r="DE12" s="4">
        <v>2.3094133919654425E-6</v>
      </c>
      <c r="DF12" s="4">
        <v>2.2390278175965506E-6</v>
      </c>
      <c r="DG12" s="4">
        <v>2.1707869181097905E-6</v>
      </c>
      <c r="DH12" s="4">
        <v>2.1046253890766309E-6</v>
      </c>
      <c r="DI12" s="4">
        <v>2.0404799109252636E-6</v>
      </c>
      <c r="DJ12" s="4">
        <v>1.9782890883224269E-6</v>
      </c>
      <c r="DK12" s="4">
        <v>1.9179933927748749E-6</v>
      </c>
      <c r="DL12" s="4">
        <v>1.8595351053418696E-6</v>
      </c>
      <c r="DM12" s="4">
        <v>1.8028582626783418E-6</v>
      </c>
      <c r="DN12" s="4">
        <v>1.7479086031890745E-6</v>
      </c>
      <c r="DO12" s="4">
        <v>1.6946335160694659E-6</v>
      </c>
      <c r="DP12" s="4">
        <v>1.6429819909014043E-6</v>
      </c>
      <c r="DQ12" s="4">
        <v>1.5929045691365218E-6</v>
      </c>
      <c r="DR12" s="4">
        <v>1.544353297355805E-6</v>
      </c>
      <c r="DS12" s="4">
        <v>1.4972816814173839E-6</v>
      </c>
      <c r="DT12" s="4">
        <v>1.4516446419365892E-6</v>
      </c>
      <c r="DU12" s="4">
        <v>1.4073984718754318E-6</v>
      </c>
      <c r="DV12" s="4">
        <v>1.3645007945761733E-6</v>
      </c>
      <c r="DW12" s="4">
        <v>1.3229105233492078E-6</v>
      </c>
      <c r="DX12" s="4">
        <v>1.2825878225042331E-6</v>
      </c>
      <c r="DY12" s="4">
        <v>1.2434940690475571E-6</v>
      </c>
      <c r="DZ12" s="4">
        <v>1.2055918161557599E-6</v>
      </c>
      <c r="EA12" s="4">
        <v>1.1688447569824234E-6</v>
      </c>
      <c r="EB12" s="4">
        <v>1.1332176906853064E-6</v>
      </c>
      <c r="EC12" s="4">
        <v>1.0986764882314759E-6</v>
      </c>
      <c r="ED12" s="4">
        <v>1.0651880600898167E-6</v>
      </c>
      <c r="EE12" s="4">
        <v>1.0327203243676308E-6</v>
      </c>
      <c r="EF12" s="4">
        <v>1.0012421766125712E-6</v>
      </c>
      <c r="EG12" s="4">
        <v>9.7072345961457529E-7</v>
      </c>
      <c r="EH12" s="4">
        <v>9.4113493476211119E-7</v>
      </c>
      <c r="EI12" s="4">
        <v>9.1244825428660192E-7</v>
      </c>
      <c r="EJ12" s="4">
        <v>8.8463593395093909E-7</v>
      </c>
      <c r="EK12" s="4">
        <v>8.5767132662617485E-7</v>
      </c>
      <c r="EL12" s="4">
        <v>8.3152859720048156E-7</v>
      </c>
      <c r="EM12" s="4">
        <v>8.0618269771015605E-7</v>
      </c>
      <c r="EN12" s="4">
        <v>7.8160934313675767E-7</v>
      </c>
      <c r="EO12" s="4">
        <v>7.5778498853651399E-7</v>
      </c>
      <c r="EP12" s="4">
        <v>7.3468680628074878E-7</v>
      </c>
      <c r="EQ12" s="4">
        <v>7.1229266429551075E-7</v>
      </c>
      <c r="ER12" s="4">
        <v>6.9058110485631374E-7</v>
      </c>
      <c r="ES12" s="4">
        <v>6.6953132427105544E-7</v>
      </c>
      <c r="ET12" s="4">
        <v>6.4912315245191365E-7</v>
      </c>
      <c r="EU12" s="4">
        <v>6.2933703426359955E-7</v>
      </c>
      <c r="EV12" s="4">
        <v>6.1015401009445469E-7</v>
      </c>
      <c r="EW12" s="4">
        <v>5.9155569853697187E-7</v>
      </c>
      <c r="EX12" s="4">
        <v>5.7352427806911521E-7</v>
      </c>
      <c r="EY12" s="4">
        <v>5.5604247017893016E-7</v>
      </c>
      <c r="EZ12" s="4">
        <v>5.3909352315528736E-7</v>
      </c>
      <c r="FA12" s="4">
        <v>5.2266119565658187E-7</v>
      </c>
      <c r="FB12" s="4">
        <v>5.0672974127863313E-7</v>
      </c>
      <c r="FC12" s="4">
        <v>4.9128389356667412E-7</v>
      </c>
      <c r="FD12" s="4">
        <v>4.7630885147142976E-7</v>
      </c>
      <c r="FE12" s="4">
        <v>4.6179026469417295E-7</v>
      </c>
      <c r="FF12" s="4">
        <v>4.4771422047507059E-7</v>
      </c>
      <c r="FG12" s="4">
        <v>4.3406723015948501E-7</v>
      </c>
      <c r="FH12" s="4">
        <v>4.2083621609734223E-7</v>
      </c>
      <c r="FI12" s="4">
        <v>4.0800849909761183E-7</v>
      </c>
      <c r="FJ12" s="4">
        <v>3.9557178654892056E-7</v>
      </c>
      <c r="FK12" s="4">
        <v>3.8351416042914366E-7</v>
      </c>
      <c r="FL12" s="4">
        <v>3.7182406620317465E-7</v>
      </c>
      <c r="FM12" s="4">
        <v>3.6049030105456126E-7</v>
      </c>
      <c r="FN12" s="4">
        <v>3.4950200389349817E-7</v>
      </c>
      <c r="FO12" s="4">
        <v>3.3884864458766373E-7</v>
      </c>
      <c r="FP12" s="4">
        <v>3.2852001419225729E-7</v>
      </c>
      <c r="FQ12" s="4">
        <v>3.1850621440288052E-7</v>
      </c>
    </row>
    <row r="13" spans="1:173" x14ac:dyDescent="0.2">
      <c r="A13" s="3">
        <v>11</v>
      </c>
      <c r="B13" s="4">
        <v>6.0086014078475358E-5</v>
      </c>
      <c r="C13" s="4">
        <v>5.8345630163048057E-5</v>
      </c>
      <c r="D13" s="4">
        <v>5.6658524654640274E-5</v>
      </c>
      <c r="E13" s="4">
        <v>5.5022826296768912E-5</v>
      </c>
      <c r="F13" s="4">
        <v>5.3436748822077718E-5</v>
      </c>
      <c r="G13" s="4">
        <v>5.1898585713416878E-5</v>
      </c>
      <c r="H13" s="4">
        <v>5.0406705369598903E-5</v>
      </c>
      <c r="I13" s="4">
        <v>4.8959546638749352E-5</v>
      </c>
      <c r="J13" s="4">
        <v>4.7555614688499226E-5</v>
      </c>
      <c r="K13" s="4">
        <v>4.6193477183376075E-5</v>
      </c>
      <c r="L13" s="4">
        <v>4.4871760743747657E-5</v>
      </c>
      <c r="M13" s="4">
        <v>4.3589147662337346E-5</v>
      </c>
      <c r="N13" s="4">
        <v>4.2344372857439083E-5</v>
      </c>
      <c r="O13" s="4">
        <v>4.1136221040960486E-5</v>
      </c>
      <c r="P13" s="4">
        <v>3.9963524086972235E-5</v>
      </c>
      <c r="Q13" s="4">
        <v>3.8825158580779728E-5</v>
      </c>
      <c r="R13" s="4">
        <v>3.772004353641556E-5</v>
      </c>
      <c r="S13" s="4">
        <v>3.6647138267342783E-5</v>
      </c>
      <c r="T13" s="4">
        <v>3.5605440399821831E-5</v>
      </c>
      <c r="U13" s="4">
        <v>3.4593984015063306E-5</v>
      </c>
      <c r="V13" s="4">
        <v>3.3611837913061215E-5</v>
      </c>
      <c r="W13" s="4">
        <v>3.2658103985894193E-5</v>
      </c>
      <c r="X13" s="4">
        <v>3.1731915693611334E-5</v>
      </c>
      <c r="Y13" s="4">
        <v>3.0832436634931071E-5</v>
      </c>
      <c r="Z13" s="4">
        <v>2.9958859204093358E-5</v>
      </c>
      <c r="AA13" s="4">
        <v>2.9110403328758139E-5</v>
      </c>
      <c r="AB13" s="4">
        <v>2.828631528306591E-5</v>
      </c>
      <c r="AC13" s="4">
        <v>2.7485866568199846E-5</v>
      </c>
      <c r="AD13" s="4">
        <v>2.6708352858784146E-5</v>
      </c>
      <c r="AE13" s="4">
        <v>2.5953093006902961E-5</v>
      </c>
      <c r="AF13" s="4">
        <v>2.5219428102962738E-5</v>
      </c>
      <c r="AG13" s="4">
        <v>2.450672058618153E-5</v>
      </c>
      <c r="AH13" s="4">
        <v>2.3814353403484034E-5</v>
      </c>
      <c r="AI13" s="4">
        <v>2.3141729213027595E-5</v>
      </c>
      <c r="AJ13" s="4">
        <v>2.2488269628140323E-5</v>
      </c>
      <c r="AK13" s="4">
        <v>2.1853414500450086E-5</v>
      </c>
      <c r="AL13" s="4">
        <v>2.1236621238984732E-5</v>
      </c>
      <c r="AM13" s="4">
        <v>2.0637364161912863E-5</v>
      </c>
      <c r="AN13" s="4">
        <v>2.0055133880703124E-5</v>
      </c>
      <c r="AO13" s="4">
        <v>1.9489436713593378E-5</v>
      </c>
      <c r="AP13" s="4">
        <v>1.8939794125594211E-5</v>
      </c>
      <c r="AQ13" s="4">
        <v>1.8405742195137798E-5</v>
      </c>
      <c r="AR13" s="4">
        <v>1.7886831104707568E-5</v>
      </c>
      <c r="AS13" s="4">
        <v>1.7382624654338485E-5</v>
      </c>
      <c r="AT13" s="4">
        <v>1.6892699795989508E-5</v>
      </c>
      <c r="AU13" s="4">
        <v>1.6416646188566197E-5</v>
      </c>
      <c r="AV13" s="4">
        <v>1.5954065771706105E-5</v>
      </c>
      <c r="AW13" s="4">
        <v>1.5504572357216695E-5</v>
      </c>
      <c r="AX13" s="4">
        <v>1.5067791237499684E-5</v>
      </c>
      <c r="AY13" s="4">
        <v>1.4643358810295659E-5</v>
      </c>
      <c r="AZ13" s="4">
        <v>1.4230922217750575E-5</v>
      </c>
      <c r="BA13" s="4">
        <v>1.3830139000248209E-5</v>
      </c>
      <c r="BB13" s="4">
        <v>1.3440676763565307E-5</v>
      </c>
      <c r="BC13" s="4">
        <v>1.306221285901632E-5</v>
      </c>
      <c r="BD13" s="4">
        <v>1.2694434075366523E-5</v>
      </c>
      <c r="BE13" s="4">
        <v>1.2337036342513485E-5</v>
      </c>
      <c r="BF13" s="4">
        <v>1.1989724446159755E-5</v>
      </c>
      <c r="BG13" s="4">
        <v>1.1652211753143682E-5</v>
      </c>
      <c r="BH13" s="4">
        <v>1.1324219945985092E-5</v>
      </c>
      <c r="BI13" s="4">
        <v>1.1005478767311949E-5</v>
      </c>
      <c r="BJ13" s="4">
        <v>1.0695725773945952E-5</v>
      </c>
      <c r="BK13" s="4">
        <v>1.0394706098537654E-5</v>
      </c>
      <c r="BL13" s="4">
        <v>1.0102172219861316E-5</v>
      </c>
      <c r="BM13" s="4">
        <v>9.8178837412143949E-6</v>
      </c>
      <c r="BN13" s="4">
        <v>9.5416071761444954E-6</v>
      </c>
      <c r="BO13" s="4">
        <v>9.2731157415038012E-6</v>
      </c>
      <c r="BP13" s="4">
        <v>9.0121891568317736E-6</v>
      </c>
      <c r="BQ13" s="4">
        <v>8.758613451287367E-6</v>
      </c>
      <c r="BR13" s="4">
        <v>8.5121807763544055E-6</v>
      </c>
      <c r="BS13" s="4">
        <v>8.272689224764207E-6</v>
      </c>
      <c r="BT13" s="4">
        <v>8.0399426549693231E-6</v>
      </c>
      <c r="BU13" s="4">
        <v>7.8137505220565728E-6</v>
      </c>
      <c r="BV13" s="4">
        <v>7.5939277128789229E-6</v>
      </c>
      <c r="BW13" s="4">
        <v>7.3802943876266625E-6</v>
      </c>
      <c r="BX13" s="4">
        <v>7.1726758255064027E-6</v>
      </c>
      <c r="BY13" s="4">
        <v>6.9709022756381245E-6</v>
      </c>
      <c r="BZ13" s="4">
        <v>6.774808812282096E-6</v>
      </c>
      <c r="CA13" s="4">
        <v>6.5842351951728162E-6</v>
      </c>
      <c r="CB13" s="4">
        <v>6.3990257334056722E-6</v>
      </c>
      <c r="CC13" s="4">
        <v>6.2190291538755105E-6</v>
      </c>
      <c r="CD13" s="4">
        <v>6.0440984738230341E-6</v>
      </c>
      <c r="CE13" s="4">
        <v>5.8740908769339129E-6</v>
      </c>
      <c r="CF13" s="4">
        <v>5.7088675935457189E-6</v>
      </c>
      <c r="CG13" s="4">
        <v>5.5482937839634872E-6</v>
      </c>
      <c r="CH13" s="4">
        <v>5.3922384259941225E-6</v>
      </c>
      <c r="CI13" s="4">
        <v>5.2405742050343207E-6</v>
      </c>
      <c r="CJ13" s="4">
        <v>5.0931774082663139E-6</v>
      </c>
      <c r="CK13" s="4">
        <v>4.9499278209630404E-6</v>
      </c>
      <c r="CL13" s="4">
        <v>4.8107086271231836E-6</v>
      </c>
      <c r="CM13" s="4">
        <v>4.6754063118825684E-6</v>
      </c>
      <c r="CN13" s="4">
        <v>4.5439105675892932E-6</v>
      </c>
      <c r="CO13" s="4">
        <v>4.4161142022103306E-6</v>
      </c>
      <c r="CP13" s="4">
        <v>4.2919130506247072E-6</v>
      </c>
      <c r="CQ13" s="4">
        <v>4.1712058882481529E-6</v>
      </c>
      <c r="CR13" s="4">
        <v>4.0538943476553513E-6</v>
      </c>
      <c r="CS13" s="4">
        <v>3.9398828372005923E-6</v>
      </c>
      <c r="CT13" s="4">
        <v>3.8290784620809148E-6</v>
      </c>
      <c r="CU13" s="4">
        <v>3.7213909479527629E-6</v>
      </c>
      <c r="CV13" s="4">
        <v>3.6167325663249983E-6</v>
      </c>
      <c r="CW13" s="4">
        <v>3.5150180625054261E-6</v>
      </c>
      <c r="CX13" s="4">
        <v>3.4161645853236777E-6</v>
      </c>
      <c r="CY13" s="4">
        <v>3.3200916191855612E-6</v>
      </c>
      <c r="CZ13" s="4">
        <v>3.2267209177927469E-6</v>
      </c>
      <c r="DA13" s="4">
        <v>3.135976439971877E-6</v>
      </c>
      <c r="DB13" s="4">
        <v>3.0477842871690086E-6</v>
      </c>
      <c r="DC13" s="4">
        <v>2.9620726430534816E-6</v>
      </c>
      <c r="DD13" s="4">
        <v>2.8787717141209868E-6</v>
      </c>
      <c r="DE13" s="4">
        <v>2.7978136731832137E-6</v>
      </c>
      <c r="DF13" s="4">
        <v>2.7191326033015883E-6</v>
      </c>
      <c r="DG13" s="4">
        <v>2.6426644438304336E-6</v>
      </c>
      <c r="DH13" s="4">
        <v>2.5683469383475099E-6</v>
      </c>
      <c r="DI13" s="4">
        <v>2.4961195833617111E-6</v>
      </c>
      <c r="DJ13" s="4">
        <v>2.4259235789081401E-6</v>
      </c>
      <c r="DK13" s="4">
        <v>2.3577017803644296E-6</v>
      </c>
      <c r="DL13" s="4">
        <v>2.2913986522654639E-6</v>
      </c>
      <c r="DM13" s="4">
        <v>2.2269602218960571E-6</v>
      </c>
      <c r="DN13" s="4">
        <v>2.1643340362142993E-6</v>
      </c>
      <c r="DO13" s="4">
        <v>2.1034691184418364E-6</v>
      </c>
      <c r="DP13" s="4">
        <v>2.0443159265415289E-6</v>
      </c>
      <c r="DQ13" s="4">
        <v>1.9868263129163566E-6</v>
      </c>
      <c r="DR13" s="4">
        <v>1.9309534848854781E-6</v>
      </c>
      <c r="DS13" s="4">
        <v>1.8766519663815373E-6</v>
      </c>
      <c r="DT13" s="4">
        <v>1.8238775614243252E-6</v>
      </c>
      <c r="DU13" s="4">
        <v>1.7725873173723983E-6</v>
      </c>
      <c r="DV13" s="4">
        <v>1.7227394902841198E-6</v>
      </c>
      <c r="DW13" s="4">
        <v>1.6742935109448354E-6</v>
      </c>
      <c r="DX13" s="4">
        <v>1.6272099512271154E-6</v>
      </c>
      <c r="DY13" s="4">
        <v>1.5814504925604211E-6</v>
      </c>
      <c r="DZ13" s="4">
        <v>1.5369778944007706E-6</v>
      </c>
      <c r="EA13" s="4">
        <v>1.4937559639216502E-6</v>
      </c>
      <c r="EB13" s="4">
        <v>1.4517495265931046E-6</v>
      </c>
      <c r="EC13" s="4">
        <v>1.410924397315938E-6</v>
      </c>
      <c r="ED13" s="4">
        <v>1.3712473525551161E-6</v>
      </c>
      <c r="EE13" s="4">
        <v>1.3326861034723692E-6</v>
      </c>
      <c r="EF13" s="4">
        <v>1.2952092698359507E-6</v>
      </c>
      <c r="EG13" s="4">
        <v>1.2587863535973298E-6</v>
      </c>
      <c r="EH13" s="4">
        <v>1.2233877149103733E-6</v>
      </c>
      <c r="EI13" s="4">
        <v>1.1889845477064398E-6</v>
      </c>
      <c r="EJ13" s="4">
        <v>1.1555488559356064E-6</v>
      </c>
      <c r="EK13" s="4">
        <v>1.1230534312511864E-6</v>
      </c>
      <c r="EL13" s="4">
        <v>1.0914718305832238E-6</v>
      </c>
      <c r="EM13" s="4">
        <v>1.0607783543781224E-6</v>
      </c>
      <c r="EN13" s="4">
        <v>1.030948026281564E-6</v>
      </c>
      <c r="EO13" s="4">
        <v>1.0019565721552937E-6</v>
      </c>
      <c r="EP13" s="4">
        <v>9.7378040075923877E-7</v>
      </c>
      <c r="EQ13" s="4">
        <v>9.4639658432260632E-7</v>
      </c>
      <c r="ER13" s="4">
        <v>9.1978284000315824E-7</v>
      </c>
      <c r="ES13" s="4">
        <v>8.93917511346487E-7</v>
      </c>
      <c r="ET13" s="4">
        <v>8.6877955152164787E-7</v>
      </c>
      <c r="EU13" s="4">
        <v>8.4434850522452365E-7</v>
      </c>
      <c r="EV13" s="4">
        <v>8.2060449257959078E-7</v>
      </c>
      <c r="EW13" s="4">
        <v>7.9752819281964094E-7</v>
      </c>
      <c r="EX13" s="4">
        <v>7.7510082852061402E-7</v>
      </c>
      <c r="EY13" s="4">
        <v>7.5330415039154275E-7</v>
      </c>
      <c r="EZ13" s="4">
        <v>7.3212042239756414E-7</v>
      </c>
      <c r="FA13" s="4">
        <v>7.1153240732702017E-7</v>
      </c>
      <c r="FB13" s="4">
        <v>6.9152335246958074E-7</v>
      </c>
      <c r="FC13" s="4">
        <v>6.7207697673765665E-7</v>
      </c>
      <c r="FD13" s="4">
        <v>6.5317745645554481E-7</v>
      </c>
      <c r="FE13" s="4">
        <v>6.3480941325799733E-7</v>
      </c>
      <c r="FF13" s="4">
        <v>6.169579011006121E-7</v>
      </c>
      <c r="FG13" s="4">
        <v>5.9960839449146874E-7</v>
      </c>
      <c r="FH13" s="4">
        <v>5.8274677605663072E-7</v>
      </c>
      <c r="FI13" s="4">
        <v>5.6635932577098203E-7</v>
      </c>
      <c r="FJ13" s="4">
        <v>5.5043270930088539E-7</v>
      </c>
      <c r="FK13" s="4">
        <v>5.3495396734604128E-7</v>
      </c>
      <c r="FL13" s="4">
        <v>5.1991050509236914E-7</v>
      </c>
      <c r="FM13" s="4">
        <v>5.0529008177591095E-7</v>
      </c>
      <c r="FN13" s="4">
        <v>4.9108080102389096E-7</v>
      </c>
      <c r="FO13" s="4">
        <v>4.7727110097373071E-7</v>
      </c>
      <c r="FP13" s="4">
        <v>4.6384974483615338E-7</v>
      </c>
      <c r="FQ13" s="4">
        <v>4.5080581190237723E-7</v>
      </c>
    </row>
    <row r="14" spans="1:173" x14ac:dyDescent="0.2">
      <c r="A14" s="3">
        <v>12</v>
      </c>
      <c r="B14" s="4">
        <v>7.2763347358395514E-5</v>
      </c>
      <c r="C14" s="4">
        <v>7.0741323127454514E-5</v>
      </c>
      <c r="D14" s="4">
        <v>6.8777100201478092E-5</v>
      </c>
      <c r="E14" s="4">
        <v>6.6868891593574453E-5</v>
      </c>
      <c r="F14" s="4">
        <v>6.5014976566524219E-5</v>
      </c>
      <c r="G14" s="4">
        <v>6.3213697337749508E-5</v>
      </c>
      <c r="H14" s="4">
        <v>6.1463456001997763E-5</v>
      </c>
      <c r="I14" s="4">
        <v>5.9762711655642065E-5</v>
      </c>
      <c r="J14" s="4">
        <v>5.8109977706610749E-5</v>
      </c>
      <c r="K14" s="4">
        <v>5.650381935418114E-5</v>
      </c>
      <c r="L14" s="4">
        <v>5.4942851227979261E-5</v>
      </c>
      <c r="M14" s="4">
        <v>5.3425735171863664E-5</v>
      </c>
      <c r="N14" s="4">
        <v>5.1951178162035205E-5</v>
      </c>
      <c r="O14" s="4">
        <v>5.0517930350935103E-5</v>
      </c>
      <c r="P14" s="4">
        <v>4.912478322549596E-5</v>
      </c>
      <c r="Q14" s="4">
        <v>4.7770567872307268E-5</v>
      </c>
      <c r="R14" s="4">
        <v>4.6454153342145865E-5</v>
      </c>
      <c r="S14" s="4">
        <v>4.5174445105655714E-5</v>
      </c>
      <c r="T14" s="4">
        <v>4.3930383595292E-5</v>
      </c>
      <c r="U14" s="4">
        <v>4.2720942825535957E-5</v>
      </c>
      <c r="V14" s="4">
        <v>4.1545129087272592E-5</v>
      </c>
      <c r="W14" s="4">
        <v>4.0401979710669167E-5</v>
      </c>
      <c r="X14" s="4">
        <v>3.9290561892224574E-5</v>
      </c>
      <c r="Y14" s="4">
        <v>3.8209971580660529E-5</v>
      </c>
      <c r="Z14" s="4">
        <v>3.7159332419323121E-5</v>
      </c>
      <c r="AA14" s="4">
        <v>3.6137794739765638E-5</v>
      </c>
      <c r="AB14" s="4">
        <v>3.5144534604403255E-5</v>
      </c>
      <c r="AC14" s="4">
        <v>3.4178752894353792E-5</v>
      </c>
      <c r="AD14" s="4">
        <v>3.3239674439689004E-5</v>
      </c>
      <c r="AE14" s="4">
        <v>3.2326547189875932E-5</v>
      </c>
      <c r="AF14" s="4">
        <v>3.1438641421521751E-5</v>
      </c>
      <c r="AG14" s="4">
        <v>3.0575248981090652E-5</v>
      </c>
      <c r="AH14" s="4">
        <v>2.9735682561149446E-5</v>
      </c>
      <c r="AI14" s="4">
        <v>2.8919275007144307E-5</v>
      </c>
      <c r="AJ14" s="4">
        <v>2.8125378653709454E-5</v>
      </c>
      <c r="AK14" s="4">
        <v>2.7353364688731396E-5</v>
      </c>
      <c r="AL14" s="4">
        <v>2.6602622543170362E-5</v>
      </c>
      <c r="AM14" s="4">
        <v>2.5872559305861742E-5</v>
      </c>
      <c r="AN14" s="4">
        <v>2.5162599161077104E-5</v>
      </c>
      <c r="AO14" s="4">
        <v>2.4472182848844781E-5</v>
      </c>
      <c r="AP14" s="4">
        <v>2.3800767145143453E-5</v>
      </c>
      <c r="AQ14" s="4">
        <v>2.314782436263485E-5</v>
      </c>
      <c r="AR14" s="4">
        <v>2.251284187027025E-5</v>
      </c>
      <c r="AS14" s="4">
        <v>2.1895321629883391E-5</v>
      </c>
      <c r="AT14" s="4">
        <v>2.1294779750213877E-5</v>
      </c>
      <c r="AU14" s="4">
        <v>2.0710746057472917E-5</v>
      </c>
      <c r="AV14" s="4">
        <v>2.0142763680230935E-5</v>
      </c>
      <c r="AW14" s="4">
        <v>1.9590388650181367E-5</v>
      </c>
      <c r="AX14" s="4">
        <v>1.9053189515338964E-5</v>
      </c>
      <c r="AY14" s="4">
        <v>1.853074696833712E-5</v>
      </c>
      <c r="AZ14" s="4">
        <v>1.8022653485605389E-5</v>
      </c>
      <c r="BA14" s="4">
        <v>1.7528512980202748E-5</v>
      </c>
      <c r="BB14" s="4">
        <v>1.7047940465308997E-5</v>
      </c>
      <c r="BC14" s="4">
        <v>1.65805617293735E-5</v>
      </c>
      <c r="BD14" s="4">
        <v>1.6126013021589003E-5</v>
      </c>
      <c r="BE14" s="4">
        <v>1.5683940748134617E-5</v>
      </c>
      <c r="BF14" s="4">
        <v>1.5254001177411602E-5</v>
      </c>
      <c r="BG14" s="4">
        <v>1.4835860155160141E-5</v>
      </c>
      <c r="BH14" s="4">
        <v>1.4429192829124027E-5</v>
      </c>
      <c r="BI14" s="4">
        <v>1.403368338115385E-5</v>
      </c>
      <c r="BJ14" s="4">
        <v>1.3649024768858098E-5</v>
      </c>
      <c r="BK14" s="4">
        <v>1.3274918474803776E-5</v>
      </c>
      <c r="BL14" s="4">
        <v>1.2911074263377564E-5</v>
      </c>
      <c r="BM14" s="4">
        <v>1.2557209944863423E-5</v>
      </c>
      <c r="BN14" s="4">
        <v>1.2213051147957898E-5</v>
      </c>
      <c r="BO14" s="4">
        <v>1.1878331097392447E-5</v>
      </c>
      <c r="BP14" s="4">
        <v>1.1552790399660395E-5</v>
      </c>
      <c r="BQ14" s="4">
        <v>1.1236176834295009E-5</v>
      </c>
      <c r="BR14" s="4">
        <v>1.0928245152252991E-5</v>
      </c>
      <c r="BS14" s="4">
        <v>1.062875687940501E-5</v>
      </c>
      <c r="BT14" s="4">
        <v>1.0337480126354492E-5</v>
      </c>
      <c r="BU14" s="4">
        <v>1.0054189403807534E-5</v>
      </c>
      <c r="BV14" s="4">
        <v>9.7786654430498388E-6</v>
      </c>
      <c r="BW14" s="4">
        <v>9.5106950221968134E-6</v>
      </c>
      <c r="BX14" s="4">
        <v>9.2500707971066021E-6</v>
      </c>
      <c r="BY14" s="4">
        <v>8.9965911372891227E-6</v>
      </c>
      <c r="BZ14" s="4">
        <v>8.7500599668111079E-6</v>
      </c>
      <c r="CA14" s="4">
        <v>8.5102866090869256E-6</v>
      </c>
      <c r="CB14" s="4">
        <v>8.2770856373315382E-6</v>
      </c>
      <c r="CC14" s="4">
        <v>8.0502767277890186E-6</v>
      </c>
      <c r="CD14" s="4">
        <v>7.829684518845248E-6</v>
      </c>
      <c r="CE14" s="4">
        <v>7.6151384726941274E-6</v>
      </c>
      <c r="CF14" s="4">
        <v>7.4064727414446807E-6</v>
      </c>
      <c r="CG14" s="4">
        <v>7.2035260377800725E-6</v>
      </c>
      <c r="CH14" s="4">
        <v>7.0061415079480938E-6</v>
      </c>
      <c r="CI14" s="4">
        <v>6.8141666096366293E-6</v>
      </c>
      <c r="CJ14" s="4">
        <v>6.6274529921805936E-6</v>
      </c>
      <c r="CK14" s="4">
        <v>6.4458563808766911E-6</v>
      </c>
      <c r="CL14" s="4">
        <v>6.2692364646288468E-6</v>
      </c>
      <c r="CM14" s="4">
        <v>6.0974567858140816E-6</v>
      </c>
      <c r="CN14" s="4">
        <v>5.9303846345892808E-6</v>
      </c>
      <c r="CO14" s="4">
        <v>5.7678909450853411E-6</v>
      </c>
      <c r="CP14" s="4">
        <v>5.6098501949319868E-6</v>
      </c>
      <c r="CQ14" s="4">
        <v>5.4561403075581438E-6</v>
      </c>
      <c r="CR14" s="4">
        <v>5.3066425574899156E-6</v>
      </c>
      <c r="CS14" s="4">
        <v>5.161241477424916E-6</v>
      </c>
      <c r="CT14" s="4">
        <v>5.0198247691923825E-6</v>
      </c>
      <c r="CU14" s="4">
        <v>4.882283215823513E-6</v>
      </c>
      <c r="CV14" s="4">
        <v>4.7485105972855379E-6</v>
      </c>
      <c r="CW14" s="4">
        <v>4.6184036077701052E-6</v>
      </c>
      <c r="CX14" s="4">
        <v>4.4918617752021106E-6</v>
      </c>
      <c r="CY14" s="4">
        <v>4.368787384079198E-6</v>
      </c>
      <c r="CZ14" s="4">
        <v>4.2490853987553479E-6</v>
      </c>
      <c r="DA14" s="4">
        <v>4.1326633904992249E-6</v>
      </c>
      <c r="DB14" s="4">
        <v>4.0194314653296814E-6</v>
      </c>
      <c r="DC14" s="4">
        <v>3.9093021947378404E-6</v>
      </c>
      <c r="DD14" s="4">
        <v>3.8021905476304241E-6</v>
      </c>
      <c r="DE14" s="4">
        <v>3.698013824493529E-6</v>
      </c>
      <c r="DF14" s="4">
        <v>3.5966915936658239E-6</v>
      </c>
      <c r="DG14" s="4">
        <v>3.4981456288329937E-6</v>
      </c>
      <c r="DH14" s="4">
        <v>3.4022998480764954E-6</v>
      </c>
      <c r="DI14" s="4">
        <v>3.3090802559199162E-6</v>
      </c>
      <c r="DJ14" s="4">
        <v>3.2184148851532868E-6</v>
      </c>
      <c r="DK14" s="4">
        <v>3.1302337415439752E-6</v>
      </c>
      <c r="DL14" s="4">
        <v>3.044468749768825E-6</v>
      </c>
      <c r="DM14" s="4">
        <v>2.9610537004565174E-6</v>
      </c>
      <c r="DN14" s="4">
        <v>2.8799241994503788E-6</v>
      </c>
      <c r="DO14" s="4">
        <v>2.8010176172932333E-6</v>
      </c>
      <c r="DP14" s="4">
        <v>2.7242730414878125E-6</v>
      </c>
      <c r="DQ14" s="4">
        <v>2.6496312290902324E-6</v>
      </c>
      <c r="DR14" s="4">
        <v>2.577034560968805E-6</v>
      </c>
      <c r="DS14" s="4">
        <v>2.5064269970620501E-6</v>
      </c>
      <c r="DT14" s="4">
        <v>2.4377540334130643E-6</v>
      </c>
      <c r="DU14" s="4">
        <v>2.370962659870024E-6</v>
      </c>
      <c r="DV14" s="4">
        <v>2.3060013190079331E-6</v>
      </c>
      <c r="DW14" s="4">
        <v>2.2428198663826393E-6</v>
      </c>
      <c r="DX14" s="4">
        <v>2.1813695318950721E-6</v>
      </c>
      <c r="DY14" s="4">
        <v>2.1216028820436605E-6</v>
      </c>
      <c r="DZ14" s="4">
        <v>2.0634737829539063E-6</v>
      </c>
      <c r="EA14" s="4">
        <v>2.0069373654063583E-6</v>
      </c>
      <c r="EB14" s="4">
        <v>1.951949989642543E-6</v>
      </c>
      <c r="EC14" s="4">
        <v>1.8984692116141844E-6</v>
      </c>
      <c r="ED14" s="4">
        <v>1.8464537505646916E-6</v>
      </c>
      <c r="EE14" s="4">
        <v>1.7958634569437137E-6</v>
      </c>
      <c r="EF14" s="4">
        <v>1.7466592815429394E-6</v>
      </c>
      <c r="EG14" s="4">
        <v>1.6988032448539414E-6</v>
      </c>
      <c r="EH14" s="4">
        <v>1.6522584085354453E-6</v>
      </c>
      <c r="EI14" s="4">
        <v>1.6069888459924186E-6</v>
      </c>
      <c r="EJ14" s="4">
        <v>1.5629596155086745E-6</v>
      </c>
      <c r="EK14" s="4">
        <v>1.5201367326023174E-6</v>
      </c>
      <c r="EL14" s="4">
        <v>1.478487143935503E-6</v>
      </c>
      <c r="EM14" s="4">
        <v>1.4379787021123747E-6</v>
      </c>
      <c r="EN14" s="4">
        <v>1.3985801405880238E-6</v>
      </c>
      <c r="EO14" s="4">
        <v>1.3602610492435829E-6</v>
      </c>
      <c r="EP14" s="4">
        <v>1.3229918515156314E-6</v>
      </c>
      <c r="EQ14" s="4">
        <v>1.2867437813035565E-6</v>
      </c>
      <c r="ER14" s="4">
        <v>1.2514888605430485E-6</v>
      </c>
      <c r="ES14" s="4">
        <v>1.2171998777787962E-6</v>
      </c>
      <c r="ET14" s="4">
        <v>1.1838503674033163E-6</v>
      </c>
      <c r="EU14" s="4">
        <v>1.1514145885627158E-6</v>
      </c>
      <c r="EV14" s="4">
        <v>1.1198675060608565E-6</v>
      </c>
      <c r="EW14" s="4">
        <v>1.0891847705973845E-6</v>
      </c>
      <c r="EX14" s="4">
        <v>1.0593426998939393E-6</v>
      </c>
      <c r="EY14" s="4">
        <v>1.0303182605975181E-6</v>
      </c>
      <c r="EZ14" s="4">
        <v>1.0020890507389524E-6</v>
      </c>
      <c r="FA14" s="4">
        <v>9.7463328174729469E-7</v>
      </c>
      <c r="FB14" s="4">
        <v>9.4792976235158477E-7</v>
      </c>
      <c r="FC14" s="4">
        <v>9.2195788181648197E-7</v>
      </c>
      <c r="FD14" s="4">
        <v>8.9669759395505366E-7</v>
      </c>
      <c r="FE14" s="4">
        <v>8.721294022517867E-7</v>
      </c>
      <c r="FF14" s="4">
        <v>8.4823434387537588E-7</v>
      </c>
      <c r="FG14" s="4">
        <v>8.2499397602298075E-7</v>
      </c>
      <c r="FH14" s="4">
        <v>8.0239036093221472E-7</v>
      </c>
      <c r="FI14" s="4">
        <v>7.8040605233642424E-7</v>
      </c>
      <c r="FJ14" s="4">
        <v>7.5902408214201245E-7</v>
      </c>
      <c r="FK14" s="4">
        <v>7.3822794699474059E-7</v>
      </c>
      <c r="FL14" s="4">
        <v>7.1800159595625246E-7</v>
      </c>
      <c r="FM14" s="4">
        <v>6.9832941740344268E-7</v>
      </c>
      <c r="FN14" s="4">
        <v>6.7919622803724877E-7</v>
      </c>
      <c r="FO14" s="4">
        <v>6.6058726011508639E-7</v>
      </c>
      <c r="FP14" s="4">
        <v>6.4248815079270827E-7</v>
      </c>
      <c r="FQ14" s="4">
        <v>6.2488493046686244E-7</v>
      </c>
    </row>
    <row r="15" spans="1:173" x14ac:dyDescent="0.2">
      <c r="A15" s="3">
        <v>13</v>
      </c>
      <c r="B15" s="4">
        <v>8.1462429169065764E-5</v>
      </c>
      <c r="C15" s="4">
        <v>7.9338483264690396E-5</v>
      </c>
      <c r="D15" s="4">
        <v>7.727733356088784E-5</v>
      </c>
      <c r="E15" s="4">
        <v>7.5276536919521853E-5</v>
      </c>
      <c r="F15" s="4">
        <v>7.3333787271256945E-5</v>
      </c>
      <c r="G15" s="4">
        <v>7.1446905486216572E-5</v>
      </c>
      <c r="H15" s="4">
        <v>6.9613830113057773E-5</v>
      </c>
      <c r="I15" s="4">
        <v>6.7832608901752245E-5</v>
      </c>
      <c r="J15" s="4">
        <v>6.6101391040129798E-5</v>
      </c>
      <c r="K15" s="4">
        <v>6.4418420037126722E-5</v>
      </c>
      <c r="L15" s="4">
        <v>6.278202719489645E-5</v>
      </c>
      <c r="M15" s="4">
        <v>6.1190625614826466E-5</v>
      </c>
      <c r="N15" s="4">
        <v>5.9642704691609261E-5</v>
      </c>
      <c r="O15" s="4">
        <v>5.8136825050070229E-5</v>
      </c>
      <c r="P15" s="4">
        <v>5.6671613886671857E-5</v>
      </c>
      <c r="Q15" s="4">
        <v>5.5245760679611955E-5</v>
      </c>
      <c r="R15" s="4">
        <v>5.3858013235763558E-5</v>
      </c>
      <c r="S15" s="4">
        <v>5.2507174044813532E-5</v>
      </c>
      <c r="T15" s="4">
        <v>5.1192096914176588E-5</v>
      </c>
      <c r="U15" s="4">
        <v>4.9911683861370015E-5</v>
      </c>
      <c r="V15" s="4">
        <v>4.8664882240978535E-5</v>
      </c>
      <c r="W15" s="4">
        <v>4.7450682087224472E-5</v>
      </c>
      <c r="X15" s="4">
        <v>4.626811365382455E-5</v>
      </c>
      <c r="Y15" s="4">
        <v>4.5116245134035893E-5</v>
      </c>
      <c r="Z15" s="4">
        <v>4.3994180547346495E-5</v>
      </c>
      <c r="AA15" s="4">
        <v>4.2901057777489093E-5</v>
      </c>
      <c r="AB15" s="4">
        <v>4.1836046750787226E-5</v>
      </c>
      <c r="AC15" s="4">
        <v>4.0798347742621033E-5</v>
      </c>
      <c r="AD15" s="4">
        <v>3.9787189802242828E-5</v>
      </c>
      <c r="AE15" s="4">
        <v>3.8801829284951239E-5</v>
      </c>
      <c r="AF15" s="4">
        <v>3.7841548485850751E-5</v>
      </c>
      <c r="AG15" s="4">
        <v>3.690565436453852E-5</v>
      </c>
      <c r="AH15" s="4">
        <v>3.599347735439018E-5</v>
      </c>
      <c r="AI15" s="4">
        <v>3.5104370250449435E-5</v>
      </c>
      <c r="AJ15" s="4">
        <v>3.4237707169260112E-5</v>
      </c>
      <c r="AK15" s="4">
        <v>3.3392882575089544E-5</v>
      </c>
      <c r="AL15" s="4">
        <v>3.2569310367325244E-5</v>
      </c>
      <c r="AM15" s="4">
        <v>3.1766423025159085E-5</v>
      </c>
      <c r="AN15" s="4">
        <v>3.0983670804229924E-5</v>
      </c>
      <c r="AO15" s="4">
        <v>3.0220520981893984E-5</v>
      </c>
      <c r="AP15" s="4">
        <v>2.9476457147570301E-5</v>
      </c>
      <c r="AQ15" s="4">
        <v>2.8750978534719529E-5</v>
      </c>
      <c r="AR15" s="4">
        <v>2.8043599390792373E-5</v>
      </c>
      <c r="AS15" s="4">
        <v>2.7353848383926405E-5</v>
      </c>
      <c r="AT15" s="4">
        <v>2.668126804206139E-5</v>
      </c>
      <c r="AU15" s="4">
        <v>2.6025414223140864E-5</v>
      </c>
      <c r="AV15" s="4">
        <v>2.5385855614179498E-5</v>
      </c>
      <c r="AW15" s="4">
        <v>2.4762173256309694E-5</v>
      </c>
      <c r="AX15" s="4">
        <v>2.415396009569637E-5</v>
      </c>
      <c r="AY15" s="4">
        <v>2.3560820556545181E-5</v>
      </c>
      <c r="AZ15" s="4">
        <v>2.2982370136204189E-5</v>
      </c>
      <c r="BA15" s="4">
        <v>2.2418235020249533E-5</v>
      </c>
      <c r="BB15" s="4">
        <v>2.1868051716555925E-5</v>
      </c>
      <c r="BC15" s="4">
        <v>2.1331466706020485E-5</v>
      </c>
      <c r="BD15" s="4">
        <v>2.0808136111272191E-5</v>
      </c>
      <c r="BE15" s="4">
        <v>2.0297725378815024E-5</v>
      </c>
      <c r="BF15" s="4">
        <v>1.9799908977380376E-5</v>
      </c>
      <c r="BG15" s="4">
        <v>1.9314370108380885E-5</v>
      </c>
      <c r="BH15" s="4">
        <v>1.884080043002001E-5</v>
      </c>
      <c r="BI15" s="4">
        <v>1.8378899792170778E-5</v>
      </c>
      <c r="BJ15" s="4">
        <v>1.7928375983689016E-5</v>
      </c>
      <c r="BK15" s="4">
        <v>1.7488944489496561E-5</v>
      </c>
      <c r="BL15" s="4">
        <v>1.7060328257545443E-5</v>
      </c>
      <c r="BM15" s="4">
        <v>1.6642257475552036E-5</v>
      </c>
      <c r="BN15" s="4">
        <v>1.6234469355946857E-5</v>
      </c>
      <c r="BO15" s="4">
        <v>1.5836707929706151E-5</v>
      </c>
      <c r="BP15" s="4">
        <v>1.5448723847955037E-5</v>
      </c>
      <c r="BQ15" s="4">
        <v>1.5070274190565058E-5</v>
      </c>
      <c r="BR15" s="4">
        <v>1.4701122282190227E-5</v>
      </c>
      <c r="BS15" s="4">
        <v>1.434103751518645E-5</v>
      </c>
      <c r="BT15" s="4">
        <v>1.3989795178304121E-5</v>
      </c>
      <c r="BU15" s="4">
        <v>1.3647176291819996E-5</v>
      </c>
      <c r="BV15" s="4">
        <v>1.3312967448331214E-5</v>
      </c>
      <c r="BW15" s="4">
        <v>1.2986960658878388E-5</v>
      </c>
      <c r="BX15" s="4">
        <v>1.2668953204286737E-5</v>
      </c>
      <c r="BY15" s="4">
        <v>1.235874749150323E-5</v>
      </c>
      <c r="BZ15" s="4">
        <v>1.2056150914818708E-5</v>
      </c>
      <c r="CA15" s="4">
        <v>1.1760975720975786E-5</v>
      </c>
      <c r="CB15" s="4">
        <v>1.1473038879716846E-5</v>
      </c>
      <c r="CC15" s="4">
        <v>1.1192161956885549E-5</v>
      </c>
      <c r="CD15" s="4">
        <v>1.0918170993079457E-5</v>
      </c>
      <c r="CE15" s="4">
        <v>1.0650896384745145E-5</v>
      </c>
      <c r="CF15" s="4">
        <v>1.0390172769936257E-5</v>
      </c>
      <c r="CG15" s="4">
        <v>1.0135838916736084E-5</v>
      </c>
      <c r="CH15" s="4">
        <v>9.8877376154549168E-6</v>
      </c>
      <c r="CI15" s="4">
        <v>9.6457155740470313E-6</v>
      </c>
      <c r="CJ15" s="4">
        <v>9.4096233161922171E-6</v>
      </c>
      <c r="CK15" s="4">
        <v>9.1793150829300174E-6</v>
      </c>
      <c r="CL15" s="4">
        <v>8.9546487364033922E-6</v>
      </c>
      <c r="CM15" s="4">
        <v>8.7354856674881631E-6</v>
      </c>
      <c r="CN15" s="4">
        <v>8.521690704310636E-6</v>
      </c>
      <c r="CO15" s="4">
        <v>8.3131320254281604E-6</v>
      </c>
      <c r="CP15" s="4">
        <v>8.1096810736758229E-6</v>
      </c>
      <c r="CQ15" s="4">
        <v>7.9112124733438094E-6</v>
      </c>
      <c r="CR15" s="4">
        <v>7.7176039491311244E-6</v>
      </c>
      <c r="CS15" s="4">
        <v>7.5287362483189568E-6</v>
      </c>
      <c r="CT15" s="4">
        <v>7.3444930633881356E-6</v>
      </c>
      <c r="CU15" s="4">
        <v>7.1647609584113425E-6</v>
      </c>
      <c r="CV15" s="4">
        <v>6.989429296444527E-6</v>
      </c>
      <c r="CW15" s="4">
        <v>6.8183901689167214E-6</v>
      </c>
      <c r="CX15" s="4">
        <v>6.6515383275733697E-6</v>
      </c>
      <c r="CY15" s="4">
        <v>6.4887711173078344E-6</v>
      </c>
      <c r="CZ15" s="4">
        <v>6.3299884115464167E-6</v>
      </c>
      <c r="DA15" s="4">
        <v>6.1750925489656439E-6</v>
      </c>
      <c r="DB15" s="4">
        <v>6.023988271652847E-6</v>
      </c>
      <c r="DC15" s="4">
        <v>5.8765826653761621E-6</v>
      </c>
      <c r="DD15" s="4">
        <v>5.7327851015198661E-6</v>
      </c>
      <c r="DE15" s="4">
        <v>5.5925071792417569E-6</v>
      </c>
      <c r="DF15" s="4">
        <v>5.4556626712942702E-6</v>
      </c>
      <c r="DG15" s="4">
        <v>5.3221674688463949E-6</v>
      </c>
      <c r="DH15" s="4">
        <v>5.191939529636258E-6</v>
      </c>
      <c r="DI15" s="4">
        <v>5.0648988266788209E-6</v>
      </c>
      <c r="DJ15" s="4">
        <v>4.9409672979727759E-6</v>
      </c>
      <c r="DK15" s="4">
        <v>4.8200687979838008E-6</v>
      </c>
      <c r="DL15" s="4">
        <v>4.7021290505711022E-6</v>
      </c>
      <c r="DM15" s="4">
        <v>4.5870756021360037E-6</v>
      </c>
      <c r="DN15" s="4">
        <v>4.4748377768799585E-6</v>
      </c>
      <c r="DO15" s="4">
        <v>4.3653466331727842E-6</v>
      </c>
      <c r="DP15" s="4">
        <v>4.2585349202539646E-6</v>
      </c>
      <c r="DQ15" s="4">
        <v>4.1543370367103094E-6</v>
      </c>
      <c r="DR15" s="4">
        <v>4.0526889899528129E-6</v>
      </c>
      <c r="DS15" s="4">
        <v>3.9535283563596479E-6</v>
      </c>
      <c r="DT15" s="4">
        <v>3.8567942426404045E-6</v>
      </c>
      <c r="DU15" s="4">
        <v>3.7624272481995291E-6</v>
      </c>
      <c r="DV15" s="4">
        <v>3.6703694283879429E-6</v>
      </c>
      <c r="DW15" s="4">
        <v>3.5805642585318154E-6</v>
      </c>
      <c r="DX15" s="4">
        <v>3.4929565994046285E-6</v>
      </c>
      <c r="DY15" s="4">
        <v>3.4074926624771962E-6</v>
      </c>
      <c r="DZ15" s="4">
        <v>3.3241199773881291E-6</v>
      </c>
      <c r="EA15" s="4">
        <v>3.2427873590812339E-6</v>
      </c>
      <c r="EB15" s="4">
        <v>3.1634448764972234E-6</v>
      </c>
      <c r="EC15" s="4">
        <v>3.0860438214874719E-6</v>
      </c>
      <c r="ED15" s="4">
        <v>3.0105366789490162E-6</v>
      </c>
      <c r="EE15" s="4">
        <v>2.9368770978477343E-6</v>
      </c>
      <c r="EF15" s="4">
        <v>2.86501986201948E-6</v>
      </c>
      <c r="EG15" s="4">
        <v>2.7949208625255295E-6</v>
      </c>
      <c r="EH15" s="4">
        <v>2.7265370706741621E-6</v>
      </c>
      <c r="EI15" s="4">
        <v>2.6598265115973518E-6</v>
      </c>
      <c r="EJ15" s="4">
        <v>2.5947482379384823E-6</v>
      </c>
      <c r="EK15" s="4">
        <v>2.5312623048723282E-6</v>
      </c>
      <c r="EL15" s="4">
        <v>2.4693297457911711E-6</v>
      </c>
      <c r="EM15" s="4">
        <v>2.4089125478798934E-6</v>
      </c>
      <c r="EN15" s="4">
        <v>2.3499736291343609E-6</v>
      </c>
      <c r="EO15" s="4">
        <v>2.2924768150467401E-6</v>
      </c>
      <c r="EP15" s="4">
        <v>2.2363868168451262E-6</v>
      </c>
      <c r="EQ15" s="4">
        <v>2.1816692096221502E-6</v>
      </c>
      <c r="ER15" s="4">
        <v>2.1282904111297185E-6</v>
      </c>
      <c r="ES15" s="4">
        <v>2.0762176609068206E-6</v>
      </c>
      <c r="ET15" s="4">
        <v>2.0254190005175587E-6</v>
      </c>
      <c r="EU15" s="4">
        <v>1.9758632539002008E-6</v>
      </c>
      <c r="EV15" s="4">
        <v>1.9275200078272547E-6</v>
      </c>
      <c r="EW15" s="4">
        <v>1.8803595935867889E-6</v>
      </c>
      <c r="EX15" s="4">
        <v>1.8343530684417075E-6</v>
      </c>
      <c r="EY15" s="4">
        <v>1.789472198199249E-6</v>
      </c>
      <c r="EZ15" s="4">
        <v>1.7456894394474176E-6</v>
      </c>
      <c r="FA15" s="4">
        <v>1.702977923123683E-6</v>
      </c>
      <c r="FB15" s="4">
        <v>1.6613114374175453E-6</v>
      </c>
      <c r="FC15" s="4">
        <v>1.6206644123384351E-6</v>
      </c>
      <c r="FD15" s="4">
        <v>1.5810119032844128E-6</v>
      </c>
      <c r="FE15" s="4">
        <v>1.542329576498247E-6</v>
      </c>
      <c r="FF15" s="4">
        <v>1.5045936931912252E-6</v>
      </c>
      <c r="FG15" s="4">
        <v>1.4677810961094551E-6</v>
      </c>
      <c r="FH15" s="4">
        <v>1.4318691941017647E-6</v>
      </c>
      <c r="FI15" s="4">
        <v>1.3968359493521376E-6</v>
      </c>
      <c r="FJ15" s="4">
        <v>1.3626598628357911E-6</v>
      </c>
      <c r="FK15" s="4">
        <v>1.3293199619957008E-6</v>
      </c>
      <c r="FL15" s="4">
        <v>1.296795787308902E-6</v>
      </c>
      <c r="FM15" s="4">
        <v>1.2650673799630141E-6</v>
      </c>
      <c r="FN15" s="4">
        <v>1.2341152694217428E-6</v>
      </c>
      <c r="FO15" s="4">
        <v>1.2039204616565158E-6</v>
      </c>
      <c r="FP15" s="4">
        <v>1.1744644273781191E-6</v>
      </c>
      <c r="FQ15" s="4">
        <v>1.1457290908234441E-6</v>
      </c>
    </row>
    <row r="16" spans="1:173" x14ac:dyDescent="0.2">
      <c r="A16" s="3">
        <v>14</v>
      </c>
      <c r="B16" s="4">
        <v>9.3316563409384656E-5</v>
      </c>
      <c r="C16" s="4">
        <v>9.1191137110535614E-5</v>
      </c>
      <c r="D16" s="4">
        <v>8.9102855516443036E-5</v>
      </c>
      <c r="E16" s="4">
        <v>8.7052030919743117E-5</v>
      </c>
      <c r="F16" s="4">
        <v>8.5038873566478657E-5</v>
      </c>
      <c r="G16" s="4">
        <v>8.306350100317772E-5</v>
      </c>
      <c r="H16" s="4">
        <v>8.1125946753579647E-5</v>
      </c>
      <c r="I16" s="4">
        <v>7.9226168359536331E-5</v>
      </c>
      <c r="J16" s="4">
        <v>7.7364054824724526E-5</v>
      </c>
      <c r="K16" s="4">
        <v>7.5539433496030206E-5</v>
      </c>
      <c r="L16" s="4">
        <v>7.3752076418687196E-5</v>
      </c>
      <c r="M16" s="4">
        <v>7.2001706197033499E-5</v>
      </c>
      <c r="N16" s="4">
        <v>7.0288001394303024E-5</v>
      </c>
      <c r="O16" s="4">
        <v>6.8610601501095658E-5</v>
      </c>
      <c r="P16" s="4">
        <v>6.6969111502501733E-5</v>
      </c>
      <c r="Q16" s="4">
        <v>6.5363106070859267E-5</v>
      </c>
      <c r="R16" s="4">
        <v>6.3792133411344487E-5</v>
      </c>
      <c r="S16" s="4">
        <v>6.2255718783377212E-5</v>
      </c>
      <c r="T16" s="4">
        <v>6.0753367723487273E-5</v>
      </c>
      <c r="U16" s="4">
        <v>5.9284568989292907E-5</v>
      </c>
      <c r="V16" s="4">
        <v>5.7848797246684569E-5</v>
      </c>
      <c r="W16" s="4">
        <v>5.6445515519421008E-5</v>
      </c>
      <c r="X16" s="4">
        <v>5.5074177417124837E-5</v>
      </c>
      <c r="Y16" s="4">
        <v>5.3734229162327729E-5</v>
      </c>
      <c r="Z16" s="4">
        <v>5.2425111427667481E-5</v>
      </c>
      <c r="AA16" s="4">
        <v>5.1146261002332771E-5</v>
      </c>
      <c r="AB16" s="4">
        <v>4.9897112297747626E-5</v>
      </c>
      <c r="AC16" s="4">
        <v>4.8677098707483601E-5</v>
      </c>
      <c r="AD16" s="4">
        <v>4.7485653831724761E-5</v>
      </c>
      <c r="AE16" s="4">
        <v>4.6322212578608912E-5</v>
      </c>
      <c r="AF16" s="4">
        <v>4.5186212150993832E-5</v>
      </c>
      <c r="AG16" s="4">
        <v>4.4077092929084571E-5</v>
      </c>
      <c r="AH16" s="4">
        <v>4.2994299257137492E-5</v>
      </c>
      <c r="AI16" s="4">
        <v>4.1937280143122813E-5</v>
      </c>
      <c r="AJ16" s="4">
        <v>4.0905489876341683E-5</v>
      </c>
      <c r="AK16" s="4">
        <v>3.9898388573544885E-5</v>
      </c>
      <c r="AL16" s="4">
        <v>3.8915442656661803E-5</v>
      </c>
      <c r="AM16" s="4">
        <v>3.7956125269245078E-5</v>
      </c>
      <c r="AN16" s="4">
        <v>3.7019916637293093E-5</v>
      </c>
      <c r="AO16" s="4">
        <v>3.6106304378891174E-5</v>
      </c>
      <c r="AP16" s="4">
        <v>3.5214783767112401E-5</v>
      </c>
      <c r="AQ16" s="4">
        <v>3.4344857951507102E-5</v>
      </c>
      <c r="AR16" s="4">
        <v>3.3496038139846362E-5</v>
      </c>
      <c r="AS16" s="4">
        <v>3.2667843746225778E-5</v>
      </c>
      <c r="AT16" s="4">
        <v>3.1859802506639667E-5</v>
      </c>
      <c r="AU16" s="4">
        <v>3.1071450567021763E-5</v>
      </c>
      <c r="AV16" s="4">
        <v>3.0302332544307475E-5</v>
      </c>
      <c r="AW16" s="4">
        <v>2.9552001564625563E-5</v>
      </c>
      <c r="AX16" s="4">
        <v>2.8820019281061704E-5</v>
      </c>
      <c r="AY16" s="4">
        <v>2.8105955871327026E-5</v>
      </c>
      <c r="AZ16" s="4">
        <v>2.7409390019772495E-5</v>
      </c>
      <c r="BA16" s="4">
        <v>2.6729908883194042E-5</v>
      </c>
      <c r="BB16" s="4">
        <v>2.6067108043759113E-5</v>
      </c>
      <c r="BC16" s="4">
        <v>2.5420591449498708E-5</v>
      </c>
      <c r="BD16" s="4">
        <v>2.4789971344363337E-5</v>
      </c>
      <c r="BE16" s="4">
        <v>2.4174868188842069E-5</v>
      </c>
      <c r="BF16" s="4">
        <v>2.357491057203287E-5</v>
      </c>
      <c r="BG16" s="4">
        <v>2.2989735116718535E-5</v>
      </c>
      <c r="BH16" s="4">
        <v>2.2418986377892303E-5</v>
      </c>
      <c r="BI16" s="4">
        <v>2.1862316735954401E-5</v>
      </c>
      <c r="BJ16" s="4">
        <v>2.1319386284912589E-5</v>
      </c>
      <c r="BK16" s="4">
        <v>2.078986271736305E-5</v>
      </c>
      <c r="BL16" s="4">
        <v>2.0273421205141418E-5</v>
      </c>
      <c r="BM16" s="4">
        <v>1.9769744278197443E-5</v>
      </c>
      <c r="BN16" s="4">
        <v>1.9278521700250018E-5</v>
      </c>
      <c r="BO16" s="4">
        <v>1.8799450343442992E-5</v>
      </c>
      <c r="BP16" s="4">
        <v>1.8332234061557706E-5</v>
      </c>
      <c r="BQ16" s="4">
        <v>1.78765835621153E-5</v>
      </c>
      <c r="BR16" s="4">
        <v>1.7432216278145951E-5</v>
      </c>
      <c r="BS16" s="4">
        <v>1.6998856239403004E-5</v>
      </c>
      <c r="BT16" s="4">
        <v>1.6576233943910168E-5</v>
      </c>
      <c r="BU16" s="4">
        <v>1.6164086229730756E-5</v>
      </c>
      <c r="BV16" s="4">
        <v>1.5762156147292039E-5</v>
      </c>
      <c r="BW16" s="4">
        <v>1.5370192832153684E-5</v>
      </c>
      <c r="BX16" s="4">
        <v>1.4987951379219489E-5</v>
      </c>
      <c r="BY16" s="4">
        <v>1.4615192717393199E-5</v>
      </c>
      <c r="BZ16" s="4">
        <v>1.4251683486010691E-5</v>
      </c>
      <c r="CA16" s="4">
        <v>1.3897195912271343E-5</v>
      </c>
      <c r="CB16" s="4">
        <v>1.3551507690334752E-5</v>
      </c>
      <c r="CC16" s="4">
        <v>1.3214401861527669E-5</v>
      </c>
      <c r="CD16" s="4">
        <v>1.2885666696771381E-5</v>
      </c>
      <c r="CE16" s="4">
        <v>1.2565095580341357E-5</v>
      </c>
      <c r="CF16" s="4">
        <v>1.2252486895403258E-5</v>
      </c>
      <c r="CG16" s="4">
        <v>1.1947643911214278E-5</v>
      </c>
      <c r="CH16" s="4">
        <v>1.1650374672766972E-5</v>
      </c>
      <c r="CI16" s="4">
        <v>1.1360491891321267E-5</v>
      </c>
      <c r="CJ16" s="4">
        <v>1.1077812837823053E-5</v>
      </c>
      <c r="CK16" s="4">
        <v>1.0802159237544018E-5</v>
      </c>
      <c r="CL16" s="4">
        <v>1.0533357167386015E-5</v>
      </c>
      <c r="CM16" s="4">
        <v>1.0271236953740548E-5</v>
      </c>
      <c r="CN16" s="4">
        <v>1.0015633074123009E-5</v>
      </c>
      <c r="CO16" s="4">
        <v>9.7663840593620321E-6</v>
      </c>
      <c r="CP16" s="4">
        <v>9.52333239812031E-6</v>
      </c>
      <c r="CQ16" s="4">
        <v>9.286324443746885E-6</v>
      </c>
      <c r="CR16" s="4">
        <v>9.0552103224617042E-6</v>
      </c>
      <c r="CS16" s="4">
        <v>8.8298438437606208E-6</v>
      </c>
      <c r="CT16" s="4">
        <v>8.6100824123747088E-6</v>
      </c>
      <c r="CU16" s="4">
        <v>8.3957869428941123E-6</v>
      </c>
      <c r="CV16" s="4">
        <v>8.1868217752800732E-6</v>
      </c>
      <c r="CW16" s="4">
        <v>7.983054592597405E-6</v>
      </c>
      <c r="CX16" s="4">
        <v>7.7843563408563909E-6</v>
      </c>
      <c r="CY16" s="4">
        <v>7.590601149964904E-6</v>
      </c>
      <c r="CZ16" s="4">
        <v>7.4016662573450631E-6</v>
      </c>
      <c r="DA16" s="4">
        <v>7.2174319321050007E-6</v>
      </c>
      <c r="DB16" s="4">
        <v>7.0377814017641427E-6</v>
      </c>
      <c r="DC16" s="4">
        <v>6.8626007809768907E-6</v>
      </c>
      <c r="DD16" s="4">
        <v>6.6917790001452815E-6</v>
      </c>
      <c r="DE16" s="4">
        <v>6.5252077382504936E-6</v>
      </c>
      <c r="DF16" s="4">
        <v>6.3627813545741319E-6</v>
      </c>
      <c r="DG16" s="4">
        <v>6.2043968239722247E-6</v>
      </c>
      <c r="DH16" s="4">
        <v>6.0499536730374004E-6</v>
      </c>
      <c r="DI16" s="4">
        <v>5.8993539172602638E-6</v>
      </c>
      <c r="DJ16" s="4">
        <v>5.7525019999671301E-6</v>
      </c>
      <c r="DK16" s="4">
        <v>5.6093047334782042E-6</v>
      </c>
      <c r="DL16" s="4">
        <v>5.469671240265761E-6</v>
      </c>
      <c r="DM16" s="4">
        <v>5.3335128967768597E-6</v>
      </c>
      <c r="DN16" s="4">
        <v>5.2007432773670814E-6</v>
      </c>
      <c r="DO16" s="4">
        <v>5.0712781011208463E-6</v>
      </c>
      <c r="DP16" s="4">
        <v>4.9450351781166191E-6</v>
      </c>
      <c r="DQ16" s="4">
        <v>4.8219343585786945E-6</v>
      </c>
      <c r="DR16" s="4">
        <v>4.7018974825840942E-6</v>
      </c>
      <c r="DS16" s="4">
        <v>4.584848330435598E-6</v>
      </c>
      <c r="DT16" s="4">
        <v>4.4707125753662424E-6</v>
      </c>
      <c r="DU16" s="4">
        <v>4.3594177365768871E-6</v>
      </c>
      <c r="DV16" s="4">
        <v>4.2508931336060485E-6</v>
      </c>
      <c r="DW16" s="4">
        <v>4.1450698419209786E-6</v>
      </c>
      <c r="DX16" s="4">
        <v>4.0418806492859005E-6</v>
      </c>
      <c r="DY16" s="4">
        <v>3.9412600140176224E-6</v>
      </c>
      <c r="DZ16" s="4">
        <v>3.8431440227970626E-6</v>
      </c>
      <c r="EA16" s="4">
        <v>3.74747035114531E-6</v>
      </c>
      <c r="EB16" s="4">
        <v>3.6541782235666176E-6</v>
      </c>
      <c r="EC16" s="4">
        <v>3.5632083753567301E-6</v>
      </c>
      <c r="ED16" s="4">
        <v>3.4745030151883682E-6</v>
      </c>
      <c r="EE16" s="4">
        <v>3.3880057886959136E-6</v>
      </c>
      <c r="EF16" s="4">
        <v>3.3036617426152048E-6</v>
      </c>
      <c r="EG16" s="4">
        <v>3.2214172902556015E-6</v>
      </c>
      <c r="EH16" s="4">
        <v>3.1412201776381821E-6</v>
      </c>
      <c r="EI16" s="4">
        <v>3.0630194500780306E-6</v>
      </c>
      <c r="EJ16" s="4">
        <v>2.986765420320836E-6</v>
      </c>
      <c r="EK16" s="4">
        <v>2.9124096370125585E-6</v>
      </c>
      <c r="EL16" s="4">
        <v>2.8399048540572736E-6</v>
      </c>
      <c r="EM16" s="4">
        <v>2.769205000419106E-6</v>
      </c>
      <c r="EN16" s="4">
        <v>2.700265151145409E-6</v>
      </c>
      <c r="EO16" s="4">
        <v>2.6330414991670992E-6</v>
      </c>
      <c r="EP16" s="4">
        <v>2.5674913269879696E-6</v>
      </c>
      <c r="EQ16" s="4">
        <v>2.5035729801503592E-6</v>
      </c>
      <c r="ER16" s="4">
        <v>2.4412458402567339E-6</v>
      </c>
      <c r="ES16" s="4">
        <v>2.3804702999896676E-6</v>
      </c>
      <c r="ET16" s="4">
        <v>2.3212077371326245E-6</v>
      </c>
      <c r="EU16" s="4">
        <v>2.2634204908111855E-6</v>
      </c>
      <c r="EV16" s="4">
        <v>2.2070718370681419E-6</v>
      </c>
      <c r="EW16" s="4">
        <v>2.1521259658818792E-6</v>
      </c>
      <c r="EX16" s="4">
        <v>2.0985479585178268E-6</v>
      </c>
      <c r="EY16" s="4">
        <v>2.046303764990931E-6</v>
      </c>
      <c r="EZ16" s="4">
        <v>1.9953601827493728E-6</v>
      </c>
      <c r="FA16" s="4">
        <v>1.9456848356913525E-6</v>
      </c>
      <c r="FB16" s="4">
        <v>1.8972461534039198E-6</v>
      </c>
      <c r="FC16" s="4">
        <v>1.8500133509569139E-6</v>
      </c>
      <c r="FD16" s="4">
        <v>1.8039564099181504E-6</v>
      </c>
      <c r="FE16" s="4">
        <v>1.7590460587024737E-6</v>
      </c>
      <c r="FF16" s="4">
        <v>1.7152537546971658E-6</v>
      </c>
      <c r="FG16" s="4">
        <v>1.672551665166111E-6</v>
      </c>
      <c r="FH16" s="4">
        <v>1.6309126504854277E-6</v>
      </c>
      <c r="FI16" s="4">
        <v>1.5903102463799001E-6</v>
      </c>
      <c r="FJ16" s="4">
        <v>1.5507186474916779E-6</v>
      </c>
      <c r="FK16" s="4">
        <v>1.5121126902828408E-6</v>
      </c>
      <c r="FL16" s="4">
        <v>1.4744678382694332E-6</v>
      </c>
      <c r="FM16" s="4">
        <v>1.4377601650350513E-6</v>
      </c>
      <c r="FN16" s="4">
        <v>1.4019663402420335E-6</v>
      </c>
      <c r="FO16" s="4">
        <v>1.3670636139773151E-6</v>
      </c>
      <c r="FP16" s="4">
        <v>1.3330298027636189E-6</v>
      </c>
      <c r="FQ16" s="4">
        <v>1.2998432752375777E-6</v>
      </c>
    </row>
    <row r="17" spans="1:173" x14ac:dyDescent="0.2">
      <c r="A17" s="3">
        <v>15</v>
      </c>
      <c r="B17" s="4">
        <v>1.0489836526283991E-4</v>
      </c>
      <c r="C17" s="4">
        <v>1.0240357124513544E-4</v>
      </c>
      <c r="D17" s="4">
        <v>9.9957277222673113E-5</v>
      </c>
      <c r="E17" s="4">
        <v>9.755946426259765E-5</v>
      </c>
      <c r="F17" s="4">
        <v>9.5210018908775673E-5</v>
      </c>
      <c r="G17" s="4">
        <v>9.2908742672315192E-5</v>
      </c>
      <c r="H17" s="4">
        <v>9.0655360795222073E-5</v>
      </c>
      <c r="I17" s="4">
        <v>8.8449530334266946E-5</v>
      </c>
      <c r="J17" s="4">
        <v>8.6290847608028187E-5</v>
      </c>
      <c r="K17" s="4">
        <v>8.4178855048855361E-5</v>
      </c>
      <c r="L17" s="4">
        <v>8.2113047499943193E-5</v>
      </c>
      <c r="M17" s="4">
        <v>8.0092877995818768E-5</v>
      </c>
      <c r="N17" s="4">
        <v>7.811776306143603E-5</v>
      </c>
      <c r="O17" s="4">
        <v>7.6187087564516531E-5</v>
      </c>
      <c r="P17" s="4">
        <v>7.4300209154221086E-5</v>
      </c>
      <c r="Q17" s="4">
        <v>7.2456462313574832E-5</v>
      </c>
      <c r="R17" s="4">
        <v>7.0655162058064214E-5</v>
      </c>
      <c r="S17" s="4">
        <v>6.8895607303165463E-5</v>
      </c>
      <c r="T17" s="4">
        <v>6.7177083928560144E-5</v>
      </c>
      <c r="U17" s="4">
        <v>6.5498867561020191E-5</v>
      </c>
      <c r="V17" s="4">
        <v>6.3860226098166883E-5</v>
      </c>
      <c r="W17" s="4">
        <v>6.2260421993087789E-5</v>
      </c>
      <c r="X17" s="4">
        <v>6.0698714319129543E-5</v>
      </c>
      <c r="Y17" s="4">
        <v>5.9174360631852885E-5</v>
      </c>
      <c r="Z17" s="4">
        <v>5.7686618645358401E-5</v>
      </c>
      <c r="AA17" s="4">
        <v>5.6234747736860768E-5</v>
      </c>
      <c r="AB17" s="4">
        <v>5.4818010294943598E-5</v>
      </c>
      <c r="AC17" s="4">
        <v>5.3435672923374256E-5</v>
      </c>
      <c r="AD17" s="4">
        <v>5.2087007513246242E-5</v>
      </c>
      <c r="AE17" s="4">
        <v>5.0771292193774187E-5</v>
      </c>
      <c r="AF17" s="4">
        <v>4.9487812172843704E-5</v>
      </c>
      <c r="AG17" s="4">
        <v>4.8235860477086057E-5</v>
      </c>
      <c r="AH17" s="4">
        <v>4.7014738598361028E-5</v>
      </c>
      <c r="AI17" s="4">
        <v>4.5823757056862036E-5</v>
      </c>
      <c r="AJ17" s="4">
        <v>4.4662235887615864E-5</v>
      </c>
      <c r="AK17" s="4">
        <v>4.3529505056150164E-5</v>
      </c>
      <c r="AL17" s="4">
        <v>4.2424904811544373E-5</v>
      </c>
      <c r="AM17" s="4">
        <v>4.134778598074984E-5</v>
      </c>
      <c r="AN17" s="4">
        <v>4.0297510211284582E-5</v>
      </c>
      <c r="AO17" s="4">
        <v>3.9273450165855373E-5</v>
      </c>
      <c r="AP17" s="4">
        <v>3.8274989674014215E-5</v>
      </c>
      <c r="AQ17" s="4">
        <v>3.7301523844623929E-5</v>
      </c>
      <c r="AR17" s="4">
        <v>3.6352459143795812E-5</v>
      </c>
      <c r="AS17" s="4">
        <v>3.5427213440852867E-5</v>
      </c>
      <c r="AT17" s="4">
        <v>3.4525216025316219E-5</v>
      </c>
      <c r="AU17" s="4">
        <v>3.3645907599466618E-5</v>
      </c>
      <c r="AV17" s="4">
        <v>3.278874024692513E-5</v>
      </c>
      <c r="AW17" s="4">
        <v>3.1953177381471853E-5</v>
      </c>
      <c r="AX17" s="4">
        <v>3.113869367710187E-5</v>
      </c>
      <c r="AY17" s="4">
        <v>3.0344774982760114E-5</v>
      </c>
      <c r="AZ17" s="4">
        <v>2.9570918221977216E-5</v>
      </c>
      <c r="BA17" s="4">
        <v>2.8816631280181859E-5</v>
      </c>
      <c r="BB17" s="4">
        <v>2.8081432881021939E-5</v>
      </c>
      <c r="BC17" s="4">
        <v>2.7364852452915756E-5</v>
      </c>
      <c r="BD17" s="4">
        <v>2.6666429987831641E-5</v>
      </c>
      <c r="BE17" s="4">
        <v>2.5985715891629901E-5</v>
      </c>
      <c r="BF17" s="4">
        <v>2.5322270829741811E-5</v>
      </c>
      <c r="BG17" s="4">
        <v>2.4675665566631366E-5</v>
      </c>
      <c r="BH17" s="4">
        <v>2.4045480801371255E-5</v>
      </c>
      <c r="BI17" s="4">
        <v>2.343130699999918E-5</v>
      </c>
      <c r="BJ17" s="4">
        <v>2.2832744224321466E-5</v>
      </c>
      <c r="BK17" s="4">
        <v>2.2249401959606452E-5</v>
      </c>
      <c r="BL17" s="4">
        <v>2.1680898939946402E-5</v>
      </c>
      <c r="BM17" s="4">
        <v>2.1126862972842275E-5</v>
      </c>
      <c r="BN17" s="4">
        <v>2.0586930763344391E-5</v>
      </c>
      <c r="BO17" s="4">
        <v>2.0060747738082085E-5</v>
      </c>
      <c r="BP17" s="4">
        <v>1.9547967869626426E-5</v>
      </c>
      <c r="BQ17" s="4">
        <v>1.9048253500630885E-5</v>
      </c>
      <c r="BR17" s="4">
        <v>1.8561275170636549E-5</v>
      </c>
      <c r="BS17" s="4">
        <v>1.8086711441989145E-5</v>
      </c>
      <c r="BT17" s="4">
        <v>1.7624248728975722E-5</v>
      </c>
      <c r="BU17" s="4">
        <v>1.7173581127072346E-5</v>
      </c>
      <c r="BV17" s="4">
        <v>1.6734410245411446E-5</v>
      </c>
      <c r="BW17" s="4">
        <v>1.6306445039804274E-5</v>
      </c>
      <c r="BX17" s="4">
        <v>1.5889401649316071E-5</v>
      </c>
      <c r="BY17" s="4">
        <v>1.5483003233951464E-5</v>
      </c>
      <c r="BZ17" s="4">
        <v>1.508697981511542E-5</v>
      </c>
      <c r="CA17" s="4">
        <v>1.470106811851668E-5</v>
      </c>
      <c r="CB17" s="4">
        <v>1.4325011419735745E-5</v>
      </c>
      <c r="CC17" s="4">
        <v>1.3958559391680225E-5</v>
      </c>
      <c r="CD17" s="4">
        <v>1.3601467955703939E-5</v>
      </c>
      <c r="CE17" s="4">
        <v>1.3253499134391333E-5</v>
      </c>
      <c r="CF17" s="4">
        <v>1.2914420907561563E-5</v>
      </c>
      <c r="CG17" s="4">
        <v>1.2584007070937098E-5</v>
      </c>
      <c r="CH17" s="4">
        <v>1.2262037097032774E-5</v>
      </c>
      <c r="CI17" s="4">
        <v>1.1948295999819614E-5</v>
      </c>
      <c r="CJ17" s="4">
        <v>1.1642574200831923E-5</v>
      </c>
      <c r="CK17" s="4">
        <v>1.1344667398716091E-5</v>
      </c>
      <c r="CL17" s="4">
        <v>1.1054376441776981E-5</v>
      </c>
      <c r="CM17" s="4">
        <v>1.0771507202189667E-5</v>
      </c>
      <c r="CN17" s="4">
        <v>1.0495870453652856E-5</v>
      </c>
      <c r="CO17" s="4">
        <v>1.0227281751817863E-5</v>
      </c>
      <c r="CP17" s="4">
        <v>9.9655613163829315E-6</v>
      </c>
      <c r="CQ17" s="4">
        <v>9.7105339170733274E-6</v>
      </c>
      <c r="CR17" s="4">
        <v>9.4620287609537002E-6</v>
      </c>
      <c r="CS17" s="4">
        <v>9.2198793829600945E-6</v>
      </c>
      <c r="CT17" s="4">
        <v>8.9839235388744498E-6</v>
      </c>
      <c r="CU17" s="4">
        <v>8.7540031001864804E-6</v>
      </c>
      <c r="CV17" s="4">
        <v>8.5299639525082682E-6</v>
      </c>
      <c r="CW17" s="4">
        <v>8.311655894988057E-6</v>
      </c>
      <c r="CX17" s="4">
        <v>8.0989325429436931E-6</v>
      </c>
      <c r="CY17" s="4">
        <v>7.8916512323834453E-6</v>
      </c>
      <c r="CZ17" s="4">
        <v>7.6896729273023823E-6</v>
      </c>
      <c r="DA17" s="4">
        <v>7.4928621284220398E-6</v>
      </c>
      <c r="DB17" s="4">
        <v>7.3010867845946237E-6</v>
      </c>
      <c r="DC17" s="4">
        <v>7.1142182063166359E-6</v>
      </c>
      <c r="DD17" s="4">
        <v>6.9321309811298804E-6</v>
      </c>
      <c r="DE17" s="4">
        <v>6.7547028912429141E-6</v>
      </c>
      <c r="DF17" s="4">
        <v>6.5818148325957893E-6</v>
      </c>
      <c r="DG17" s="4">
        <v>6.4133507371444409E-6</v>
      </c>
      <c r="DH17" s="4">
        <v>6.2491974955891649E-6</v>
      </c>
      <c r="DI17" s="4">
        <v>6.0892448827676304E-6</v>
      </c>
      <c r="DJ17" s="4">
        <v>5.9333854850462941E-6</v>
      </c>
      <c r="DK17" s="4">
        <v>5.7815146287110153E-6</v>
      </c>
      <c r="DL17" s="4">
        <v>5.6335303110222057E-6</v>
      </c>
      <c r="DM17" s="4">
        <v>5.489333132380203E-6</v>
      </c>
      <c r="DN17" s="4">
        <v>5.3488262302670009E-6</v>
      </c>
      <c r="DO17" s="4">
        <v>5.2119152150753578E-6</v>
      </c>
      <c r="DP17" s="4">
        <v>5.078508107159152E-6</v>
      </c>
      <c r="DQ17" s="4">
        <v>4.9485152759931594E-6</v>
      </c>
      <c r="DR17" s="4">
        <v>4.8218493798879436E-6</v>
      </c>
      <c r="DS17" s="4">
        <v>4.6984253085913252E-6</v>
      </c>
      <c r="DT17" s="4">
        <v>4.5781601258898519E-6</v>
      </c>
      <c r="DU17" s="4">
        <v>4.4609730146527582E-6</v>
      </c>
      <c r="DV17" s="4">
        <v>4.3467852228751269E-6</v>
      </c>
      <c r="DW17" s="4">
        <v>4.2355200111643398E-6</v>
      </c>
      <c r="DX17" s="4">
        <v>4.1271026013367518E-6</v>
      </c>
      <c r="DY17" s="4">
        <v>4.0214601265686767E-6</v>
      </c>
      <c r="DZ17" s="4">
        <v>3.918521582657597E-6</v>
      </c>
      <c r="EA17" s="4">
        <v>3.8182177806156403E-6</v>
      </c>
      <c r="EB17" s="4">
        <v>3.7204813004843018E-6</v>
      </c>
      <c r="EC17" s="4">
        <v>3.6252464459263223E-6</v>
      </c>
      <c r="ED17" s="4">
        <v>3.5324492005939234E-6</v>
      </c>
      <c r="EE17" s="4">
        <v>3.4420271850521544E-6</v>
      </c>
      <c r="EF17" s="4">
        <v>3.3539196153675732E-6</v>
      </c>
      <c r="EG17" s="4">
        <v>3.2680672616969275E-6</v>
      </c>
      <c r="EH17" s="4">
        <v>3.1844124094293491E-6</v>
      </c>
      <c r="EI17" s="4">
        <v>3.1028988198844587E-6</v>
      </c>
      <c r="EJ17" s="4">
        <v>3.0234716931198946E-6</v>
      </c>
      <c r="EK17" s="4">
        <v>2.9460776307388414E-6</v>
      </c>
      <c r="EL17" s="4">
        <v>2.8706646005849379E-6</v>
      </c>
      <c r="EM17" s="4">
        <v>2.79718190121514E-6</v>
      </c>
      <c r="EN17" s="4">
        <v>2.725580128482008E-6</v>
      </c>
      <c r="EO17" s="4">
        <v>2.6558111422270159E-6</v>
      </c>
      <c r="EP17" s="4">
        <v>2.5878280338620385E-6</v>
      </c>
      <c r="EQ17" s="4">
        <v>2.5215850948390184E-6</v>
      </c>
      <c r="ER17" s="4">
        <v>2.4570377863408766E-6</v>
      </c>
      <c r="ES17" s="4">
        <v>2.3941427089724243E-6</v>
      </c>
      <c r="ET17" s="4">
        <v>2.3328575738945645E-6</v>
      </c>
      <c r="EU17" s="4">
        <v>2.2731411742915597E-6</v>
      </c>
      <c r="EV17" s="4">
        <v>2.2149533577264791E-6</v>
      </c>
      <c r="EW17" s="4">
        <v>2.1582549994958455E-6</v>
      </c>
      <c r="EX17" s="4">
        <v>2.1030079758732612E-6</v>
      </c>
      <c r="EY17" s="4">
        <v>2.0491751386852997E-6</v>
      </c>
      <c r="EZ17" s="4">
        <v>1.9967202904425108E-6</v>
      </c>
      <c r="FA17" s="4">
        <v>1.9456081600255359E-6</v>
      </c>
      <c r="FB17" s="4">
        <v>1.8958043789263357E-6</v>
      </c>
      <c r="FC17" s="4">
        <v>1.8472754583775952E-6</v>
      </c>
      <c r="FD17" s="4">
        <v>1.7999887662600855E-6</v>
      </c>
      <c r="FE17" s="4">
        <v>1.7539125058974037E-6</v>
      </c>
      <c r="FF17" s="4">
        <v>1.7090156944066237E-6</v>
      </c>
      <c r="FG17" s="4">
        <v>1.6652681416040593E-6</v>
      </c>
      <c r="FH17" s="4">
        <v>1.622640430243294E-6</v>
      </c>
      <c r="FI17" s="4">
        <v>1.5811038958091217E-6</v>
      </c>
      <c r="FJ17" s="4">
        <v>1.5406306075327336E-6</v>
      </c>
      <c r="FK17" s="4">
        <v>1.5011933494069041E-6</v>
      </c>
      <c r="FL17" s="4">
        <v>1.4627656020893554E-6</v>
      </c>
      <c r="FM17" s="4">
        <v>1.4253215249171447E-6</v>
      </c>
      <c r="FN17" s="4">
        <v>1.3888359386982074E-6</v>
      </c>
      <c r="FO17" s="4">
        <v>1.3532843086139223E-6</v>
      </c>
      <c r="FP17" s="4">
        <v>1.3186427278988333E-6</v>
      </c>
      <c r="FQ17" s="4">
        <v>1.2848879017424153E-6</v>
      </c>
    </row>
    <row r="18" spans="1:173" x14ac:dyDescent="0.2">
      <c r="A18" s="3">
        <v>16</v>
      </c>
      <c r="B18" s="4">
        <v>1.2592725292559503E-4</v>
      </c>
      <c r="C18" s="4">
        <v>1.2278854072766965E-4</v>
      </c>
      <c r="D18" s="4">
        <v>1.1971793241127848E-4</v>
      </c>
      <c r="E18" s="4">
        <v>1.1671481285091545E-4</v>
      </c>
      <c r="F18" s="4">
        <v>1.137784894417182E-4</v>
      </c>
      <c r="G18" s="4">
        <v>1.1090820135484236E-4</v>
      </c>
      <c r="H18" s="4">
        <v>1.0810312802700395E-4</v>
      </c>
      <c r="I18" s="4">
        <v>1.0536239693470506E-4</v>
      </c>
      <c r="J18" s="4">
        <v>1.0268509070610055E-4</v>
      </c>
      <c r="K18" s="4">
        <v>1.0007025361724597E-4</v>
      </c>
      <c r="L18" s="4">
        <v>9.7516897518912238E-5</v>
      </c>
      <c r="M18" s="4">
        <v>9.5024007235378072E-5</v>
      </c>
      <c r="N18" s="4">
        <v>9.259054547616774E-5</v>
      </c>
      <c r="O18" s="4">
        <v>9.0215457296594082E-5</v>
      </c>
      <c r="P18" s="4">
        <v>8.7897674144077342E-5</v>
      </c>
      <c r="Q18" s="4">
        <v>8.5636117519549693E-5</v>
      </c>
      <c r="R18" s="4">
        <v>8.3429702287918239E-5</v>
      </c>
      <c r="S18" s="4">
        <v>8.1277339662122472E-5</v>
      </c>
      <c r="T18" s="4">
        <v>7.917793989020705E-5</v>
      </c>
      <c r="U18" s="4">
        <v>7.7130414667281322E-5</v>
      </c>
      <c r="V18" s="4">
        <v>7.5133679296235378E-5</v>
      </c>
      <c r="W18" s="4">
        <v>7.3186654617418689E-5</v>
      </c>
      <c r="X18" s="4">
        <v>7.1288268727265347E-5</v>
      </c>
      <c r="Y18" s="4">
        <v>6.943745850318539E-5</v>
      </c>
      <c r="Z18" s="4">
        <v>6.7633170951486576E-5</v>
      </c>
      <c r="AA18" s="4">
        <v>6.5874364393314622E-5</v>
      </c>
      <c r="AB18" s="4">
        <v>6.4160009503599902E-5</v>
      </c>
      <c r="AC18" s="4">
        <v>6.248909021444593E-5</v>
      </c>
      <c r="AD18" s="4">
        <v>6.0860604496726367E-5</v>
      </c>
      <c r="AE18" s="4">
        <v>5.9273565028883368E-5</v>
      </c>
      <c r="AF18" s="4">
        <v>5.7726999765250753E-5</v>
      </c>
      <c r="AG18" s="4">
        <v>5.6219952411673546E-5</v>
      </c>
      <c r="AH18" s="4">
        <v>5.4751482817305686E-5</v>
      </c>
      <c r="AI18" s="4">
        <v>5.3320667290579493E-5</v>
      </c>
      <c r="AJ18" s="4">
        <v>5.1926598847229499E-5</v>
      </c>
      <c r="AK18" s="4">
        <v>5.056838739581071E-5</v>
      </c>
      <c r="AL18" s="4">
        <v>4.9245159867150612E-5</v>
      </c>
      <c r="AM18" s="4">
        <v>4.7956060294396252E-5</v>
      </c>
      <c r="AN18" s="4">
        <v>4.6700249846765018E-5</v>
      </c>
      <c r="AO18" s="4">
        <v>4.5476906823771479E-5</v>
      </c>
      <c r="AP18" s="4">
        <v>4.4285226612705841E-5</v>
      </c>
      <c r="AQ18" s="4">
        <v>4.312442161336083E-5</v>
      </c>
      <c r="AR18" s="4">
        <v>4.1993721135114015E-5</v>
      </c>
      <c r="AS18" s="4">
        <v>4.089237126736478E-5</v>
      </c>
      <c r="AT18" s="4">
        <v>3.9819634727877862E-5</v>
      </c>
      <c r="AU18" s="4">
        <v>3.8774790691586958E-5</v>
      </c>
      <c r="AV18" s="4">
        <v>3.7757134601190678E-5</v>
      </c>
      <c r="AW18" s="4">
        <v>3.6765977963759688E-5</v>
      </c>
      <c r="AX18" s="4">
        <v>3.5800648133021973E-5</v>
      </c>
      <c r="AY18" s="4">
        <v>3.4860488081100982E-5</v>
      </c>
      <c r="AZ18" s="4">
        <v>3.3944856161038928E-5</v>
      </c>
      <c r="BA18" s="4">
        <v>3.305312586032727E-5</v>
      </c>
      <c r="BB18" s="4">
        <v>3.2184685548553027E-5</v>
      </c>
      <c r="BC18" s="4">
        <v>3.1338938219382939E-5</v>
      </c>
      <c r="BD18" s="4">
        <v>3.0515301228328795E-5</v>
      </c>
      <c r="BE18" s="4">
        <v>2.971320602707106E-5</v>
      </c>
      <c r="BF18" s="4">
        <v>2.8932097896228193E-5</v>
      </c>
      <c r="BG18" s="4">
        <v>2.8171435675350409E-5</v>
      </c>
      <c r="BH18" s="4">
        <v>2.7430691493135484E-5</v>
      </c>
      <c r="BI18" s="4">
        <v>2.6709350497533535E-5</v>
      </c>
      <c r="BJ18" s="4">
        <v>2.6006910585851806E-5</v>
      </c>
      <c r="BK18" s="4">
        <v>2.5322882136080693E-5</v>
      </c>
      <c r="BL18" s="4">
        <v>2.46567877403292E-5</v>
      </c>
      <c r="BM18" s="4">
        <v>2.4008161939037542E-5</v>
      </c>
      <c r="BN18" s="4">
        <v>2.337655095874247E-5</v>
      </c>
      <c r="BO18" s="4">
        <v>2.2761512451174859E-5</v>
      </c>
      <c r="BP18" s="4">
        <v>2.2162615236687166E-5</v>
      </c>
      <c r="BQ18" s="4">
        <v>2.1579439049901339E-5</v>
      </c>
      <c r="BR18" s="4">
        <v>2.1011574288576362E-5</v>
      </c>
      <c r="BS18" s="4">
        <v>2.0458621766805685E-5</v>
      </c>
      <c r="BT18" s="4">
        <v>1.9920192471767351E-5</v>
      </c>
      <c r="BU18" s="4">
        <v>1.9395907323471739E-5</v>
      </c>
      <c r="BV18" s="4">
        <v>1.8885396939394283E-5</v>
      </c>
      <c r="BW18" s="4">
        <v>1.8388301403327034E-5</v>
      </c>
      <c r="BX18" s="4">
        <v>1.7904270037005787E-5</v>
      </c>
      <c r="BY18" s="4">
        <v>1.7432961177954454E-5</v>
      </c>
      <c r="BZ18" s="4">
        <v>1.697404195910579E-5</v>
      </c>
      <c r="CA18" s="4">
        <v>1.6527188095194489E-5</v>
      </c>
      <c r="CB18" s="4">
        <v>1.6092083671481738E-5</v>
      </c>
      <c r="CC18" s="4">
        <v>1.5668420937586802E-5</v>
      </c>
      <c r="CD18" s="4">
        <v>1.5255900105426434E-5</v>
      </c>
      <c r="CE18" s="4">
        <v>1.48542291517062E-5</v>
      </c>
      <c r="CF18" s="4">
        <v>1.4463123623853491E-5</v>
      </c>
      <c r="CG18" s="4">
        <v>1.4082306451279614E-5</v>
      </c>
      <c r="CH18" s="4">
        <v>1.3711507759306407E-5</v>
      </c>
      <c r="CI18" s="4">
        <v>1.3350464688866026E-5</v>
      </c>
      <c r="CJ18" s="4">
        <v>1.2998921218865256E-5</v>
      </c>
      <c r="CK18" s="4">
        <v>1.2656627993545833E-5</v>
      </c>
      <c r="CL18" s="4">
        <v>1.2323342153286454E-5</v>
      </c>
      <c r="CM18" s="4">
        <v>1.1998827169401594E-5</v>
      </c>
      <c r="CN18" s="4">
        <v>1.1682852682826095E-5</v>
      </c>
      <c r="CO18" s="4">
        <v>1.1375194347129636E-5</v>
      </c>
      <c r="CP18" s="4">
        <v>1.1075633673751639E-5</v>
      </c>
      <c r="CQ18" s="4">
        <v>1.0783957883009343E-5</v>
      </c>
      <c r="CR18" s="4">
        <v>1.0499959756660182E-5</v>
      </c>
      <c r="CS18" s="4">
        <v>1.0223437495904264E-5</v>
      </c>
      <c r="CT18" s="4">
        <v>9.9541945809411558E-6</v>
      </c>
      <c r="CU18" s="4">
        <v>9.692039635633698E-6</v>
      </c>
      <c r="CV18" s="4">
        <v>9.4367862942812408E-6</v>
      </c>
      <c r="CW18" s="4">
        <v>9.1882530725007072E-6</v>
      </c>
      <c r="CX18" s="4">
        <v>8.9462632407721898E-6</v>
      </c>
      <c r="CY18" s="4">
        <v>8.7106447012041954E-6</v>
      </c>
      <c r="CZ18" s="4">
        <v>8.4812298679626252E-6</v>
      </c>
      <c r="DA18" s="4">
        <v>8.2578555494761119E-6</v>
      </c>
      <c r="DB18" s="4">
        <v>8.0403628347491818E-6</v>
      </c>
      <c r="DC18" s="4">
        <v>7.8285969823399526E-6</v>
      </c>
      <c r="DD18" s="4">
        <v>7.62240731122521E-6</v>
      </c>
      <c r="DE18" s="4">
        <v>7.4216470957733094E-6</v>
      </c>
      <c r="DF18" s="4">
        <v>7.2261734621603679E-6</v>
      </c>
      <c r="DG18" s="4">
        <v>7.0358472885612144E-6</v>
      </c>
      <c r="DH18" s="4">
        <v>6.8505331065615849E-6</v>
      </c>
      <c r="DI18" s="4">
        <v>6.6700990066781429E-6</v>
      </c>
      <c r="DJ18" s="4">
        <v>6.4944165445446345E-6</v>
      </c>
      <c r="DK18" s="4">
        <v>6.3233606510948448E-6</v>
      </c>
      <c r="DL18" s="4">
        <v>6.1568095438557791E-6</v>
      </c>
      <c r="DM18" s="4">
        <v>5.9946446412384446E-6</v>
      </c>
      <c r="DN18" s="4">
        <v>5.8367504789380575E-6</v>
      </c>
      <c r="DO18" s="4">
        <v>5.6830146281106053E-6</v>
      </c>
      <c r="DP18" s="4">
        <v>5.5333276157698563E-6</v>
      </c>
      <c r="DQ18" s="4">
        <v>5.3875828478489041E-6</v>
      </c>
      <c r="DR18" s="4">
        <v>5.2456765333719346E-6</v>
      </c>
      <c r="DS18" s="4">
        <v>5.107507611179507E-6</v>
      </c>
      <c r="DT18" s="4">
        <v>4.9729776782081458E-6</v>
      </c>
      <c r="DU18" s="4">
        <v>4.8419909201014022E-6</v>
      </c>
      <c r="DV18" s="4">
        <v>4.7144540428201154E-6</v>
      </c>
      <c r="DW18" s="4">
        <v>4.5902762071392544E-6</v>
      </c>
      <c r="DX18" s="4">
        <v>4.4693689635888489E-6</v>
      </c>
      <c r="DY18" s="4">
        <v>4.3516461902814996E-6</v>
      </c>
      <c r="DZ18" s="4">
        <v>4.2370240315170449E-6</v>
      </c>
      <c r="EA18" s="4">
        <v>4.1254208380525625E-6</v>
      </c>
      <c r="EB18" s="4">
        <v>4.0167571098148613E-6</v>
      </c>
      <c r="EC18" s="4">
        <v>3.9109554389460399E-6</v>
      </c>
      <c r="ED18" s="4">
        <v>3.8079404546254025E-6</v>
      </c>
      <c r="EE18" s="4">
        <v>3.7076387704448877E-6</v>
      </c>
      <c r="EF18" s="4">
        <v>3.6099789311183628E-6</v>
      </c>
      <c r="EG18" s="4">
        <v>3.5148913627436329E-6</v>
      </c>
      <c r="EH18" s="4">
        <v>3.4223083227313822E-6</v>
      </c>
      <c r="EI18" s="4">
        <v>3.3321638517325169E-6</v>
      </c>
      <c r="EJ18" s="4">
        <v>3.2443937268977763E-6</v>
      </c>
      <c r="EK18" s="4">
        <v>3.1589354162475658E-6</v>
      </c>
      <c r="EL18" s="4">
        <v>3.075728034040992E-6</v>
      </c>
      <c r="EM18" s="4">
        <v>2.9947122978102314E-6</v>
      </c>
      <c r="EN18" s="4">
        <v>2.9158304853948991E-6</v>
      </c>
      <c r="EO18" s="4">
        <v>2.8390263951960648E-6</v>
      </c>
      <c r="EP18" s="4">
        <v>2.7642453046539117E-6</v>
      </c>
      <c r="EQ18" s="4">
        <v>2.6914339327221981E-6</v>
      </c>
      <c r="ER18" s="4">
        <v>2.6205404011214739E-6</v>
      </c>
      <c r="ES18" s="4">
        <v>2.5515141974796762E-6</v>
      </c>
      <c r="ET18" s="4">
        <v>2.4843061396939703E-6</v>
      </c>
      <c r="EU18" s="4">
        <v>2.4188683407366796E-6</v>
      </c>
      <c r="EV18" s="4">
        <v>2.3551541747934834E-6</v>
      </c>
      <c r="EW18" s="4">
        <v>2.2931182436236597E-6</v>
      </c>
      <c r="EX18" s="4">
        <v>2.2327163446966836E-6</v>
      </c>
      <c r="EY18" s="4">
        <v>2.1739054393288271E-6</v>
      </c>
      <c r="EZ18" s="4">
        <v>2.1166436225961149E-6</v>
      </c>
      <c r="FA18" s="4">
        <v>2.0608900928031915E-6</v>
      </c>
      <c r="FB18" s="4">
        <v>2.0066051230616111E-6</v>
      </c>
      <c r="FC18" s="4">
        <v>1.9537500326460844E-6</v>
      </c>
      <c r="FD18" s="4">
        <v>1.9022871593499247E-6</v>
      </c>
      <c r="FE18" s="4">
        <v>1.8521798331727624E-6</v>
      </c>
      <c r="FF18" s="4">
        <v>1.8033923497862148E-6</v>
      </c>
      <c r="FG18" s="4">
        <v>1.7558899448877341E-6</v>
      </c>
      <c r="FH18" s="4">
        <v>1.7096387702197902E-6</v>
      </c>
      <c r="FI18" s="4">
        <v>1.664605868811897E-6</v>
      </c>
      <c r="FJ18" s="4">
        <v>1.6207591515549069E-6</v>
      </c>
      <c r="FK18" s="4">
        <v>1.5780673747745055E-6</v>
      </c>
      <c r="FL18" s="4">
        <v>1.5365001173606174E-6</v>
      </c>
      <c r="FM18" s="4">
        <v>1.4960277597841909E-6</v>
      </c>
      <c r="FN18" s="4">
        <v>1.4566214624478491E-6</v>
      </c>
      <c r="FO18" s="4">
        <v>1.4182531452577862E-6</v>
      </c>
      <c r="FP18" s="4">
        <v>1.380895467861798E-6</v>
      </c>
      <c r="FQ18" s="4">
        <v>1.3445218099983336E-6</v>
      </c>
    </row>
    <row r="19" spans="1:173" x14ac:dyDescent="0.2">
      <c r="A19" s="3">
        <v>17</v>
      </c>
      <c r="B19" s="4">
        <v>1.4611889203475226E-4</v>
      </c>
      <c r="C19" s="4">
        <v>1.4284811418263654E-4</v>
      </c>
      <c r="D19" s="4">
        <v>1.3962012685220238E-4</v>
      </c>
      <c r="E19" s="4">
        <v>1.3643708506594354E-4</v>
      </c>
      <c r="F19" s="4">
        <v>1.3330084845686319E-4</v>
      </c>
      <c r="G19" s="4">
        <v>1.3021300468574193E-4</v>
      </c>
      <c r="H19" s="4">
        <v>1.2717489147118233E-4</v>
      </c>
      <c r="I19" s="4">
        <v>1.2418761726395999E-4</v>
      </c>
      <c r="J19" s="4">
        <v>1.2125208061086745E-4</v>
      </c>
      <c r="K19" s="4">
        <v>1.1836898825479114E-4</v>
      </c>
      <c r="L19" s="4">
        <v>1.1553887202275792E-4</v>
      </c>
      <c r="M19" s="4">
        <v>1.1276210455601898E-4</v>
      </c>
      <c r="N19" s="4">
        <v>1.1003891393757126E-4</v>
      </c>
      <c r="O19" s="4">
        <v>1.0736939727373773E-4</v>
      </c>
      <c r="P19" s="4">
        <v>1.0475353328565085E-4</v>
      </c>
      <c r="Q19" s="4">
        <v>1.0219119396681631E-4</v>
      </c>
      <c r="R19" s="4">
        <v>9.9682155360159008E-5</v>
      </c>
      <c r="S19" s="4">
        <v>9.7226107510173243E-5</v>
      </c>
      <c r="T19" s="4">
        <v>9.4822663638471916E-5</v>
      </c>
      <c r="U19" s="4">
        <v>9.2471368595137271E-5</v>
      </c>
      <c r="V19" s="4">
        <v>9.0171706632613535E-5</v>
      </c>
      <c r="W19" s="4">
        <v>8.7923108546106299E-5</v>
      </c>
      <c r="X19" s="4">
        <v>8.5724958227229031E-5</v>
      </c>
      <c r="Y19" s="4">
        <v>8.357659866775613E-5</v>
      </c>
      <c r="Z19" s="4">
        <v>8.1477337456004051E-5</v>
      </c>
      <c r="AA19" s="4">
        <v>7.9426451800257425E-5</v>
      </c>
      <c r="AB19" s="4">
        <v>7.7423193114767308E-5</v>
      </c>
      <c r="AC19" s="4">
        <v>7.5466791200629046E-5</v>
      </c>
      <c r="AD19" s="4">
        <v>7.3556458051626805E-5</v>
      </c>
      <c r="AE19" s="4">
        <v>7.1691391314354647E-5</v>
      </c>
      <c r="AF19" s="4">
        <v>6.9870777427816222E-5</v>
      </c>
      <c r="AG19" s="4">
        <v>6.8093794469037405E-5</v>
      </c>
      <c r="AH19" s="4">
        <v>6.6359614726896332E-5</v>
      </c>
      <c r="AI19" s="4">
        <v>6.4667407025931212E-5</v>
      </c>
      <c r="AJ19" s="4">
        <v>6.3016338819554818E-5</v>
      </c>
      <c r="AK19" s="4">
        <v>6.1405578073214784E-5</v>
      </c>
      <c r="AL19" s="4">
        <v>5.9834294952043621E-5</v>
      </c>
      <c r="AM19" s="4">
        <v>5.8301663331539189E-5</v>
      </c>
      <c r="AN19" s="4">
        <v>5.6806862144376247E-5</v>
      </c>
      <c r="AO19" s="4">
        <v>5.5349076578115053E-5</v>
      </c>
      <c r="AP19" s="4">
        <v>5.3927499135575374E-5</v>
      </c>
      <c r="AQ19" s="4">
        <v>5.2541330570976541E-5</v>
      </c>
      <c r="AR19" s="4">
        <v>5.1189780710503285E-5</v>
      </c>
      <c r="AS19" s="4">
        <v>4.9872069170064925E-5</v>
      </c>
      <c r="AT19" s="4">
        <v>4.8587425976465148E-5</v>
      </c>
      <c r="AU19" s="4">
        <v>4.7335092103306664E-5</v>
      </c>
      <c r="AV19" s="4">
        <v>4.6114319926737757E-5</v>
      </c>
      <c r="AW19" s="4">
        <v>4.492437361092172E-5</v>
      </c>
      <c r="AX19" s="4">
        <v>4.3764529427003929E-5</v>
      </c>
      <c r="AY19" s="4">
        <v>4.2634076014347322E-5</v>
      </c>
      <c r="AZ19" s="4">
        <v>4.1532314587366947E-5</v>
      </c>
      <c r="BA19" s="4">
        <v>4.0458559094846969E-5</v>
      </c>
      <c r="BB19" s="4">
        <v>3.9412136334959769E-5</v>
      </c>
      <c r="BC19" s="4">
        <v>3.8392386031538273E-5</v>
      </c>
      <c r="BD19" s="4">
        <v>3.7398660874377043E-5</v>
      </c>
      <c r="BE19" s="4">
        <v>3.643032652833611E-5</v>
      </c>
      <c r="BF19" s="4">
        <v>3.5486761613801043E-5</v>
      </c>
      <c r="BG19" s="4">
        <v>3.4567357660941767E-5</v>
      </c>
      <c r="BH19" s="4">
        <v>3.3671519042877129E-5</v>
      </c>
      <c r="BI19" s="4">
        <v>3.2798662886968089E-5</v>
      </c>
      <c r="BJ19" s="4">
        <v>3.1948218969457542E-5</v>
      </c>
      <c r="BK19" s="4">
        <v>3.1119629593678866E-5</v>
      </c>
      <c r="BL19" s="4">
        <v>3.0312349454830745E-5</v>
      </c>
      <c r="BM19" s="4">
        <v>2.9525845492206493E-5</v>
      </c>
      <c r="BN19" s="4">
        <v>2.8759596731320336E-5</v>
      </c>
      <c r="BO19" s="4">
        <v>2.8013094116818849E-5</v>
      </c>
      <c r="BP19" s="4">
        <v>2.7285840337398781E-5</v>
      </c>
      <c r="BQ19" s="4">
        <v>2.6577349644729686E-5</v>
      </c>
      <c r="BR19" s="4">
        <v>2.5887147666159294E-5</v>
      </c>
      <c r="BS19" s="4">
        <v>2.5214771213422082E-5</v>
      </c>
      <c r="BT19" s="4">
        <v>2.455976808768412E-5</v>
      </c>
      <c r="BU19" s="4">
        <v>2.3921696881368248E-5</v>
      </c>
      <c r="BV19" s="4">
        <v>2.330012677853599E-5</v>
      </c>
      <c r="BW19" s="4">
        <v>2.2694637352937974E-5</v>
      </c>
      <c r="BX19" s="4">
        <v>2.2104818366175394E-5</v>
      </c>
      <c r="BY19" s="4">
        <v>2.1530269564640214E-5</v>
      </c>
      <c r="BZ19" s="4">
        <v>2.0970600477232537E-5</v>
      </c>
      <c r="CA19" s="4">
        <v>2.0425430213188989E-5</v>
      </c>
      <c r="CB19" s="4">
        <v>1.9894387261132351E-5</v>
      </c>
      <c r="CC19" s="4">
        <v>1.9377109288898353E-5</v>
      </c>
      <c r="CD19" s="4">
        <v>1.8873242945804947E-5</v>
      </c>
      <c r="CE19" s="4">
        <v>1.8382443665587722E-5</v>
      </c>
      <c r="CF19" s="4">
        <v>1.7904375472221901E-5</v>
      </c>
      <c r="CG19" s="4">
        <v>1.7438710787964773E-5</v>
      </c>
      <c r="CH19" s="4">
        <v>1.6985130242730406E-5</v>
      </c>
      <c r="CI19" s="4">
        <v>1.6543322488016265E-5</v>
      </c>
      <c r="CJ19" s="4">
        <v>1.6112984011162901E-5</v>
      </c>
      <c r="CK19" s="4">
        <v>1.5693818954498617E-5</v>
      </c>
      <c r="CL19" s="4">
        <v>1.5285538936149479E-5</v>
      </c>
      <c r="CM19" s="4">
        <v>1.4887862873846913E-5</v>
      </c>
      <c r="CN19" s="4">
        <v>1.45005168126211E-5</v>
      </c>
      <c r="CO19" s="4">
        <v>1.4123233754825826E-5</v>
      </c>
      <c r="CP19" s="4">
        <v>1.3755753493160938E-5</v>
      </c>
      <c r="CQ19" s="4">
        <v>1.339782244769161E-5</v>
      </c>
      <c r="CR19" s="4">
        <v>1.3049193504977019E-5</v>
      </c>
      <c r="CS19" s="4">
        <v>1.2709625861417884E-5</v>
      </c>
      <c r="CT19" s="4">
        <v>1.2378884868602391E-5</v>
      </c>
      <c r="CU19" s="4">
        <v>1.2056741883093025E-5</v>
      </c>
      <c r="CV19" s="4">
        <v>1.1742974118322813E-5</v>
      </c>
      <c r="CW19" s="4">
        <v>1.1437364500155311E-5</v>
      </c>
      <c r="CX19" s="4">
        <v>1.1139701525220147E-5</v>
      </c>
      <c r="CY19" s="4">
        <v>1.0849779122912295E-5</v>
      </c>
      <c r="CZ19" s="4">
        <v>1.0567396519833849E-5</v>
      </c>
      <c r="DA19" s="4">
        <v>1.0292358107455435E-5</v>
      </c>
      <c r="DB19" s="4">
        <v>1.0024473312886251E-5</v>
      </c>
      <c r="DC19" s="4">
        <v>9.7635564724196655E-6</v>
      </c>
      <c r="DD19" s="4">
        <v>9.5094267080764183E-6</v>
      </c>
      <c r="DE19" s="4">
        <v>9.2619078071454197E-6</v>
      </c>
      <c r="DF19" s="4">
        <v>9.020828103945E-6</v>
      </c>
      <c r="DG19" s="4">
        <v>8.7860203651368707E-6</v>
      </c>
      <c r="DH19" s="4">
        <v>8.5573216774825767E-6</v>
      </c>
      <c r="DI19" s="4">
        <v>8.33457333759835E-6</v>
      </c>
      <c r="DJ19" s="4">
        <v>8.1176207457067662E-6</v>
      </c>
      <c r="DK19" s="4">
        <v>7.9063133004986241E-6</v>
      </c>
      <c r="DL19" s="4">
        <v>7.700504297880606E-6</v>
      </c>
      <c r="DM19" s="4">
        <v>7.5000508305000935E-6</v>
      </c>
      <c r="DN19" s="4">
        <v>7.304813691932921E-6</v>
      </c>
      <c r="DO19" s="4">
        <v>7.114657281093173E-6</v>
      </c>
      <c r="DP19" s="4">
        <v>6.9294495103067177E-6</v>
      </c>
      <c r="DQ19" s="4">
        <v>6.749061714939053E-6</v>
      </c>
      <c r="DR19" s="4">
        <v>6.5733685662427987E-6</v>
      </c>
      <c r="DS19" s="4">
        <v>6.4022479847603009E-6</v>
      </c>
      <c r="DT19" s="4">
        <v>6.2355810576120163E-6</v>
      </c>
      <c r="DU19" s="4">
        <v>6.0732519565620535E-6</v>
      </c>
      <c r="DV19" s="4">
        <v>5.9151478589702933E-6</v>
      </c>
      <c r="DW19" s="4">
        <v>5.7611588700767769E-6</v>
      </c>
      <c r="DX19" s="4">
        <v>5.611177947728585E-6</v>
      </c>
      <c r="DY19" s="4">
        <v>5.4651008286610292E-6</v>
      </c>
      <c r="DZ19" s="4">
        <v>5.3228259571103109E-6</v>
      </c>
      <c r="EA19" s="4">
        <v>5.1842544145364045E-6</v>
      </c>
      <c r="EB19" s="4">
        <v>5.0492898517884299E-6</v>
      </c>
      <c r="EC19" s="4">
        <v>4.9178384226022942E-6</v>
      </c>
      <c r="ED19" s="4">
        <v>4.7898087188746885E-6</v>
      </c>
      <c r="EE19" s="4">
        <v>4.6651117076024207E-6</v>
      </c>
      <c r="EF19" s="4">
        <v>4.5436606695981041E-6</v>
      </c>
      <c r="EG19" s="4">
        <v>4.4253711392050477E-6</v>
      </c>
      <c r="EH19" s="4">
        <v>4.3101608466766805E-6</v>
      </c>
      <c r="EI19" s="4">
        <v>4.1979496604449551E-6</v>
      </c>
      <c r="EJ19" s="4">
        <v>4.0886595322753294E-6</v>
      </c>
      <c r="EK19" s="4">
        <v>3.9822144430878836E-6</v>
      </c>
      <c r="EL19" s="4">
        <v>3.878540350443771E-6</v>
      </c>
      <c r="EM19" s="4">
        <v>3.777565137252914E-6</v>
      </c>
      <c r="EN19" s="4">
        <v>3.6792185619249906E-6</v>
      </c>
      <c r="EO19" s="4">
        <v>3.5834322095196214E-6</v>
      </c>
      <c r="EP19" s="4">
        <v>3.4901394444508682E-6</v>
      </c>
      <c r="EQ19" s="4">
        <v>3.3992753644129792E-6</v>
      </c>
      <c r="ER19" s="4">
        <v>3.3107767553053336E-6</v>
      </c>
      <c r="ES19" s="4">
        <v>3.2245820473786324E-6</v>
      </c>
      <c r="ET19" s="4">
        <v>3.1406312724913121E-6</v>
      </c>
      <c r="EU19" s="4">
        <v>3.0588660229202702E-6</v>
      </c>
      <c r="EV19" s="4">
        <v>2.9792294100605687E-6</v>
      </c>
      <c r="EW19" s="4">
        <v>2.9016660257896731E-6</v>
      </c>
      <c r="EX19" s="4">
        <v>2.8261219033876017E-6</v>
      </c>
      <c r="EY19" s="4">
        <v>2.7525444803444543E-6</v>
      </c>
      <c r="EZ19" s="4">
        <v>2.6808825620561194E-6</v>
      </c>
      <c r="FA19" s="4">
        <v>2.6110862859640704E-6</v>
      </c>
      <c r="FB19" s="4">
        <v>2.5431070868053851E-6</v>
      </c>
      <c r="FC19" s="4">
        <v>2.4768976635280993E-6</v>
      </c>
      <c r="FD19" s="4">
        <v>2.4124119458734938E-6</v>
      </c>
      <c r="FE19" s="4">
        <v>2.3496050621796272E-6</v>
      </c>
      <c r="FF19" s="4">
        <v>2.2884333091832687E-6</v>
      </c>
      <c r="FG19" s="4">
        <v>2.2288541206005874E-6</v>
      </c>
      <c r="FH19" s="4">
        <v>2.1708260381503308E-6</v>
      </c>
      <c r="FI19" s="4">
        <v>2.1143086823549595E-6</v>
      </c>
      <c r="FJ19" s="4">
        <v>2.0592627248960937E-6</v>
      </c>
      <c r="FK19" s="4">
        <v>2.0056498611920048E-6</v>
      </c>
      <c r="FL19" s="4">
        <v>1.9534327833081733E-6</v>
      </c>
      <c r="FM19" s="4">
        <v>1.9025751545331815E-6</v>
      </c>
      <c r="FN19" s="4">
        <v>1.8530415840656289E-6</v>
      </c>
      <c r="FO19" s="4">
        <v>1.8047976022561585E-6</v>
      </c>
      <c r="FP19" s="4">
        <v>1.7578096365156171E-6</v>
      </c>
      <c r="FQ19" s="4">
        <v>1.7120449883334388E-6</v>
      </c>
    </row>
    <row r="20" spans="1:173" x14ac:dyDescent="0.2">
      <c r="A20" s="3">
        <v>18</v>
      </c>
      <c r="B20" s="4">
        <v>1.4679769316527924E-4</v>
      </c>
      <c r="C20" s="4">
        <v>1.4346720290758785E-4</v>
      </c>
      <c r="D20" s="4">
        <v>1.4021164395316976E-4</v>
      </c>
      <c r="E20" s="4">
        <v>1.3702938052218006E-4</v>
      </c>
      <c r="F20" s="4">
        <v>1.3391880852786642E-4</v>
      </c>
      <c r="G20" s="4">
        <v>1.3087835529390635E-4</v>
      </c>
      <c r="H20" s="4">
        <v>1.2790647924387777E-4</v>
      </c>
      <c r="I20" s="4">
        <v>1.2500166956619374E-4</v>
      </c>
      <c r="J20" s="4">
        <v>1.221624458564996E-4</v>
      </c>
      <c r="K20" s="4">
        <v>1.1938735774130738E-4</v>
      </c>
      <c r="L20" s="4">
        <v>1.1667498448564295E-4</v>
      </c>
      <c r="M20" s="4">
        <v>1.1402393458570526E-4</v>
      </c>
      <c r="N20" s="4">
        <v>1.1143284535042319E-4</v>
      </c>
      <c r="O20" s="4">
        <v>1.089003824725765E-4</v>
      </c>
      <c r="P20" s="4">
        <v>1.0642523959181194E-4</v>
      </c>
      <c r="Q20" s="4">
        <v>1.0400613785077617E-4</v>
      </c>
      <c r="R20" s="4">
        <v>1.016418254464746E-4</v>
      </c>
      <c r="S20" s="4">
        <v>9.9331077177522431E-5</v>
      </c>
      <c r="T20" s="4">
        <v>9.7072693989064263E-5</v>
      </c>
      <c r="U20" s="4">
        <v>9.4865502515251166E-5</v>
      </c>
      <c r="V20" s="4">
        <v>9.2708354622939027E-5</v>
      </c>
      <c r="W20" s="4">
        <v>9.0600126953499505E-5</v>
      </c>
      <c r="X20" s="4">
        <v>8.8539720467184502E-5</v>
      </c>
      <c r="Y20" s="4">
        <v>8.6526059989378012E-5</v>
      </c>
      <c r="Z20" s="4">
        <v>8.4558093758069219E-5</v>
      </c>
      <c r="AA20" s="4">
        <v>8.2634792975544435E-5</v>
      </c>
      <c r="AB20" s="4">
        <v>8.0755151363187672E-5</v>
      </c>
      <c r="AC20" s="4">
        <v>7.8918184720389029E-5</v>
      </c>
      <c r="AD20" s="4">
        <v>7.7122930487116825E-5</v>
      </c>
      <c r="AE20" s="4">
        <v>7.5368447312595954E-5</v>
      </c>
      <c r="AF20" s="4">
        <v>7.3653814627649972E-5</v>
      </c>
      <c r="AG20" s="4">
        <v>7.1978132223149416E-5</v>
      </c>
      <c r="AH20" s="4">
        <v>7.034051983356715E-5</v>
      </c>
      <c r="AI20" s="4">
        <v>6.8740116726750955E-5</v>
      </c>
      <c r="AJ20" s="4">
        <v>6.7176081299136214E-5</v>
      </c>
      <c r="AK20" s="4">
        <v>6.5647590677175849E-5</v>
      </c>
      <c r="AL20" s="4">
        <v>6.4153840324654432E-5</v>
      </c>
      <c r="AM20" s="4">
        <v>6.269404365688569E-5</v>
      </c>
      <c r="AN20" s="4">
        <v>6.1267431660683158E-5</v>
      </c>
      <c r="AO20" s="4">
        <v>5.9873252520548093E-5</v>
      </c>
      <c r="AP20" s="4">
        <v>5.8510771251962801E-5</v>
      </c>
      <c r="AQ20" s="4">
        <v>5.7179269340457139E-5</v>
      </c>
      <c r="AR20" s="4">
        <v>5.5878044387336345E-5</v>
      </c>
      <c r="AS20" s="4">
        <v>5.4606409762181229E-5</v>
      </c>
      <c r="AT20" s="4">
        <v>5.3363694260566419E-5</v>
      </c>
      <c r="AU20" s="4">
        <v>5.214924177010527E-5</v>
      </c>
      <c r="AV20" s="4">
        <v>5.0962410940935676E-5</v>
      </c>
      <c r="AW20" s="4">
        <v>4.9802574863644367E-5</v>
      </c>
      <c r="AX20" s="4">
        <v>4.8669120753186412E-5</v>
      </c>
      <c r="AY20" s="4">
        <v>4.7561449638688913E-5</v>
      </c>
      <c r="AZ20" s="4">
        <v>4.6478976059916022E-5</v>
      </c>
      <c r="BA20" s="4">
        <v>4.5421127769396108E-5</v>
      </c>
      <c r="BB20" s="4">
        <v>4.4387345440766168E-5</v>
      </c>
      <c r="BC20" s="4">
        <v>4.3377082382778376E-5</v>
      </c>
      <c r="BD20" s="4">
        <v>4.2389804259745922E-5</v>
      </c>
      <c r="BE20" s="4">
        <v>4.1424988816651798E-5</v>
      </c>
      <c r="BF20" s="4">
        <v>4.0482125611474018E-5</v>
      </c>
      <c r="BG20" s="4">
        <v>3.9560715751729703E-5</v>
      </c>
      <c r="BH20" s="4">
        <v>3.8660271637014354E-5</v>
      </c>
      <c r="BI20" s="4">
        <v>3.7780316707425321E-5</v>
      </c>
      <c r="BJ20" s="4">
        <v>3.6920385196648198E-5</v>
      </c>
      <c r="BK20" s="4">
        <v>3.6080021890483316E-5</v>
      </c>
      <c r="BL20" s="4">
        <v>3.5258781891034374E-5</v>
      </c>
      <c r="BM20" s="4">
        <v>3.4456230384671827E-5</v>
      </c>
      <c r="BN20" s="4">
        <v>3.3671942416990674E-5</v>
      </c>
      <c r="BO20" s="4">
        <v>3.2905502670432796E-5</v>
      </c>
      <c r="BP20" s="4">
        <v>3.2156505248348566E-5</v>
      </c>
      <c r="BQ20" s="4">
        <v>3.142455346294426E-5</v>
      </c>
      <c r="BR20" s="4">
        <v>3.070925962822546E-5</v>
      </c>
      <c r="BS20" s="4">
        <v>3.0010244857048285E-5</v>
      </c>
      <c r="BT20" s="4">
        <v>2.9327138863277646E-5</v>
      </c>
      <c r="BU20" s="4">
        <v>2.8659579767498222E-5</v>
      </c>
      <c r="BV20" s="4">
        <v>2.8007213907610407E-5</v>
      </c>
      <c r="BW20" s="4">
        <v>2.736969565320102E-5</v>
      </c>
      <c r="BX20" s="4">
        <v>2.6746687224354915E-5</v>
      </c>
      <c r="BY20" s="4">
        <v>2.6137858514463375E-5</v>
      </c>
      <c r="BZ20" s="4">
        <v>2.5542886916252172E-5</v>
      </c>
      <c r="CA20" s="4">
        <v>2.4961457152694599E-5</v>
      </c>
      <c r="CB20" s="4">
        <v>2.4393261111144149E-5</v>
      </c>
      <c r="CC20" s="4">
        <v>2.3837997681130929E-5</v>
      </c>
      <c r="CD20" s="4">
        <v>2.3295372595932839E-5</v>
      </c>
      <c r="CE20" s="4">
        <v>2.2765098277366391E-5</v>
      </c>
      <c r="CF20" s="4">
        <v>2.2246893684796376E-5</v>
      </c>
      <c r="CG20" s="4">
        <v>2.1740484166699048E-5</v>
      </c>
      <c r="CH20" s="4">
        <v>2.1245601315666995E-5</v>
      </c>
      <c r="CI20" s="4">
        <v>2.0761982827521841E-5</v>
      </c>
      <c r="CJ20" s="4">
        <v>2.0289372362092273E-5</v>
      </c>
      <c r="CK20" s="4">
        <v>1.9827519408877059E-5</v>
      </c>
      <c r="CL20" s="4">
        <v>1.9376179153818285E-5</v>
      </c>
      <c r="CM20" s="4">
        <v>1.8935112351070593E-5</v>
      </c>
      <c r="CN20" s="4">
        <v>1.8504085195769626E-5</v>
      </c>
      <c r="CO20" s="4">
        <v>1.8082869201130336E-5</v>
      </c>
      <c r="CP20" s="4">
        <v>1.767124107765472E-5</v>
      </c>
      <c r="CQ20" s="4">
        <v>1.7268982614560002E-5</v>
      </c>
      <c r="CR20" s="4">
        <v>1.6875880565314638E-5</v>
      </c>
      <c r="CS20" s="4">
        <v>1.6491726534284545E-5</v>
      </c>
      <c r="CT20" s="4">
        <v>1.6116316866821023E-5</v>
      </c>
      <c r="CU20" s="4">
        <v>1.574945254156912E-5</v>
      </c>
      <c r="CV20" s="4">
        <v>1.5390939065107467E-5</v>
      </c>
      <c r="CW20" s="4">
        <v>1.5040586368808562E-5</v>
      </c>
      <c r="CX20" s="4">
        <v>1.4698208709029714E-5</v>
      </c>
      <c r="CY20" s="4">
        <v>1.4363624568081157E-5</v>
      </c>
      <c r="CZ20" s="4">
        <v>1.4036656558524818E-5</v>
      </c>
      <c r="DA20" s="4">
        <v>1.3717131329249455E-5</v>
      </c>
      <c r="DB20" s="4">
        <v>1.3404879473766229E-5</v>
      </c>
      <c r="DC20" s="4">
        <v>1.3099735440502691E-5</v>
      </c>
      <c r="DD20" s="4">
        <v>1.280153744476209E-5</v>
      </c>
      <c r="DE20" s="4">
        <v>1.2510127384013359E-5</v>
      </c>
      <c r="DF20" s="4">
        <v>1.2225350753181097E-5</v>
      </c>
      <c r="DG20" s="4">
        <v>1.1947056563488267E-5</v>
      </c>
      <c r="DH20" s="4">
        <v>1.1675097261965028E-5</v>
      </c>
      <c r="DI20" s="4">
        <v>1.1409328653955164E-5</v>
      </c>
      <c r="DJ20" s="4">
        <v>1.1149609826177631E-5</v>
      </c>
      <c r="DK20" s="4">
        <v>1.0895803072341614E-5</v>
      </c>
      <c r="DL20" s="4">
        <v>1.0647773820093853E-5</v>
      </c>
      <c r="DM20" s="4">
        <v>1.0405390559853345E-5</v>
      </c>
      <c r="DN20" s="4">
        <v>1.016852477520036E-5</v>
      </c>
      <c r="DO20" s="4">
        <v>9.9370508744867081E-6</v>
      </c>
      <c r="DP20" s="4">
        <v>9.7108461245554167E-6</v>
      </c>
      <c r="DQ20" s="4">
        <v>9.4897905855706455E-6</v>
      </c>
      <c r="DR20" s="4">
        <v>9.2737670476239487E-6</v>
      </c>
      <c r="DS20" s="4">
        <v>9.0626609685617865E-6</v>
      </c>
      <c r="DT20" s="4">
        <v>8.8563604131453033E-6</v>
      </c>
      <c r="DU20" s="4">
        <v>8.6547559939864627E-6</v>
      </c>
      <c r="DV20" s="4">
        <v>8.4577408131503162E-6</v>
      </c>
      <c r="DW20" s="4">
        <v>8.2652104061997633E-6</v>
      </c>
      <c r="DX20" s="4">
        <v>8.0770626860182659E-6</v>
      </c>
      <c r="DY20" s="4">
        <v>7.8931978895191435E-6</v>
      </c>
      <c r="DZ20" s="4">
        <v>7.7135185240218007E-6</v>
      </c>
      <c r="EA20" s="4">
        <v>7.5379293160704464E-6</v>
      </c>
      <c r="EB20" s="4">
        <v>7.3663371608079231E-6</v>
      </c>
      <c r="EC20" s="4">
        <v>7.1986510725707831E-6</v>
      </c>
      <c r="ED20" s="4">
        <v>7.0347821367056085E-6</v>
      </c>
      <c r="EE20" s="4">
        <v>6.8746434622735109E-6</v>
      </c>
      <c r="EF20" s="4">
        <v>6.7181501363089424E-6</v>
      </c>
      <c r="EG20" s="4">
        <v>6.5652191787446412E-6</v>
      </c>
      <c r="EH20" s="4">
        <v>6.4157694981137325E-6</v>
      </c>
      <c r="EI20" s="4">
        <v>6.2697218488061424E-6</v>
      </c>
      <c r="EJ20" s="4">
        <v>6.1269987891021671E-6</v>
      </c>
      <c r="EK20" s="4">
        <v>5.9875246399831994E-6</v>
      </c>
      <c r="EL20" s="4">
        <v>5.8512254452747214E-6</v>
      </c>
      <c r="EM20" s="4">
        <v>5.7180289317892985E-6</v>
      </c>
      <c r="EN20" s="4">
        <v>5.5878644719120629E-6</v>
      </c>
      <c r="EO20" s="4">
        <v>5.4606630455200644E-6</v>
      </c>
      <c r="EP20" s="4">
        <v>5.3363572035669549E-6</v>
      </c>
      <c r="EQ20" s="4">
        <v>5.2148810322227845E-6</v>
      </c>
      <c r="ER20" s="4">
        <v>5.0961701183460661E-6</v>
      </c>
      <c r="ES20" s="4">
        <v>4.9801615147337941E-6</v>
      </c>
      <c r="ET20" s="4">
        <v>4.866793707258843E-6</v>
      </c>
      <c r="EU20" s="4">
        <v>4.7560065818963437E-6</v>
      </c>
      <c r="EV20" s="4">
        <v>4.6477413929713052E-6</v>
      </c>
      <c r="EW20" s="4">
        <v>4.5419407321833916E-6</v>
      </c>
      <c r="EX20" s="4">
        <v>4.4385484979647671E-6</v>
      </c>
      <c r="EY20" s="4">
        <v>4.3375098657261191E-6</v>
      </c>
      <c r="EZ20" s="4">
        <v>4.2387712588798365E-6</v>
      </c>
      <c r="FA20" s="4">
        <v>4.1422803205293235E-6</v>
      </c>
      <c r="FB20" s="4">
        <v>4.0479858853803563E-6</v>
      </c>
      <c r="FC20" s="4">
        <v>3.9558379530957311E-6</v>
      </c>
      <c r="FD20" s="4">
        <v>3.8657876612058217E-6</v>
      </c>
      <c r="FE20" s="4">
        <v>3.7777872597954953E-6</v>
      </c>
      <c r="FF20" s="4">
        <v>3.6917900857469377E-6</v>
      </c>
      <c r="FG20" s="4">
        <v>3.6077505380927022E-6</v>
      </c>
      <c r="FH20" s="4">
        <v>3.5256240540348927E-6</v>
      </c>
      <c r="FI20" s="4">
        <v>3.4453670851863905E-6</v>
      </c>
      <c r="FJ20" s="4">
        <v>3.3669370742561711E-6</v>
      </c>
      <c r="FK20" s="4">
        <v>3.2902924329558658E-6</v>
      </c>
      <c r="FL20" s="4">
        <v>3.2153925195732569E-6</v>
      </c>
      <c r="FM20" s="4">
        <v>3.1421976174339505E-6</v>
      </c>
      <c r="FN20" s="4">
        <v>3.0706689142512289E-6</v>
      </c>
      <c r="FO20" s="4">
        <v>3.0007684810318125E-6</v>
      </c>
      <c r="FP20" s="4">
        <v>2.9324592520918458E-6</v>
      </c>
      <c r="FQ20" s="4">
        <v>2.8657050056279942E-6</v>
      </c>
    </row>
    <row r="21" spans="1:173" x14ac:dyDescent="0.2">
      <c r="A21" s="3">
        <v>19</v>
      </c>
      <c r="B21" s="4">
        <v>1.6353767957089094E-4</v>
      </c>
      <c r="C21" s="4">
        <v>1.6022825395001217E-4</v>
      </c>
      <c r="D21" s="4">
        <v>1.569682045722276E-4</v>
      </c>
      <c r="E21" s="4">
        <v>1.5375825382690778E-4</v>
      </c>
      <c r="F21" s="4">
        <v>1.5059897371672015E-4</v>
      </c>
      <c r="G21" s="4">
        <v>1.4749079863518588E-4</v>
      </c>
      <c r="H21" s="4">
        <v>1.4443403726549509E-4</v>
      </c>
      <c r="I21" s="4">
        <v>1.4142888364820916E-4</v>
      </c>
      <c r="J21" s="4">
        <v>1.3847542746359132E-4</v>
      </c>
      <c r="K21" s="4">
        <v>1.355736635755278E-4</v>
      </c>
      <c r="L21" s="4">
        <v>1.327235008790062E-4</v>
      </c>
      <c r="M21" s="4">
        <v>1.2992477049456053E-4</v>
      </c>
      <c r="N21" s="4">
        <v>1.2717723335164965E-4</v>
      </c>
      <c r="O21" s="4">
        <v>1.2448058719716215E-4</v>
      </c>
      <c r="P21" s="4">
        <v>1.2183447306945983E-4</v>
      </c>
      <c r="Q21" s="4">
        <v>1.1923848127115555E-4</v>
      </c>
      <c r="R21" s="4">
        <v>1.1669215687493129E-4</v>
      </c>
      <c r="S21" s="4">
        <v>1.1419500479536993E-4</v>
      </c>
      <c r="T21" s="4">
        <v>1.117464944538904E-4</v>
      </c>
      <c r="U21" s="4">
        <v>1.0934606406909353E-4</v>
      </c>
      <c r="V21" s="4">
        <v>1.0699312459605537E-4</v>
      </c>
      <c r="W21" s="4">
        <v>1.0468706334032518E-4</v>
      </c>
      <c r="X21" s="4">
        <v>1.0242724727160812E-4</v>
      </c>
      <c r="Y21" s="4">
        <v>1.0021302605722759E-4</v>
      </c>
      <c r="Z21" s="4">
        <v>9.8043734836683605E-5</v>
      </c>
      <c r="AA21" s="4">
        <v>9.5918696757402166E-5</v>
      </c>
      <c r="AB21" s="4">
        <v>9.383722528777394E-5</v>
      </c>
      <c r="AC21" s="4">
        <v>9.1798626326133892E-5</v>
      </c>
      <c r="AD21" s="4">
        <v>8.9802200120336906E-5</v>
      </c>
      <c r="AE21" s="4">
        <v>8.7847243012029175E-5</v>
      </c>
      <c r="AF21" s="4">
        <v>8.5933049020492369E-5</v>
      </c>
      <c r="AG21" s="4">
        <v>8.4058911277051784E-5</v>
      </c>
      <c r="AH21" s="4">
        <v>8.2224123322927056E-5</v>
      </c>
      <c r="AI21" s="4">
        <v>8.0427980280739497E-5</v>
      </c>
      <c r="AJ21" s="4">
        <v>7.8669779909668058E-5</v>
      </c>
      <c r="AK21" s="4">
        <v>7.694882355391286E-5</v>
      </c>
      <c r="AL21" s="4">
        <v>7.5264416992903982E-5</v>
      </c>
      <c r="AM21" s="4">
        <v>7.361587120136015E-5</v>
      </c>
      <c r="AN21" s="4">
        <v>7.2002503025969666E-5</v>
      </c>
      <c r="AO21" s="4">
        <v>7.0423635786243111E-5</v>
      </c>
      <c r="AP21" s="4">
        <v>6.8878599806088125E-5</v>
      </c>
      <c r="AQ21" s="4">
        <v>6.7366732880547175E-5</v>
      </c>
      <c r="AR21" s="4">
        <v>6.5887380684914731E-5</v>
      </c>
      <c r="AS21" s="4">
        <v>6.4439897129675572E-5</v>
      </c>
      <c r="AT21" s="4">
        <v>6.302364466659327E-5</v>
      </c>
      <c r="AU21" s="4">
        <v>6.1637994550167718E-5</v>
      </c>
      <c r="AV21" s="4">
        <v>6.0282327058569507E-5</v>
      </c>
      <c r="AW21" s="4">
        <v>5.8956031676382636E-5</v>
      </c>
      <c r="AX21" s="4">
        <v>5.7658507244484625E-5</v>
      </c>
      <c r="AY21" s="4">
        <v>5.6389162078951394E-5</v>
      </c>
      <c r="AZ21" s="4">
        <v>5.5147414060763289E-5</v>
      </c>
      <c r="BA21" s="4">
        <v>5.3932690701752328E-5</v>
      </c>
      <c r="BB21" s="4">
        <v>5.2744429186013519E-5</v>
      </c>
      <c r="BC21" s="4">
        <v>5.1582076391332166E-5</v>
      </c>
      <c r="BD21" s="4">
        <v>5.0445088891515333E-5</v>
      </c>
      <c r="BE21" s="4">
        <v>4.9332932941514862E-5</v>
      </c>
      <c r="BF21" s="4">
        <v>4.8245084447340325E-5</v>
      </c>
      <c r="BG21" s="4">
        <v>4.718102892198317E-5</v>
      </c>
      <c r="BH21" s="4">
        <v>4.6140261429794549E-5</v>
      </c>
      <c r="BI21" s="4">
        <v>4.5122286518650689E-5</v>
      </c>
      <c r="BJ21" s="4">
        <v>4.4126618143347507E-5</v>
      </c>
      <c r="BK21" s="4">
        <v>4.315277957955832E-5</v>
      </c>
      <c r="BL21" s="4">
        <v>4.2200303330353073E-5</v>
      </c>
      <c r="BM21" s="4">
        <v>4.1268731026167238E-5</v>
      </c>
      <c r="BN21" s="4">
        <v>4.0357613318331431E-5</v>
      </c>
      <c r="BO21" s="4">
        <v>3.9466509767938085E-5</v>
      </c>
      <c r="BP21" s="4">
        <v>3.8594988729490076E-5</v>
      </c>
      <c r="BQ21" s="4">
        <v>3.7742627231662773E-5</v>
      </c>
      <c r="BR21" s="4">
        <v>3.6909010854180302E-5</v>
      </c>
      <c r="BS21" s="4">
        <v>3.6093733602471367E-5</v>
      </c>
      <c r="BT21" s="4">
        <v>3.5296397778883382E-5</v>
      </c>
      <c r="BU21" s="4">
        <v>3.4516613854340683E-5</v>
      </c>
      <c r="BV21" s="4">
        <v>3.3754000336227996E-5</v>
      </c>
      <c r="BW21" s="4">
        <v>3.300818363671798E-5</v>
      </c>
      <c r="BX21" s="4">
        <v>3.2278797940432646E-5</v>
      </c>
      <c r="BY21" s="4">
        <v>3.1565485070661481E-5</v>
      </c>
      <c r="BZ21" s="4">
        <v>3.0867894356467751E-5</v>
      </c>
      <c r="CA21" s="4">
        <v>3.0185682499683786E-5</v>
      </c>
      <c r="CB21" s="4">
        <v>2.9518513442128302E-5</v>
      </c>
      <c r="CC21" s="4">
        <v>2.8866058232934755E-5</v>
      </c>
      <c r="CD21" s="4">
        <v>2.8227994897878084E-5</v>
      </c>
      <c r="CE21" s="4">
        <v>2.7604008308035333E-5</v>
      </c>
      <c r="CF21" s="4">
        <v>2.6993790050555688E-5</v>
      </c>
      <c r="CG21" s="4">
        <v>2.6397038300207676E-5</v>
      </c>
      <c r="CH21" s="4">
        <v>2.5813457692036579E-5</v>
      </c>
      <c r="CI21" s="4">
        <v>2.5242759195687192E-5</v>
      </c>
      <c r="CJ21" s="4">
        <v>2.4684659990725777E-5</v>
      </c>
      <c r="CK21" s="4">
        <v>2.4138883344293482E-5</v>
      </c>
      <c r="CL21" s="4">
        <v>2.3605158488981814E-5</v>
      </c>
      <c r="CM21" s="4">
        <v>2.3083220503927748E-5</v>
      </c>
      <c r="CN21" s="4">
        <v>2.2572810196352933E-5</v>
      </c>
      <c r="CO21" s="4">
        <v>2.2073673985434361E-5</v>
      </c>
      <c r="CP21" s="4">
        <v>2.1585563787618334E-5</v>
      </c>
      <c r="CQ21" s="4">
        <v>2.1108236904154865E-5</v>
      </c>
      <c r="CR21" s="4">
        <v>2.0641455909742312E-5</v>
      </c>
      <c r="CS21" s="4">
        <v>2.0184988543614502E-5</v>
      </c>
      <c r="CT21" s="4">
        <v>1.9738607602293179E-5</v>
      </c>
      <c r="CU21" s="4">
        <v>1.9302090833672736E-5</v>
      </c>
      <c r="CV21" s="4">
        <v>1.8875220833769468E-5</v>
      </c>
      <c r="CW21" s="4">
        <v>1.8457784944803102E-5</v>
      </c>
      <c r="CX21" s="4">
        <v>1.8049575155054676E-5</v>
      </c>
      <c r="CY21" s="4">
        <v>1.7650388000611805E-5</v>
      </c>
      <c r="CZ21" s="4">
        <v>1.7260024469112345E-5</v>
      </c>
      <c r="DA21" s="4">
        <v>1.6878289905375432E-5</v>
      </c>
      <c r="DB21" s="4">
        <v>1.6504993917920707E-5</v>
      </c>
      <c r="DC21" s="4">
        <v>1.6139950288929228E-5</v>
      </c>
      <c r="DD21" s="4">
        <v>1.5782976883871314E-5</v>
      </c>
      <c r="DE21" s="4">
        <v>1.5433895564798128E-5</v>
      </c>
      <c r="DF21" s="4">
        <v>1.5092532104410417E-5</v>
      </c>
      <c r="DG21" s="4">
        <v>1.4758716101237468E-5</v>
      </c>
      <c r="DH21" s="4">
        <v>1.4432280898257766E-5</v>
      </c>
      <c r="DI21" s="4">
        <v>1.4113063501075551E-5</v>
      </c>
      <c r="DJ21" s="4">
        <v>1.3800904499317035E-5</v>
      </c>
      <c r="DK21" s="4">
        <v>1.3495647989136828E-5</v>
      </c>
      <c r="DL21" s="4">
        <v>1.3197141496834597E-5</v>
      </c>
      <c r="DM21" s="4">
        <v>1.2905235904692169E-5</v>
      </c>
      <c r="DN21" s="4">
        <v>1.2619785377920856E-5</v>
      </c>
      <c r="DO21" s="4">
        <v>1.234064729327411E-5</v>
      </c>
      <c r="DP21" s="4">
        <v>1.2067682169547567E-5</v>
      </c>
      <c r="DQ21" s="4">
        <v>1.1800753598301128E-5</v>
      </c>
      <c r="DR21" s="4">
        <v>1.153972817780069E-5</v>
      </c>
      <c r="DS21" s="4">
        <v>1.1284475446626807E-5</v>
      </c>
      <c r="DT21" s="4">
        <v>1.1034867819725847E-5</v>
      </c>
      <c r="DU21" s="4">
        <v>1.0790780525571364E-5</v>
      </c>
      <c r="DV21" s="4">
        <v>1.0552091544768771E-5</v>
      </c>
      <c r="DW21" s="4">
        <v>1.0318681549548181E-5</v>
      </c>
      <c r="DX21" s="4">
        <v>1.0090433844589519E-5</v>
      </c>
      <c r="DY21" s="4">
        <v>9.8672343101791071E-6</v>
      </c>
      <c r="DZ21" s="4">
        <v>9.648971344700108E-6</v>
      </c>
      <c r="EA21" s="4">
        <v>9.4355358102315989E-6</v>
      </c>
      <c r="EB21" s="4">
        <v>9.2268209779255983E-6</v>
      </c>
      <c r="EC21" s="4">
        <v>9.0227224753824942E-6</v>
      </c>
      <c r="ED21" s="4">
        <v>8.8231382346926068E-6</v>
      </c>
      <c r="EE21" s="4">
        <v>8.6279684421430858E-6</v>
      </c>
      <c r="EF21" s="4">
        <v>8.4371154882578736E-6</v>
      </c>
      <c r="EG21" s="4">
        <v>8.2504839192809598E-6</v>
      </c>
      <c r="EH21" s="4">
        <v>8.0679803904359915E-6</v>
      </c>
      <c r="EI21" s="4">
        <v>7.8895136184087278E-6</v>
      </c>
      <c r="EJ21" s="4">
        <v>7.7149943371601637E-6</v>
      </c>
      <c r="EK21" s="4">
        <v>7.5443352525184082E-6</v>
      </c>
      <c r="EL21" s="4">
        <v>7.3774509993240756E-6</v>
      </c>
      <c r="EM21" s="4">
        <v>7.2142580986866989E-6</v>
      </c>
      <c r="EN21" s="4">
        <v>7.054674916462389E-6</v>
      </c>
      <c r="EO21" s="4">
        <v>6.898621622730694E-6</v>
      </c>
      <c r="EP21" s="4">
        <v>6.7460201518265706E-6</v>
      </c>
      <c r="EQ21" s="4">
        <v>6.5967941633715554E-6</v>
      </c>
      <c r="ER21" s="4">
        <v>6.4508690047482276E-6</v>
      </c>
      <c r="ES21" s="4">
        <v>6.3081716730195581E-6</v>
      </c>
      <c r="ET21" s="4">
        <v>6.1686307794017736E-6</v>
      </c>
      <c r="EU21" s="4">
        <v>6.0321765128490412E-6</v>
      </c>
      <c r="EV21" s="4">
        <v>5.8987406059696212E-6</v>
      </c>
      <c r="EW21" s="4">
        <v>5.7682563004979315E-6</v>
      </c>
      <c r="EX21" s="4">
        <v>5.6406583139878563E-6</v>
      </c>
      <c r="EY21" s="4">
        <v>5.5158828076162791E-6</v>
      </c>
      <c r="EZ21" s="4">
        <v>5.3938673536535475E-6</v>
      </c>
      <c r="FA21" s="4">
        <v>5.2745509049323402E-6</v>
      </c>
      <c r="FB21" s="4">
        <v>5.1578737639834671E-6</v>
      </c>
      <c r="FC21" s="4">
        <v>5.0437775536149587E-6</v>
      </c>
      <c r="FD21" s="4">
        <v>4.9322051871580896E-6</v>
      </c>
      <c r="FE21" s="4">
        <v>4.823100840489758E-6</v>
      </c>
      <c r="FF21" s="4">
        <v>4.7164099237217982E-6</v>
      </c>
      <c r="FG21" s="4">
        <v>4.6120790544446066E-6</v>
      </c>
      <c r="FH21" s="4">
        <v>4.5100560305266768E-6</v>
      </c>
      <c r="FI21" s="4">
        <v>4.4102898043574257E-6</v>
      </c>
      <c r="FJ21" s="4">
        <v>4.3127304572010416E-6</v>
      </c>
      <c r="FK21" s="4">
        <v>4.2173291742164665E-6</v>
      </c>
      <c r="FL21" s="4">
        <v>4.1240382202545334E-6</v>
      </c>
      <c r="FM21" s="4">
        <v>4.0328109158771497E-6</v>
      </c>
      <c r="FN21" s="4">
        <v>3.9436016137095464E-6</v>
      </c>
      <c r="FO21" s="4">
        <v>3.8563656763468401E-6</v>
      </c>
      <c r="FP21" s="4">
        <v>3.7710594533724162E-6</v>
      </c>
      <c r="FQ21" s="4">
        <v>3.6876402599306246E-6</v>
      </c>
    </row>
    <row r="22" spans="1:173" x14ac:dyDescent="0.2">
      <c r="A22" s="3">
        <v>20</v>
      </c>
      <c r="B22" s="4">
        <v>1.6222143308242121E-4</v>
      </c>
      <c r="C22" s="4">
        <v>1.5884615317018902E-4</v>
      </c>
      <c r="D22" s="4">
        <v>1.5553235630738627E-4</v>
      </c>
      <c r="E22" s="4">
        <v>1.5227962712716092E-4</v>
      </c>
      <c r="F22" s="4">
        <v>1.4908748900677171E-4</v>
      </c>
      <c r="G22" s="4">
        <v>1.4595541063422424E-4</v>
      </c>
      <c r="H22" s="4">
        <v>1.428828120592085E-4</v>
      </c>
      <c r="I22" s="4">
        <v>1.3986907026342088E-4</v>
      </c>
      <c r="J22" s="4">
        <v>1.3691352428457648E-4</v>
      </c>
      <c r="K22" s="4">
        <v>1.3401547992364371E-4</v>
      </c>
      <c r="L22" s="4">
        <v>1.3117421406860785E-4</v>
      </c>
      <c r="M22" s="4">
        <v>1.2838897865763421E-4</v>
      </c>
      <c r="N22" s="4">
        <v>1.2565900431271704E-4</v>
      </c>
      <c r="O22" s="4">
        <v>1.229835036643534E-4</v>
      </c>
      <c r="P22" s="4">
        <v>1.2036167439144485E-4</v>
      </c>
      <c r="Q22" s="4">
        <v>1.1779270199874237E-4</v>
      </c>
      <c r="R22" s="4">
        <v>1.1527576234904302E-4</v>
      </c>
      <c r="S22" s="4">
        <v>1.128100239715657E-4</v>
      </c>
      <c r="T22" s="4">
        <v>1.1039465016116079E-4</v>
      </c>
      <c r="U22" s="4">
        <v>1.0802880088611744E-4</v>
      </c>
      <c r="V22" s="4">
        <v>1.0571163451877919E-4</v>
      </c>
      <c r="W22" s="4">
        <v>1.0344230940206867E-4</v>
      </c>
      <c r="X22" s="4">
        <v>1.0121998526657627E-4</v>
      </c>
      <c r="Y22" s="4">
        <v>9.9043824507871747E-5</v>
      </c>
      <c r="Z22" s="4">
        <v>9.6912993337028297E-5</v>
      </c>
      <c r="AA22" s="4">
        <v>9.4826662813463081E-5</v>
      </c>
      <c r="AB22" s="4">
        <v>9.2784009769641962E-5</v>
      </c>
      <c r="AC22" s="4">
        <v>9.0784217636863396E-5</v>
      </c>
      <c r="AD22" s="4">
        <v>8.8826477179781982E-5</v>
      </c>
      <c r="AE22" s="4">
        <v>8.6909987147998358E-5</v>
      </c>
      <c r="AF22" s="4">
        <v>8.5033954849600413E-5</v>
      </c>
      <c r="AG22" s="4">
        <v>8.319759665653681E-5</v>
      </c>
      <c r="AH22" s="4">
        <v>8.1400138443488146E-5</v>
      </c>
      <c r="AI22" s="4">
        <v>7.9640815969783674E-5</v>
      </c>
      <c r="AJ22" s="4">
        <v>7.7918875206250959E-5</v>
      </c>
      <c r="AK22" s="4">
        <v>7.6233572613659817E-5</v>
      </c>
      <c r="AL22" s="4">
        <v>7.4584175375758122E-5</v>
      </c>
      <c r="AM22" s="4">
        <v>7.2969961592006527E-5</v>
      </c>
      <c r="AN22" s="4">
        <v>7.1390220432232532E-5</v>
      </c>
      <c r="AO22" s="4">
        <v>6.9844252258643991E-5</v>
      </c>
      <c r="AP22" s="4">
        <v>6.8331368715535135E-5</v>
      </c>
      <c r="AQ22" s="4">
        <v>6.6850892792125194E-5</v>
      </c>
      <c r="AR22" s="4">
        <v>6.5402158859639847E-5</v>
      </c>
      <c r="AS22" s="4">
        <v>6.3984512685744122E-5</v>
      </c>
      <c r="AT22" s="4">
        <v>6.2597311427214919E-5</v>
      </c>
      <c r="AU22" s="4">
        <v>6.12399236059602E-5</v>
      </c>
      <c r="AV22" s="4">
        <v>5.9911729065609265E-5</v>
      </c>
      <c r="AW22" s="4">
        <v>5.861211891555751E-5</v>
      </c>
      <c r="AX22" s="4">
        <v>5.7340495459246021E-5</v>
      </c>
      <c r="AY22" s="4">
        <v>5.6096272112227119E-5</v>
      </c>
      <c r="AZ22" s="4">
        <v>5.4878873308128462E-5</v>
      </c>
      <c r="BA22" s="4">
        <v>5.3687734395291287E-5</v>
      </c>
      <c r="BB22" s="4">
        <v>5.2522301526081172E-5</v>
      </c>
      <c r="BC22" s="4">
        <v>5.138203153687293E-5</v>
      </c>
      <c r="BD22" s="4">
        <v>5.0266391823372558E-5</v>
      </c>
      <c r="BE22" s="4">
        <v>4.9174860209055815E-5</v>
      </c>
      <c r="BF22" s="4">
        <v>4.8106924809276919E-5</v>
      </c>
      <c r="BG22" s="4">
        <v>4.7062083891158402E-5</v>
      </c>
      <c r="BH22" s="4">
        <v>4.603984572981723E-5</v>
      </c>
      <c r="BI22" s="4">
        <v>4.5039728461704343E-5</v>
      </c>
      <c r="BJ22" s="4">
        <v>4.4061259936056807E-5</v>
      </c>
      <c r="BK22" s="4">
        <v>4.310397756335238E-5</v>
      </c>
      <c r="BL22" s="4">
        <v>4.216742816354202E-5</v>
      </c>
      <c r="BM22" s="4">
        <v>4.1251167812283995E-5</v>
      </c>
      <c r="BN22" s="4">
        <v>4.0354761687177998E-5</v>
      </c>
      <c r="BO22" s="4">
        <v>3.9477783913000053E-5</v>
      </c>
      <c r="BP22" s="4">
        <v>3.8619817407381518E-5</v>
      </c>
      <c r="BQ22" s="4">
        <v>3.7780453726710128E-5</v>
      </c>
      <c r="BR22" s="4">
        <v>3.6959292911808994E-5</v>
      </c>
      <c r="BS22" s="4">
        <v>3.615594333539196E-5</v>
      </c>
      <c r="BT22" s="4">
        <v>3.537002154907487E-5</v>
      </c>
      <c r="BU22" s="4">
        <v>3.4601152132829327E-5</v>
      </c>
      <c r="BV22" s="4">
        <v>3.3848967544436448E-5</v>
      </c>
      <c r="BW22" s="4">
        <v>3.3113107970939026E-5</v>
      </c>
      <c r="BX22" s="4">
        <v>3.2393221181314935E-5</v>
      </c>
      <c r="BY22" s="4">
        <v>3.1688962380815866E-5</v>
      </c>
      <c r="BZ22" s="4">
        <v>3.0999994067082426E-5</v>
      </c>
      <c r="CA22" s="4">
        <v>3.0325985887369455E-5</v>
      </c>
      <c r="CB22" s="4">
        <v>2.9666614498657928E-5</v>
      </c>
      <c r="CC22" s="4">
        <v>2.9021563428544006E-5</v>
      </c>
      <c r="CD22" s="4">
        <v>2.8390522939014673E-5</v>
      </c>
      <c r="CE22" s="4">
        <v>2.7773189891111549E-5</v>
      </c>
      <c r="CF22" s="4">
        <v>2.7169267612925374E-5</v>
      </c>
      <c r="CG22" s="4">
        <v>2.6578465768367643E-5</v>
      </c>
      <c r="CH22" s="4">
        <v>2.6000500228939849E-5</v>
      </c>
      <c r="CI22" s="4">
        <v>2.5435092946834992E-5</v>
      </c>
      <c r="CJ22" s="4">
        <v>2.4881971830814642E-5</v>
      </c>
      <c r="CK22" s="4">
        <v>2.4340870623529298E-5</v>
      </c>
      <c r="CL22" s="4">
        <v>2.3811528781503277E-5</v>
      </c>
      <c r="CM22" s="4">
        <v>2.3293691356895962E-5</v>
      </c>
      <c r="CN22" s="4">
        <v>2.2787108881372475E-5</v>
      </c>
      <c r="CO22" s="4">
        <v>2.2291537252194793E-5</v>
      </c>
      <c r="CP22" s="4">
        <v>2.18067376199782E-5</v>
      </c>
      <c r="CQ22" s="4">
        <v>2.1332476279334323E-5</v>
      </c>
      <c r="CR22" s="4">
        <v>2.086852456062438E-5</v>
      </c>
      <c r="CS22" s="4">
        <v>2.0414658724376977E-5</v>
      </c>
      <c r="CT22" s="4">
        <v>1.9970659857371231E-5</v>
      </c>
      <c r="CU22" s="4">
        <v>1.9536313770940339E-5</v>
      </c>
      <c r="CV22" s="4">
        <v>1.9111410901162529E-5</v>
      </c>
      <c r="CW22" s="4">
        <v>1.8695746210606323E-5</v>
      </c>
      <c r="CX22" s="4">
        <v>1.828911909296238E-5</v>
      </c>
      <c r="CY22" s="4">
        <v>1.789133327834147E-5</v>
      </c>
      <c r="CZ22" s="4">
        <v>1.7502196741459031E-5</v>
      </c>
      <c r="DA22" s="4">
        <v>1.7121521611263013E-5</v>
      </c>
      <c r="DB22" s="4">
        <v>1.6749124081893996E-5</v>
      </c>
      <c r="DC22" s="4">
        <v>1.6384824326420855E-5</v>
      </c>
      <c r="DD22" s="4">
        <v>1.6028446411797681E-5</v>
      </c>
      <c r="DE22" s="4">
        <v>1.5679818215152963E-5</v>
      </c>
      <c r="DF22" s="4">
        <v>1.533877134241024E-5</v>
      </c>
      <c r="DG22" s="4">
        <v>1.5005141048685111E-5</v>
      </c>
      <c r="DH22" s="4">
        <v>1.46787661594594E-5</v>
      </c>
      <c r="DI22" s="4">
        <v>1.4359488994419856E-5</v>
      </c>
      <c r="DJ22" s="4">
        <v>1.4047155291962987E-5</v>
      </c>
      <c r="DK22" s="4">
        <v>1.3741614136031366E-5</v>
      </c>
      <c r="DL22" s="4">
        <v>1.3442717883949129E-5</v>
      </c>
      <c r="DM22" s="4">
        <v>1.3150322095922817E-5</v>
      </c>
      <c r="DN22" s="4">
        <v>1.286428546631857E-5</v>
      </c>
      <c r="DO22" s="4">
        <v>1.2584469755605454E-5</v>
      </c>
      <c r="DP22" s="4">
        <v>1.2310739724852304E-5</v>
      </c>
      <c r="DQ22" s="4">
        <v>1.2042963070335588E-5</v>
      </c>
      <c r="DR22" s="4">
        <v>1.1781010360811806E-5</v>
      </c>
      <c r="DS22" s="4">
        <v>1.1524754974900908E-5</v>
      </c>
      <c r="DT22" s="4">
        <v>1.1274073040801191E-5</v>
      </c>
      <c r="DU22" s="4">
        <v>1.1028843376670316E-5</v>
      </c>
      <c r="DV22" s="4">
        <v>1.0788947432560647E-5</v>
      </c>
      <c r="DW22" s="4">
        <v>1.0554269233353786E-5</v>
      </c>
      <c r="DX22" s="4">
        <v>1.03246953231384E-5</v>
      </c>
      <c r="DY22" s="4">
        <v>1.0100114710698271E-5</v>
      </c>
      <c r="DZ22" s="4">
        <v>9.8804188161105699E-6</v>
      </c>
      <c r="EA22" s="4">
        <v>9.6655014186763921E-6</v>
      </c>
      <c r="EB22" s="4">
        <v>9.4552586054064136E-6</v>
      </c>
      <c r="EC22" s="4">
        <v>9.2495887216159645E-6</v>
      </c>
      <c r="ED22" s="4">
        <v>9.0483923215201045E-6</v>
      </c>
      <c r="EE22" s="4">
        <v>8.8515721204940334E-6</v>
      </c>
      <c r="EF22" s="4">
        <v>8.6590329482216788E-6</v>
      </c>
      <c r="EG22" s="4">
        <v>8.4706817029545078E-6</v>
      </c>
      <c r="EH22" s="4">
        <v>8.2864273065474947E-6</v>
      </c>
      <c r="EI22" s="4">
        <v>8.1061806602722442E-6</v>
      </c>
      <c r="EJ22" s="4">
        <v>7.9298546026285166E-6</v>
      </c>
      <c r="EK22" s="4">
        <v>7.7573638664896194E-6</v>
      </c>
      <c r="EL22" s="4">
        <v>7.5886250384682441E-6</v>
      </c>
      <c r="EM22" s="4">
        <v>7.4235565186153707E-6</v>
      </c>
      <c r="EN22" s="4">
        <v>7.2620784810073502E-6</v>
      </c>
      <c r="EO22" s="4">
        <v>7.1041128349991212E-6</v>
      </c>
      <c r="EP22" s="4">
        <v>6.9495831880317382E-6</v>
      </c>
      <c r="EQ22" s="4">
        <v>6.798414808439901E-6</v>
      </c>
      <c r="ER22" s="4">
        <v>6.6505345892586831E-6</v>
      </c>
      <c r="ES22" s="4">
        <v>6.505871013473552E-6</v>
      </c>
      <c r="ET22" s="4">
        <v>6.3643541187152763E-6</v>
      </c>
      <c r="EU22" s="4">
        <v>6.2259154641752801E-6</v>
      </c>
      <c r="EV22" s="4">
        <v>6.0904880971879294E-6</v>
      </c>
      <c r="EW22" s="4">
        <v>5.9580065210340649E-6</v>
      </c>
      <c r="EX22" s="4">
        <v>5.8284066632996456E-6</v>
      </c>
      <c r="EY22" s="4">
        <v>5.7016258447895041E-6</v>
      </c>
      <c r="EZ22" s="4">
        <v>5.5776027493292801E-6</v>
      </c>
      <c r="FA22" s="4">
        <v>5.4562773943445109E-6</v>
      </c>
      <c r="FB22" s="4">
        <v>5.3375911015507427E-6</v>
      </c>
      <c r="FC22" s="4">
        <v>5.2214864688648888E-6</v>
      </c>
      <c r="FD22" s="4">
        <v>5.1079073424276089E-6</v>
      </c>
      <c r="FE22" s="4">
        <v>4.99679878962489E-6</v>
      </c>
      <c r="FF22" s="4">
        <v>4.8881070727757603E-6</v>
      </c>
      <c r="FG22" s="4">
        <v>4.7817796224869369E-6</v>
      </c>
      <c r="FH22" s="4">
        <v>4.6777650131168969E-6</v>
      </c>
      <c r="FI22" s="4">
        <v>4.576012937018703E-6</v>
      </c>
      <c r="FJ22" s="4">
        <v>4.4764741811142983E-6</v>
      </c>
      <c r="FK22" s="4">
        <v>4.3791006023585766E-6</v>
      </c>
      <c r="FL22" s="4">
        <v>4.2838451048687887E-6</v>
      </c>
      <c r="FM22" s="4">
        <v>4.1906616171649702E-6</v>
      </c>
      <c r="FN22" s="4">
        <v>4.0995050697434365E-6</v>
      </c>
      <c r="FO22" s="4">
        <v>4.0103313733164114E-6</v>
      </c>
      <c r="FP22" s="4">
        <v>3.923097397495745E-6</v>
      </c>
      <c r="FQ22" s="4">
        <v>3.8377609502537879E-6</v>
      </c>
    </row>
    <row r="23" spans="1:173" x14ac:dyDescent="0.2">
      <c r="A23" s="3">
        <v>21</v>
      </c>
      <c r="B23" s="4">
        <v>1.6756965148156944E-4</v>
      </c>
      <c r="C23" s="4">
        <v>1.641569266820353E-4</v>
      </c>
      <c r="D23" s="4">
        <v>1.6080378457816735E-4</v>
      </c>
      <c r="E23" s="4">
        <v>1.5750998342745071E-4</v>
      </c>
      <c r="F23" s="4">
        <v>1.5427520847066667E-4</v>
      </c>
      <c r="G23" s="4">
        <v>1.5109907925558996E-4</v>
      </c>
      <c r="H23" s="4">
        <v>1.4798115640013432E-4</v>
      </c>
      <c r="I23" s="4">
        <v>1.4492094783291609E-4</v>
      </c>
      <c r="J23" s="4">
        <v>1.4191791454554181E-4</v>
      </c>
      <c r="K23" s="4">
        <v>1.3897147589159164E-4</v>
      </c>
      <c r="L23" s="4">
        <v>1.3608101446238585E-4</v>
      </c>
      <c r="M23" s="4">
        <v>1.3324588057006537E-4</v>
      </c>
      <c r="N23" s="4">
        <v>1.3046539636607513E-4</v>
      </c>
      <c r="O23" s="4">
        <v>1.2773885962102938E-4</v>
      </c>
      <c r="P23" s="4">
        <v>1.2506554718982876E-4</v>
      </c>
      <c r="Q23" s="4">
        <v>1.2244471818589897E-4</v>
      </c>
      <c r="R23" s="4">
        <v>1.1987561688575621E-4</v>
      </c>
      <c r="S23" s="4">
        <v>1.1735747538399455E-4</v>
      </c>
      <c r="T23" s="4">
        <v>1.1488951601656971E-4</v>
      </c>
      <c r="U23" s="4">
        <v>1.1247095357147519E-4</v>
      </c>
      <c r="V23" s="4">
        <v>1.1010099730124345E-4</v>
      </c>
      <c r="W23" s="4">
        <v>1.0777885275337074E-4</v>
      </c>
      <c r="X23" s="4">
        <v>1.0550372343276493E-4</v>
      </c>
      <c r="Y23" s="4">
        <v>1.0327481230887336E-4</v>
      </c>
      <c r="Z23" s="4">
        <v>1.010913231795918E-4</v>
      </c>
      <c r="AA23" s="4">
        <v>9.8952461903278888E-5</v>
      </c>
      <c r="AB23" s="4">
        <v>9.6857437509756394E-5</v>
      </c>
      <c r="AC23" s="4">
        <v>9.4805463199398865E-5</v>
      </c>
      <c r="AD23" s="4">
        <v>9.2795757238750554E-5</v>
      </c>
      <c r="AE23" s="4">
        <v>9.08275437628836E-5</v>
      </c>
      <c r="AF23" s="4">
        <v>8.8900053490048592E-5</v>
      </c>
      <c r="AG23" s="4">
        <v>8.7012524356389065E-5</v>
      </c>
      <c r="AH23" s="4">
        <v>8.5164202078713558E-5</v>
      </c>
      <c r="AI23" s="4">
        <v>8.3354340648544856E-5</v>
      </c>
      <c r="AJ23" s="4">
        <v>8.1582202765995149E-5</v>
      </c>
      <c r="AK23" s="4">
        <v>7.9847060217019816E-5</v>
      </c>
      <c r="AL23" s="4">
        <v>7.8148194198157661E-5</v>
      </c>
      <c r="AM23" s="4">
        <v>7.6484895595974045E-5</v>
      </c>
      <c r="AN23" s="4">
        <v>7.4856465221873059E-5</v>
      </c>
      <c r="AO23" s="4">
        <v>7.3262214008273929E-5</v>
      </c>
      <c r="AP23" s="4">
        <v>7.1701463169149271E-5</v>
      </c>
      <c r="AQ23" s="4">
        <v>7.017354432758971E-5</v>
      </c>
      <c r="AR23" s="4">
        <v>6.8677799613947599E-5</v>
      </c>
      <c r="AS23" s="4">
        <v>6.7213581736558226E-5</v>
      </c>
      <c r="AT23" s="4">
        <v>6.5780254028813268E-5</v>
      </c>
      <c r="AU23" s="4">
        <v>6.4377190473030588E-5</v>
      </c>
      <c r="AV23" s="4">
        <v>6.3003775704784104E-5</v>
      </c>
      <c r="AW23" s="4">
        <v>6.1659404999470091E-5</v>
      </c>
      <c r="AX23" s="4">
        <v>6.0343484241665024E-5</v>
      </c>
      <c r="AY23" s="4">
        <v>5.905542988027257E-5</v>
      </c>
      <c r="AZ23" s="4">
        <v>5.7794668870569943E-5</v>
      </c>
      <c r="BA23" s="4">
        <v>5.6560638604041813E-5</v>
      </c>
      <c r="BB23" s="4">
        <v>5.5352786827889133E-5</v>
      </c>
      <c r="BC23" s="4">
        <v>5.417057155476801E-5</v>
      </c>
      <c r="BD23" s="4">
        <v>5.3013460965201098E-5</v>
      </c>
      <c r="BE23" s="4">
        <v>5.1880933301329257E-5</v>
      </c>
      <c r="BF23" s="4">
        <v>5.0772476754779028E-5</v>
      </c>
      <c r="BG23" s="4">
        <v>4.9687589349201033E-5</v>
      </c>
      <c r="BH23" s="4">
        <v>4.8625778817368293E-5</v>
      </c>
      <c r="BI23" s="4">
        <v>4.7586562474499772E-5</v>
      </c>
      <c r="BJ23" s="4">
        <v>4.6569467087254068E-5</v>
      </c>
      <c r="BK23" s="4">
        <v>4.5574028740724692E-5</v>
      </c>
      <c r="BL23" s="4">
        <v>4.4599792702104679E-5</v>
      </c>
      <c r="BM23" s="4">
        <v>4.3646313282463822E-5</v>
      </c>
      <c r="BN23" s="4">
        <v>4.2713153697526707E-5</v>
      </c>
      <c r="BO23" s="4">
        <v>4.1799885926341318E-5</v>
      </c>
      <c r="BP23" s="4">
        <v>4.0906090569392539E-5</v>
      </c>
      <c r="BQ23" s="4">
        <v>4.0031356706826671E-5</v>
      </c>
      <c r="BR23" s="4">
        <v>3.9175281755121638E-5</v>
      </c>
      <c r="BS23" s="4">
        <v>3.8337471325311512E-5</v>
      </c>
      <c r="BT23" s="4">
        <v>3.7517539079878759E-5</v>
      </c>
      <c r="BU23" s="4">
        <v>3.6715106591644897E-5</v>
      </c>
      <c r="BV23" s="4">
        <v>3.5929803201661947E-5</v>
      </c>
      <c r="BW23" s="4">
        <v>3.5161265879879444E-5</v>
      </c>
      <c r="BX23" s="4">
        <v>3.4409139084923268E-5</v>
      </c>
      <c r="BY23" s="4">
        <v>3.3673074625983901E-5</v>
      </c>
      <c r="BZ23" s="4">
        <v>3.2952731526147971E-5</v>
      </c>
      <c r="CA23" s="4">
        <v>3.2247775886173891E-5</v>
      </c>
      <c r="CB23" s="4">
        <v>3.1557880750487932E-5</v>
      </c>
      <c r="CC23" s="4">
        <v>3.0882725974623604E-5</v>
      </c>
      <c r="CD23" s="4">
        <v>3.0221998093549196E-5</v>
      </c>
      <c r="CE23" s="4">
        <v>2.9575390192881912E-5</v>
      </c>
      <c r="CF23" s="4">
        <v>2.8942601780435062E-5</v>
      </c>
      <c r="CG23" s="4">
        <v>2.8323338660762865E-5</v>
      </c>
      <c r="CH23" s="4">
        <v>2.7717312810704442E-5</v>
      </c>
      <c r="CI23" s="4">
        <v>2.7124242257037245E-5</v>
      </c>
      <c r="CJ23" s="4">
        <v>2.6543850956017856E-5</v>
      </c>
      <c r="CK23" s="4">
        <v>2.5975868674588121E-5</v>
      </c>
      <c r="CL23" s="4">
        <v>2.542003087402378E-5</v>
      </c>
      <c r="CM23" s="4">
        <v>2.4876078594471274E-5</v>
      </c>
      <c r="CN23" s="4">
        <v>2.4343758342593169E-5</v>
      </c>
      <c r="CO23" s="4">
        <v>2.3822821980323816E-5</v>
      </c>
      <c r="CP23" s="4">
        <v>2.3313026615734422E-5</v>
      </c>
      <c r="CQ23" s="4">
        <v>2.2814134495674487E-5</v>
      </c>
      <c r="CR23" s="4">
        <v>2.2325912900855727E-5</v>
      </c>
      <c r="CS23" s="4">
        <v>2.1848134042046219E-5</v>
      </c>
      <c r="CT23" s="4">
        <v>2.1380574958707044E-5</v>
      </c>
      <c r="CU23" s="4">
        <v>2.0923017419294254E-5</v>
      </c>
      <c r="CV23" s="4">
        <v>2.0475247823337206E-5</v>
      </c>
      <c r="CW23" s="4">
        <v>2.0037057105515288E-5</v>
      </c>
      <c r="CX23" s="4">
        <v>1.9608240641399988E-5</v>
      </c>
      <c r="CY23" s="4">
        <v>1.9188598155084335E-5</v>
      </c>
      <c r="CZ23" s="4">
        <v>1.8777933628588706E-5</v>
      </c>
      <c r="DA23" s="4">
        <v>1.8376055212931952E-5</v>
      </c>
      <c r="DB23" s="4">
        <v>1.7982775140756857E-5</v>
      </c>
      <c r="DC23" s="4">
        <v>1.7597909641287046E-5</v>
      </c>
      <c r="DD23" s="4">
        <v>1.7221278856394129E-5</v>
      </c>
      <c r="DE23" s="4">
        <v>1.6852706758219149E-5</v>
      </c>
      <c r="DF23" s="4">
        <v>1.6492021069014484E-5</v>
      </c>
      <c r="DG23" s="4">
        <v>1.6139053182206986E-5</v>
      </c>
      <c r="DH23" s="4">
        <v>1.5793638084904416E-5</v>
      </c>
      <c r="DI23" s="4">
        <v>1.5455614282178232E-5</v>
      </c>
      <c r="DJ23" s="4">
        <v>1.512482372323376E-5</v>
      </c>
      <c r="DK23" s="4">
        <v>1.4801111728024452E-5</v>
      </c>
      <c r="DL23" s="4">
        <v>1.4484326916752721E-5</v>
      </c>
      <c r="DM23" s="4">
        <v>1.4174321139370782E-5</v>
      </c>
      <c r="DN23" s="4">
        <v>1.3870949407746025E-5</v>
      </c>
      <c r="DO23" s="4">
        <v>1.3574069828603541E-5</v>
      </c>
      <c r="DP23" s="4">
        <v>1.3283543537800924E-5</v>
      </c>
      <c r="DQ23" s="4">
        <v>1.2999234636157375E-5</v>
      </c>
      <c r="DR23" s="4">
        <v>1.2721010126504062E-5</v>
      </c>
      <c r="DS23" s="4">
        <v>1.2448739852399804E-5</v>
      </c>
      <c r="DT23" s="4">
        <v>1.2182296437290852E-5</v>
      </c>
      <c r="DU23" s="4">
        <v>1.1921555226002134E-5</v>
      </c>
      <c r="DV23" s="4">
        <v>1.1666394226450549E-5</v>
      </c>
      <c r="DW23" s="4">
        <v>1.1416694053245635E-5</v>
      </c>
      <c r="DX23" s="4">
        <v>1.117233787228944E-5</v>
      </c>
      <c r="DY23" s="4">
        <v>1.0933211346264571E-5</v>
      </c>
      <c r="DZ23" s="4">
        <v>1.0699202581676559E-5</v>
      </c>
      <c r="EA23" s="4">
        <v>1.0470202076673374E-5</v>
      </c>
      <c r="EB23" s="4">
        <v>1.0246102670419255E-5</v>
      </c>
      <c r="EC23" s="4">
        <v>1.0026799492801608E-5</v>
      </c>
      <c r="ED23" s="4">
        <v>9.8121899158032377E-6</v>
      </c>
      <c r="EE23" s="4">
        <v>9.6021735057627566E-6</v>
      </c>
      <c r="EF23" s="4">
        <v>9.396651976634196E-6</v>
      </c>
      <c r="EG23" s="4">
        <v>9.1955291439127507E-6</v>
      </c>
      <c r="EH23" s="4">
        <v>8.9987108801148352E-6</v>
      </c>
      <c r="EI23" s="4">
        <v>8.8061050705912081E-6</v>
      </c>
      <c r="EJ23" s="4">
        <v>8.6176215710054294E-6</v>
      </c>
      <c r="EK23" s="4">
        <v>8.4331721648123192E-6</v>
      </c>
      <c r="EL23" s="4">
        <v>8.2526705224017505E-6</v>
      </c>
      <c r="EM23" s="4">
        <v>8.0760321606865304E-6</v>
      </c>
      <c r="EN23" s="4">
        <v>7.9031744038005058E-6</v>
      </c>
      <c r="EO23" s="4">
        <v>7.7340163442407572E-6</v>
      </c>
      <c r="EP23" s="4">
        <v>7.568478805564105E-6</v>
      </c>
      <c r="EQ23" s="4">
        <v>7.4064843047505491E-6</v>
      </c>
      <c r="ER23" s="4">
        <v>7.2479570168981766E-6</v>
      </c>
      <c r="ES23" s="4">
        <v>7.0928227386968246E-6</v>
      </c>
      <c r="ET23" s="4">
        <v>6.9410088548993443E-6</v>
      </c>
      <c r="EU23" s="4">
        <v>6.7924443035716209E-6</v>
      </c>
      <c r="EV23" s="4">
        <v>6.647059543340994E-6</v>
      </c>
      <c r="EW23" s="4">
        <v>6.5047865206446787E-6</v>
      </c>
      <c r="EX23" s="4">
        <v>6.3655586379773865E-6</v>
      </c>
      <c r="EY23" s="4">
        <v>6.2293107230271261E-6</v>
      </c>
      <c r="EZ23" s="4">
        <v>6.0959789976999801E-6</v>
      </c>
      <c r="FA23" s="4">
        <v>5.9655010489212401E-6</v>
      </c>
      <c r="FB23" s="4">
        <v>5.8378157989924517E-6</v>
      </c>
      <c r="FC23" s="4">
        <v>5.7128634769476605E-6</v>
      </c>
      <c r="FD23" s="4">
        <v>5.5905855912419256E-6</v>
      </c>
      <c r="FE23" s="4">
        <v>5.4709249017736994E-6</v>
      </c>
      <c r="FF23" s="4">
        <v>5.3538253932394753E-6</v>
      </c>
      <c r="FG23" s="4">
        <v>5.239232249376613E-6</v>
      </c>
      <c r="FH23" s="4">
        <v>5.1270918265400311E-6</v>
      </c>
      <c r="FI23" s="4">
        <v>5.0173516294993448E-6</v>
      </c>
      <c r="FJ23" s="4">
        <v>4.9099602860147584E-6</v>
      </c>
      <c r="FK23" s="4">
        <v>4.8048675236334049E-6</v>
      </c>
      <c r="FL23" s="4">
        <v>4.7020241453754608E-6</v>
      </c>
      <c r="FM23" s="4">
        <v>4.601382007418664E-6</v>
      </c>
      <c r="FN23" s="4">
        <v>4.5028939961166969E-6</v>
      </c>
      <c r="FO23" s="4">
        <v>4.4065140062388153E-6</v>
      </c>
      <c r="FP23" s="4">
        <v>4.3121969190984544E-6</v>
      </c>
      <c r="FQ23" s="4">
        <v>4.2198985816810364E-6</v>
      </c>
    </row>
    <row r="24" spans="1:173" x14ac:dyDescent="0.2">
      <c r="A24" s="3">
        <v>22</v>
      </c>
      <c r="B24" s="4">
        <v>1.7598940049001754E-4</v>
      </c>
      <c r="C24" s="4">
        <v>1.7257414477911404E-4</v>
      </c>
      <c r="D24" s="4">
        <v>1.6921279616366469E-4</v>
      </c>
      <c r="E24" s="4">
        <v>1.6590549745565397E-4</v>
      </c>
      <c r="F24" s="4">
        <v>1.6265229514522694E-4</v>
      </c>
      <c r="G24" s="4">
        <v>1.5945314810839051E-4</v>
      </c>
      <c r="H24" s="4">
        <v>1.5630793568099932E-4</v>
      </c>
      <c r="I24" s="4">
        <v>1.5321646513954956E-4</v>
      </c>
      <c r="J24" s="4">
        <v>1.50178478625973E-4</v>
      </c>
      <c r="K24" s="4">
        <v>1.4719365955284669E-4</v>
      </c>
      <c r="L24" s="4">
        <v>1.4426163852310214E-4</v>
      </c>
      <c r="M24" s="4">
        <v>1.4138199879609736E-4</v>
      </c>
      <c r="N24" s="4">
        <v>1.3855428133124903E-4</v>
      </c>
      <c r="O24" s="4">
        <v>1.3577798943864572E-4</v>
      </c>
      <c r="P24" s="4">
        <v>1.330525930616222E-4</v>
      </c>
      <c r="Q24" s="4">
        <v>1.3037753272038266E-4</v>
      </c>
      <c r="R24" s="4">
        <v>1.2775222313732293E-4</v>
      </c>
      <c r="S24" s="4">
        <v>1.2517605656903186E-4</v>
      </c>
      <c r="T24" s="4">
        <v>1.2264840586473369E-4</v>
      </c>
      <c r="U24" s="4">
        <v>1.2016862727204369E-4</v>
      </c>
      <c r="V24" s="4">
        <v>1.1773606300735651E-4</v>
      </c>
      <c r="W24" s="4">
        <v>1.1535004360940793E-4</v>
      </c>
      <c r="X24" s="4">
        <v>1.1300989009077611E-4</v>
      </c>
      <c r="Y24" s="4">
        <v>1.107149159043086E-4</v>
      </c>
      <c r="Z24" s="4">
        <v>1.0846442873557738E-4</v>
      </c>
      <c r="AA24" s="4">
        <v>1.0625773213790435E-4</v>
      </c>
      <c r="AB24" s="4">
        <v>1.0409412701894993E-4</v>
      </c>
      <c r="AC24" s="4">
        <v>1.019729129922986E-4</v>
      </c>
      <c r="AD24" s="4">
        <v>9.9893389602923044E-5</v>
      </c>
      <c r="AE24" s="4">
        <v>9.7854857438184339E-5</v>
      </c>
      <c r="AF24" s="4">
        <v>9.5856619131140519E-5</v>
      </c>
      <c r="AG24" s="4">
        <v>9.3897980266266501E-5</v>
      </c>
      <c r="AH24" s="4">
        <v>9.1978250194468814E-5</v>
      </c>
      <c r="AI24" s="4">
        <v>9.0096742765388704E-5</v>
      </c>
      <c r="AJ24" s="4">
        <v>8.8252776981878611E-5</v>
      </c>
      <c r="AK24" s="4">
        <v>8.6445677585755831E-5</v>
      </c>
      <c r="AL24" s="4">
        <v>8.4674775577830985E-5</v>
      </c>
      <c r="AM24" s="4">
        <v>8.2939408678206483E-5</v>
      </c>
      <c r="AN24" s="4">
        <v>8.1238921733284286E-5</v>
      </c>
      <c r="AO24" s="4">
        <v>7.957266707137034E-5</v>
      </c>
      <c r="AP24" s="4">
        <v>7.7940004813537023E-5</v>
      </c>
      <c r="AQ24" s="4">
        <v>7.6340303142075072E-5</v>
      </c>
      <c r="AR24" s="4">
        <v>7.4772938530420774E-5</v>
      </c>
      <c r="AS24" s="4">
        <v>7.3237295937667035E-5</v>
      </c>
      <c r="AT24" s="4">
        <v>7.1732768972210259E-5</v>
      </c>
      <c r="AU24" s="4">
        <v>7.025876002464404E-5</v>
      </c>
      <c r="AV24" s="4">
        <v>6.8814680374451598E-5</v>
      </c>
      <c r="AW24" s="4">
        <v>6.7399950272939435E-5</v>
      </c>
      <c r="AX24" s="4">
        <v>6.6013999003078361E-5</v>
      </c>
      <c r="AY24" s="4">
        <v>6.4656264919915607E-5</v>
      </c>
      <c r="AZ24" s="4">
        <v>6.3326195472113156E-5</v>
      </c>
      <c r="BA24" s="4">
        <v>6.20232472077209E-5</v>
      </c>
      <c r="BB24" s="4">
        <v>6.0746885764184633E-5</v>
      </c>
      <c r="BC24" s="4">
        <v>5.9496585845364436E-5</v>
      </c>
      <c r="BD24" s="4">
        <v>5.8271831185785494E-5</v>
      </c>
      <c r="BE24" s="4">
        <v>5.7072114504563842E-5</v>
      </c>
      <c r="BF24" s="4">
        <v>5.5896937449007034E-5</v>
      </c>
      <c r="BG24" s="4">
        <v>5.4745810529999162E-5</v>
      </c>
      <c r="BH24" s="4">
        <v>5.3618253048171027E-5</v>
      </c>
      <c r="BI24" s="4">
        <v>5.2513793015185328E-5</v>
      </c>
      <c r="BJ24" s="4">
        <v>5.1431967066473128E-5</v>
      </c>
      <c r="BK24" s="4">
        <v>5.0372320370639656E-5</v>
      </c>
      <c r="BL24" s="4">
        <v>4.9334406532319797E-5</v>
      </c>
      <c r="BM24" s="4">
        <v>4.8317787492258013E-5</v>
      </c>
      <c r="BN24" s="4">
        <v>4.7322033422836363E-5</v>
      </c>
      <c r="BO24" s="4">
        <v>4.634672262071593E-5</v>
      </c>
      <c r="BP24" s="4">
        <v>4.5391441397479859E-5</v>
      </c>
      <c r="BQ24" s="4">
        <v>4.4455783966834694E-5</v>
      </c>
      <c r="BR24" s="4">
        <v>4.3539352331034564E-5</v>
      </c>
      <c r="BS24" s="4">
        <v>4.2641756165973099E-5</v>
      </c>
      <c r="BT24" s="4">
        <v>4.1762612703721835E-5</v>
      </c>
      <c r="BU24" s="4">
        <v>4.0901546615956796E-5</v>
      </c>
      <c r="BV24" s="4">
        <v>4.0058189895941787E-5</v>
      </c>
      <c r="BW24" s="4">
        <v>3.9232181739845551E-5</v>
      </c>
      <c r="BX24" s="4">
        <v>3.8423168429169152E-5</v>
      </c>
      <c r="BY24" s="4">
        <v>3.7630803211730068E-5</v>
      </c>
      <c r="BZ24" s="4">
        <v>3.6854746184311615E-5</v>
      </c>
      <c r="CA24" s="4">
        <v>3.6094664174535218E-5</v>
      </c>
      <c r="CB24" s="4">
        <v>3.5350230624398016E-5</v>
      </c>
      <c r="CC24" s="4">
        <v>3.4621125474143533E-5</v>
      </c>
      <c r="CD24" s="4">
        <v>3.3907035046021328E-5</v>
      </c>
      <c r="CE24" s="4">
        <v>3.3207651930822202E-5</v>
      </c>
      <c r="CF24" s="4">
        <v>3.2522674873858293E-5</v>
      </c>
      <c r="CG24" s="4">
        <v>3.1851808662497483E-5</v>
      </c>
      <c r="CH24" s="4">
        <v>3.1194764015474163E-5</v>
      </c>
      <c r="CI24" s="4">
        <v>3.0551257472644089E-5</v>
      </c>
      <c r="CJ24" s="4">
        <v>2.9921011286515586E-5</v>
      </c>
      <c r="CK24" s="4">
        <v>2.9303753314779968E-5</v>
      </c>
      <c r="CL24" s="4">
        <v>2.869921691472932E-5</v>
      </c>
      <c r="CM24" s="4">
        <v>2.8107140838562472E-5</v>
      </c>
      <c r="CN24" s="4">
        <v>2.7527269130467324E-5</v>
      </c>
      <c r="CO24" s="4">
        <v>2.6959351025146461E-5</v>
      </c>
      <c r="CP24" s="4">
        <v>2.6403140847786055E-5</v>
      </c>
      <c r="CQ24" s="4">
        <v>2.5858397915468068E-5</v>
      </c>
      <c r="CR24" s="4">
        <v>2.5324886440358796E-5</v>
      </c>
      <c r="CS24" s="4">
        <v>2.4802375433896628E-5</v>
      </c>
      <c r="CT24" s="4">
        <v>2.4290638613422288E-5</v>
      </c>
      <c r="CU24" s="4">
        <v>2.3789454309475211E-5</v>
      </c>
      <c r="CV24" s="4">
        <v>2.3298605374866277E-5</v>
      </c>
      <c r="CW24" s="4">
        <v>2.2817879095637927E-5</v>
      </c>
      <c r="CX24" s="4">
        <v>2.2347067103356544E-5</v>
      </c>
      <c r="CY24" s="4">
        <v>2.1885965288293008E-5</v>
      </c>
      <c r="CZ24" s="4">
        <v>2.1434373715489841E-5</v>
      </c>
      <c r="DA24" s="4">
        <v>2.0992096541050387E-5</v>
      </c>
      <c r="DB24" s="4">
        <v>2.05589419304264E-5</v>
      </c>
      <c r="DC24" s="4">
        <v>2.0134721978481984E-5</v>
      </c>
      <c r="DD24" s="4">
        <v>1.9719252630112649E-5</v>
      </c>
      <c r="DE24" s="4">
        <v>1.931235360363992E-5</v>
      </c>
      <c r="DF24" s="4">
        <v>1.891384831420595E-5</v>
      </c>
      <c r="DG24" s="4">
        <v>1.8523563799721643E-5</v>
      </c>
      <c r="DH24" s="4">
        <v>1.8141330647702958E-5</v>
      </c>
      <c r="DI24" s="4">
        <v>1.7766982923328456E-5</v>
      </c>
      <c r="DJ24" s="4">
        <v>1.740035809949525E-5</v>
      </c>
      <c r="DK24" s="4">
        <v>1.7041296987208021E-5</v>
      </c>
      <c r="DL24" s="4">
        <v>1.668964366863257E-5</v>
      </c>
      <c r="DM24" s="4">
        <v>1.6345245429816302E-5</v>
      </c>
      <c r="DN24" s="4">
        <v>1.6007952696517336E-5</v>
      </c>
      <c r="DO24" s="4">
        <v>1.5677618969811569E-5</v>
      </c>
      <c r="DP24" s="4">
        <v>1.5354100763365075E-5</v>
      </c>
      <c r="DQ24" s="4">
        <v>1.5037257542593885E-5</v>
      </c>
      <c r="DR24" s="4">
        <v>1.4726951664045806E-5</v>
      </c>
      <c r="DS24" s="4">
        <v>1.4423048316780651E-5</v>
      </c>
      <c r="DT24" s="4">
        <v>1.4125415463972502E-5</v>
      </c>
      <c r="DU24" s="4">
        <v>1.3833923787176516E-5</v>
      </c>
      <c r="DV24" s="4">
        <v>1.3548446629707556E-5</v>
      </c>
      <c r="DW24" s="4">
        <v>1.3268859942905387E-5</v>
      </c>
      <c r="DX24" s="4">
        <v>1.2995042232732956E-5</v>
      </c>
      <c r="DY24" s="4">
        <v>1.2726874507040797E-5</v>
      </c>
      <c r="DZ24" s="4">
        <v>1.2464240224829837E-5</v>
      </c>
      <c r="EA24" s="4">
        <v>1.2207025245736247E-5</v>
      </c>
      <c r="EB24" s="4">
        <v>1.195511778095959E-5</v>
      </c>
      <c r="EC24" s="4">
        <v>1.1708408344857091E-5</v>
      </c>
      <c r="ED24" s="4">
        <v>1.1466789707870184E-5</v>
      </c>
      <c r="EE24" s="4">
        <v>1.123015685011719E-5</v>
      </c>
      <c r="EF24" s="4">
        <v>1.099840691631826E-5</v>
      </c>
      <c r="EG24" s="4">
        <v>1.0771439170942365E-5</v>
      </c>
      <c r="EH24" s="4">
        <v>1.0549154954797579E-5</v>
      </c>
      <c r="EI24" s="4">
        <v>1.0331457642509534E-5</v>
      </c>
      <c r="EJ24" s="4">
        <v>1.0118252600554989E-5</v>
      </c>
      <c r="EK24" s="4">
        <v>9.9094471465166478E-6</v>
      </c>
      <c r="EL24" s="4">
        <v>9.7049505088930843E-6</v>
      </c>
      <c r="EM24" s="4">
        <v>9.5046737874637799E-6</v>
      </c>
      <c r="EN24" s="4">
        <v>9.308529915430519E-6</v>
      </c>
      <c r="EO24" s="4">
        <v>9.1164336211146946E-6</v>
      </c>
      <c r="EP24" s="4">
        <v>8.9283013914309706E-6</v>
      </c>
      <c r="EQ24" s="4">
        <v>8.7440514353609444E-6</v>
      </c>
      <c r="ER24" s="4">
        <v>8.5636036487590772E-6</v>
      </c>
      <c r="ES24" s="4">
        <v>8.3868795797137352E-6</v>
      </c>
      <c r="ET24" s="4">
        <v>8.2138023941302762E-6</v>
      </c>
      <c r="EU24" s="4">
        <v>8.0442968426464034E-6</v>
      </c>
      <c r="EV24" s="4">
        <v>7.8782892281026307E-6</v>
      </c>
      <c r="EW24" s="4">
        <v>7.7157073734568371E-6</v>
      </c>
      <c r="EX24" s="4">
        <v>7.5564805903649557E-6</v>
      </c>
      <c r="EY24" s="4">
        <v>7.4005396487608621E-6</v>
      </c>
      <c r="EZ24" s="4">
        <v>7.2478167465472865E-6</v>
      </c>
      <c r="FA24" s="4">
        <v>7.0982454803969475E-6</v>
      </c>
      <c r="FB24" s="4">
        <v>6.9517608167757317E-6</v>
      </c>
      <c r="FC24" s="4">
        <v>6.8082990638540508E-6</v>
      </c>
      <c r="FD24" s="4">
        <v>6.6677978435292218E-6</v>
      </c>
      <c r="FE24" s="4">
        <v>6.5301960648911361E-6</v>
      </c>
      <c r="FF24" s="4">
        <v>6.3954338972438407E-6</v>
      </c>
      <c r="FG24" s="4">
        <v>6.2634527442373411E-6</v>
      </c>
      <c r="FH24" s="4">
        <v>6.1341952183324722E-6</v>
      </c>
      <c r="FI24" s="4">
        <v>6.0076051163759914E-6</v>
      </c>
      <c r="FJ24" s="4">
        <v>5.8836273942874939E-6</v>
      </c>
      <c r="FK24" s="4">
        <v>5.7622081440777961E-6</v>
      </c>
      <c r="FL24" s="4">
        <v>5.6432945699791404E-6</v>
      </c>
      <c r="FM24" s="4">
        <v>5.5268349652415338E-6</v>
      </c>
      <c r="FN24" s="4">
        <v>5.4127786901503327E-6</v>
      </c>
      <c r="FO24" s="4">
        <v>5.3010761501548487E-6</v>
      </c>
      <c r="FP24" s="4">
        <v>5.1916787734418435E-6</v>
      </c>
      <c r="FQ24" s="4">
        <v>5.0845389908404925E-6</v>
      </c>
    </row>
    <row r="25" spans="1:173" x14ac:dyDescent="0.2">
      <c r="A25" s="3">
        <v>23</v>
      </c>
      <c r="B25" s="4">
        <v>1.7603852536973719E-4</v>
      </c>
      <c r="C25" s="4">
        <v>1.7248148601400892E-4</v>
      </c>
      <c r="D25" s="4">
        <v>1.6899611857135177E-4</v>
      </c>
      <c r="E25" s="4">
        <v>1.6558099427643747E-4</v>
      </c>
      <c r="F25" s="4">
        <v>1.6223471166276759E-4</v>
      </c>
      <c r="G25" s="4">
        <v>1.5895589613401651E-4</v>
      </c>
      <c r="H25" s="4">
        <v>1.557431995339309E-4</v>
      </c>
      <c r="I25" s="4">
        <v>1.5259529971545227E-4</v>
      </c>
      <c r="J25" s="4">
        <v>1.4951090011239287E-4</v>
      </c>
      <c r="K25" s="4">
        <v>1.4648872931000145E-4</v>
      </c>
      <c r="L25" s="4">
        <v>1.435275406196368E-4</v>
      </c>
      <c r="M25" s="4">
        <v>1.4062611165388539E-4</v>
      </c>
      <c r="N25" s="4">
        <v>1.3778324390545382E-4</v>
      </c>
      <c r="O25" s="4">
        <v>1.3499776232928085E-4</v>
      </c>
      <c r="P25" s="4">
        <v>1.3226851492675884E-4</v>
      </c>
      <c r="Q25" s="4">
        <v>1.2959437233606153E-4</v>
      </c>
      <c r="R25" s="4">
        <v>1.2697422742391495E-4</v>
      </c>
      <c r="S25" s="4">
        <v>1.2440699488414086E-4</v>
      </c>
      <c r="T25" s="4">
        <v>1.2189161083886457E-4</v>
      </c>
      <c r="U25" s="4">
        <v>1.19427032445385E-4</v>
      </c>
      <c r="V25" s="4">
        <v>1.1701223750770762E-4</v>
      </c>
      <c r="W25" s="4">
        <v>1.1464622409318448E-4</v>
      </c>
      <c r="X25" s="4">
        <v>1.1232801015392813E-4</v>
      </c>
      <c r="Y25" s="4">
        <v>1.100566331538877E-4</v>
      </c>
      <c r="Z25" s="4">
        <v>1.0783114970114305E-4</v>
      </c>
      <c r="AA25" s="4">
        <v>1.0565063518530593E-4</v>
      </c>
      <c r="AB25" s="4">
        <v>1.0351418342058327E-4</v>
      </c>
      <c r="AC25" s="4">
        <v>1.0142090629450262E-4</v>
      </c>
      <c r="AD25" s="4">
        <v>9.9369933421411538E-5</v>
      </c>
      <c r="AE25" s="4">
        <v>9.7360411802305258E-5</v>
      </c>
      <c r="AF25" s="4">
        <v>9.5391505489872408E-5</v>
      </c>
      <c r="AG25" s="4">
        <v>9.3462395258536723E-5</v>
      </c>
      <c r="AH25" s="4">
        <v>9.1572278280827035E-5</v>
      </c>
      <c r="AI25" s="4">
        <v>8.9720367808521218E-5</v>
      </c>
      <c r="AJ25" s="4">
        <v>8.7905892859896362E-5</v>
      </c>
      <c r="AK25" s="4">
        <v>8.6128097911530865E-5</v>
      </c>
      <c r="AL25" s="4">
        <v>8.4386242596323768E-5</v>
      </c>
      <c r="AM25" s="4">
        <v>8.267960140628805E-5</v>
      </c>
      <c r="AN25" s="4">
        <v>8.1007463400784019E-5</v>
      </c>
      <c r="AO25" s="4">
        <v>7.9369131919970748E-5</v>
      </c>
      <c r="AP25" s="4">
        <v>7.7763924303697607E-5</v>
      </c>
      <c r="AQ25" s="4">
        <v>7.6191171615058728E-5</v>
      </c>
      <c r="AR25" s="4">
        <v>7.4650218369276544E-5</v>
      </c>
      <c r="AS25" s="4">
        <v>7.3140422267359284E-5</v>
      </c>
      <c r="AT25" s="4">
        <v>7.1661153935198563E-5</v>
      </c>
      <c r="AU25" s="4">
        <v>7.0211796666885817E-5</v>
      </c>
      <c r="AV25" s="4">
        <v>6.8791746173357815E-5</v>
      </c>
      <c r="AW25" s="4">
        <v>6.740041033537203E-5</v>
      </c>
      <c r="AX25" s="4">
        <v>6.6037208961589045E-5</v>
      </c>
      <c r="AY25" s="4">
        <v>6.4701573550429714E-5</v>
      </c>
      <c r="AZ25" s="4">
        <v>6.3392947057705484E-5</v>
      </c>
      <c r="BA25" s="4">
        <v>6.2110783667579383E-5</v>
      </c>
      <c r="BB25" s="4">
        <v>6.0854548568634037E-5</v>
      </c>
      <c r="BC25" s="4">
        <v>5.9623717733714443E-5</v>
      </c>
      <c r="BD25" s="4">
        <v>5.841777770432266E-5</v>
      </c>
      <c r="BE25" s="4">
        <v>5.7236225379231342E-5</v>
      </c>
      <c r="BF25" s="4">
        <v>5.6078567807094082E-5</v>
      </c>
      <c r="BG25" s="4">
        <v>5.4944321983052546E-5</v>
      </c>
      <c r="BH25" s="4">
        <v>5.3833014649451449E-5</v>
      </c>
      <c r="BI25" s="4">
        <v>5.2744182100106229E-5</v>
      </c>
      <c r="BJ25" s="4">
        <v>5.1677369988900601E-5</v>
      </c>
      <c r="BK25" s="4">
        <v>5.0632133142047842E-5</v>
      </c>
      <c r="BL25" s="4">
        <v>4.9608035373349679E-5</v>
      </c>
      <c r="BM25" s="4">
        <v>4.8604649304007097E-5</v>
      </c>
      <c r="BN25" s="4">
        <v>4.762155618553976E-5</v>
      </c>
      <c r="BO25" s="4">
        <v>4.6658345726480199E-5</v>
      </c>
      <c r="BP25" s="4">
        <v>4.5714615921732538E-5</v>
      </c>
      <c r="BQ25" s="4">
        <v>4.4789972886372098E-5</v>
      </c>
      <c r="BR25" s="4">
        <v>4.3884030691998532E-5</v>
      </c>
      <c r="BS25" s="4">
        <v>4.299641120664166E-5</v>
      </c>
      <c r="BT25" s="4">
        <v>4.2126743937664912E-5</v>
      </c>
      <c r="BU25" s="4">
        <v>4.1274665877999439E-5</v>
      </c>
      <c r="BV25" s="4">
        <v>4.0439821355375827E-5</v>
      </c>
      <c r="BW25" s="4">
        <v>3.9621861884553411E-5</v>
      </c>
      <c r="BX25" s="4">
        <v>3.8820446022103106E-5</v>
      </c>
      <c r="BY25" s="4">
        <v>3.803523922496499E-5</v>
      </c>
      <c r="BZ25" s="4">
        <v>3.7265913711004295E-5</v>
      </c>
      <c r="CA25" s="4">
        <v>3.6512148322787041E-5</v>
      </c>
      <c r="CB25" s="4">
        <v>3.5773628394020207E-5</v>
      </c>
      <c r="CC25" s="4">
        <v>3.5050045618323367E-5</v>
      </c>
      <c r="CD25" s="4">
        <v>3.4341097921330999E-5</v>
      </c>
      <c r="CE25" s="4">
        <v>3.364648933457115E-5</v>
      </c>
      <c r="CF25" s="4">
        <v>3.2965929872452726E-5</v>
      </c>
      <c r="CG25" s="4">
        <v>3.2299135411584246E-5</v>
      </c>
      <c r="CH25" s="4">
        <v>3.1645827572091001E-5</v>
      </c>
      <c r="CI25" s="4">
        <v>3.1005733602040841E-5</v>
      </c>
      <c r="CJ25" s="4">
        <v>3.0378586263646312E-5</v>
      </c>
      <c r="CK25" s="4">
        <v>2.9764123721909286E-5</v>
      </c>
      <c r="CL25" s="4">
        <v>2.9162089435708083E-5</v>
      </c>
      <c r="CM25" s="4">
        <v>2.8572232050549928E-5</v>
      </c>
      <c r="CN25" s="4">
        <v>2.7994305293987942E-5</v>
      </c>
      <c r="CO25" s="4">
        <v>2.7428067873147555E-5</v>
      </c>
      <c r="CP25" s="4">
        <v>2.6873283373807233E-5</v>
      </c>
      <c r="CQ25" s="4">
        <v>2.6329720162032721E-5</v>
      </c>
      <c r="CR25" s="4">
        <v>2.5797151287809683E-5</v>
      </c>
      <c r="CS25" s="4">
        <v>2.5275354389675542E-5</v>
      </c>
      <c r="CT25" s="4">
        <v>2.476411160301506E-5</v>
      </c>
      <c r="CU25" s="4">
        <v>2.4263209468355917E-5</v>
      </c>
      <c r="CV25" s="4">
        <v>2.3772438842883936E-5</v>
      </c>
      <c r="CW25" s="4">
        <v>2.3291594812735461E-5</v>
      </c>
      <c r="CX25" s="4">
        <v>2.2820476608176321E-5</v>
      </c>
      <c r="CY25" s="4">
        <v>2.2358887519002835E-5</v>
      </c>
      <c r="CZ25" s="4">
        <v>2.1906634813384507E-5</v>
      </c>
      <c r="DA25" s="4">
        <v>2.1463529656817748E-5</v>
      </c>
      <c r="DB25" s="4">
        <v>2.1029387033633107E-5</v>
      </c>
      <c r="DC25" s="4">
        <v>2.0604025669612724E-5</v>
      </c>
      <c r="DD25" s="4">
        <v>2.0187267956606192E-5</v>
      </c>
      <c r="DE25" s="4">
        <v>1.9778939878256629E-5</v>
      </c>
      <c r="DF25" s="4">
        <v>1.9378870937503123E-5</v>
      </c>
      <c r="DG25" s="4">
        <v>1.8986894085193384E-5</v>
      </c>
      <c r="DH25" s="4">
        <v>1.860284565069481E-5</v>
      </c>
      <c r="DI25" s="4">
        <v>1.8226565273282702E-5</v>
      </c>
      <c r="DJ25" s="4">
        <v>1.7857895835526882E-5</v>
      </c>
      <c r="DK25" s="4">
        <v>1.7496683397566493E-5</v>
      </c>
      <c r="DL25" s="4">
        <v>1.714277713282808E-5</v>
      </c>
      <c r="DM25" s="4">
        <v>1.6796029265186974E-5</v>
      </c>
      <c r="DN25" s="4">
        <v>1.6456295007016841E-5</v>
      </c>
      <c r="DO25" s="4">
        <v>1.6123432499348667E-5</v>
      </c>
      <c r="DP25" s="4">
        <v>1.5797302751807685E-5</v>
      </c>
      <c r="DQ25" s="4">
        <v>1.5477769585547918E-5</v>
      </c>
      <c r="DR25" s="4">
        <v>1.5164699575520579E-5</v>
      </c>
      <c r="DS25" s="4">
        <v>1.4857961995518032E-5</v>
      </c>
      <c r="DT25" s="4">
        <v>1.455742876321775E-5</v>
      </c>
      <c r="DU25" s="4">
        <v>1.4262974386558547E-5</v>
      </c>
      <c r="DV25" s="4">
        <v>1.3974475911893158E-5</v>
      </c>
      <c r="DW25" s="4">
        <v>1.3691812872140829E-5</v>
      </c>
      <c r="DX25" s="4">
        <v>1.3414867236938299E-5</v>
      </c>
      <c r="DY25" s="4">
        <v>1.314352336290181E-5</v>
      </c>
      <c r="DZ25" s="4">
        <v>1.2877667945665472E-5</v>
      </c>
      <c r="EA25" s="4">
        <v>1.2617189972696785E-5</v>
      </c>
      <c r="EB25" s="4">
        <v>1.2361980676445228E-5</v>
      </c>
      <c r="EC25" s="4">
        <v>1.2111933489378224E-5</v>
      </c>
      <c r="ED25" s="4">
        <v>1.1866943999683244E-5</v>
      </c>
      <c r="EE25" s="4">
        <v>1.1626909906969907E-5</v>
      </c>
      <c r="EF25" s="4">
        <v>1.1391730979970482E-5</v>
      </c>
      <c r="EG25" s="4">
        <v>1.1161309014906529E-5</v>
      </c>
      <c r="EH25" s="4">
        <v>1.0935547794188594E-5</v>
      </c>
      <c r="EI25" s="4">
        <v>1.0714353046226144E-5</v>
      </c>
      <c r="EJ25" s="4">
        <v>1.049763240623669E-5</v>
      </c>
      <c r="EK25" s="4">
        <v>1.0285295377721049E-5</v>
      </c>
      <c r="EL25" s="4">
        <v>1.0077253294271671E-5</v>
      </c>
      <c r="EM25" s="4">
        <v>9.8734192831573253E-6</v>
      </c>
      <c r="EN25" s="4">
        <v>9.6737082286857401E-6</v>
      </c>
      <c r="EO25" s="4">
        <v>9.4780367365654428E-6</v>
      </c>
      <c r="EP25" s="4">
        <v>9.2863230994888468E-6</v>
      </c>
      <c r="EQ25" s="4">
        <v>9.0984872626043156E-6</v>
      </c>
      <c r="ER25" s="4">
        <v>8.9144507903204939E-6</v>
      </c>
      <c r="ES25" s="4">
        <v>8.7341368335547287E-6</v>
      </c>
      <c r="ET25" s="4">
        <v>8.5574700975366014E-6</v>
      </c>
      <c r="EU25" s="4">
        <v>8.3843768104996386E-6</v>
      </c>
      <c r="EV25" s="4">
        <v>8.2147846927060897E-6</v>
      </c>
      <c r="EW25" s="4">
        <v>8.0486229265819276E-6</v>
      </c>
      <c r="EX25" s="4">
        <v>7.8858221267408268E-6</v>
      </c>
      <c r="EY25" s="4">
        <v>7.7263143113404098E-6</v>
      </c>
      <c r="EZ25" s="4">
        <v>7.5700328734384925E-6</v>
      </c>
      <c r="FA25" s="4">
        <v>7.4169125534595537E-6</v>
      </c>
      <c r="FB25" s="4">
        <v>7.2668894116612037E-6</v>
      </c>
      <c r="FC25" s="4">
        <v>7.1199008017108767E-6</v>
      </c>
      <c r="FD25" s="4">
        <v>6.9758853443735447E-6</v>
      </c>
      <c r="FE25" s="4">
        <v>6.8347829018655659E-6</v>
      </c>
      <c r="FF25" s="4">
        <v>6.6965345527636444E-6</v>
      </c>
      <c r="FG25" s="4">
        <v>6.5610825674689011E-6</v>
      </c>
      <c r="FH25" s="4">
        <v>6.4283703841150341E-6</v>
      </c>
      <c r="FI25" s="4">
        <v>6.2983425846985241E-6</v>
      </c>
      <c r="FJ25" s="4">
        <v>6.1709448723190619E-6</v>
      </c>
      <c r="FK25" s="4">
        <v>6.0461240484199763E-6</v>
      </c>
      <c r="FL25" s="4">
        <v>5.9238279900286628E-6</v>
      </c>
      <c r="FM25" s="4">
        <v>5.80400562888439E-6</v>
      </c>
      <c r="FN25" s="4">
        <v>5.6866069296779287E-6</v>
      </c>
      <c r="FO25" s="4">
        <v>5.5715828687352698E-6</v>
      </c>
      <c r="FP25" s="4">
        <v>5.4588854143666765E-6</v>
      </c>
      <c r="FQ25" s="4">
        <v>5.3484675063275589E-6</v>
      </c>
    </row>
    <row r="26" spans="1:173" x14ac:dyDescent="0.2">
      <c r="A26" s="3">
        <v>24</v>
      </c>
      <c r="B26" s="4">
        <v>1.703006763045245E-4</v>
      </c>
      <c r="C26" s="4">
        <v>1.6686910201491045E-4</v>
      </c>
      <c r="D26" s="4">
        <v>1.635039081941958E-4</v>
      </c>
      <c r="E26" s="4">
        <v>1.6020402653815768E-4</v>
      </c>
      <c r="F26" s="4">
        <v>1.5696838847123473E-4</v>
      </c>
      <c r="G26" s="4">
        <v>1.5379592683650856E-4</v>
      </c>
      <c r="H26" s="4">
        <v>1.5068557742303756E-4</v>
      </c>
      <c r="I26" s="4">
        <v>1.4763628034619725E-4</v>
      </c>
      <c r="J26" s="4">
        <v>1.4464698128968667E-4</v>
      </c>
      <c r="K26" s="4">
        <v>1.4171663262219081E-4</v>
      </c>
      <c r="L26" s="4">
        <v>1.3884419439746942E-4</v>
      </c>
      <c r="M26" s="4">
        <v>1.3602863524875275E-4</v>
      </c>
      <c r="N26" s="4">
        <v>1.3326893318366118E-4</v>
      </c>
      <c r="O26" s="4">
        <v>1.3056407629008504E-4</v>
      </c>
      <c r="P26" s="4">
        <v>1.2791306335913077E-4</v>
      </c>
      <c r="Q26" s="4">
        <v>1.2531490443190574E-4</v>
      </c>
      <c r="R26" s="4">
        <v>1.2276862127669208E-4</v>
      </c>
      <c r="S26" s="4">
        <v>1.2027324780305992E-4</v>
      </c>
      <c r="T26" s="4">
        <v>1.1782783041669465E-4</v>
      </c>
      <c r="U26" s="4">
        <v>1.1543142832115549E-4</v>
      </c>
      <c r="V26" s="4">
        <v>1.1308311377122848E-4</v>
      </c>
      <c r="W26" s="4">
        <v>1.1078197228120423E-4</v>
      </c>
      <c r="X26" s="4">
        <v>1.0852710279274369E-4</v>
      </c>
      <c r="Y26" s="4">
        <v>1.0631761780510729E-4</v>
      </c>
      <c r="Z26" s="4">
        <v>1.041526434729656E-4</v>
      </c>
      <c r="AA26" s="4">
        <v>1.0203131967168044E-4</v>
      </c>
      <c r="AB26" s="4">
        <v>9.9952800036495759E-5</v>
      </c>
      <c r="AC26" s="4">
        <v>9.7916251975194157E-5</v>
      </c>
      <c r="AD26" s="4">
        <v>9.5920856658104903E-5</v>
      </c>
      <c r="AE26" s="4">
        <v>9.3965808988349941E-5</v>
      </c>
      <c r="AF26" s="4">
        <v>9.2050317551883865E-5</v>
      </c>
      <c r="AG26" s="4">
        <v>9.0173604551768705E-5</v>
      </c>
      <c r="AH26" s="4">
        <v>8.8334905727571744E-5</v>
      </c>
      <c r="AI26" s="4">
        <v>8.6533470259886336E-5</v>
      </c>
      <c r="AJ26" s="4">
        <v>8.4768560664527648E-5</v>
      </c>
      <c r="AK26" s="4">
        <v>8.3039452674404934E-5</v>
      </c>
      <c r="AL26" s="4">
        <v>8.1345435112734066E-5</v>
      </c>
      <c r="AM26" s="4">
        <v>7.968580975759032E-5</v>
      </c>
      <c r="AN26" s="4">
        <v>7.8059891199244724E-5</v>
      </c>
      <c r="AO26" s="4">
        <v>7.6467006690394967E-5</v>
      </c>
      <c r="AP26" s="4">
        <v>7.4906495991511335E-5</v>
      </c>
      <c r="AQ26" s="4">
        <v>7.3377711210742547E-5</v>
      </c>
      <c r="AR26" s="4">
        <v>7.1880016640379907E-5</v>
      </c>
      <c r="AS26" s="4">
        <v>7.0412788589102604E-5</v>
      </c>
      <c r="AT26" s="4">
        <v>6.89754152116695E-5</v>
      </c>
      <c r="AU26" s="4">
        <v>6.7567296336612515E-5</v>
      </c>
      <c r="AV26" s="4">
        <v>6.618784329126548E-5</v>
      </c>
      <c r="AW26" s="4">
        <v>6.4836478726570945E-5</v>
      </c>
      <c r="AX26" s="4">
        <v>6.3512636439555514E-5</v>
      </c>
      <c r="AY26" s="4">
        <v>6.221576119647132E-5</v>
      </c>
      <c r="AZ26" s="4">
        <v>6.0945308554938293E-5</v>
      </c>
      <c r="BA26" s="4">
        <v>5.9700744686086438E-5</v>
      </c>
      <c r="BB26" s="4">
        <v>5.8481546197364231E-5</v>
      </c>
      <c r="BC26" s="4">
        <v>5.7287199956013168E-5</v>
      </c>
      <c r="BD26" s="4">
        <v>5.6117202912653319E-5</v>
      </c>
      <c r="BE26" s="4">
        <v>5.4971061926645248E-5</v>
      </c>
      <c r="BF26" s="4">
        <v>5.3848293592118068E-5</v>
      </c>
      <c r="BG26" s="4">
        <v>5.2748424065662824E-5</v>
      </c>
      <c r="BH26" s="4">
        <v>5.1670988895136105E-5</v>
      </c>
      <c r="BI26" s="4">
        <v>5.061553285035103E-5</v>
      </c>
      <c r="BJ26" s="4">
        <v>4.9581609755544598E-5</v>
      </c>
      <c r="BK26" s="4">
        <v>4.8568782323177295E-5</v>
      </c>
      <c r="BL26" s="4">
        <v>4.7576621990730317E-5</v>
      </c>
      <c r="BM26" s="4">
        <v>4.66047087576138E-5</v>
      </c>
      <c r="BN26" s="4">
        <v>4.5652631026404933E-5</v>
      </c>
      <c r="BO26" s="4">
        <v>4.471998544441913E-5</v>
      </c>
      <c r="BP26" s="4">
        <v>4.3806376748056763E-5</v>
      </c>
      <c r="BQ26" s="4">
        <v>4.2911417609481362E-5</v>
      </c>
      <c r="BR26" s="4">
        <v>4.2034728485518258E-5</v>
      </c>
      <c r="BS26" s="4">
        <v>4.1175937468440615E-5</v>
      </c>
      <c r="BT26" s="4">
        <v>4.0334680138975898E-5</v>
      </c>
      <c r="BU26" s="4">
        <v>3.9510599422754034E-5</v>
      </c>
      <c r="BV26" s="4">
        <v>3.8703345446977622E-5</v>
      </c>
      <c r="BW26" s="4">
        <v>3.7912575401422011E-5</v>
      </c>
      <c r="BX26" s="4">
        <v>3.7137953400767643E-5</v>
      </c>
      <c r="BY26" s="4">
        <v>3.6379150348486711E-5</v>
      </c>
      <c r="BZ26" s="4">
        <v>3.5635843805281731E-5</v>
      </c>
      <c r="CA26" s="4">
        <v>3.4907717856746956E-5</v>
      </c>
      <c r="CB26" s="4">
        <v>3.4194462986358864E-5</v>
      </c>
      <c r="CC26" s="4">
        <v>3.3495775948244599E-5</v>
      </c>
      <c r="CD26" s="4">
        <v>3.2811359643614146E-5</v>
      </c>
      <c r="CE26" s="4">
        <v>3.2140922998968868E-5</v>
      </c>
      <c r="CF26" s="4">
        <v>3.1484180846419463E-5</v>
      </c>
      <c r="CG26" s="4">
        <v>3.0840853806557433E-5</v>
      </c>
      <c r="CH26" s="4">
        <v>3.0210668172547805E-5</v>
      </c>
      <c r="CI26" s="4">
        <v>2.9593355797774556E-5</v>
      </c>
      <c r="CJ26" s="4">
        <v>2.8988653984374224E-5</v>
      </c>
      <c r="CK26" s="4">
        <v>2.8396305373989961E-5</v>
      </c>
      <c r="CL26" s="4">
        <v>2.781605784152319E-5</v>
      </c>
      <c r="CM26" s="4">
        <v>2.7247664389884463E-5</v>
      </c>
      <c r="CN26" s="4">
        <v>2.6690883046631697E-5</v>
      </c>
      <c r="CO26" s="4">
        <v>2.6145476763828057E-5</v>
      </c>
      <c r="CP26" s="4">
        <v>2.5611213318343928E-5</v>
      </c>
      <c r="CQ26" s="4">
        <v>2.5087865215156491E-5</v>
      </c>
      <c r="CR26" s="4">
        <v>2.4575209591759517E-5</v>
      </c>
      <c r="CS26" s="4">
        <v>2.4073028124904639E-5</v>
      </c>
      <c r="CT26" s="4">
        <v>2.3581106939007945E-5</v>
      </c>
      <c r="CU26" s="4">
        <v>2.3099236516221922E-5</v>
      </c>
      <c r="CV26" s="4">
        <v>2.2627211608505782E-5</v>
      </c>
      <c r="CW26" s="4">
        <v>2.2164831151139097E-5</v>
      </c>
      <c r="CX26" s="4">
        <v>2.1711898178344846E-5</v>
      </c>
      <c r="CY26" s="4">
        <v>2.126821973968962E-5</v>
      </c>
      <c r="CZ26" s="4">
        <v>2.0833606819481432E-5</v>
      </c>
      <c r="DA26" s="4">
        <v>2.0407874256611613E-5</v>
      </c>
      <c r="DB26" s="4">
        <v>1.9990840666284093E-5</v>
      </c>
      <c r="DC26" s="4">
        <v>1.9582328363965118E-5</v>
      </c>
      <c r="DD26" s="4">
        <v>1.9182163289443999E-5</v>
      </c>
      <c r="DE26" s="4">
        <v>1.8790174934002479E-5</v>
      </c>
      <c r="DF26" s="4">
        <v>1.8406196267917174E-5</v>
      </c>
      <c r="DG26" s="4">
        <v>1.8030063669849383E-5</v>
      </c>
      <c r="DH26" s="4">
        <v>1.7661616857567175E-5</v>
      </c>
      <c r="DI26" s="4">
        <v>1.730069882011076E-5</v>
      </c>
      <c r="DJ26" s="4">
        <v>1.6947155750957066E-5</v>
      </c>
      <c r="DK26" s="4">
        <v>1.6600836983404754E-5</v>
      </c>
      <c r="DL26" s="4">
        <v>1.6261594926181289E-5</v>
      </c>
      <c r="DM26" s="4">
        <v>1.5929285001048399E-5</v>
      </c>
      <c r="DN26" s="4">
        <v>1.5603765581406748E-5</v>
      </c>
      <c r="DO26" s="4">
        <v>1.5284897932454911E-5</v>
      </c>
      <c r="DP26" s="4">
        <v>1.4972546151792443E-5</v>
      </c>
      <c r="DQ26" s="4">
        <v>1.4666577112021351E-5</v>
      </c>
      <c r="DR26" s="4">
        <v>1.436686040434676E-5</v>
      </c>
      <c r="DS26" s="4">
        <v>1.4073268282954743E-5</v>
      </c>
      <c r="DT26" s="4">
        <v>1.3785675610722414E-5</v>
      </c>
      <c r="DU26" s="4">
        <v>1.3503959806260291E-5</v>
      </c>
      <c r="DV26" s="4">
        <v>1.3228000791509764E-5</v>
      </c>
      <c r="DW26" s="4">
        <v>1.2957680940894889E-5</v>
      </c>
      <c r="DX26" s="4">
        <v>1.2692885031362344E-5</v>
      </c>
      <c r="DY26" s="4">
        <v>1.2433500193309577E-5</v>
      </c>
      <c r="DZ26" s="4">
        <v>1.2179415862512144E-5</v>
      </c>
      <c r="EA26" s="4">
        <v>1.1930523732939236E-5</v>
      </c>
      <c r="EB26" s="4">
        <v>1.1686717711345551E-5</v>
      </c>
      <c r="EC26" s="4">
        <v>1.1447893871197046E-5</v>
      </c>
      <c r="ED26" s="4">
        <v>1.1213950409261209E-5</v>
      </c>
      <c r="EE26" s="4">
        <v>1.0984787601975299E-5</v>
      </c>
      <c r="EF26" s="4">
        <v>1.0760307762591736E-5</v>
      </c>
      <c r="EG26" s="4">
        <v>1.0540415200432918E-5</v>
      </c>
      <c r="EH26" s="4">
        <v>1.0325016179479896E-5</v>
      </c>
      <c r="EI26" s="4">
        <v>1.0114018878737419E-5</v>
      </c>
      <c r="EJ26" s="4">
        <v>9.9073333531540797E-6</v>
      </c>
      <c r="EK26" s="4">
        <v>9.7048714952086002E-6</v>
      </c>
      <c r="EL26" s="4">
        <v>9.5065469974953132E-6</v>
      </c>
      <c r="EM26" s="4">
        <v>9.3122753159757821E-6</v>
      </c>
      <c r="EN26" s="4">
        <v>9.1219736337855295E-6</v>
      </c>
      <c r="EO26" s="4">
        <v>8.9355608262620123E-6</v>
      </c>
      <c r="EP26" s="4">
        <v>8.7529574261946408E-6</v>
      </c>
      <c r="EQ26" s="4">
        <v>8.574085590185021E-6</v>
      </c>
      <c r="ER26" s="4">
        <v>8.398869064896175E-6</v>
      </c>
      <c r="ES26" s="4">
        <v>8.2272331555222067E-6</v>
      </c>
      <c r="ET26" s="4">
        <v>8.059104693147745E-6</v>
      </c>
      <c r="EU26" s="4">
        <v>7.894412003883744E-6</v>
      </c>
      <c r="EV26" s="4">
        <v>7.7330848784473716E-6</v>
      </c>
      <c r="EW26" s="4">
        <v>7.5750545419639437E-6</v>
      </c>
      <c r="EX26" s="4">
        <v>7.4202536251011253E-6</v>
      </c>
      <c r="EY26" s="4">
        <v>7.2686161348700651E-6</v>
      </c>
      <c r="EZ26" s="4">
        <v>7.1200774266477751E-6</v>
      </c>
      <c r="FA26" s="4">
        <v>6.9745741769766667E-6</v>
      </c>
      <c r="FB26" s="4">
        <v>6.8320443562530642E-6</v>
      </c>
      <c r="FC26" s="4">
        <v>6.6924272021928743E-6</v>
      </c>
      <c r="FD26" s="4">
        <v>6.5556631942964572E-6</v>
      </c>
      <c r="FE26" s="4">
        <v>6.4216940282024737E-6</v>
      </c>
      <c r="FF26" s="4">
        <v>6.2904625908188905E-6</v>
      </c>
      <c r="FG26" s="4">
        <v>6.1619129364531844E-6</v>
      </c>
      <c r="FH26" s="4">
        <v>6.0359902621653916E-6</v>
      </c>
      <c r="FI26" s="4">
        <v>5.9126408852305801E-6</v>
      </c>
      <c r="FJ26" s="4">
        <v>5.7918122197131439E-6</v>
      </c>
      <c r="FK26" s="4">
        <v>5.6734527541513202E-6</v>
      </c>
      <c r="FL26" s="4">
        <v>5.5575120299078407E-6</v>
      </c>
      <c r="FM26" s="4">
        <v>5.443940619187515E-6</v>
      </c>
      <c r="FN26" s="4">
        <v>5.332690104609128E-6</v>
      </c>
      <c r="FO26" s="4">
        <v>5.223713057667112E-6</v>
      </c>
      <c r="FP26" s="4">
        <v>5.1169630194136673E-6</v>
      </c>
      <c r="FQ26" s="4">
        <v>5.0123944801416798E-6</v>
      </c>
    </row>
    <row r="27" spans="1:173" x14ac:dyDescent="0.2">
      <c r="A27" s="3">
        <v>25</v>
      </c>
      <c r="B27" s="4">
        <v>1.916629699343364E-4</v>
      </c>
      <c r="C27" s="4">
        <v>1.8787775330819656E-4</v>
      </c>
      <c r="D27" s="4">
        <v>1.8416384522579321E-4</v>
      </c>
      <c r="E27" s="4">
        <v>1.8052017027958556E-4</v>
      </c>
      <c r="F27" s="4">
        <v>1.7694564753811814E-4</v>
      </c>
      <c r="G27" s="4">
        <v>1.7343919270773611E-4</v>
      </c>
      <c r="H27" s="4">
        <v>1.6999972009879016E-4</v>
      </c>
      <c r="I27" s="4">
        <v>1.6662614440943191E-4</v>
      </c>
      <c r="J27" s="4">
        <v>1.6331738234254267E-4</v>
      </c>
      <c r="K27" s="4">
        <v>1.6007235406823028E-4</v>
      </c>
      <c r="L27" s="4">
        <v>1.5688998454332914E-4</v>
      </c>
      <c r="M27" s="4">
        <v>1.537692047005601E-4</v>
      </c>
      <c r="N27" s="4">
        <v>1.5070895251678706E-4</v>
      </c>
      <c r="O27" s="4">
        <v>1.4770817396936309E-4</v>
      </c>
      <c r="P27" s="4">
        <v>1.447658238908911E-4</v>
      </c>
      <c r="Q27" s="4">
        <v>1.4188086673050382E-4</v>
      </c>
      <c r="R27" s="4">
        <v>1.39052277227103E-4</v>
      </c>
      <c r="S27" s="4">
        <v>1.3627904100499411E-4</v>
      </c>
      <c r="T27" s="4">
        <v>1.3356015509602415E-4</v>
      </c>
      <c r="U27" s="4">
        <v>1.3089462839432908E-4</v>
      </c>
      <c r="V27" s="4">
        <v>1.282814820511291E-4</v>
      </c>
      <c r="W27" s="4">
        <v>1.2571974981268053E-4</v>
      </c>
      <c r="X27" s="4">
        <v>1.2320847830682435E-4</v>
      </c>
      <c r="Y27" s="4">
        <v>1.2074672728334956E-4</v>
      </c>
      <c r="Z27" s="4">
        <v>1.1833356981083565E-4</v>
      </c>
      <c r="AA27" s="4">
        <v>1.1596809243485939E-4</v>
      </c>
      <c r="AB27" s="4">
        <v>1.1364939529989737E-4</v>
      </c>
      <c r="AC27" s="4">
        <v>1.1137659223980911E-4</v>
      </c>
      <c r="AD27" s="4">
        <v>1.0914881083767813E-4</v>
      </c>
      <c r="AE27" s="4">
        <v>1.0696519245967373E-4</v>
      </c>
      <c r="AF27" s="4">
        <v>1.0482489226382175E-4</v>
      </c>
      <c r="AG27" s="4">
        <v>1.0272707918734802E-4</v>
      </c>
      <c r="AH27" s="4">
        <v>1.006709359137048E-4</v>
      </c>
      <c r="AI27" s="4">
        <v>9.8655658821944492E-5</v>
      </c>
      <c r="AJ27" s="4">
        <v>9.6680457919107177E-5</v>
      </c>
      <c r="AK27" s="4">
        <v>9.4744556758952214E-5</v>
      </c>
      <c r="AL27" s="4">
        <v>9.2847192347145224E-5</v>
      </c>
      <c r="AM27" s="4">
        <v>9.0987615034898717E-5</v>
      </c>
      <c r="AN27" s="4">
        <v>8.916508840173254E-5</v>
      </c>
      <c r="AO27" s="4">
        <v>8.7378889130018678E-5</v>
      </c>
      <c r="AP27" s="4">
        <v>8.5628306870200177E-5</v>
      </c>
      <c r="AQ27" s="4">
        <v>8.3912644099570777E-5</v>
      </c>
      <c r="AR27" s="4">
        <v>8.2231215974504224E-5</v>
      </c>
      <c r="AS27" s="4">
        <v>8.0583350177354518E-5</v>
      </c>
      <c r="AT27" s="4">
        <v>7.8968386758582199E-5</v>
      </c>
      <c r="AU27" s="4">
        <v>7.7385677974550759E-5</v>
      </c>
      <c r="AV27" s="4">
        <v>7.5834588122991597E-5</v>
      </c>
      <c r="AW27" s="4">
        <v>7.4314493373806023E-5</v>
      </c>
      <c r="AX27" s="4">
        <v>7.2824781599645227E-5</v>
      </c>
      <c r="AY27" s="4">
        <v>7.1364852203492646E-5</v>
      </c>
      <c r="AZ27" s="4">
        <v>6.9934115944803033E-5</v>
      </c>
      <c r="BA27" s="4">
        <v>6.8531994765530513E-5</v>
      </c>
      <c r="BB27" s="4">
        <v>6.7157921614602323E-5</v>
      </c>
      <c r="BC27" s="4">
        <v>6.5811340272725616E-5</v>
      </c>
      <c r="BD27" s="4">
        <v>6.4491705177305292E-5</v>
      </c>
      <c r="BE27" s="4">
        <v>6.319848124658467E-5</v>
      </c>
      <c r="BF27" s="4">
        <v>6.1931143706117631E-5</v>
      </c>
      <c r="BG27" s="4">
        <v>6.0689177914352577E-5</v>
      </c>
      <c r="BH27" s="4">
        <v>5.9472079189881732E-5</v>
      </c>
      <c r="BI27" s="4">
        <v>5.8279352639911686E-5</v>
      </c>
      <c r="BJ27" s="4">
        <v>5.7110512989622109E-5</v>
      </c>
      <c r="BK27" s="4">
        <v>5.5965084413189814E-5</v>
      </c>
      <c r="BL27" s="4">
        <v>5.4842600366700189E-5</v>
      </c>
      <c r="BM27" s="4">
        <v>5.3742603421835788E-5</v>
      </c>
      <c r="BN27" s="4">
        <v>5.266464510189639E-5</v>
      </c>
      <c r="BO27" s="4">
        <v>5.1608285719817459E-5</v>
      </c>
      <c r="BP27" s="4">
        <v>5.0573094217964965E-5</v>
      </c>
      <c r="BQ27" s="4">
        <v>4.9558648009373485E-5</v>
      </c>
      <c r="BR27" s="4">
        <v>4.8564532821759876E-5</v>
      </c>
      <c r="BS27" s="4">
        <v>4.7590342543535336E-5</v>
      </c>
      <c r="BT27" s="4">
        <v>4.6635679071149738E-5</v>
      </c>
      <c r="BU27" s="4">
        <v>4.5700152159766638E-5</v>
      </c>
      <c r="BV27" s="4">
        <v>4.4783379275159518E-5</v>
      </c>
      <c r="BW27" s="4">
        <v>4.3884985448383595E-5</v>
      </c>
      <c r="BX27" s="4">
        <v>4.3004603132112962E-5</v>
      </c>
      <c r="BY27" s="4">
        <v>4.2141872060197372E-5</v>
      </c>
      <c r="BZ27" s="4">
        <v>4.1296439107885163E-5</v>
      </c>
      <c r="CA27" s="4">
        <v>4.0467958156042982E-5</v>
      </c>
      <c r="CB27" s="4">
        <v>3.9656089956152663E-5</v>
      </c>
      <c r="CC27" s="4">
        <v>3.8860501998527752E-5</v>
      </c>
      <c r="CD27" s="4">
        <v>3.8080868382084354E-5</v>
      </c>
      <c r="CE27" s="4">
        <v>3.7316869686665477E-5</v>
      </c>
      <c r="CF27" s="4">
        <v>3.656819284736379E-5</v>
      </c>
      <c r="CG27" s="4">
        <v>3.5834531031397887E-5</v>
      </c>
      <c r="CH27" s="4">
        <v>3.5115583516653892E-5</v>
      </c>
      <c r="CI27" s="4">
        <v>3.4411055572447502E-5</v>
      </c>
      <c r="CJ27" s="4">
        <v>3.3720658343061594E-5</v>
      </c>
      <c r="CK27" s="4">
        <v>3.3044108732283028E-5</v>
      </c>
      <c r="CL27" s="4">
        <v>3.2381129290937061E-5</v>
      </c>
      <c r="CM27" s="4">
        <v>3.1731448106198101E-5</v>
      </c>
      <c r="CN27" s="4">
        <v>3.1094798692343772E-5</v>
      </c>
      <c r="CO27" s="4">
        <v>3.0470919884839631E-5</v>
      </c>
      <c r="CP27" s="4">
        <v>2.9859555734867982E-5</v>
      </c>
      <c r="CQ27" s="4">
        <v>2.9260455406854291E-5</v>
      </c>
      <c r="CR27" s="4">
        <v>2.8673373077769959E-5</v>
      </c>
      <c r="CS27" s="4">
        <v>2.8098067837545315E-5</v>
      </c>
      <c r="CT27" s="4">
        <v>2.7534303592480214E-5</v>
      </c>
      <c r="CU27" s="4">
        <v>2.6981848969875877E-5</v>
      </c>
      <c r="CV27" s="4">
        <v>2.6440477224332071E-5</v>
      </c>
      <c r="CW27" s="4">
        <v>2.5909966146264729E-5</v>
      </c>
      <c r="CX27" s="4">
        <v>2.5390097971755843E-5</v>
      </c>
      <c r="CY27" s="4">
        <v>2.4880659294623797E-5</v>
      </c>
      <c r="CZ27" s="4">
        <v>2.4381440979492908E-5</v>
      </c>
      <c r="DA27" s="4">
        <v>2.389223807730545E-5</v>
      </c>
      <c r="DB27" s="4">
        <v>2.3412849742054931E-5</v>
      </c>
      <c r="DC27" s="4">
        <v>2.2943079148740608E-5</v>
      </c>
      <c r="DD27" s="4">
        <v>2.2482733413875522E-5</v>
      </c>
      <c r="DE27" s="4">
        <v>2.2031623516882703E-5</v>
      </c>
      <c r="DF27" s="4">
        <v>2.1589564222823654E-5</v>
      </c>
      <c r="DG27" s="4">
        <v>2.115637400745829E-5</v>
      </c>
      <c r="DH27" s="4">
        <v>2.0731874982748977E-5</v>
      </c>
      <c r="DI27" s="4">
        <v>2.031589282491808E-5</v>
      </c>
      <c r="DJ27" s="4">
        <v>1.9908256702616534E-5</v>
      </c>
      <c r="DK27" s="4">
        <v>1.9508799207978988E-5</v>
      </c>
      <c r="DL27" s="4">
        <v>1.9117356287789988E-5</v>
      </c>
      <c r="DM27" s="4">
        <v>1.8733767176759564E-5</v>
      </c>
      <c r="DN27" s="4">
        <v>1.8357874331464963E-5</v>
      </c>
      <c r="DO27" s="4">
        <v>1.7989523366512827E-5</v>
      </c>
      <c r="DP27" s="4">
        <v>1.7628562991034435E-5</v>
      </c>
      <c r="DQ27" s="4">
        <v>1.7274844946957302E-5</v>
      </c>
      <c r="DR27" s="4">
        <v>1.6928223948387E-5</v>
      </c>
      <c r="DS27" s="4">
        <v>1.6588557622210232E-5</v>
      </c>
      <c r="DT27" s="4">
        <v>1.6255706449586071E-5</v>
      </c>
      <c r="DU27" s="4">
        <v>1.5929533709324595E-5</v>
      </c>
      <c r="DV27" s="4">
        <v>1.5609905421265502E-5</v>
      </c>
      <c r="DW27" s="4">
        <v>1.5296690291988213E-5</v>
      </c>
      <c r="DX27" s="4">
        <v>1.4989759660855029E-5</v>
      </c>
      <c r="DY27" s="4">
        <v>1.4688987447164514E-5</v>
      </c>
      <c r="DZ27" s="4">
        <v>1.4394250098748174E-5</v>
      </c>
      <c r="EA27" s="4">
        <v>1.4105426541011212E-5</v>
      </c>
      <c r="EB27" s="4">
        <v>1.3822398127749658E-5</v>
      </c>
      <c r="EC27" s="4">
        <v>1.3545048592078501E-5</v>
      </c>
      <c r="ED27" s="4">
        <v>1.3273263999136198E-5</v>
      </c>
      <c r="EE27" s="4">
        <v>1.3006932699233253E-5</v>
      </c>
      <c r="EF27" s="4">
        <v>1.2745945281777971E-5</v>
      </c>
      <c r="EG27" s="4">
        <v>1.2490194530978549E-5</v>
      </c>
      <c r="EH27" s="4">
        <v>1.2239575381434165E-5</v>
      </c>
      <c r="EI27" s="4">
        <v>1.1993984875391384E-5</v>
      </c>
      <c r="EJ27" s="4">
        <v>1.1753322120000576E-5</v>
      </c>
      <c r="EK27" s="4">
        <v>1.1517488246459706E-5</v>
      </c>
      <c r="EL27" s="4">
        <v>1.1286386369047108E-5</v>
      </c>
      <c r="EM27" s="4">
        <v>1.1059921545708562E-5</v>
      </c>
      <c r="EN27" s="4">
        <v>1.0838000738977449E-5</v>
      </c>
      <c r="EO27" s="4">
        <v>1.0620532777450009E-5</v>
      </c>
      <c r="EP27" s="4">
        <v>1.0407428318925938E-5</v>
      </c>
      <c r="EQ27" s="4">
        <v>1.0198599813548981E-5</v>
      </c>
      <c r="ER27" s="4">
        <v>9.9939614675026434E-6</v>
      </c>
      <c r="ES27" s="4">
        <v>9.7934292084822516E-6</v>
      </c>
      <c r="ET27" s="4">
        <v>9.5969206506119065E-6</v>
      </c>
      <c r="EU27" s="4">
        <v>9.4043550606937032E-6</v>
      </c>
      <c r="EV27" s="4">
        <v>9.2156533254561523E-6</v>
      </c>
      <c r="EW27" s="4">
        <v>9.0307379185805559E-6</v>
      </c>
      <c r="EX27" s="4">
        <v>8.8495328692816955E-6</v>
      </c>
      <c r="EY27" s="4">
        <v>8.6719637308885211E-6</v>
      </c>
      <c r="EZ27" s="4">
        <v>8.4979575500909732E-6</v>
      </c>
      <c r="FA27" s="4">
        <v>8.3274428377411169E-6</v>
      </c>
      <c r="FB27" s="4">
        <v>8.1603495383220093E-6</v>
      </c>
      <c r="FC27" s="4">
        <v>7.9966090024141678E-6</v>
      </c>
      <c r="FD27" s="4">
        <v>7.8361539576077277E-6</v>
      </c>
      <c r="FE27" s="4">
        <v>7.678918481190955E-6</v>
      </c>
      <c r="FF27" s="4">
        <v>7.5248379731718273E-6</v>
      </c>
      <c r="FG27" s="4">
        <v>7.3738491296326814E-6</v>
      </c>
      <c r="FH27" s="4">
        <v>7.2258899167509938E-6</v>
      </c>
      <c r="FI27" s="4">
        <v>7.0808995453752743E-6</v>
      </c>
      <c r="FJ27" s="4">
        <v>6.9388184459340252E-6</v>
      </c>
      <c r="FK27" s="4">
        <v>6.7995882440108346E-6</v>
      </c>
      <c r="FL27" s="4">
        <v>6.6631517365856041E-6</v>
      </c>
      <c r="FM27" s="4">
        <v>6.5294528682757758E-6</v>
      </c>
      <c r="FN27" s="4">
        <v>6.3984367082436933E-6</v>
      </c>
      <c r="FO27" s="4">
        <v>6.2700494279921415E-6</v>
      </c>
      <c r="FP27" s="4">
        <v>6.1442382789378414E-6</v>
      </c>
      <c r="FQ27" s="4">
        <v>6.0209515708731232E-6</v>
      </c>
    </row>
    <row r="28" spans="1:173" x14ac:dyDescent="0.2">
      <c r="A28" s="3">
        <v>26</v>
      </c>
      <c r="B28" s="4">
        <v>1.9889387472993292E-4</v>
      </c>
      <c r="C28" s="4">
        <v>1.9512336718952028E-4</v>
      </c>
      <c r="D28" s="4">
        <v>1.9142004336192286E-4</v>
      </c>
      <c r="E28" s="4">
        <v>1.8778303792965634E-4</v>
      </c>
      <c r="F28" s="4">
        <v>1.8421146959979318E-4</v>
      </c>
      <c r="G28" s="4">
        <v>1.8070444385565043E-4</v>
      </c>
      <c r="H28" s="4">
        <v>1.7726105547677395E-4</v>
      </c>
      <c r="I28" s="4">
        <v>1.7388039084320628E-4</v>
      </c>
      <c r="J28" s="4">
        <v>1.7056153003969232E-4</v>
      </c>
      <c r="K28" s="4">
        <v>1.6730354877692033E-4</v>
      </c>
      <c r="L28" s="4">
        <v>1.6410552014112234E-4</v>
      </c>
      <c r="M28" s="4">
        <v>1.6096651618680013E-4</v>
      </c>
      <c r="N28" s="4">
        <v>1.5788560938423402E-4</v>
      </c>
      <c r="O28" s="4">
        <v>1.548618739316554E-4</v>
      </c>
      <c r="P28" s="4">
        <v>1.5189438694440671E-4</v>
      </c>
      <c r="Q28" s="4">
        <v>1.4898222953008133E-4</v>
      </c>
      <c r="R28" s="4">
        <v>1.4612448775686016E-4</v>
      </c>
      <c r="S28" s="4">
        <v>1.4332025352614686E-4</v>
      </c>
      <c r="T28" s="4">
        <v>1.4056862535494208E-4</v>
      </c>
      <c r="U28" s="4">
        <v>1.3786870907628312E-4</v>
      </c>
      <c r="V28" s="4">
        <v>1.3521961846341135E-4</v>
      </c>
      <c r="W28" s="4">
        <v>1.3262047578488367E-4</v>
      </c>
      <c r="X28" s="4">
        <v>1.3007041229484706E-4</v>
      </c>
      <c r="Y28" s="4">
        <v>1.2756856866524835E-4</v>
      </c>
      <c r="Z28" s="4">
        <v>1.2511409536331008E-4</v>
      </c>
      <c r="AA28" s="4">
        <v>1.2270615298015652E-4</v>
      </c>
      <c r="AB28" s="4">
        <v>1.2034391251314336E-4</v>
      </c>
      <c r="AC28" s="4">
        <v>1.180265556072202E-4</v>
      </c>
      <c r="AD28" s="4">
        <v>1.1575327475787933E-4</v>
      </c>
      <c r="AE28" s="4">
        <v>1.1352327347946556E-4</v>
      </c>
      <c r="AF28" s="4">
        <v>1.1133576644095644E-4</v>
      </c>
      <c r="AG28" s="4">
        <v>1.0918997957365395E-4</v>
      </c>
      <c r="AH28" s="4">
        <v>1.0708515015156461E-4</v>
      </c>
      <c r="AI28" s="4">
        <v>1.0502052684779883E-4</v>
      </c>
      <c r="AJ28" s="4">
        <v>1.029953697688768E-4</v>
      </c>
      <c r="AK28" s="4">
        <v>1.0100895046927238E-4</v>
      </c>
      <c r="AL28" s="4">
        <v>9.9060551947638409E-5</v>
      </c>
      <c r="AM28" s="4">
        <v>9.7149468626600566E-5</v>
      </c>
      <c r="AN28" s="4">
        <v>9.527500631756336E-5</v>
      </c>
      <c r="AO28" s="4">
        <v>9.343648217230438E-5</v>
      </c>
      <c r="AP28" s="4">
        <v>9.1633224621912035E-5</v>
      </c>
      <c r="AQ28" s="4">
        <v>8.9864573305731277E-5</v>
      </c>
      <c r="AR28" s="4">
        <v>8.8129878989984256E-5</v>
      </c>
      <c r="AS28" s="4">
        <v>8.6428503477287144E-5</v>
      </c>
      <c r="AT28" s="4">
        <v>8.4759819509172551E-5</v>
      </c>
      <c r="AU28" s="4">
        <v>8.3123210661506519E-5</v>
      </c>
      <c r="AV28" s="4">
        <v>8.1518071233022127E-5</v>
      </c>
      <c r="AW28" s="4">
        <v>7.9943806129967321E-5</v>
      </c>
      <c r="AX28" s="4">
        <v>7.839983074442447E-5</v>
      </c>
      <c r="AY28" s="4">
        <v>7.6885570829743344E-5</v>
      </c>
      <c r="AZ28" s="4">
        <v>7.5400462372088306E-5</v>
      </c>
      <c r="BA28" s="4">
        <v>7.3943951458654844E-5</v>
      </c>
      <c r="BB28" s="4">
        <v>7.2515494143776671E-5</v>
      </c>
      <c r="BC28" s="4">
        <v>7.1114556313367494E-5</v>
      </c>
      <c r="BD28" s="4">
        <v>6.9740613546143138E-5</v>
      </c>
      <c r="BE28" s="4">
        <v>6.839315097562082E-5</v>
      </c>
      <c r="BF28" s="4">
        <v>6.707166314912083E-5</v>
      </c>
      <c r="BG28" s="4">
        <v>6.577565388754536E-5</v>
      </c>
      <c r="BH28" s="4">
        <v>6.4504636144047112E-5</v>
      </c>
      <c r="BI28" s="4">
        <v>6.3258131862586886E-5</v>
      </c>
      <c r="BJ28" s="4">
        <v>6.2035671836602191E-5</v>
      </c>
      <c r="BK28" s="4">
        <v>6.0836795567897894E-5</v>
      </c>
      <c r="BL28" s="4">
        <v>5.9661051126425058E-5</v>
      </c>
      <c r="BM28" s="4">
        <v>5.850799500928261E-5</v>
      </c>
      <c r="BN28" s="4">
        <v>5.7377192002605604E-5</v>
      </c>
      <c r="BO28" s="4">
        <v>5.626821504234325E-5</v>
      </c>
      <c r="BP28" s="4">
        <v>5.5180645077146373E-5</v>
      </c>
      <c r="BQ28" s="4">
        <v>5.4114070932254066E-5</v>
      </c>
      <c r="BR28" s="4">
        <v>5.3068089174046484E-5</v>
      </c>
      <c r="BS28" s="4">
        <v>5.2042303976707061E-5</v>
      </c>
      <c r="BT28" s="4">
        <v>5.1036326989439829E-5</v>
      </c>
      <c r="BU28" s="4">
        <v>5.004977720601822E-5</v>
      </c>
      <c r="BV28" s="4">
        <v>4.9082280834666925E-5</v>
      </c>
      <c r="BW28" s="4">
        <v>4.8133471170719311E-5</v>
      </c>
      <c r="BX28" s="4">
        <v>4.7202988470163021E-5</v>
      </c>
      <c r="BY28" s="4">
        <v>4.6290479824628861E-5</v>
      </c>
      <c r="BZ28" s="4">
        <v>4.5395599038711154E-5</v>
      </c>
      <c r="CA28" s="4">
        <v>4.4518006508731389E-5</v>
      </c>
      <c r="CB28" s="4">
        <v>4.3657369102501065E-5</v>
      </c>
      <c r="CC28" s="4">
        <v>4.2813360041860093E-5</v>
      </c>
      <c r="CD28" s="4">
        <v>4.198565878632543E-5</v>
      </c>
      <c r="CE28" s="4">
        <v>4.1173950918849123E-5</v>
      </c>
      <c r="CF28" s="4">
        <v>4.0377928032686583E-5</v>
      </c>
      <c r="CG28" s="4">
        <v>3.9597287620707355E-5</v>
      </c>
      <c r="CH28" s="4">
        <v>3.8831732966260191E-5</v>
      </c>
      <c r="CI28" s="4">
        <v>3.8080973035148347E-5</v>
      </c>
      <c r="CJ28" s="4">
        <v>3.7344722370824535E-5</v>
      </c>
      <c r="CK28" s="4">
        <v>3.6622700989252799E-5</v>
      </c>
      <c r="CL28" s="4">
        <v>3.5914634277656177E-5</v>
      </c>
      <c r="CM28" s="4">
        <v>3.5220252893264359E-5</v>
      </c>
      <c r="CN28" s="4">
        <v>3.4539292664614862E-5</v>
      </c>
      <c r="CO28" s="4">
        <v>3.3871494494186472E-5</v>
      </c>
      <c r="CP28" s="4">
        <v>3.3216604263364147E-5</v>
      </c>
      <c r="CQ28" s="4">
        <v>3.2574372738070068E-5</v>
      </c>
      <c r="CR28" s="4">
        <v>3.19445554765041E-5</v>
      </c>
      <c r="CS28" s="4">
        <v>3.132691273877164E-5</v>
      </c>
      <c r="CT28" s="4">
        <v>3.0721209397621685E-5</v>
      </c>
      <c r="CU28" s="4">
        <v>3.0127214851405348E-5</v>
      </c>
      <c r="CV28" s="4">
        <v>2.9544702937478462E-5</v>
      </c>
      <c r="CW28" s="4">
        <v>2.8973451848379739E-5</v>
      </c>
      <c r="CX28" s="4">
        <v>2.841324404878609E-5</v>
      </c>
      <c r="CY28" s="4">
        <v>2.7863866194355325E-5</v>
      </c>
      <c r="CZ28" s="4">
        <v>2.7325109051568042E-5</v>
      </c>
      <c r="DA28" s="4">
        <v>2.6796767419456913E-5</v>
      </c>
      <c r="DB28" s="4">
        <v>2.6278640052779245E-5</v>
      </c>
      <c r="DC28" s="4">
        <v>2.5770529586188751E-5</v>
      </c>
      <c r="DD28" s="4">
        <v>2.5272242460072647E-5</v>
      </c>
      <c r="DE28" s="4">
        <v>2.4783588848165117E-5</v>
      </c>
      <c r="DF28" s="4">
        <v>2.4304382585604856E-5</v>
      </c>
      <c r="DG28" s="4">
        <v>2.3834441098879999E-5</v>
      </c>
      <c r="DH28" s="4">
        <v>2.3373585337327363E-5</v>
      </c>
      <c r="DI28" s="4">
        <v>2.2921639705297814E-5</v>
      </c>
      <c r="DJ28" s="4">
        <v>2.2478431995764936E-5</v>
      </c>
      <c r="DK28" s="4">
        <v>2.2043793325932093E-5</v>
      </c>
      <c r="DL28" s="4">
        <v>2.1617558072506426E-5</v>
      </c>
      <c r="DM28" s="4">
        <v>2.1199563809748412E-5</v>
      </c>
      <c r="DN28" s="4">
        <v>2.0789651247743457E-5</v>
      </c>
      <c r="DO28" s="4">
        <v>2.038766417244986E-5</v>
      </c>
      <c r="DP28" s="4">
        <v>1.9993449385968809E-5</v>
      </c>
      <c r="DQ28" s="4">
        <v>1.9606856649145854E-5</v>
      </c>
      <c r="DR28" s="4">
        <v>1.9227738624172375E-5</v>
      </c>
      <c r="DS28" s="4">
        <v>1.885595081907443E-5</v>
      </c>
      <c r="DT28" s="4">
        <v>1.8491351532867739E-5</v>
      </c>
      <c r="DU28" s="4">
        <v>1.8133801801600846E-5</v>
      </c>
      <c r="DV28" s="4">
        <v>1.7783165345730545E-5</v>
      </c>
      <c r="DW28" s="4">
        <v>1.7439308518718555E-5</v>
      </c>
      <c r="DX28" s="4">
        <v>1.7102100255739217E-5</v>
      </c>
      <c r="DY28" s="4">
        <v>1.677141202438559E-5</v>
      </c>
      <c r="DZ28" s="4">
        <v>1.6447117775819642E-5</v>
      </c>
      <c r="EA28" s="4">
        <v>1.612909389636652E-5</v>
      </c>
      <c r="EB28" s="4">
        <v>1.5817219161440299E-5</v>
      </c>
      <c r="EC28" s="4">
        <v>1.5511374688470525E-5</v>
      </c>
      <c r="ED28" s="4">
        <v>1.5211443892715337E-5</v>
      </c>
      <c r="EE28" s="4">
        <v>1.4917312442186415E-5</v>
      </c>
      <c r="EF28" s="4">
        <v>1.4628868214350277E-5</v>
      </c>
      <c r="EG28" s="4">
        <v>1.4346001253828788E-5</v>
      </c>
      <c r="EH28" s="4">
        <v>1.4068603730321705E-5</v>
      </c>
      <c r="EI28" s="4">
        <v>1.3796569897417399E-5</v>
      </c>
      <c r="EJ28" s="4">
        <v>1.3529796052735854E-5</v>
      </c>
      <c r="EK28" s="4">
        <v>1.3268180498293702E-5</v>
      </c>
      <c r="EL28" s="4">
        <v>1.3011623501535396E-5</v>
      </c>
      <c r="EM28" s="4">
        <v>1.2760027258140738E-5</v>
      </c>
      <c r="EN28" s="4">
        <v>1.2513295853944228E-5</v>
      </c>
      <c r="EO28" s="4">
        <v>1.2271335228741798E-5</v>
      </c>
      <c r="EP28" s="4">
        <v>1.203405314087469E-5</v>
      </c>
      <c r="EQ28" s="4">
        <v>1.1801359131480282E-5</v>
      </c>
      <c r="ER28" s="4">
        <v>1.1573164490519261E-5</v>
      </c>
      <c r="ES28" s="4">
        <v>1.1349382222580751E-5</v>
      </c>
      <c r="ET28" s="4">
        <v>1.1129927014463803E-5</v>
      </c>
      <c r="EU28" s="4">
        <v>1.0914715201648661E-5</v>
      </c>
      <c r="EV28" s="4">
        <v>1.0703664737543583E-5</v>
      </c>
      <c r="EW28" s="4">
        <v>1.0496695161288372E-5</v>
      </c>
      <c r="EX28" s="4">
        <v>1.0293727567778355E-5</v>
      </c>
      <c r="EY28" s="4">
        <v>1.0094684577244273E-5</v>
      </c>
      <c r="EZ28" s="4">
        <v>9.899490305831371E-6</v>
      </c>
      <c r="FA28" s="4">
        <v>9.7080703369556431E-6</v>
      </c>
      <c r="FB28" s="4">
        <v>9.5203516925490561E-6</v>
      </c>
      <c r="FC28" s="4">
        <v>9.3362628055260188E-6</v>
      </c>
      <c r="FD28" s="4">
        <v>9.1557334923608735E-6</v>
      </c>
      <c r="FE28" s="4">
        <v>8.9786949265535654E-6</v>
      </c>
      <c r="FF28" s="4">
        <v>8.8050796123173569E-6</v>
      </c>
      <c r="FG28" s="4">
        <v>8.6348213585996092E-6</v>
      </c>
      <c r="FH28" s="4">
        <v>8.4678552543238084E-6</v>
      </c>
      <c r="FI28" s="4">
        <v>8.304117643187503E-6</v>
      </c>
      <c r="FJ28" s="4">
        <v>8.1435460997925091E-6</v>
      </c>
      <c r="FK28" s="4">
        <v>7.986079405775115E-6</v>
      </c>
      <c r="FL28" s="4">
        <v>7.831657526158331E-6</v>
      </c>
      <c r="FM28" s="4">
        <v>7.6802215869253843E-6</v>
      </c>
      <c r="FN28" s="4">
        <v>7.5317138521491245E-6</v>
      </c>
      <c r="FO28" s="4">
        <v>7.3860777024536972E-6</v>
      </c>
      <c r="FP28" s="4">
        <v>7.243257613032128E-6</v>
      </c>
      <c r="FQ28" s="4">
        <v>7.1031991326631072E-6</v>
      </c>
    </row>
    <row r="29" spans="1:173" x14ac:dyDescent="0.2">
      <c r="A29" s="3">
        <v>27</v>
      </c>
      <c r="B29" s="4">
        <v>2.1903403376100083E-4</v>
      </c>
      <c r="C29" s="4">
        <v>2.1505366754392963E-4</v>
      </c>
      <c r="D29" s="4">
        <v>2.1113530029615024E-4</v>
      </c>
      <c r="E29" s="4">
        <v>2.0727877302795239E-4</v>
      </c>
      <c r="F29" s="4">
        <v>2.0348385448543116E-4</v>
      </c>
      <c r="G29" s="4">
        <v>1.9975024796270446E-4</v>
      </c>
      <c r="H29" s="4">
        <v>1.9607759760842391E-4</v>
      </c>
      <c r="I29" s="4">
        <v>1.9246549425933068E-4</v>
      </c>
      <c r="J29" s="4">
        <v>1.8891348083227566E-4</v>
      </c>
      <c r="K29" s="4">
        <v>1.8542105730667835E-4</v>
      </c>
      <c r="L29" s="4">
        <v>1.8198768532218246E-4</v>
      </c>
      <c r="M29" s="4">
        <v>1.7861279242137318E-4</v>
      </c>
      <c r="N29" s="4">
        <v>1.7529577595998269E-4</v>
      </c>
      <c r="O29" s="4">
        <v>1.7203600670911978E-4</v>
      </c>
      <c r="P29" s="4">
        <v>1.6883283217106193E-4</v>
      </c>
      <c r="Q29" s="4">
        <v>1.6568557962837183E-4</v>
      </c>
      <c r="R29" s="4">
        <v>1.625935589472105E-4</v>
      </c>
      <c r="S29" s="4">
        <v>1.595560651502792E-4</v>
      </c>
      <c r="T29" s="4">
        <v>1.5657238077859681E-4</v>
      </c>
      <c r="U29" s="4">
        <v>1.5364177805510248E-4</v>
      </c>
      <c r="V29" s="4">
        <v>1.5076352086729194E-4</v>
      </c>
      <c r="W29" s="4">
        <v>1.4793686657976757E-4</v>
      </c>
      <c r="X29" s="4">
        <v>1.4516106769180137E-4</v>
      </c>
      <c r="Y29" s="4">
        <v>1.4243537334868162E-4</v>
      </c>
      <c r="Z29" s="4">
        <v>1.3975903072116491E-4</v>
      </c>
      <c r="AA29" s="4">
        <v>1.3713128626025028E-4</v>
      </c>
      <c r="AB29" s="4">
        <v>1.3455138683815537E-4</v>
      </c>
      <c r="AC29" s="4">
        <v>1.3201858078382145E-4</v>
      </c>
      <c r="AD29" s="4">
        <v>1.2953211882105187E-4</v>
      </c>
      <c r="AE29" s="4">
        <v>1.270912549173886E-4</v>
      </c>
      <c r="AF29" s="4">
        <v>1.2469524704927792E-4</v>
      </c>
      <c r="AG29" s="4">
        <v>1.2234335789207407E-4</v>
      </c>
      <c r="AH29" s="4">
        <v>1.2003485543810033E-4</v>
      </c>
      <c r="AI29" s="4">
        <v>1.1776901355187164E-4</v>
      </c>
      <c r="AJ29" s="4">
        <v>1.1554511246403276E-4</v>
      </c>
      <c r="AK29" s="4">
        <v>1.1336243921167277E-4</v>
      </c>
      <c r="AL29" s="4">
        <v>1.1122028802712514E-4</v>
      </c>
      <c r="AM29" s="4">
        <v>1.0911796068147073E-4</v>
      </c>
      <c r="AN29" s="4">
        <v>1.0705476678463111E-4</v>
      </c>
      <c r="AO29" s="4">
        <v>1.0503002404682604E-4</v>
      </c>
      <c r="AP29" s="4">
        <v>1.0304305850383777E-4</v>
      </c>
      <c r="AQ29" s="4">
        <v>1.0109320470985672E-4</v>
      </c>
      <c r="AR29" s="4">
        <v>9.9179805900240225E-5</v>
      </c>
      <c r="AS29" s="4">
        <v>9.7302214125738473E-5</v>
      </c>
      <c r="AT29" s="4">
        <v>9.5459790363072727E-5</v>
      </c>
      <c r="AU29" s="4">
        <v>9.3651904601199654E-5</v>
      </c>
      <c r="AV29" s="4">
        <v>9.1877935907147545E-5</v>
      </c>
      <c r="AW29" s="4">
        <v>9.0137272472978758E-5</v>
      </c>
      <c r="AX29" s="4">
        <v>8.8429311644211417E-5</v>
      </c>
      <c r="AY29" s="4">
        <v>8.6753459933919252E-5</v>
      </c>
      <c r="AZ29" s="4">
        <v>8.5109133020955241E-5</v>
      </c>
      <c r="BA29" s="4">
        <v>8.3495755736295862E-5</v>
      </c>
      <c r="BB29" s="4">
        <v>8.1912762036395748E-5</v>
      </c>
      <c r="BC29" s="4">
        <v>8.0359594966994408E-5</v>
      </c>
      <c r="BD29" s="4">
        <v>7.8835706616597889E-5</v>
      </c>
      <c r="BE29" s="4">
        <v>7.7340558060967624E-5</v>
      </c>
      <c r="BF29" s="4">
        <v>7.5873619300947936E-5</v>
      </c>
      <c r="BG29" s="4">
        <v>7.4434369192077909E-5</v>
      </c>
      <c r="BH29" s="4">
        <v>7.3022295368763146E-5</v>
      </c>
      <c r="BI29" s="4">
        <v>7.163689416267438E-5</v>
      </c>
      <c r="BJ29" s="4">
        <v>7.0277670515705992E-5</v>
      </c>
      <c r="BK29" s="4">
        <v>6.8944137890158963E-5</v>
      </c>
      <c r="BL29" s="4">
        <v>6.7635818172817608E-5</v>
      </c>
      <c r="BM29" s="4">
        <v>6.6352241578027105E-5</v>
      </c>
      <c r="BN29" s="4">
        <v>6.5092946546441155E-5</v>
      </c>
      <c r="BO29" s="4">
        <v>6.385747964166022E-5</v>
      </c>
      <c r="BP29" s="4">
        <v>6.2645395445315444E-5</v>
      </c>
      <c r="BQ29" s="4">
        <v>6.1456256449710089E-5</v>
      </c>
      <c r="BR29" s="4">
        <v>6.0289632949350747E-5</v>
      </c>
      <c r="BS29" s="4">
        <v>5.914510293181241E-5</v>
      </c>
      <c r="BT29" s="4">
        <v>5.8022251966716176E-5</v>
      </c>
      <c r="BU29" s="4">
        <v>5.6920673095484098E-5</v>
      </c>
      <c r="BV29" s="4">
        <v>5.5839966719095635E-5</v>
      </c>
      <c r="BW29" s="4">
        <v>5.4779740486843309E-5</v>
      </c>
      <c r="BX29" s="4">
        <v>5.3739609184977333E-5</v>
      </c>
      <c r="BY29" s="4">
        <v>5.2719194624573085E-5</v>
      </c>
      <c r="BZ29" s="4">
        <v>5.1718125530952896E-5</v>
      </c>
      <c r="CA29" s="4">
        <v>5.0736037432330683E-5</v>
      </c>
      <c r="CB29" s="4">
        <v>4.9772572550010885E-5</v>
      </c>
      <c r="CC29" s="4">
        <v>4.8827379688476391E-5</v>
      </c>
      <c r="CD29" s="4">
        <v>4.7900114126808724E-5</v>
      </c>
      <c r="CE29" s="4">
        <v>4.6990437510552319E-5</v>
      </c>
      <c r="CF29" s="4">
        <v>4.6098017744244935E-5</v>
      </c>
      <c r="CG29" s="4">
        <v>4.5222528886168512E-5</v>
      </c>
      <c r="CH29" s="4">
        <v>4.4363651042544916E-5</v>
      </c>
      <c r="CI29" s="4">
        <v>4.3521070263730088E-5</v>
      </c>
      <c r="CJ29" s="4">
        <v>4.2694478441407391E-5</v>
      </c>
      <c r="CK29" s="4">
        <v>4.1883573207113223E-5</v>
      </c>
      <c r="CL29" s="4">
        <v>4.1088057831761837E-5</v>
      </c>
      <c r="CM29" s="4">
        <v>4.0307641126058336E-5</v>
      </c>
      <c r="CN29" s="4">
        <v>3.9542037343354153E-5</v>
      </c>
      <c r="CO29" s="4">
        <v>3.879096608239152E-5</v>
      </c>
      <c r="CP29" s="4">
        <v>3.8054152192379398E-5</v>
      </c>
      <c r="CQ29" s="4">
        <v>3.7331325678846561E-5</v>
      </c>
      <c r="CR29" s="4">
        <v>3.6622221611493089E-5</v>
      </c>
      <c r="CS29" s="4">
        <v>3.5926580032374922E-5</v>
      </c>
      <c r="CT29" s="4">
        <v>3.5244145866308862E-5</v>
      </c>
      <c r="CU29" s="4">
        <v>3.4574668832276778E-5</v>
      </c>
      <c r="CV29" s="4">
        <v>3.3917903356606161E-5</v>
      </c>
      <c r="CW29" s="4">
        <v>3.327360848637273E-5</v>
      </c>
      <c r="CX29" s="4">
        <v>3.2641547805689619E-5</v>
      </c>
      <c r="CY29" s="4">
        <v>3.2021489352551669E-5</v>
      </c>
      <c r="CZ29" s="4">
        <v>3.1413205536567901E-5</v>
      </c>
      <c r="DA29" s="4">
        <v>3.0816473058803417E-5</v>
      </c>
      <c r="DB29" s="4">
        <v>3.023107283317561E-5</v>
      </c>
      <c r="DC29" s="4">
        <v>2.9656789907739345E-5</v>
      </c>
      <c r="DD29" s="4">
        <v>2.9093413388969758E-5</v>
      </c>
      <c r="DE29" s="4">
        <v>2.8540736366378106E-5</v>
      </c>
      <c r="DF29" s="4">
        <v>2.7998555838570915E-5</v>
      </c>
      <c r="DG29" s="4">
        <v>2.7466672640641399E-5</v>
      </c>
      <c r="DH29" s="4">
        <v>2.6944891372560065E-5</v>
      </c>
      <c r="DI29" s="4">
        <v>2.6433020329674761E-5</v>
      </c>
      <c r="DJ29" s="4">
        <v>2.5930871433210712E-5</v>
      </c>
      <c r="DK29" s="4">
        <v>2.5438260162991E-5</v>
      </c>
      <c r="DL29" s="4">
        <v>2.4955005490490123E-5</v>
      </c>
      <c r="DM29" s="4">
        <v>2.4480929813996966E-5</v>
      </c>
      <c r="DN29" s="4">
        <v>2.4015858894110842E-5</v>
      </c>
      <c r="DO29" s="4">
        <v>2.3559621790902874E-5</v>
      </c>
      <c r="DP29" s="4">
        <v>2.3112050802298612E-5</v>
      </c>
      <c r="DQ29" s="4">
        <v>2.2672981402682701E-5</v>
      </c>
      <c r="DR29" s="4">
        <v>2.2242252183612976E-5</v>
      </c>
      <c r="DS29" s="4">
        <v>2.1819704795422723E-5</v>
      </c>
      <c r="DT29" s="4">
        <v>2.1405183889489088E-5</v>
      </c>
      <c r="DU29" s="4">
        <v>2.0998537061500677E-5</v>
      </c>
      <c r="DV29" s="4">
        <v>2.0599614796723564E-5</v>
      </c>
      <c r="DW29" s="4">
        <v>2.0208270414823204E-5</v>
      </c>
      <c r="DX29" s="4">
        <v>1.9824360016795772E-5</v>
      </c>
      <c r="DY29" s="4">
        <v>1.9447742432676662E-5</v>
      </c>
      <c r="DZ29" s="4">
        <v>1.9078279169804091E-5</v>
      </c>
      <c r="EA29" s="4">
        <v>1.8715834362414974E-5</v>
      </c>
      <c r="EB29" s="4">
        <v>1.8360274722017955E-5</v>
      </c>
      <c r="EC29" s="4">
        <v>1.8011469488765641E-5</v>
      </c>
      <c r="ED29" s="4">
        <v>1.7669290383492964E-5</v>
      </c>
      <c r="EE29" s="4">
        <v>1.7333611561309858E-5</v>
      </c>
      <c r="EF29" s="4">
        <v>1.7004309564860876E-5</v>
      </c>
      <c r="EG29" s="4">
        <v>1.6681263279916259E-5</v>
      </c>
      <c r="EH29" s="4">
        <v>1.6364353890518935E-5</v>
      </c>
      <c r="EI29" s="4">
        <v>1.6053464836018883E-5</v>
      </c>
      <c r="EJ29" s="4">
        <v>1.5748481767885458E-5</v>
      </c>
      <c r="EK29" s="4">
        <v>1.5449292507851986E-5</v>
      </c>
      <c r="EL29" s="4">
        <v>1.5155787007392618E-5</v>
      </c>
      <c r="EM29" s="4">
        <v>1.4867857306755106E-5</v>
      </c>
      <c r="EN29" s="4">
        <v>1.4585397495880947E-5</v>
      </c>
      <c r="EO29" s="4">
        <v>1.4308303675214518E-5</v>
      </c>
      <c r="EP29" s="4">
        <v>1.4036473917844461E-5</v>
      </c>
      <c r="EQ29" s="4">
        <v>1.3769808231978153E-5</v>
      </c>
      <c r="ER29" s="4">
        <v>1.3508208524304344E-5</v>
      </c>
      <c r="ES29" s="4">
        <v>1.3251578564354993E-5</v>
      </c>
      <c r="ET29" s="4">
        <v>1.2999823948423028E-5</v>
      </c>
      <c r="EU29" s="4">
        <v>1.2752852065700537E-5</v>
      </c>
      <c r="EV29" s="4">
        <v>1.2510572063861858E-5</v>
      </c>
      <c r="EW29" s="4">
        <v>1.2272894815867907E-5</v>
      </c>
      <c r="EX29" s="4">
        <v>1.2039732887214605E-5</v>
      </c>
      <c r="EY29" s="4">
        <v>1.1811000503736402E-5</v>
      </c>
      <c r="EZ29" s="4">
        <v>1.1586613520297995E-5</v>
      </c>
      <c r="FA29" s="4">
        <v>1.1366489389819101E-5</v>
      </c>
      <c r="FB29" s="4">
        <v>1.1150547132632305E-5</v>
      </c>
      <c r="FC29" s="4">
        <v>1.0938707307395212E-5</v>
      </c>
      <c r="FD29" s="4">
        <v>1.0730891981447499E-5</v>
      </c>
      <c r="FE29" s="4">
        <v>1.0527024702167154E-5</v>
      </c>
      <c r="FF29" s="4">
        <v>1.0327030469103882E-5</v>
      </c>
      <c r="FG29" s="4">
        <v>1.0130835706223529E-5</v>
      </c>
      <c r="FH29" s="4">
        <v>9.9383682350406843E-6</v>
      </c>
      <c r="FI29" s="4">
        <v>9.7495572479733283E-6</v>
      </c>
      <c r="FJ29" s="4">
        <v>9.5643332823636129E-6</v>
      </c>
      <c r="FK29" s="4">
        <v>9.3826281948317103E-6</v>
      </c>
      <c r="FL29" s="4">
        <v>9.2043751366288618E-6</v>
      </c>
      <c r="FM29" s="4">
        <v>9.0295085285463372E-6</v>
      </c>
      <c r="FN29" s="4">
        <v>8.857964036934618E-6</v>
      </c>
      <c r="FO29" s="4">
        <v>8.6896785504997354E-6</v>
      </c>
      <c r="FP29" s="4">
        <v>8.5245901565444981E-6</v>
      </c>
      <c r="FQ29" s="4">
        <v>8.3626381184309651E-6</v>
      </c>
    </row>
    <row r="30" spans="1:173" x14ac:dyDescent="0.2">
      <c r="A30" s="3">
        <v>28</v>
      </c>
      <c r="B30" s="4">
        <v>2.4336084591791707E-4</v>
      </c>
      <c r="C30" s="4">
        <v>2.3914305454941776E-4</v>
      </c>
      <c r="D30" s="4">
        <v>2.3498188983683832E-4</v>
      </c>
      <c r="E30" s="4">
        <v>2.3087788721398717E-4</v>
      </c>
      <c r="F30" s="4">
        <v>2.2683145747259825E-4</v>
      </c>
      <c r="G30" s="4">
        <v>2.2284289709861849E-4</v>
      </c>
      <c r="H30" s="4">
        <v>2.1891239789406658E-4</v>
      </c>
      <c r="I30" s="4">
        <v>2.1504005592309916E-4</v>
      </c>
      <c r="J30" s="4">
        <v>2.1122587982680407E-4</v>
      </c>
      <c r="K30" s="4">
        <v>2.0746979854391334E-4</v>
      </c>
      <c r="L30" s="4">
        <v>2.0377166847429518E-4</v>
      </c>
      <c r="M30" s="4">
        <v>2.0013128012263959E-4</v>
      </c>
      <c r="N30" s="4">
        <v>1.9654836425453404E-4</v>
      </c>
      <c r="O30" s="4">
        <v>1.9302259759623741E-4</v>
      </c>
      <c r="P30" s="4">
        <v>1.8955360811101496E-4</v>
      </c>
      <c r="Q30" s="4">
        <v>1.8614097987690315E-4</v>
      </c>
      <c r="R30" s="4">
        <v>1.827842575965466E-4</v>
      </c>
      <c r="S30" s="4">
        <v>1.7948295076086751E-4</v>
      </c>
      <c r="T30" s="4">
        <v>1.7623653749299084E-4</v>
      </c>
      <c r="U30" s="4">
        <v>1.7304446809296437E-4</v>
      </c>
      <c r="V30" s="4">
        <v>1.6990616830570016E-4</v>
      </c>
      <c r="W30" s="4">
        <v>1.6682104232979E-4</v>
      </c>
      <c r="X30" s="4">
        <v>1.63788475588178E-4</v>
      </c>
      <c r="Y30" s="4">
        <v>1.6080783727490111E-4</v>
      </c>
      <c r="Z30" s="4">
        <v>1.5787848269632754E-4</v>
      </c>
      <c r="AA30" s="4">
        <v>1.5499975542043742E-4</v>
      </c>
      <c r="AB30" s="4">
        <v>1.5217098924868999E-4</v>
      </c>
      <c r="AC30" s="4">
        <v>1.4939151002302253E-4</v>
      </c>
      <c r="AD30" s="4">
        <v>1.4666063728141499E-4</v>
      </c>
      <c r="AE30" s="4">
        <v>1.4397768577101289E-4</v>
      </c>
      <c r="AF30" s="4">
        <v>1.4134196683168732E-4</v>
      </c>
      <c r="AG30" s="4">
        <v>1.3875278965813642E-4</v>
      </c>
      <c r="AH30" s="4">
        <v>1.3620946245063159E-4</v>
      </c>
      <c r="AI30" s="4">
        <v>1.3371129346229083E-4</v>
      </c>
      <c r="AJ30" s="4">
        <v>1.3125759195098397E-4</v>
      </c>
      <c r="AK30" s="4">
        <v>1.2884766904286415E-4</v>
      </c>
      <c r="AL30" s="4">
        <v>1.2648083851507508E-4</v>
      </c>
      <c r="AM30" s="4">
        <v>1.2415641750251893E-4</v>
      </c>
      <c r="AN30" s="4">
        <v>1.2187372713623468E-4</v>
      </c>
      <c r="AO30" s="4">
        <v>1.1963209311716128E-4</v>
      </c>
      <c r="AP30" s="4">
        <v>1.1743084623150324E-4</v>
      </c>
      <c r="AQ30" s="4">
        <v>1.152693228115842E-4</v>
      </c>
      <c r="AR30" s="4">
        <v>1.1314686514674044E-4</v>
      </c>
      <c r="AS30" s="4">
        <v>1.1106282184891736E-4</v>
      </c>
      <c r="AT30" s="4">
        <v>1.0901654817485618E-4</v>
      </c>
      <c r="AU30" s="4">
        <v>1.0700740631008898E-4</v>
      </c>
      <c r="AV30" s="4">
        <v>1.050347656176287E-4</v>
      </c>
      <c r="AW30" s="4">
        <v>1.0309800285301929E-4</v>
      </c>
      <c r="AX30" s="4">
        <v>1.0119650234940991E-4</v>
      </c>
      <c r="AY30" s="4">
        <v>9.9329656176316838E-5</v>
      </c>
      <c r="AZ30" s="4">
        <v>9.7496864270851802E-5</v>
      </c>
      <c r="BA30" s="4">
        <v>9.5697534548300212E-5</v>
      </c>
      <c r="BB30" s="4">
        <v>9.3931082989273662E-5</v>
      </c>
      <c r="BC30" s="4">
        <v>9.2196933709098872E-5</v>
      </c>
      <c r="BD30" s="4">
        <v>9.0494519009109986E-5</v>
      </c>
      <c r="BE30" s="4">
        <v>8.8823279411287537E-5</v>
      </c>
      <c r="BF30" s="4">
        <v>8.7182663678797567E-5</v>
      </c>
      <c r="BG30" s="4">
        <v>8.557212882309706E-5</v>
      </c>
      <c r="BH30" s="4">
        <v>8.3991140098715888E-5</v>
      </c>
      <c r="BI30" s="4">
        <v>8.2439170987269605E-5</v>
      </c>
      <c r="BJ30" s="4">
        <v>8.091570317125818E-5</v>
      </c>
      <c r="BK30" s="4">
        <v>7.942022649853886E-5</v>
      </c>
      <c r="BL30" s="4">
        <v>7.7952238940026675E-5</v>
      </c>
      <c r="BM30" s="4">
        <v>7.6511246537958044E-5</v>
      </c>
      <c r="BN30" s="4">
        <v>7.5096763349602469E-5</v>
      </c>
      <c r="BO30" s="4">
        <v>7.3708311383646752E-5</v>
      </c>
      <c r="BP30" s="4">
        <v>7.2345420532138327E-5</v>
      </c>
      <c r="BQ30" s="4">
        <v>7.100762849721054E-5</v>
      </c>
      <c r="BR30" s="4">
        <v>6.9694480714144191E-5</v>
      </c>
      <c r="BS30" s="4">
        <v>6.8405530270543302E-5</v>
      </c>
      <c r="BT30" s="4">
        <v>6.7140337822069185E-5</v>
      </c>
      <c r="BU30" s="4">
        <v>6.5898471505843048E-5</v>
      </c>
      <c r="BV30" s="4">
        <v>6.4679506850962021E-5</v>
      </c>
      <c r="BW30" s="4">
        <v>6.3483026687460864E-5</v>
      </c>
      <c r="BX30" s="4">
        <v>6.2308621053275282E-5</v>
      </c>
      <c r="BY30" s="4">
        <v>6.1155887099317852E-5</v>
      </c>
      <c r="BZ30" s="4">
        <v>6.0024428994220891E-5</v>
      </c>
      <c r="CA30" s="4">
        <v>5.8913857827413985E-5</v>
      </c>
      <c r="CB30" s="4">
        <v>5.7823791512090494E-5</v>
      </c>
      <c r="CC30" s="4">
        <v>5.6753854686730776E-5</v>
      </c>
      <c r="CD30" s="4">
        <v>5.5703678617735619E-5</v>
      </c>
      <c r="CE30" s="4">
        <v>5.4672901100061289E-5</v>
      </c>
      <c r="CF30" s="4">
        <v>5.3661166359630919E-5</v>
      </c>
      <c r="CG30" s="4">
        <v>5.2668124954413642E-5</v>
      </c>
      <c r="CH30" s="4">
        <v>5.1693433677169054E-5</v>
      </c>
      <c r="CI30" s="4">
        <v>5.0736755456859406E-5</v>
      </c>
      <c r="CJ30" s="4">
        <v>4.9797759262171226E-5</v>
      </c>
      <c r="CK30" s="4">
        <v>4.8876120004592849E-5</v>
      </c>
      <c r="CL30" s="4">
        <v>4.7971518442158079E-5</v>
      </c>
      <c r="CM30" s="4">
        <v>4.708364108496621E-5</v>
      </c>
      <c r="CN30" s="4">
        <v>4.6212180099813871E-5</v>
      </c>
      <c r="CO30" s="4">
        <v>4.5356833216936288E-5</v>
      </c>
      <c r="CP30" s="4">
        <v>4.4517303637303662E-5</v>
      </c>
      <c r="CQ30" s="4">
        <v>4.369329994080573E-5</v>
      </c>
      <c r="CR30" s="4">
        <v>4.2884535995213469E-5</v>
      </c>
      <c r="CS30" s="4">
        <v>4.2090730866584103E-5</v>
      </c>
      <c r="CT30" s="4">
        <v>4.1311608730554283E-5</v>
      </c>
      <c r="CU30" s="4">
        <v>4.0546898784299401E-5</v>
      </c>
      <c r="CV30" s="4">
        <v>3.9796335160491303E-5</v>
      </c>
      <c r="CW30" s="4">
        <v>3.905965684136703E-5</v>
      </c>
      <c r="CX30" s="4">
        <v>3.8336607574684933E-5</v>
      </c>
      <c r="CY30" s="4">
        <v>3.7626935790457949E-5</v>
      </c>
      <c r="CZ30" s="4">
        <v>3.6930394518908116E-5</v>
      </c>
      <c r="DA30" s="4">
        <v>3.6246741309975405E-5</v>
      </c>
      <c r="DB30" s="4">
        <v>3.5575738152826553E-5</v>
      </c>
      <c r="DC30" s="4">
        <v>3.4917151398139445E-5</v>
      </c>
      <c r="DD30" s="4">
        <v>3.4270751680720579E-5</v>
      </c>
      <c r="DE30" s="4">
        <v>3.3636313842566601E-5</v>
      </c>
      <c r="DF30" s="4">
        <v>3.3013616858923456E-5</v>
      </c>
      <c r="DG30" s="4">
        <v>3.24024437636794E-5</v>
      </c>
      <c r="DH30" s="4">
        <v>3.1802581577311528E-5</v>
      </c>
      <c r="DI30" s="4">
        <v>3.1213821234943318E-5</v>
      </c>
      <c r="DJ30" s="4">
        <v>3.0635957515956491E-5</v>
      </c>
      <c r="DK30" s="4">
        <v>3.0068788975268212E-5</v>
      </c>
      <c r="DL30" s="4">
        <v>2.9512117874941346E-5</v>
      </c>
      <c r="DM30" s="4">
        <v>2.8965750117126987E-5</v>
      </c>
      <c r="DN30" s="4">
        <v>2.8429495178450281E-5</v>
      </c>
      <c r="DO30" s="4">
        <v>2.7903166045284422E-5</v>
      </c>
      <c r="DP30" s="4">
        <v>2.7386579149801804E-5</v>
      </c>
      <c r="DQ30" s="4">
        <v>2.6879554307801534E-5</v>
      </c>
      <c r="DR30" s="4">
        <v>2.6381914656981031E-5</v>
      </c>
      <c r="DS30" s="4">
        <v>2.5893486596539894E-5</v>
      </c>
      <c r="DT30" s="4">
        <v>2.5414099727671946E-5</v>
      </c>
      <c r="DU30" s="4">
        <v>2.4943586795500572E-5</v>
      </c>
      <c r="DV30" s="4">
        <v>2.4481783631125076E-5</v>
      </c>
      <c r="DW30" s="4">
        <v>2.4028529095998508E-5</v>
      </c>
      <c r="DX30" s="4">
        <v>2.35836650258614E-5</v>
      </c>
      <c r="DY30" s="4">
        <v>2.3147036176673907E-5</v>
      </c>
      <c r="DZ30" s="4">
        <v>2.2718490171214079E-5</v>
      </c>
      <c r="EA30" s="4">
        <v>2.2297877446453285E-5</v>
      </c>
      <c r="EB30" s="4">
        <v>2.188505120193085E-5</v>
      </c>
      <c r="EC30" s="4">
        <v>2.1479867349016857E-5</v>
      </c>
      <c r="ED30" s="4">
        <v>2.1082184461507225E-5</v>
      </c>
      <c r="EE30" s="4">
        <v>2.0691863726440829E-5</v>
      </c>
      <c r="EF30" s="4">
        <v>2.0308768895915819E-5</v>
      </c>
      <c r="EG30" s="4">
        <v>1.9932766240571276E-5</v>
      </c>
      <c r="EH30" s="4">
        <v>1.956372450262478E-5</v>
      </c>
      <c r="EI30" s="4">
        <v>1.9201514850908374E-5</v>
      </c>
      <c r="EJ30" s="4">
        <v>1.8846010836015559E-5</v>
      </c>
      <c r="EK30" s="4">
        <v>1.8497088346225432E-5</v>
      </c>
      <c r="EL30" s="4">
        <v>1.8154625564981153E-5</v>
      </c>
      <c r="EM30" s="4">
        <v>1.7818502928257374E-5</v>
      </c>
      <c r="EN30" s="4">
        <v>1.7488603083037901E-5</v>
      </c>
      <c r="EO30" s="4">
        <v>1.7164810846681533E-5</v>
      </c>
      <c r="EP30" s="4">
        <v>1.684701316706505E-5</v>
      </c>
      <c r="EQ30" s="4">
        <v>1.6535099083059279E-5</v>
      </c>
      <c r="ER30" s="4">
        <v>1.6228959686004352E-5</v>
      </c>
      <c r="ES30" s="4">
        <v>1.5928488081962122E-5</v>
      </c>
      <c r="ET30" s="4">
        <v>1.5633579354301652E-5</v>
      </c>
      <c r="EU30" s="4">
        <v>1.5344130527616962E-5</v>
      </c>
      <c r="EV30" s="4">
        <v>1.5060040531533758E-5</v>
      </c>
      <c r="EW30" s="4">
        <v>1.4781210165737413E-5</v>
      </c>
      <c r="EX30" s="4">
        <v>1.4507542065222978E-5</v>
      </c>
      <c r="EY30" s="4">
        <v>1.4238940666766453E-5</v>
      </c>
      <c r="EZ30" s="4">
        <v>1.3975312175174004E-5</v>
      </c>
      <c r="FA30" s="4">
        <v>1.3716564531196518E-5</v>
      </c>
      <c r="FB30" s="4">
        <v>1.3462607378889047E-5</v>
      </c>
      <c r="FC30" s="4">
        <v>1.3213352034413539E-5</v>
      </c>
      <c r="FD30" s="4">
        <v>1.2968711455285664E-5</v>
      </c>
      <c r="FE30" s="4">
        <v>1.2728600209843677E-5</v>
      </c>
      <c r="FF30" s="4">
        <v>1.2492934447272397E-5</v>
      </c>
      <c r="FG30" s="4">
        <v>1.2261631868848433E-5</v>
      </c>
      <c r="FH30" s="4">
        <v>1.2034611699074382E-5</v>
      </c>
      <c r="FI30" s="4">
        <v>1.1811794657257124E-5</v>
      </c>
      <c r="FJ30" s="4">
        <v>1.1593102930196331E-5</v>
      </c>
      <c r="FK30" s="4">
        <v>1.1378460144872982E-5</v>
      </c>
      <c r="FL30" s="4">
        <v>1.1167791341804012E-5</v>
      </c>
      <c r="FM30" s="4">
        <v>1.0961022949174115E-5</v>
      </c>
      <c r="FN30" s="4">
        <v>1.0758082756856524E-5</v>
      </c>
      <c r="FO30" s="4">
        <v>1.0558899891210949E-5</v>
      </c>
      <c r="FP30" s="4">
        <v>1.036340479065867E-5</v>
      </c>
      <c r="FQ30" s="4">
        <v>1.017152918114661E-5</v>
      </c>
    </row>
    <row r="31" spans="1:173" x14ac:dyDescent="0.2">
      <c r="A31" s="3">
        <v>29</v>
      </c>
      <c r="B31" s="4">
        <v>2.6441703872259747E-4</v>
      </c>
      <c r="C31" s="4">
        <v>2.5986901900998394E-4</v>
      </c>
      <c r="D31" s="4">
        <v>2.5538358875054623E-4</v>
      </c>
      <c r="E31" s="4">
        <v>2.509611067782469E-4</v>
      </c>
      <c r="F31" s="4">
        <v>2.4660181651392499E-4</v>
      </c>
      <c r="G31" s="4">
        <v>2.4230585573925545E-4</v>
      </c>
      <c r="H31" s="4">
        <v>2.3807326568292542E-4</v>
      </c>
      <c r="I31" s="4">
        <v>2.3390399946010554E-4</v>
      </c>
      <c r="J31" s="4">
        <v>2.2979792990818204E-4</v>
      </c>
      <c r="K31" s="4">
        <v>2.2575485685405461E-4</v>
      </c>
      <c r="L31" s="4">
        <v>2.2177451385274605E-4</v>
      </c>
      <c r="M31" s="4">
        <v>2.1785657442874307E-4</v>
      </c>
      <c r="N31" s="4">
        <v>2.1400065785592837E-4</v>
      </c>
      <c r="O31" s="4">
        <v>2.102063345043037E-4</v>
      </c>
      <c r="P31" s="4">
        <v>2.0647313078459018E-4</v>
      </c>
      <c r="Q31" s="4">
        <v>2.0280053371657392E-4</v>
      </c>
      <c r="R31" s="4">
        <v>1.9918799514839769E-4</v>
      </c>
      <c r="S31" s="4">
        <v>1.9563493565033507E-4</v>
      </c>
      <c r="T31" s="4">
        <v>1.9214074810502968E-4</v>
      </c>
      <c r="U31" s="4">
        <v>1.8870480101740306E-4</v>
      </c>
      <c r="V31" s="4">
        <v>1.8532644156166178E-4</v>
      </c>
      <c r="W31" s="4">
        <v>1.8200499838694206E-4</v>
      </c>
      <c r="X31" s="4">
        <v>1.7873978419546965E-4</v>
      </c>
      <c r="Y31" s="4">
        <v>1.7553009811355214E-4</v>
      </c>
      <c r="Z31" s="4">
        <v>1.7237522786694992E-4</v>
      </c>
      <c r="AA31" s="4">
        <v>1.6927445177661316E-4</v>
      </c>
      <c r="AB31" s="4">
        <v>1.6622704058866233E-4</v>
      </c>
      <c r="AC31" s="4">
        <v>1.6323225914860462E-4</v>
      </c>
      <c r="AD31" s="4">
        <v>1.6028936793321957E-4</v>
      </c>
      <c r="AE31" s="4">
        <v>1.573976244501063E-4</v>
      </c>
      <c r="AF31" s="4">
        <v>1.5455628451499503E-4</v>
      </c>
      <c r="AG31" s="4">
        <v>1.5176460341514986E-4</v>
      </c>
      <c r="AH31" s="4">
        <v>1.4902183696841043E-4</v>
      </c>
      <c r="AI31" s="4">
        <v>1.4632724248608842E-4</v>
      </c>
      <c r="AJ31" s="4">
        <v>1.4368007964538076E-4</v>
      </c>
      <c r="AK31" s="4">
        <v>1.4107961128073665E-4</v>
      </c>
      <c r="AL31" s="4">
        <v>1.3852510409717578E-4</v>
      </c>
      <c r="AM31" s="4">
        <v>1.3601582931555001E-4</v>
      </c>
      <c r="AN31" s="4">
        <v>1.3355106325108057E-4</v>
      </c>
      <c r="AO31" s="4">
        <v>1.3113008783360858E-4</v>
      </c>
      <c r="AP31" s="4">
        <v>1.2875219107200131E-4</v>
      </c>
      <c r="AQ31" s="4">
        <v>1.2641666746804336E-4</v>
      </c>
      <c r="AR31" s="4">
        <v>1.2412281838425354E-4</v>
      </c>
      <c r="AS31" s="4">
        <v>1.2186995236795894E-4</v>
      </c>
      <c r="AT31" s="4">
        <v>1.196573854366223E-4</v>
      </c>
      <c r="AU31" s="4">
        <v>1.1748444132630986E-4</v>
      </c>
      <c r="AV31" s="4">
        <v>1.1535045170785185E-4</v>
      </c>
      <c r="AW31" s="4">
        <v>1.1325475637125049E-4</v>
      </c>
      <c r="AX31" s="4">
        <v>1.1119670338288756E-4</v>
      </c>
      <c r="AY31" s="4">
        <v>1.0917564921686385E-4</v>
      </c>
      <c r="AZ31" s="4">
        <v>1.0719095886280172E-4</v>
      </c>
      <c r="BA31" s="4">
        <v>1.0524200591210953E-4</v>
      </c>
      <c r="BB31" s="4">
        <v>1.0332817262470595E-4</v>
      </c>
      <c r="BC31" s="4">
        <v>1.014488499776478E-4</v>
      </c>
      <c r="BD31" s="4">
        <v>9.9603437697215469E-5</v>
      </c>
      <c r="BE31" s="4">
        <v>9.7791344276676462E-5</v>
      </c>
      <c r="BF31" s="4">
        <v>9.6011986979949171E-5</v>
      </c>
      <c r="BG31" s="4">
        <v>9.426479183305414E-5</v>
      </c>
      <c r="BH31" s="4">
        <v>9.2549193604130053E-5</v>
      </c>
      <c r="BI31" s="4">
        <v>9.0864635774012825E-5</v>
      </c>
      <c r="BJ31" s="4">
        <v>8.9210570496822683E-5</v>
      </c>
      <c r="BK31" s="4">
        <v>8.7586458552668667E-5</v>
      </c>
      <c r="BL31" s="4">
        <v>8.5991769293025655E-5</v>
      </c>
      <c r="BM31" s="4">
        <v>8.4425980578783921E-5</v>
      </c>
      <c r="BN31" s="4">
        <v>8.288857871352473E-5</v>
      </c>
      <c r="BO31" s="4">
        <v>8.1379058369690505E-5</v>
      </c>
      <c r="BP31" s="4">
        <v>7.9896922511757396E-5</v>
      </c>
      <c r="BQ31" s="4">
        <v>7.8441682314189798E-5</v>
      </c>
      <c r="BR31" s="4">
        <v>7.7012857075620111E-5</v>
      </c>
      <c r="BS31" s="4">
        <v>7.5609974130141921E-5</v>
      </c>
      <c r="BT31" s="4">
        <v>7.4232568755827621E-5</v>
      </c>
      <c r="BU31" s="4">
        <v>7.28801840805815E-5</v>
      </c>
      <c r="BV31" s="4">
        <v>7.155237098555034E-5</v>
      </c>
      <c r="BW31" s="4">
        <v>7.0248688007756854E-5</v>
      </c>
      <c r="BX31" s="4">
        <v>6.8968701240068597E-5</v>
      </c>
      <c r="BY31" s="4">
        <v>6.7711984230722777E-5</v>
      </c>
      <c r="BZ31" s="4">
        <v>6.6478117881962895E-5</v>
      </c>
      <c r="CA31" s="4">
        <v>6.5266690347232093E-5</v>
      </c>
      <c r="CB31" s="4">
        <v>6.4077296928699568E-5</v>
      </c>
      <c r="CC31" s="4">
        <v>6.2909539973676765E-5</v>
      </c>
      <c r="CD31" s="4">
        <v>6.1763028771699702E-5</v>
      </c>
      <c r="CE31" s="4">
        <v>6.0637379450723117E-5</v>
      </c>
      <c r="CF31" s="4">
        <v>5.9532214874202793E-5</v>
      </c>
      <c r="CG31" s="4">
        <v>5.8447164537955842E-5</v>
      </c>
      <c r="CH31" s="4">
        <v>5.7381864467576094E-5</v>
      </c>
      <c r="CI31" s="4">
        <v>5.6335957116515623E-5</v>
      </c>
      <c r="CJ31" s="4">
        <v>5.5309091264499344E-5</v>
      </c>
      <c r="CK31" s="4">
        <v>5.4300921916383693E-5</v>
      </c>
      <c r="CL31" s="4">
        <v>5.3311110202791667E-5</v>
      </c>
      <c r="CM31" s="4">
        <v>5.2339323280081729E-5</v>
      </c>
      <c r="CN31" s="4">
        <v>5.1385234232315113E-5</v>
      </c>
      <c r="CO31" s="4">
        <v>5.0448521973778249E-5</v>
      </c>
      <c r="CP31" s="4">
        <v>4.9528871152282328E-5</v>
      </c>
      <c r="CQ31" s="4">
        <v>4.8625972054239242E-5</v>
      </c>
      <c r="CR31" s="4">
        <v>4.7739520509515465E-5</v>
      </c>
      <c r="CS31" s="4">
        <v>4.6869217798728435E-5</v>
      </c>
      <c r="CT31" s="4">
        <v>4.6014770560542928E-5</v>
      </c>
      <c r="CU31" s="4">
        <v>4.517589070107686E-5</v>
      </c>
      <c r="CV31" s="4">
        <v>4.4352295303640155E-5</v>
      </c>
      <c r="CW31" s="4">
        <v>4.3543706540249971E-5</v>
      </c>
      <c r="CX31" s="4">
        <v>4.2749851584034104E-5</v>
      </c>
      <c r="CY31" s="4">
        <v>4.1970462522633589E-5</v>
      </c>
      <c r="CZ31" s="4">
        <v>4.120527627371473E-5</v>
      </c>
      <c r="DA31" s="4">
        <v>4.0454034500370106E-5</v>
      </c>
      <c r="DB31" s="4">
        <v>3.9716483528740021E-5</v>
      </c>
      <c r="DC31" s="4">
        <v>3.8992374266522134E-5</v>
      </c>
      <c r="DD31" s="4">
        <v>3.8281462123035404E-5</v>
      </c>
      <c r="DE31" s="4">
        <v>3.758350692939505E-5</v>
      </c>
      <c r="DF31" s="4">
        <v>3.6898272861463077E-5</v>
      </c>
      <c r="DG31" s="4">
        <v>3.622552836290982E-5</v>
      </c>
      <c r="DH31" s="4">
        <v>3.5565046069718775E-5</v>
      </c>
      <c r="DI31" s="4">
        <v>3.491660273624575E-5</v>
      </c>
      <c r="DJ31" s="4">
        <v>3.4279979161944141E-5</v>
      </c>
      <c r="DK31" s="4">
        <v>3.3654960119422483E-5</v>
      </c>
      <c r="DL31" s="4">
        <v>3.3041334284056312E-5</v>
      </c>
      <c r="DM31" s="4">
        <v>3.2438894164377174E-5</v>
      </c>
      <c r="DN31" s="4">
        <v>3.1847436033571874E-5</v>
      </c>
      <c r="DO31" s="4">
        <v>3.1266759862313975E-5</v>
      </c>
      <c r="DP31" s="4">
        <v>3.0696669252372466E-5</v>
      </c>
      <c r="DQ31" s="4">
        <v>3.0136971372218824E-5</v>
      </c>
      <c r="DR31" s="4">
        <v>2.9587476892412035E-5</v>
      </c>
      <c r="DS31" s="4">
        <v>2.904799992320406E-5</v>
      </c>
      <c r="DT31" s="4">
        <v>2.8518357952478368E-5</v>
      </c>
      <c r="DU31" s="4">
        <v>2.7998371785242782E-5</v>
      </c>
      <c r="DV31" s="4">
        <v>2.7487865484010499E-5</v>
      </c>
      <c r="DW31" s="4">
        <v>2.6986666309736229E-5</v>
      </c>
      <c r="DX31" s="4">
        <v>2.6494604664750732E-5</v>
      </c>
      <c r="DY31" s="4">
        <v>2.6011514035695349E-5</v>
      </c>
      <c r="DZ31" s="4">
        <v>2.5537230938010858E-5</v>
      </c>
      <c r="EA31" s="4">
        <v>2.5071594861314495E-5</v>
      </c>
      <c r="EB31" s="4">
        <v>2.4614448215776186E-5</v>
      </c>
      <c r="EC31" s="4">
        <v>2.4165636278938862E-5</v>
      </c>
      <c r="ED31" s="4">
        <v>2.3725007144315136E-5</v>
      </c>
      <c r="EE31" s="4">
        <v>2.3292411670094992E-5</v>
      </c>
      <c r="EF31" s="4">
        <v>2.2867703429407804E-5</v>
      </c>
      <c r="EG31" s="4">
        <v>2.245073866080638E-5</v>
      </c>
      <c r="EH31" s="4">
        <v>2.2041376220416353E-5</v>
      </c>
      <c r="EI31" s="4">
        <v>2.1639477534307616E-5</v>
      </c>
      <c r="EJ31" s="4">
        <v>2.1244906551531884E-5</v>
      </c>
      <c r="EK31" s="4">
        <v>2.0857529699158661E-5</v>
      </c>
      <c r="EL31" s="4">
        <v>2.0477215836423035E-5</v>
      </c>
      <c r="EM31" s="4">
        <v>2.0103836211649018E-5</v>
      </c>
      <c r="EN31" s="4">
        <v>1.9737264417618583E-5</v>
      </c>
      <c r="EO31" s="4">
        <v>1.9377376350160347E-5</v>
      </c>
      <c r="EP31" s="4">
        <v>1.9024050165628026E-5</v>
      </c>
      <c r="EQ31" s="4">
        <v>1.8677166240266274E-5</v>
      </c>
      <c r="ER31" s="4">
        <v>1.8336607129354476E-5</v>
      </c>
      <c r="ES31" s="4">
        <v>1.8002257528348942E-5</v>
      </c>
      <c r="ET31" s="4">
        <v>1.7674004233025897E-5</v>
      </c>
      <c r="EU31" s="4">
        <v>1.7351736102400039E-5</v>
      </c>
      <c r="EV31" s="4">
        <v>1.7035344020421839E-5</v>
      </c>
      <c r="EW31" s="4">
        <v>1.6724720859229159E-5</v>
      </c>
      <c r="EX31" s="4">
        <v>1.6419761443287051E-5</v>
      </c>
      <c r="EY31" s="4">
        <v>1.612036251386062E-5</v>
      </c>
      <c r="EZ31" s="4">
        <v>1.5826422693820952E-5</v>
      </c>
      <c r="FA31" s="4">
        <v>1.5537842453783313E-5</v>
      </c>
      <c r="FB31" s="4">
        <v>1.5254524078134324E-5</v>
      </c>
      <c r="FC31" s="4">
        <v>1.4976371632169361E-5</v>
      </c>
      <c r="FD31" s="4">
        <v>1.4703290929896085E-5</v>
      </c>
      <c r="FE31" s="4">
        <v>1.4435189501948997E-5</v>
      </c>
      <c r="FF31" s="4">
        <v>1.4171976564392175E-5</v>
      </c>
      <c r="FG31" s="4">
        <v>1.3913562987855066E-5</v>
      </c>
      <c r="FH31" s="4">
        <v>1.3659861268000562E-5</v>
      </c>
      <c r="FI31" s="4">
        <v>1.3410785495104882E-5</v>
      </c>
      <c r="FJ31" s="4">
        <v>1.3166251325635869E-5</v>
      </c>
      <c r="FK31" s="4">
        <v>1.2926175953498209E-5</v>
      </c>
      <c r="FL31" s="4">
        <v>1.2690478082277856E-5</v>
      </c>
      <c r="FM31" s="4">
        <v>1.2459077897153392E-5</v>
      </c>
      <c r="FN31" s="4">
        <v>1.2231897038583739E-5</v>
      </c>
      <c r="FO31" s="4">
        <v>1.2008858575329739E-5</v>
      </c>
      <c r="FP31" s="4">
        <v>1.1789886978808006E-5</v>
      </c>
      <c r="FQ31" s="4">
        <v>1.157490809700068E-5</v>
      </c>
    </row>
    <row r="32" spans="1:173" x14ac:dyDescent="0.2">
      <c r="A32" s="3">
        <v>30</v>
      </c>
      <c r="B32" s="4">
        <v>2.7746256462113372E-4</v>
      </c>
      <c r="C32" s="4">
        <v>2.7266287466898298E-4</v>
      </c>
      <c r="D32" s="4">
        <v>2.6792545583687044E-4</v>
      </c>
      <c r="E32" s="4">
        <v>2.6325114119274406E-4</v>
      </c>
      <c r="F32" s="4">
        <v>2.5864060454994231E-4</v>
      </c>
      <c r="G32" s="4">
        <v>2.5409437341306074E-4</v>
      </c>
      <c r="H32" s="4">
        <v>2.4961284104285664E-4</v>
      </c>
      <c r="I32" s="4">
        <v>2.4519627768837537E-4</v>
      </c>
      <c r="J32" s="4">
        <v>2.4084484103648052E-4</v>
      </c>
      <c r="K32" s="4">
        <v>2.3655858592575019E-4</v>
      </c>
      <c r="L32" s="4">
        <v>2.3233747336881549E-4</v>
      </c>
      <c r="M32" s="4">
        <v>2.2818137892743895E-4</v>
      </c>
      <c r="N32" s="4">
        <v>2.2409010048030087E-4</v>
      </c>
      <c r="O32" s="4">
        <v>2.2006336542357285E-4</v>
      </c>
      <c r="P32" s="4">
        <v>2.1610083733958341E-4</v>
      </c>
      <c r="Q32" s="4">
        <v>2.1220212217054613E-4</v>
      </c>
      <c r="R32" s="4">
        <v>2.0836677392876979E-4</v>
      </c>
      <c r="S32" s="4">
        <v>2.0459429997543577E-4</v>
      </c>
      <c r="T32" s="4">
        <v>2.0088416589736369E-4</v>
      </c>
      <c r="U32" s="4">
        <v>1.9723580000829966E-4</v>
      </c>
      <c r="V32" s="4">
        <v>1.9364859750281571E-4</v>
      </c>
      <c r="W32" s="4">
        <v>1.9012192428413677E-4</v>
      </c>
      <c r="X32" s="4">
        <v>1.8665512049254041E-4</v>
      </c>
      <c r="Y32" s="4">
        <v>1.83247503751649E-4</v>
      </c>
      <c r="Z32" s="4">
        <v>1.7989837215559579E-4</v>
      </c>
      <c r="AA32" s="4">
        <v>1.7660700701516152E-4</v>
      </c>
      <c r="AB32" s="4">
        <v>1.7337267537864687E-4</v>
      </c>
      <c r="AC32" s="4">
        <v>1.7019463234624332E-4</v>
      </c>
      <c r="AD32" s="4">
        <v>1.6707212319133635E-4</v>
      </c>
      <c r="AE32" s="4">
        <v>1.6400438530350669E-4</v>
      </c>
      <c r="AF32" s="4">
        <v>1.6099064996655255E-4</v>
      </c>
      <c r="AG32" s="4">
        <v>1.5803014398363402E-4</v>
      </c>
      <c r="AH32" s="4">
        <v>1.551220911609752E-4</v>
      </c>
      <c r="AI32" s="4">
        <v>1.522657136607819E-4</v>
      </c>
      <c r="AJ32" s="4">
        <v>1.494602332328121E-4</v>
      </c>
      <c r="AK32" s="4">
        <v>1.4670487233525709E-4</v>
      </c>
      <c r="AL32" s="4">
        <v>1.4399885515126165E-4</v>
      </c>
      <c r="AM32" s="4">
        <v>1.4134140851085331E-4</v>
      </c>
      <c r="AN32" s="4">
        <v>1.3873176272471976E-4</v>
      </c>
      <c r="AO32" s="4">
        <v>1.3616915233671811E-4</v>
      </c>
      <c r="AP32" s="4">
        <v>1.3365281680166596E-4</v>
      </c>
      <c r="AQ32" s="4">
        <v>1.3118200109440981E-4</v>
      </c>
      <c r="AR32" s="4">
        <v>1.2875595625494451E-4</v>
      </c>
      <c r="AS32" s="4">
        <v>1.2637393987491308E-4</v>
      </c>
      <c r="AT32" s="4">
        <v>1.2403521653148175E-4</v>
      </c>
      <c r="AU32" s="4">
        <v>1.2173905816970088E-4</v>
      </c>
      <c r="AV32" s="4">
        <v>1.1948474444078983E-4</v>
      </c>
      <c r="AW32" s="4">
        <v>1.1727156299867758E-4</v>
      </c>
      <c r="AX32" s="4">
        <v>1.1509880975657527E-4</v>
      </c>
      <c r="AY32" s="4">
        <v>1.12965789110131E-4</v>
      </c>
      <c r="AZ32" s="4">
        <v>1.10871814127389E-4</v>
      </c>
      <c r="BA32" s="4">
        <v>1.088162067083287E-4</v>
      </c>
      <c r="BB32" s="4">
        <v>1.0679829771931271E-4</v>
      </c>
      <c r="BC32" s="4">
        <v>1.0481742710033437E-4</v>
      </c>
      <c r="BD32" s="4">
        <v>1.0287294395139313E-4</v>
      </c>
      <c r="BE32" s="4">
        <v>1.0096420659710947E-4</v>
      </c>
      <c r="BF32" s="4">
        <v>9.9090582633132307E-5</v>
      </c>
      <c r="BG32" s="4">
        <v>9.7251448954227548E-5</v>
      </c>
      <c r="BH32" s="4">
        <v>9.5446191768155941E-5</v>
      </c>
      <c r="BI32" s="4">
        <v>9.3674206594007714E-5</v>
      </c>
      <c r="BJ32" s="4">
        <v>9.1934898248546837E-5</v>
      </c>
      <c r="BK32" s="4">
        <v>9.0227680819676692E-5</v>
      </c>
      <c r="BL32" s="4">
        <v>8.8551977630690892E-5</v>
      </c>
      <c r="BM32" s="4">
        <v>8.690722119397698E-5</v>
      </c>
      <c r="BN32" s="4">
        <v>8.5292853156393456E-5</v>
      </c>
      <c r="BO32" s="4">
        <v>8.370832423676422E-5</v>
      </c>
      <c r="BP32" s="4">
        <v>8.2153094156600659E-5</v>
      </c>
      <c r="BQ32" s="4">
        <v>8.0626631564495455E-5</v>
      </c>
      <c r="BR32" s="4">
        <v>7.9128413955076304E-5</v>
      </c>
      <c r="BS32" s="4">
        <v>7.7657927582852615E-5</v>
      </c>
      <c r="BT32" s="4">
        <v>7.6214667372287437E-5</v>
      </c>
      <c r="BU32" s="4">
        <v>7.4798136822873396E-5</v>
      </c>
      <c r="BV32" s="4">
        <v>7.3407847912543289E-5</v>
      </c>
      <c r="BW32" s="4">
        <v>7.2043320996639792E-5</v>
      </c>
      <c r="BX32" s="4">
        <v>7.070408470533085E-5</v>
      </c>
      <c r="BY32" s="4">
        <v>6.9389675839026665E-5</v>
      </c>
      <c r="BZ32" s="4">
        <v>6.8099639261132161E-5</v>
      </c>
      <c r="CA32" s="4">
        <v>6.6833527790466363E-5</v>
      </c>
      <c r="CB32" s="4">
        <v>6.559090209168339E-5</v>
      </c>
      <c r="CC32" s="4">
        <v>6.4371330565249352E-5</v>
      </c>
      <c r="CD32" s="4">
        <v>6.3174389236420048E-5</v>
      </c>
      <c r="CE32" s="4">
        <v>6.1999661644329684E-5</v>
      </c>
      <c r="CF32" s="4">
        <v>6.0846738730524486E-5</v>
      </c>
      <c r="CG32" s="4">
        <v>5.9715218726719144E-5</v>
      </c>
      <c r="CH32" s="4">
        <v>5.8604707044218607E-5</v>
      </c>
      <c r="CI32" s="4">
        <v>5.7514816162007598E-5</v>
      </c>
      <c r="CJ32" s="4">
        <v>5.6445165516616491E-5</v>
      </c>
      <c r="CK32" s="4">
        <v>5.5395381390876963E-5</v>
      </c>
      <c r="CL32" s="4">
        <v>5.4365096805009117E-5</v>
      </c>
      <c r="CM32" s="4">
        <v>5.335395140726451E-5</v>
      </c>
      <c r="CN32" s="4">
        <v>5.2361591365568394E-5</v>
      </c>
      <c r="CO32" s="4">
        <v>5.1387669260272162E-5</v>
      </c>
      <c r="CP32" s="4">
        <v>5.0431843978016033E-5</v>
      </c>
      <c r="CQ32" s="4">
        <v>4.9493780605924798E-5</v>
      </c>
      <c r="CR32" s="4">
        <v>4.8573150327357872E-5</v>
      </c>
      <c r="CS32" s="4">
        <v>4.7669630318991629E-5</v>
      </c>
      <c r="CT32" s="4">
        <v>4.6782903648123764E-5</v>
      </c>
      <c r="CU32" s="4">
        <v>4.5912659172420156E-5</v>
      </c>
      <c r="CV32" s="4">
        <v>4.5058591439772755E-5</v>
      </c>
      <c r="CW32" s="4">
        <v>4.4220400590155862E-5</v>
      </c>
      <c r="CX32" s="4">
        <v>4.3397792258148549E-5</v>
      </c>
      <c r="CY32" s="4">
        <v>4.2590477477344457E-5</v>
      </c>
      <c r="CZ32" s="4">
        <v>4.1798172585871818E-5</v>
      </c>
      <c r="DA32" s="4">
        <v>4.1020599132690627E-5</v>
      </c>
      <c r="DB32" s="4">
        <v>4.0257483785888226E-5</v>
      </c>
      <c r="DC32" s="4">
        <v>3.9508558242418168E-5</v>
      </c>
      <c r="DD32" s="4">
        <v>3.8773559138283176E-5</v>
      </c>
      <c r="DE32" s="4">
        <v>3.8052227960827523E-5</v>
      </c>
      <c r="DF32" s="4">
        <v>3.734431096225066E-5</v>
      </c>
      <c r="DG32" s="4">
        <v>3.6649559074231064E-5</v>
      </c>
      <c r="DH32" s="4">
        <v>3.5967727823993378E-5</v>
      </c>
      <c r="DI32" s="4">
        <v>3.5298577251929864E-5</v>
      </c>
      <c r="DJ32" s="4">
        <v>3.464187182977696E-5</v>
      </c>
      <c r="DK32" s="4">
        <v>3.3997380381234343E-5</v>
      </c>
      <c r="DL32" s="4">
        <v>3.3364876002917043E-5</v>
      </c>
      <c r="DM32" s="4">
        <v>3.2744135987305967E-5</v>
      </c>
      <c r="DN32" s="4">
        <v>3.2134941746031487E-5</v>
      </c>
      <c r="DO32" s="4">
        <v>3.1537078735821567E-5</v>
      </c>
      <c r="DP32" s="4">
        <v>3.0950336384338861E-5</v>
      </c>
      <c r="DQ32" s="4">
        <v>3.0374508018127244E-5</v>
      </c>
      <c r="DR32" s="4">
        <v>2.9809390791335488E-5</v>
      </c>
      <c r="DS32" s="4">
        <v>2.9254785615884238E-5</v>
      </c>
      <c r="DT32" s="4">
        <v>2.8710497092965248E-5</v>
      </c>
      <c r="DU32" s="4">
        <v>2.8176333445206758E-5</v>
      </c>
      <c r="DV32" s="4">
        <v>2.7652106450393177E-5</v>
      </c>
      <c r="DW32" s="4">
        <v>2.713763137673908E-5</v>
      </c>
      <c r="DX32" s="4">
        <v>2.663272691827423E-5</v>
      </c>
      <c r="DY32" s="4">
        <v>2.6137215132004954E-5</v>
      </c>
      <c r="DZ32" s="4">
        <v>2.5650921376518809E-5</v>
      </c>
      <c r="EA32" s="4">
        <v>2.5173674250811295E-5</v>
      </c>
      <c r="EB32" s="4">
        <v>2.4705305534999944E-5</v>
      </c>
      <c r="EC32" s="4">
        <v>2.4245650131482499E-5</v>
      </c>
      <c r="ED32" s="4">
        <v>2.3794546007427364E-5</v>
      </c>
      <c r="EE32" s="4">
        <v>2.3351834138485295E-5</v>
      </c>
      <c r="EF32" s="4">
        <v>2.2917358453167225E-5</v>
      </c>
      <c r="EG32" s="4">
        <v>2.2490965778110272E-5</v>
      </c>
      <c r="EH32" s="4">
        <v>2.2072505785009078E-5</v>
      </c>
      <c r="EI32" s="4">
        <v>2.1661830937769189E-5</v>
      </c>
      <c r="EJ32" s="4">
        <v>2.1258796440881689E-5</v>
      </c>
      <c r="EK32" s="4">
        <v>2.0863260189019073E-5</v>
      </c>
      <c r="EL32" s="4">
        <v>2.0475082716964188E-5</v>
      </c>
      <c r="EM32" s="4">
        <v>2.0094127151093488E-5</v>
      </c>
      <c r="EN32" s="4">
        <v>1.972025916097131E-5</v>
      </c>
      <c r="EO32" s="4">
        <v>1.9353346912720504E-5</v>
      </c>
      <c r="EP32" s="4">
        <v>1.8993261022615116E-5</v>
      </c>
      <c r="EQ32" s="4">
        <v>1.8639874511561239E-5</v>
      </c>
      <c r="ER32" s="4">
        <v>1.8293062760910139E-5</v>
      </c>
      <c r="ES32" s="4">
        <v>1.7952703468160358E-5</v>
      </c>
      <c r="ET32" s="4">
        <v>1.761867660454719E-5</v>
      </c>
      <c r="EU32" s="4">
        <v>1.7290864372632164E-5</v>
      </c>
      <c r="EV32" s="4">
        <v>1.6969151165002749E-5</v>
      </c>
      <c r="EW32" s="4">
        <v>1.6653423523416144E-5</v>
      </c>
      <c r="EX32" s="4">
        <v>1.6343570099608407E-5</v>
      </c>
      <c r="EY32" s="4">
        <v>1.6039481615104378E-5</v>
      </c>
      <c r="EZ32" s="4">
        <v>1.5741050823692149E-5</v>
      </c>
      <c r="FA32" s="4">
        <v>1.5448172473564448E-5</v>
      </c>
      <c r="FB32" s="4">
        <v>1.5160743269682087E-5</v>
      </c>
      <c r="FC32" s="4">
        <v>1.4878661838246821E-5</v>
      </c>
      <c r="FD32" s="4">
        <v>1.4601828690397056E-5</v>
      </c>
      <c r="FE32" s="4">
        <v>1.433014618790196E-5</v>
      </c>
      <c r="FF32" s="4">
        <v>1.4063518507856365E-5</v>
      </c>
      <c r="FG32" s="4">
        <v>1.3801851609818172E-5</v>
      </c>
      <c r="FH32" s="4">
        <v>1.3545053202168589E-5</v>
      </c>
      <c r="FI32" s="4">
        <v>1.3293032710137709E-5</v>
      </c>
      <c r="FJ32" s="4">
        <v>1.3045701243163954E-5</v>
      </c>
      <c r="FK32" s="4">
        <v>1.2802971564251919E-5</v>
      </c>
      <c r="FL32" s="4">
        <v>1.2564758059108172E-5</v>
      </c>
      <c r="FM32" s="4">
        <v>1.2330976705721142E-5</v>
      </c>
      <c r="FN32" s="4">
        <v>1.210154504494021E-5</v>
      </c>
      <c r="FO32" s="4">
        <v>1.187638215160991E-5</v>
      </c>
      <c r="FP32" s="4">
        <v>1.1655408605704132E-5</v>
      </c>
      <c r="FQ32" s="4">
        <v>1.1438546464681565E-5</v>
      </c>
    </row>
    <row r="33" spans="1:173" x14ac:dyDescent="0.2">
      <c r="A33" s="3">
        <v>31</v>
      </c>
      <c r="B33" s="4">
        <v>2.9270355238453227E-4</v>
      </c>
      <c r="C33" s="4">
        <v>2.873630047612874E-4</v>
      </c>
      <c r="D33" s="4">
        <v>2.8211959359158989E-4</v>
      </c>
      <c r="E33" s="4">
        <v>2.7697157459272148E-4</v>
      </c>
      <c r="F33" s="4">
        <v>2.7191723312136595E-4</v>
      </c>
      <c r="G33" s="4">
        <v>2.6695488379901988E-4</v>
      </c>
      <c r="H33" s="4">
        <v>2.6208287013029796E-4</v>
      </c>
      <c r="I33" s="4">
        <v>2.5729956411768562E-4</v>
      </c>
      <c r="J33" s="4">
        <v>2.5260336587218379E-4</v>
      </c>
      <c r="K33" s="4">
        <v>2.4799270322162226E-4</v>
      </c>
      <c r="L33" s="4">
        <v>2.4346603131608635E-4</v>
      </c>
      <c r="M33" s="4">
        <v>2.3902183223378781E-4</v>
      </c>
      <c r="N33" s="4">
        <v>2.3465861458438209E-4</v>
      </c>
      <c r="O33" s="4">
        <v>2.30374913114062E-4</v>
      </c>
      <c r="P33" s="4">
        <v>2.2616928830998528E-4</v>
      </c>
      <c r="Q33" s="4">
        <v>2.2204032600658952E-4</v>
      </c>
      <c r="R33" s="4">
        <v>2.1798663699246212E-4</v>
      </c>
      <c r="S33" s="4">
        <v>2.1400685662031904E-4</v>
      </c>
      <c r="T33" s="4">
        <v>2.1009964441809359E-4</v>
      </c>
      <c r="U33" s="4">
        <v>2.0626368370357806E-4</v>
      </c>
      <c r="V33" s="4">
        <v>2.0249768120106371E-4</v>
      </c>
      <c r="W33" s="4">
        <v>1.9880036666175549E-4</v>
      </c>
      <c r="X33" s="4">
        <v>1.9517049248729545E-4</v>
      </c>
      <c r="Y33" s="4">
        <v>1.9160683335661677E-4</v>
      </c>
      <c r="Z33" s="4">
        <v>1.8810818585734967E-4</v>
      </c>
      <c r="AA33" s="4">
        <v>1.846733681204471E-4</v>
      </c>
      <c r="AB33" s="4">
        <v>1.8130121945858502E-4</v>
      </c>
      <c r="AC33" s="4">
        <v>1.7799060001000289E-4</v>
      </c>
      <c r="AD33" s="4">
        <v>1.7474039038500866E-4</v>
      </c>
      <c r="AE33" s="4">
        <v>1.7154949131836794E-4</v>
      </c>
      <c r="AF33" s="4">
        <v>1.6841682332502383E-4</v>
      </c>
      <c r="AG33" s="4">
        <v>1.6534132636103482E-4</v>
      </c>
      <c r="AH33" s="4">
        <v>1.6232195948862049E-4</v>
      </c>
      <c r="AI33" s="4">
        <v>1.5935770054575915E-4</v>
      </c>
      <c r="AJ33" s="4">
        <v>1.564475458214476E-4</v>
      </c>
      <c r="AK33" s="4">
        <v>1.5359050973373645E-4</v>
      </c>
      <c r="AL33" s="4">
        <v>1.5078562451453781E-4</v>
      </c>
      <c r="AM33" s="4">
        <v>1.4803193989709751E-4</v>
      </c>
      <c r="AN33" s="4">
        <v>1.4532852281001762E-4</v>
      </c>
      <c r="AO33" s="4">
        <v>1.4267445707416559E-4</v>
      </c>
      <c r="AP33" s="4">
        <v>1.4006884310580059E-4</v>
      </c>
      <c r="AQ33" s="4">
        <v>1.3751079762303053E-4</v>
      </c>
      <c r="AR33" s="4">
        <v>1.3499945335782026E-4</v>
      </c>
      <c r="AS33" s="4">
        <v>1.3253395877199647E-4</v>
      </c>
      <c r="AT33" s="4">
        <v>1.301134777779156E-4</v>
      </c>
      <c r="AU33" s="4">
        <v>1.2773718946423873E-4</v>
      </c>
      <c r="AV33" s="4">
        <v>1.2540428782470414E-4</v>
      </c>
      <c r="AW33" s="4">
        <v>1.2311398149322805E-4</v>
      </c>
      <c r="AX33" s="4">
        <v>1.2086549348178099E-4</v>
      </c>
      <c r="AY33" s="4">
        <v>1.1865806092337117E-4</v>
      </c>
      <c r="AZ33" s="4">
        <v>1.1649093481946871E-4</v>
      </c>
      <c r="BA33" s="4">
        <v>1.1436337979131572E-4</v>
      </c>
      <c r="BB33" s="4">
        <v>1.1227467383512213E-4</v>
      </c>
      <c r="BC33" s="4">
        <v>1.1022410808247951E-4</v>
      </c>
      <c r="BD33" s="4">
        <v>1.0821098656343953E-4</v>
      </c>
      <c r="BE33" s="4">
        <v>1.0623462597514344E-4</v>
      </c>
      <c r="BF33" s="4">
        <v>1.0429435545300514E-4</v>
      </c>
      <c r="BG33" s="4">
        <v>1.0238951634700122E-4</v>
      </c>
      <c r="BH33" s="4">
        <v>1.0051946200106965E-4</v>
      </c>
      <c r="BI33" s="4">
        <v>9.8683557536727307E-5</v>
      </c>
      <c r="BJ33" s="4">
        <v>9.6881179640129211E-5</v>
      </c>
      <c r="BK33" s="4">
        <v>9.5111716353235565E-5</v>
      </c>
      <c r="BL33" s="4">
        <v>9.3374566868531517E-5</v>
      </c>
      <c r="BM33" s="4">
        <v>9.166914132674453E-5</v>
      </c>
      <c r="BN33" s="4">
        <v>8.9994860619446726E-5</v>
      </c>
      <c r="BO33" s="4">
        <v>8.8351156193544611E-5</v>
      </c>
      <c r="BP33" s="4">
        <v>8.6737469860431737E-5</v>
      </c>
      <c r="BQ33" s="4">
        <v>8.5153253607916923E-5</v>
      </c>
      <c r="BR33" s="4">
        <v>8.3597969415705187E-5</v>
      </c>
      <c r="BS33" s="4">
        <v>8.2071089074098325E-5</v>
      </c>
      <c r="BT33" s="4">
        <v>8.0572094006026163E-5</v>
      </c>
      <c r="BU33" s="4">
        <v>7.9100475091853362E-5</v>
      </c>
      <c r="BV33" s="4">
        <v>7.7655732498072005E-5</v>
      </c>
      <c r="BW33" s="4">
        <v>7.6237375508103611E-5</v>
      </c>
      <c r="BX33" s="4">
        <v>7.4844922356875898E-5</v>
      </c>
      <c r="BY33" s="4">
        <v>7.3477900068175117E-5</v>
      </c>
      <c r="BZ33" s="4">
        <v>7.2135844294440865E-5</v>
      </c>
      <c r="CA33" s="4">
        <v>7.0818299160446685E-5</v>
      </c>
      <c r="CB33" s="4">
        <v>6.9524817108534975E-5</v>
      </c>
      <c r="CC33" s="4">
        <v>6.8254958747737682E-5</v>
      </c>
      <c r="CD33" s="4">
        <v>6.7008292705006411E-5</v>
      </c>
      <c r="CE33" s="4">
        <v>6.5784395479107083E-5</v>
      </c>
      <c r="CF33" s="4">
        <v>6.4582851297512178E-5</v>
      </c>
      <c r="CG33" s="4">
        <v>6.3403251975624464E-5</v>
      </c>
      <c r="CH33" s="4">
        <v>6.2245196778554224E-5</v>
      </c>
      <c r="CI33" s="4">
        <v>6.1108292285450005E-5</v>
      </c>
      <c r="CJ33" s="4">
        <v>5.9992152256160836E-5</v>
      </c>
      <c r="CK33" s="4">
        <v>5.8896397500562969E-5</v>
      </c>
      <c r="CL33" s="4">
        <v>5.7820655749996064E-5</v>
      </c>
      <c r="CM33" s="4">
        <v>5.6764561531141844E-5</v>
      </c>
      <c r="CN33" s="4">
        <v>5.5727756042123211E-5</v>
      </c>
      <c r="CO33" s="4">
        <v>5.4709887031045845E-5</v>
      </c>
      <c r="CP33" s="4">
        <v>5.3710608676427185E-5</v>
      </c>
      <c r="CQ33" s="4">
        <v>5.2729581469956877E-5</v>
      </c>
      <c r="CR33" s="4">
        <v>5.1766472101699712E-5</v>
      </c>
      <c r="CS33" s="4">
        <v>5.0820953346408793E-5</v>
      </c>
      <c r="CT33" s="4">
        <v>4.9892703953391404E-5</v>
      </c>
      <c r="CU33" s="4">
        <v>4.8981408536930005E-5</v>
      </c>
      <c r="CV33" s="4">
        <v>4.8086757469478769E-5</v>
      </c>
      <c r="CW33" s="4">
        <v>4.7208446776636492E-5</v>
      </c>
      <c r="CX33" s="4">
        <v>4.6346178034339935E-5</v>
      </c>
      <c r="CY33" s="4">
        <v>4.5499658266834331E-5</v>
      </c>
      <c r="CZ33" s="4">
        <v>4.46685998481966E-5</v>
      </c>
      <c r="DA33" s="4">
        <v>4.3852720403969592E-5</v>
      </c>
      <c r="DB33" s="4">
        <v>4.305174271590495E-5</v>
      </c>
      <c r="DC33" s="4">
        <v>4.2265394627594155E-5</v>
      </c>
      <c r="DD33" s="4">
        <v>4.1493408951986943E-5</v>
      </c>
      <c r="DE33" s="4">
        <v>4.0735523381019156E-5</v>
      </c>
      <c r="DF33" s="4">
        <v>3.9991480396350809E-5</v>
      </c>
      <c r="DG33" s="4">
        <v>3.9261027182213581E-5</v>
      </c>
      <c r="DH33" s="4">
        <v>3.8543915539146489E-5</v>
      </c>
      <c r="DI33" s="4">
        <v>3.7839901800174047E-5</v>
      </c>
      <c r="DJ33" s="4">
        <v>3.7148746747761585E-5</v>
      </c>
      <c r="DK33" s="4">
        <v>3.6470215532991013E-5</v>
      </c>
      <c r="DL33" s="4">
        <v>3.5804077595402717E-5</v>
      </c>
      <c r="DM33" s="4">
        <v>3.5150106584835861E-5</v>
      </c>
      <c r="DN33" s="4">
        <v>3.4508080284711973E-5</v>
      </c>
      <c r="DO33" s="4">
        <v>3.3877780536650803E-5</v>
      </c>
      <c r="DP33" s="4">
        <v>3.325899316597436E-5</v>
      </c>
      <c r="DQ33" s="4">
        <v>3.2651507909320365E-5</v>
      </c>
      <c r="DR33" s="4">
        <v>3.2055118343254918E-5</v>
      </c>
      <c r="DS33" s="4">
        <v>3.1469621814106397E-5</v>
      </c>
      <c r="DT33" s="4">
        <v>3.0894819368909587E-5</v>
      </c>
      <c r="DU33" s="4">
        <v>3.0330515688237192E-5</v>
      </c>
      <c r="DV33" s="4">
        <v>2.9776519019697467E-5</v>
      </c>
      <c r="DW33" s="4">
        <v>2.923264111254209E-5</v>
      </c>
      <c r="DX33" s="4">
        <v>2.8698697154272423E-5</v>
      </c>
      <c r="DY33" s="4">
        <v>2.8174505707356801E-5</v>
      </c>
      <c r="DZ33" s="4">
        <v>2.7659888647835196E-5</v>
      </c>
      <c r="EA33" s="4">
        <v>2.7154671105145134E-5</v>
      </c>
      <c r="EB33" s="4">
        <v>2.6658681401836581E-5</v>
      </c>
      <c r="EC33" s="4">
        <v>2.6171750996173415E-5</v>
      </c>
      <c r="ED33" s="4">
        <v>2.5693714424401826E-5</v>
      </c>
      <c r="EE33" s="4">
        <v>2.5224409244795076E-5</v>
      </c>
      <c r="EF33" s="4">
        <v>2.476367598203133E-5</v>
      </c>
      <c r="EG33" s="4">
        <v>2.4311358073791922E-5</v>
      </c>
      <c r="EH33" s="4">
        <v>2.3867301816582476E-5</v>
      </c>
      <c r="EI33" s="4">
        <v>2.3431356314551621E-5</v>
      </c>
      <c r="EJ33" s="4">
        <v>2.3003373427421536E-5</v>
      </c>
      <c r="EK33" s="4">
        <v>2.2583207720527909E-5</v>
      </c>
      <c r="EL33" s="4">
        <v>2.2170716415526037E-5</v>
      </c>
      <c r="EM33" s="4">
        <v>2.1765759341429991E-5</v>
      </c>
      <c r="EN33" s="4">
        <v>2.136819888765018E-5</v>
      </c>
      <c r="EO33" s="4">
        <v>2.0977899956697854E-5</v>
      </c>
      <c r="EP33" s="4">
        <v>2.0594729918332888E-5</v>
      </c>
      <c r="EQ33" s="4">
        <v>2.021855856493282E-5</v>
      </c>
      <c r="ER33" s="4">
        <v>1.9849258066750863E-5</v>
      </c>
      <c r="ES33" s="4">
        <v>1.948670292883925E-5</v>
      </c>
      <c r="ET33" s="4">
        <v>1.9130769948305648E-5</v>
      </c>
      <c r="EU33" s="4">
        <v>1.8781338172235706E-5</v>
      </c>
      <c r="EV33" s="4">
        <v>1.8438288857058893E-5</v>
      </c>
      <c r="EW33" s="4">
        <v>1.8101505427692288E-5</v>
      </c>
      <c r="EX33" s="4">
        <v>1.777087343834971E-5</v>
      </c>
      <c r="EY33" s="4">
        <v>1.7446280533572889E-5</v>
      </c>
      <c r="EZ33" s="4">
        <v>1.7127616409817747E-5</v>
      </c>
      <c r="FA33" s="4">
        <v>1.6814772778261933E-5</v>
      </c>
      <c r="FB33" s="4">
        <v>1.6507643327723365E-5</v>
      </c>
      <c r="FC33" s="4">
        <v>1.6206123688911056E-5</v>
      </c>
      <c r="FD33" s="4">
        <v>1.591011139867593E-5</v>
      </c>
      <c r="FE33" s="4">
        <v>1.5619505865371863E-5</v>
      </c>
      <c r="FF33" s="4">
        <v>1.533420833443877E-5</v>
      </c>
      <c r="FG33" s="4">
        <v>1.5054121855095914E-5</v>
      </c>
      <c r="FH33" s="4">
        <v>1.4779151247257261E-5</v>
      </c>
      <c r="FI33" s="4">
        <v>1.4509203069446031E-5</v>
      </c>
      <c r="FJ33" s="4">
        <v>1.4244185586487212E-5</v>
      </c>
      <c r="FK33" s="4">
        <v>1.398400873908745E-5</v>
      </c>
      <c r="FL33" s="4">
        <v>1.3728584112637776E-5</v>
      </c>
      <c r="FM33" s="4">
        <v>1.3477824907348612E-5</v>
      </c>
      <c r="FN33" s="4">
        <v>1.323164590882886E-5</v>
      </c>
      <c r="FO33" s="4">
        <v>1.2989963459109077E-5</v>
      </c>
      <c r="FP33" s="4">
        <v>1.2752695428219774E-5</v>
      </c>
      <c r="FQ33" s="4">
        <v>1.2519761186213785E-5</v>
      </c>
    </row>
    <row r="34" spans="1:173" x14ac:dyDescent="0.2">
      <c r="A34" s="3">
        <v>32</v>
      </c>
      <c r="B34" s="4">
        <v>3.0448160093221599E-4</v>
      </c>
      <c r="C34" s="4">
        <v>2.988399411207876E-4</v>
      </c>
      <c r="D34" s="4">
        <v>2.9330548204975493E-4</v>
      </c>
      <c r="E34" s="4">
        <v>2.8787598551305305E-4</v>
      </c>
      <c r="F34" s="4">
        <v>2.8254927484916426E-4</v>
      </c>
      <c r="G34" s="4">
        <v>2.7732323225260203E-4</v>
      </c>
      <c r="H34" s="4">
        <v>2.7219579625292756E-4</v>
      </c>
      <c r="I34" s="4">
        <v>2.6716495935252826E-4</v>
      </c>
      <c r="J34" s="4">
        <v>2.6222876580717092E-4</v>
      </c>
      <c r="K34" s="4">
        <v>2.5738530954366734E-4</v>
      </c>
      <c r="L34" s="4">
        <v>2.5263273220033078E-4</v>
      </c>
      <c r="M34" s="4">
        <v>2.4796922128511589E-4</v>
      </c>
      <c r="N34" s="4">
        <v>2.433930084404512E-4</v>
      </c>
      <c r="O34" s="4">
        <v>2.3890236780843566E-4</v>
      </c>
      <c r="P34" s="4">
        <v>2.3449561448884992E-4</v>
      </c>
      <c r="Q34" s="4">
        <v>2.3017110308365396E-4</v>
      </c>
      <c r="R34" s="4">
        <v>2.2592722632186479E-4</v>
      </c>
      <c r="S34" s="4">
        <v>2.2176241375893024E-4</v>
      </c>
      <c r="T34" s="4">
        <v>2.1767513054626875E-4</v>
      </c>
      <c r="U34" s="4">
        <v>2.1366387626486905E-4</v>
      </c>
      <c r="V34" s="4">
        <v>2.0972718381995215E-4</v>
      </c>
      <c r="W34" s="4">
        <v>2.0586361839158851E-4</v>
      </c>
      <c r="X34" s="4">
        <v>2.0207177643805085E-4</v>
      </c>
      <c r="Y34" s="4">
        <v>1.9835028474768368E-4</v>
      </c>
      <c r="Z34" s="4">
        <v>1.9469779953729116E-4</v>
      </c>
      <c r="AA34" s="4">
        <v>1.9111300559304656E-4</v>
      </c>
      <c r="AB34" s="4">
        <v>1.8759461545081457E-4</v>
      </c>
      <c r="AC34" s="4">
        <v>1.8414136861455432E-4</v>
      </c>
      <c r="AD34" s="4">
        <v>1.807520308098054E-4</v>
      </c>
      <c r="AE34" s="4">
        <v>1.774253932691483E-4</v>
      </c>
      <c r="AF34" s="4">
        <v>1.7416027204963935E-4</v>
      </c>
      <c r="AG34" s="4">
        <v>1.7095550737766807E-4</v>
      </c>
      <c r="AH34" s="4">
        <v>1.678099630223473E-4</v>
      </c>
      <c r="AI34" s="4">
        <v>1.6472252569299517E-4</v>
      </c>
      <c r="AJ34" s="4">
        <v>1.616921044615971E-4</v>
      </c>
      <c r="AK34" s="4">
        <v>1.5871763020713914E-4</v>
      </c>
      <c r="AL34" s="4">
        <v>1.5579805508125766E-4</v>
      </c>
      <c r="AM34" s="4">
        <v>1.5293235199387301E-4</v>
      </c>
      <c r="AN34" s="4">
        <v>1.5011951411769697E-4</v>
      </c>
      <c r="AO34" s="4">
        <v>1.4735855441039281E-4</v>
      </c>
      <c r="AP34" s="4">
        <v>1.4464850515372163E-4</v>
      </c>
      <c r="AQ34" s="4">
        <v>1.4198841750823199E-4</v>
      </c>
      <c r="AR34" s="4">
        <v>1.3937736108304843E-4</v>
      </c>
      <c r="AS34" s="4">
        <v>1.3681442351998196E-4</v>
      </c>
      <c r="AT34" s="4">
        <v>1.3429871009151828E-4</v>
      </c>
      <c r="AU34" s="4">
        <v>1.3182934331035234E-4</v>
      </c>
      <c r="AV34" s="4">
        <v>1.294054625526897E-4</v>
      </c>
      <c r="AW34" s="4">
        <v>1.2702622369176186E-4</v>
      </c>
      <c r="AX34" s="4">
        <v>1.24690798742777E-4</v>
      </c>
      <c r="AY34" s="4">
        <v>1.2239837551886179E-4</v>
      </c>
      <c r="AZ34" s="4">
        <v>1.2014815729599615E-4</v>
      </c>
      <c r="BA34" s="4">
        <v>1.1793936248827297E-4</v>
      </c>
      <c r="BB34" s="4">
        <v>1.1577122433159559E-4</v>
      </c>
      <c r="BC34" s="4">
        <v>1.1364299057670113E-4</v>
      </c>
      <c r="BD34" s="4">
        <v>1.1155392318995538E-4</v>
      </c>
      <c r="BE34" s="4">
        <v>1.0950329806225234E-4</v>
      </c>
      <c r="BF34" s="4">
        <v>1.0749040472568527E-4</v>
      </c>
      <c r="BG34" s="4">
        <v>1.055145460771012E-4</v>
      </c>
      <c r="BH34" s="4">
        <v>1.0357503810942692E-4</v>
      </c>
      <c r="BI34" s="4">
        <v>1.0167120964887921E-4</v>
      </c>
      <c r="BJ34" s="4">
        <v>9.9802402099169463E-5</v>
      </c>
      <c r="BK34" s="4">
        <v>9.7967969191703475E-5</v>
      </c>
      <c r="BL34" s="4">
        <v>9.6167276742109564E-5</v>
      </c>
      <c r="BM34" s="4">
        <v>9.4399702411873676E-5</v>
      </c>
      <c r="BN34" s="4">
        <v>9.266463547630277E-5</v>
      </c>
      <c r="BO34" s="4">
        <v>9.0961476597817281E-5</v>
      </c>
      <c r="BP34" s="4">
        <v>8.9289637603573446E-5</v>
      </c>
      <c r="BQ34" s="4">
        <v>8.7648541268969815E-5</v>
      </c>
      <c r="BR34" s="4">
        <v>8.6037621106149764E-5</v>
      </c>
      <c r="BS34" s="4">
        <v>8.4456321156167746E-5</v>
      </c>
      <c r="BT34" s="4">
        <v>8.2904095787039722E-5</v>
      </c>
      <c r="BU34" s="4">
        <v>8.1380409494902217E-5</v>
      </c>
      <c r="BV34" s="4">
        <v>7.9884736710722493E-5</v>
      </c>
      <c r="BW34" s="4">
        <v>7.8416561610228364E-5</v>
      </c>
      <c r="BX34" s="4">
        <v>7.697537792783482E-5</v>
      </c>
      <c r="BY34" s="4">
        <v>7.5560688775677676E-5</v>
      </c>
      <c r="BZ34" s="4">
        <v>7.4172006464978679E-5</v>
      </c>
      <c r="CA34" s="4">
        <v>7.2808852331851526E-5</v>
      </c>
      <c r="CB34" s="4">
        <v>7.1470756566771598E-5</v>
      </c>
      <c r="CC34" s="4">
        <v>7.0157258047487403E-5</v>
      </c>
      <c r="CD34" s="4">
        <v>6.8867904174818584E-5</v>
      </c>
      <c r="CE34" s="4">
        <v>6.7602250712672785E-5</v>
      </c>
      <c r="CF34" s="4">
        <v>6.6359861630505002E-5</v>
      </c>
      <c r="CG34" s="4">
        <v>6.5140308949551695E-5</v>
      </c>
      <c r="CH34" s="4">
        <v>6.3943172591729436E-5</v>
      </c>
      <c r="CI34" s="4">
        <v>6.2768040231531153E-5</v>
      </c>
      <c r="CJ34" s="4">
        <v>6.1614507151253051E-5</v>
      </c>
      <c r="CK34" s="4">
        <v>6.0482176098775042E-5</v>
      </c>
      <c r="CL34" s="4">
        <v>5.9370657148005712E-5</v>
      </c>
      <c r="CM34" s="4">
        <v>5.8279567562324885E-5</v>
      </c>
      <c r="CN34" s="4">
        <v>5.7208531660801754E-5</v>
      </c>
      <c r="CO34" s="4">
        <v>5.6157180686411401E-5</v>
      </c>
      <c r="CP34" s="4">
        <v>5.5125152677693023E-5</v>
      </c>
      <c r="CQ34" s="4">
        <v>5.4112092341962459E-5</v>
      </c>
      <c r="CR34" s="4">
        <v>5.3117650931633342E-5</v>
      </c>
      <c r="CS34" s="4">
        <v>5.2141486122758707E-5</v>
      </c>
      <c r="CT34" s="4">
        <v>5.1183261895570986E-5</v>
      </c>
      <c r="CU34" s="4">
        <v>5.0242648417908597E-5</v>
      </c>
      <c r="CV34" s="4">
        <v>4.9319321930196836E-5</v>
      </c>
      <c r="CW34" s="4">
        <v>4.8412964633093303E-5</v>
      </c>
      <c r="CX34" s="4">
        <v>4.7523264577353785E-5</v>
      </c>
      <c r="CY34" s="4">
        <v>4.6649915555030397E-5</v>
      </c>
      <c r="CZ34" s="4">
        <v>4.5792616993667323E-5</v>
      </c>
      <c r="DA34" s="4">
        <v>4.4951073852161905E-5</v>
      </c>
      <c r="DB34" s="4">
        <v>4.4124996518069004E-5</v>
      </c>
      <c r="DC34" s="4">
        <v>4.3314100707569914E-5</v>
      </c>
      <c r="DD34" s="4">
        <v>4.2518107367106595E-5</v>
      </c>
      <c r="DE34" s="4">
        <v>4.1736742576459207E-5</v>
      </c>
      <c r="DF34" s="4">
        <v>4.0969737454488175E-5</v>
      </c>
      <c r="DG34" s="4">
        <v>4.0216828065764432E-5</v>
      </c>
      <c r="DH34" s="4">
        <v>3.9477755329087039E-5</v>
      </c>
      <c r="DI34" s="4">
        <v>3.8752264928665348E-5</v>
      </c>
      <c r="DJ34" s="4">
        <v>3.8040107225412179E-5</v>
      </c>
      <c r="DK34" s="4">
        <v>3.7341037171456648E-5</v>
      </c>
      <c r="DL34" s="4">
        <v>3.6654814224768018E-5</v>
      </c>
      <c r="DM34" s="4">
        <v>3.5981202266888168E-5</v>
      </c>
      <c r="DN34" s="4">
        <v>3.5319969520553052E-5</v>
      </c>
      <c r="DO34" s="4">
        <v>3.4670888470533789E-5</v>
      </c>
      <c r="DP34" s="4">
        <v>3.403373578447777E-5</v>
      </c>
      <c r="DQ34" s="4">
        <v>3.3408292236414283E-5</v>
      </c>
      <c r="DR34" s="4">
        <v>3.2794342630593221E-5</v>
      </c>
      <c r="DS34" s="4">
        <v>3.2191675727544222E-5</v>
      </c>
      <c r="DT34" s="4">
        <v>3.1600084171357068E-5</v>
      </c>
      <c r="DU34" s="4">
        <v>3.101936441796127E-5</v>
      </c>
      <c r="DV34" s="4">
        <v>3.044931666495998E-5</v>
      </c>
      <c r="DW34" s="4">
        <v>2.9889744783018202E-5</v>
      </c>
      <c r="DX34" s="4">
        <v>2.9340456248028168E-5</v>
      </c>
      <c r="DY34" s="4">
        <v>2.8801262074718004E-5</v>
      </c>
      <c r="DZ34" s="4">
        <v>2.8271976751703676E-5</v>
      </c>
      <c r="EA34" s="4">
        <v>2.7752418177651172E-5</v>
      </c>
      <c r="EB34" s="4">
        <v>2.7242407598215834E-5</v>
      </c>
      <c r="EC34" s="4">
        <v>2.674176954464702E-5</v>
      </c>
      <c r="ED34" s="4">
        <v>2.6250331773614022E-5</v>
      </c>
      <c r="EE34" s="4">
        <v>2.5767925207476061E-5</v>
      </c>
      <c r="EF34" s="4">
        <v>2.5294383875995585E-5</v>
      </c>
      <c r="EG34" s="4">
        <v>2.482954485971689E-5</v>
      </c>
      <c r="EH34" s="4">
        <v>2.4373248233344746E-5</v>
      </c>
      <c r="EI34" s="4">
        <v>2.3925337011010406E-5</v>
      </c>
      <c r="EJ34" s="4">
        <v>2.3485657092092715E-5</v>
      </c>
      <c r="EK34" s="4">
        <v>2.3054057208149459E-5</v>
      </c>
      <c r="EL34" s="4">
        <v>2.263038887062585E-5</v>
      </c>
      <c r="EM34" s="4">
        <v>2.2214506320228367E-5</v>
      </c>
      <c r="EN34" s="4">
        <v>2.1806266476409597E-5</v>
      </c>
      <c r="EO34" s="4">
        <v>2.1405528888296388E-5</v>
      </c>
      <c r="EP34" s="4">
        <v>2.1012155685951051E-5</v>
      </c>
      <c r="EQ34" s="4">
        <v>2.0626011533630972E-5</v>
      </c>
      <c r="ER34" s="4">
        <v>2.0246963582493116E-5</v>
      </c>
      <c r="ES34" s="4">
        <v>1.9874881425074875E-5</v>
      </c>
      <c r="ET34" s="4">
        <v>1.9509637050996176E-5</v>
      </c>
      <c r="EU34" s="4">
        <v>1.91511048017734E-5</v>
      </c>
      <c r="EV34" s="4">
        <v>1.8799161328741931E-5</v>
      </c>
      <c r="EW34" s="4">
        <v>1.8453685549757459E-5</v>
      </c>
      <c r="EX34" s="4">
        <v>1.8114558608117726E-5</v>
      </c>
      <c r="EY34" s="4">
        <v>1.7781663831151207E-5</v>
      </c>
      <c r="EZ34" s="4">
        <v>1.745488669058215E-5</v>
      </c>
      <c r="FA34" s="4">
        <v>1.7134114762451524E-5</v>
      </c>
      <c r="FB34" s="4">
        <v>1.6819237689258415E-5</v>
      </c>
      <c r="FC34" s="4">
        <v>1.6510147141435283E-5</v>
      </c>
      <c r="FD34" s="4">
        <v>1.6206736780044473E-5</v>
      </c>
      <c r="FE34" s="4">
        <v>1.5908902220584942E-5</v>
      </c>
      <c r="FF34" s="4">
        <v>1.5616540996576944E-5</v>
      </c>
      <c r="FG34" s="4">
        <v>1.5329552524812051E-5</v>
      </c>
      <c r="FH34" s="4">
        <v>1.5047838070492148E-5</v>
      </c>
      <c r="FI34" s="4">
        <v>1.4771300713034563E-5</v>
      </c>
      <c r="FJ34" s="4">
        <v>1.4499845313320492E-5</v>
      </c>
      <c r="FK34" s="4">
        <v>1.4233378480055237E-5</v>
      </c>
      <c r="FL34" s="4">
        <v>1.3971808538904007E-5</v>
      </c>
      <c r="FM34" s="4">
        <v>1.3715045499518297E-5</v>
      </c>
      <c r="FN34" s="4">
        <v>1.3463001025892929E-5</v>
      </c>
      <c r="FO34" s="4">
        <v>1.3215588404946743E-5</v>
      </c>
      <c r="FP34" s="4">
        <v>1.2972722517212709E-5</v>
      </c>
      <c r="FQ34" s="4">
        <v>1.2734319807528038E-5</v>
      </c>
    </row>
    <row r="35" spans="1:173" x14ac:dyDescent="0.2">
      <c r="A35" s="3">
        <v>33</v>
      </c>
      <c r="B35" s="4">
        <v>3.482103815218851E-4</v>
      </c>
      <c r="C35" s="4">
        <v>3.4172079430960789E-4</v>
      </c>
      <c r="D35" s="4">
        <v>3.3536126030908608E-4</v>
      </c>
      <c r="E35" s="4">
        <v>3.2912849562527491E-4</v>
      </c>
      <c r="F35" s="4">
        <v>3.2301934653478082E-4</v>
      </c>
      <c r="G35" s="4">
        <v>3.1703078166134269E-4</v>
      </c>
      <c r="H35" s="4">
        <v>3.1115988472230072E-4</v>
      </c>
      <c r="I35" s="4">
        <v>3.0540384780408658E-4</v>
      </c>
      <c r="J35" s="4">
        <v>2.9975996512188186E-4</v>
      </c>
      <c r="K35" s="4">
        <v>2.9422562722891676E-4</v>
      </c>
      <c r="L35" s="4">
        <v>2.8879831563677349E-4</v>
      </c>
      <c r="M35" s="4">
        <v>2.8347559781760623E-4</v>
      </c>
      <c r="N35" s="4">
        <v>2.782551225569696E-4</v>
      </c>
      <c r="O35" s="4">
        <v>2.7313461563094332E-4</v>
      </c>
      <c r="P35" s="4">
        <v>2.6811187578268392E-4</v>
      </c>
      <c r="Q35" s="4">
        <v>2.6318477097508897E-4</v>
      </c>
      <c r="R35" s="4">
        <v>2.5835123489881262E-4</v>
      </c>
      <c r="S35" s="4">
        <v>2.5360926371631454E-4</v>
      </c>
      <c r="T35" s="4">
        <v>2.4895691302384559E-4</v>
      </c>
      <c r="U35" s="4">
        <v>2.4439229501582727E-4</v>
      </c>
      <c r="V35" s="4">
        <v>2.3991357583463824E-4</v>
      </c>
      <c r="W35" s="4">
        <v>2.35518973094484E-4</v>
      </c>
      <c r="X35" s="4">
        <v>2.3120675356391729E-4</v>
      </c>
      <c r="Y35" s="4">
        <v>2.2697523099712846E-4</v>
      </c>
      <c r="Z35" s="4">
        <v>2.2282276410234836E-4</v>
      </c>
      <c r="AA35" s="4">
        <v>2.1874775463659457E-4</v>
      </c>
      <c r="AB35" s="4">
        <v>2.1474864561910056E-4</v>
      </c>
      <c r="AC35" s="4">
        <v>2.1082391965376868E-4</v>
      </c>
      <c r="AD35" s="4">
        <v>2.0697209735232036E-4</v>
      </c>
      <c r="AE35" s="4">
        <v>2.0319173585225947E-4</v>
      </c>
      <c r="AF35" s="4">
        <v>1.99481427421766E-4</v>
      </c>
      <c r="AG35" s="4">
        <v>1.958397981455251E-4</v>
      </c>
      <c r="AH35" s="4">
        <v>1.9226550668638431E-4</v>
      </c>
      <c r="AI35" s="4">
        <v>1.887572431161777E-4</v>
      </c>
      <c r="AJ35" s="4">
        <v>1.8531372781294131E-4</v>
      </c>
      <c r="AK35" s="4">
        <v>1.8193371041697048E-4</v>
      </c>
      <c r="AL35" s="4">
        <v>1.7861596884483077E-4</v>
      </c>
      <c r="AM35" s="4">
        <v>1.7535930835521629E-4</v>
      </c>
      <c r="AN35" s="4">
        <v>1.7216256066299174E-4</v>
      </c>
      <c r="AO35" s="4">
        <v>1.6902458310030788E-4</v>
      </c>
      <c r="AP35" s="4">
        <v>1.6594425781868427E-4</v>
      </c>
      <c r="AQ35" s="4">
        <v>1.6292049103205919E-4</v>
      </c>
      <c r="AR35" s="4">
        <v>1.5995221229558876E-4</v>
      </c>
      <c r="AS35" s="4">
        <v>1.5703837382008423E-4</v>
      </c>
      <c r="AT35" s="4">
        <v>1.5417794981820165E-4</v>
      </c>
      <c r="AU35" s="4">
        <v>1.5136993588094061E-4</v>
      </c>
      <c r="AV35" s="4">
        <v>1.4861334838212059E-4</v>
      </c>
      <c r="AW35" s="4">
        <v>1.4590722391016886E-4</v>
      </c>
      <c r="AX35" s="4">
        <v>1.4325061872377809E-4</v>
      </c>
      <c r="AY35" s="4">
        <v>1.406426082313228E-4</v>
      </c>
      <c r="AZ35" s="4">
        <v>1.3808228649181409E-4</v>
      </c>
      <c r="BA35" s="4">
        <v>1.355687657367266E-4</v>
      </c>
      <c r="BB35" s="4">
        <v>1.3310117591081028E-4</v>
      </c>
      <c r="BC35" s="4">
        <v>1.3067866423077668E-4</v>
      </c>
      <c r="BD35" s="4">
        <v>1.2830039476130484E-4</v>
      </c>
      <c r="BE35" s="4">
        <v>1.2596554800736737E-4</v>
      </c>
      <c r="BF35" s="4">
        <v>1.236733205207674E-4</v>
      </c>
      <c r="BG35" s="4">
        <v>1.214229245222187E-4</v>
      </c>
      <c r="BH35" s="4">
        <v>1.1921358753519407E-4</v>
      </c>
      <c r="BI35" s="4">
        <v>1.1704455203442876E-4</v>
      </c>
      <c r="BJ35" s="4">
        <v>1.1491507510485999E-4</v>
      </c>
      <c r="BK35" s="4">
        <v>1.128244281126678E-4</v>
      </c>
      <c r="BL35" s="4">
        <v>1.107718963871962E-4</v>
      </c>
      <c r="BM35" s="4">
        <v>1.0875677891242219E-4</v>
      </c>
      <c r="BN35" s="4">
        <v>1.0677838802941597E-4</v>
      </c>
      <c r="BO35" s="4">
        <v>1.0483604914623967E-4</v>
      </c>
      <c r="BP35" s="4">
        <v>1.0292910045817116E-4</v>
      </c>
      <c r="BQ35" s="4">
        <v>1.0105689267536633E-4</v>
      </c>
      <c r="BR35" s="4">
        <v>9.9218788758848042E-5</v>
      </c>
      <c r="BS35" s="4">
        <v>9.7414163664155673E-5</v>
      </c>
      <c r="BT35" s="4">
        <v>9.5642404091544897E-5</v>
      </c>
      <c r="BU35" s="4">
        <v>9.3902908243959082E-5</v>
      </c>
      <c r="BV35" s="4">
        <v>9.2195085591106896E-5</v>
      </c>
      <c r="BW35" s="4">
        <v>9.0518356639646136E-5</v>
      </c>
      <c r="BX35" s="4">
        <v>8.8872152710361974E-5</v>
      </c>
      <c r="BY35" s="4">
        <v>8.7255915719564037E-5</v>
      </c>
      <c r="BZ35" s="4">
        <v>8.5669097967921992E-5</v>
      </c>
      <c r="CA35" s="4">
        <v>8.4111161932742817E-5</v>
      </c>
      <c r="CB35" s="4">
        <v>8.2581580066798388E-5</v>
      </c>
      <c r="CC35" s="4">
        <v>8.1079834601816003E-5</v>
      </c>
      <c r="CD35" s="4">
        <v>7.9605417355743668E-5</v>
      </c>
      <c r="CE35" s="4">
        <v>7.8157829545677515E-5</v>
      </c>
      <c r="CF35" s="4">
        <v>7.673658160500807E-5</v>
      </c>
      <c r="CG35" s="4">
        <v>7.53411930044523E-5</v>
      </c>
      <c r="CH35" s="4">
        <v>7.3971192077193493E-5</v>
      </c>
      <c r="CI35" s="4">
        <v>7.2626115848350992E-5</v>
      </c>
      <c r="CJ35" s="4">
        <v>7.1305509868002659E-5</v>
      </c>
      <c r="CK35" s="4">
        <v>7.0008928048204133E-5</v>
      </c>
      <c r="CL35" s="4">
        <v>6.873593250289467E-5</v>
      </c>
      <c r="CM35" s="4">
        <v>6.7486093392465918E-5</v>
      </c>
      <c r="CN35" s="4">
        <v>6.6258988770329097E-5</v>
      </c>
      <c r="CO35" s="4">
        <v>6.5054204433701024E-5</v>
      </c>
      <c r="CP35" s="4">
        <v>6.3871333777498762E-5</v>
      </c>
      <c r="CQ35" s="4">
        <v>6.2709977650676763E-5</v>
      </c>
      <c r="CR35" s="4">
        <v>6.1569744216560807E-5</v>
      </c>
      <c r="CS35" s="4">
        <v>6.0450248814736263E-5</v>
      </c>
      <c r="CT35" s="4">
        <v>5.9351113827155189E-5</v>
      </c>
      <c r="CU35" s="4">
        <v>5.8271968546130815E-5</v>
      </c>
      <c r="CV35" s="4">
        <v>5.7212449045551672E-5</v>
      </c>
      <c r="CW35" s="4">
        <v>5.6172198053761058E-5</v>
      </c>
      <c r="CX35" s="4">
        <v>5.5150864830211255E-5</v>
      </c>
      <c r="CY35" s="4">
        <v>5.4148105044005135E-5</v>
      </c>
      <c r="CZ35" s="4">
        <v>5.3163580654325138E-5</v>
      </c>
      <c r="DA35" s="4">
        <v>5.2196959794525988E-5</v>
      </c>
      <c r="DB35" s="4">
        <v>5.1247916656893544E-5</v>
      </c>
      <c r="DC35" s="4">
        <v>5.0316131381289431E-5</v>
      </c>
      <c r="DD35" s="4">
        <v>4.9401289944572824E-5</v>
      </c>
      <c r="DE35" s="4">
        <v>4.8503084053352907E-5</v>
      </c>
      <c r="DF35" s="4">
        <v>4.7621211037629507E-5</v>
      </c>
      <c r="DG35" s="4">
        <v>4.6755373747764395E-5</v>
      </c>
      <c r="DH35" s="4">
        <v>4.5905280452229746E-5</v>
      </c>
      <c r="DI35" s="4">
        <v>4.5070644738243182E-5</v>
      </c>
      <c r="DJ35" s="4">
        <v>4.4251185413846095E-5</v>
      </c>
      <c r="DK35" s="4">
        <v>4.3446626411647316E-5</v>
      </c>
      <c r="DL35" s="4">
        <v>4.2656696695342333E-5</v>
      </c>
      <c r="DM35" s="4">
        <v>4.1881130166454561E-5</v>
      </c>
      <c r="DN35" s="4">
        <v>4.1119665574629316E-5</v>
      </c>
      <c r="DO35" s="4">
        <v>4.0372046428038821E-5</v>
      </c>
      <c r="DP35" s="4">
        <v>3.9638020906673788E-5</v>
      </c>
      <c r="DQ35" s="4">
        <v>3.8917341776412151E-5</v>
      </c>
      <c r="DR35" s="4">
        <v>3.8209766305086212E-5</v>
      </c>
      <c r="DS35" s="4">
        <v>3.7515056180215112E-5</v>
      </c>
      <c r="DT35" s="4">
        <v>3.6832977428180591E-5</v>
      </c>
      <c r="DU35" s="4">
        <v>3.6163300334512982E-5</v>
      </c>
      <c r="DV35" s="4">
        <v>3.5505799366619684E-5</v>
      </c>
      <c r="DW35" s="4">
        <v>3.4860253096735683E-5</v>
      </c>
      <c r="DX35" s="4">
        <v>3.4226444127205546E-5</v>
      </c>
      <c r="DY35" s="4">
        <v>3.3604159017097679E-5</v>
      </c>
      <c r="DZ35" s="4">
        <v>3.2993188209373692E-5</v>
      </c>
      <c r="EA35" s="4">
        <v>3.2393325960500263E-5</v>
      </c>
      <c r="EB35" s="4">
        <v>3.1804370270838156E-5</v>
      </c>
      <c r="EC35" s="4">
        <v>3.1226122815808388E-5</v>
      </c>
      <c r="ED35" s="4">
        <v>3.0658388879389875E-5</v>
      </c>
      <c r="EE35" s="4">
        <v>3.0100977288283204E-5</v>
      </c>
      <c r="EF35" s="4">
        <v>2.9553700346740541E-5</v>
      </c>
      <c r="EG35" s="4">
        <v>2.9016373773838033E-5</v>
      </c>
      <c r="EH35" s="4">
        <v>2.8488816640859227E-5</v>
      </c>
      <c r="EI35" s="4">
        <v>2.7970851310343825E-5</v>
      </c>
      <c r="EJ35" s="4">
        <v>2.7462303375913599E-5</v>
      </c>
      <c r="EK35" s="4">
        <v>2.6963001603541592E-5</v>
      </c>
      <c r="EL35" s="4">
        <v>2.6472777874042563E-5</v>
      </c>
      <c r="EM35" s="4">
        <v>2.5991467125563439E-5</v>
      </c>
      <c r="EN35" s="4">
        <v>2.5518907298738291E-5</v>
      </c>
      <c r="EO35" s="4">
        <v>2.5054939281510258E-5</v>
      </c>
      <c r="EP35" s="4">
        <v>2.4599406855507766E-5</v>
      </c>
      <c r="EQ35" s="4">
        <v>2.4152156643530986E-5</v>
      </c>
      <c r="ER35" s="4">
        <v>2.3713038057815439E-5</v>
      </c>
      <c r="ES35" s="4">
        <v>2.328190324885071E-5</v>
      </c>
      <c r="ET35" s="4">
        <v>2.28586070563086E-5</v>
      </c>
      <c r="EU35" s="4">
        <v>2.2443006959305123E-5</v>
      </c>
      <c r="EV35" s="4">
        <v>2.2034963028660925E-5</v>
      </c>
      <c r="EW35" s="4">
        <v>2.163433788004987E-5</v>
      </c>
      <c r="EX35" s="4">
        <v>2.1240996627147624E-5</v>
      </c>
      <c r="EY35" s="4">
        <v>2.0854806836445583E-5</v>
      </c>
      <c r="EZ35" s="4">
        <v>2.0475638482841951E-5</v>
      </c>
      <c r="FA35" s="4">
        <v>2.0103363905232818E-5</v>
      </c>
      <c r="FB35" s="4">
        <v>1.9737857764101641E-5</v>
      </c>
      <c r="FC35" s="4">
        <v>1.9378996998886677E-5</v>
      </c>
      <c r="FD35" s="4">
        <v>1.9026660786791716E-5</v>
      </c>
      <c r="FE35" s="4">
        <v>1.8680730501818843E-5</v>
      </c>
      <c r="FF35" s="4">
        <v>1.8341089675133482E-5</v>
      </c>
      <c r="FG35" s="4">
        <v>1.800762395542943E-5</v>
      </c>
      <c r="FH35" s="4">
        <v>1.7680221070515145E-5</v>
      </c>
      <c r="FI35" s="4">
        <v>1.7358770790010247E-5</v>
      </c>
      <c r="FJ35" s="4">
        <v>1.7043164887375895E-5</v>
      </c>
      <c r="FK35" s="4">
        <v>1.6733297104054579E-5</v>
      </c>
      <c r="FL35" s="4">
        <v>1.6429063113609921E-5</v>
      </c>
      <c r="FM35" s="4">
        <v>1.6130360486088513E-5</v>
      </c>
      <c r="FN35" s="4">
        <v>1.5837088654491183E-5</v>
      </c>
      <c r="FO35" s="4">
        <v>1.5549148879800967E-5</v>
      </c>
      <c r="FP35" s="4">
        <v>1.5266444218564601E-5</v>
      </c>
      <c r="FQ35" s="4">
        <v>1.4988879489918894E-5</v>
      </c>
    </row>
    <row r="36" spans="1:173" x14ac:dyDescent="0.2">
      <c r="A36" s="3">
        <v>34</v>
      </c>
      <c r="B36" s="4">
        <v>3.9373891359129054E-4</v>
      </c>
      <c r="C36" s="4">
        <v>3.8706209821393056E-4</v>
      </c>
      <c r="D36" s="4">
        <v>3.8047781187344754E-4</v>
      </c>
      <c r="E36" s="4">
        <v>3.7398637440533289E-4</v>
      </c>
      <c r="F36" s="4">
        <v>3.6758795674773914E-4</v>
      </c>
      <c r="G36" s="4">
        <v>3.6128259371881466E-4</v>
      </c>
      <c r="H36" s="4">
        <v>3.5507019588609801E-4</v>
      </c>
      <c r="I36" s="4">
        <v>3.4895056058537044E-4</v>
      </c>
      <c r="J36" s="4">
        <v>3.4292338214414464E-4</v>
      </c>
      <c r="K36" s="4">
        <v>3.3698826135886151E-4</v>
      </c>
      <c r="L36" s="4">
        <v>3.3114471427819758E-4</v>
      </c>
      <c r="M36" s="4">
        <v>3.2539218033433848E-4</v>
      </c>
      <c r="N36" s="4">
        <v>3.1973002986918075E-4</v>
      </c>
      <c r="O36" s="4">
        <v>3.1415757109432008E-4</v>
      </c>
      <c r="P36" s="4">
        <v>3.0867405652468261E-4</v>
      </c>
      <c r="Q36" s="4">
        <v>3.0327868891999454E-4</v>
      </c>
      <c r="R36" s="4">
        <v>2.9797062677106023E-4</v>
      </c>
      <c r="S36" s="4">
        <v>2.927489893601587E-4</v>
      </c>
      <c r="T36" s="4">
        <v>2.8761286142553466E-4</v>
      </c>
      <c r="U36" s="4">
        <v>2.8256129746051517E-4</v>
      </c>
      <c r="V36" s="4">
        <v>2.7759332566967831E-4</v>
      </c>
      <c r="W36" s="4">
        <v>2.7270795160949657E-4</v>
      </c>
      <c r="X36" s="4">
        <v>2.679041615341049E-4</v>
      </c>
      <c r="Y36" s="4">
        <v>2.6318092546973038E-4</v>
      </c>
      <c r="Z36" s="4">
        <v>2.585372000349917E-4</v>
      </c>
      <c r="AA36" s="4">
        <v>2.5397193102716376E-4</v>
      </c>
      <c r="AB36" s="4">
        <v>2.4948405579205968E-4</v>
      </c>
      <c r="AC36" s="4">
        <v>2.4507250539229641E-4</v>
      </c>
      <c r="AD36" s="4">
        <v>2.4073620658870976E-4</v>
      </c>
      <c r="AE36" s="4">
        <v>2.3647408365135014E-4</v>
      </c>
      <c r="AF36" s="4">
        <v>2.3228506000871896E-4</v>
      </c>
      <c r="AG36" s="4">
        <v>2.2816805975178767E-4</v>
      </c>
      <c r="AH36" s="4">
        <v>2.2412200900034929E-4</v>
      </c>
      <c r="AI36" s="4">
        <v>2.2014583714413671E-4</v>
      </c>
      <c r="AJ36" s="4">
        <v>2.1623847796736761E-4</v>
      </c>
      <c r="AK36" s="4">
        <v>2.1239887066626384E-4</v>
      </c>
      <c r="AL36" s="4">
        <v>2.0862596076676176E-4</v>
      </c>
      <c r="AM36" s="4">
        <v>2.0491870095196152E-4</v>
      </c>
      <c r="AN36" s="4">
        <v>2.0127605180386698E-4</v>
      </c>
      <c r="AO36" s="4">
        <v>1.9769698246885348E-4</v>
      </c>
      <c r="AP36" s="4">
        <v>1.9418047125019378E-4</v>
      </c>
      <c r="AQ36" s="4">
        <v>1.9072550613552508E-4</v>
      </c>
      <c r="AR36" s="4">
        <v>1.8733108526358677E-4</v>
      </c>
      <c r="AS36" s="4">
        <v>1.8399621733444782E-4</v>
      </c>
      <c r="AT36" s="4">
        <v>1.8071992196933007E-4</v>
      </c>
      <c r="AU36" s="4">
        <v>1.7750123002224782E-4</v>
      </c>
      <c r="AV36" s="4">
        <v>1.7433918384968106E-4</v>
      </c>
      <c r="AW36" s="4">
        <v>1.712328375387262E-4</v>
      </c>
      <c r="AX36" s="4">
        <v>1.6818125710049703E-4</v>
      </c>
      <c r="AY36" s="4">
        <v>1.6518352062888653E-4</v>
      </c>
      <c r="AZ36" s="4">
        <v>1.6223871842957482E-4</v>
      </c>
      <c r="BA36" s="4">
        <v>1.5934595312028232E-4</v>
      </c>
      <c r="BB36" s="4">
        <v>1.5650433970615385E-4</v>
      </c>
      <c r="BC36" s="4">
        <v>1.5371300563127299E-4</v>
      </c>
      <c r="BD36" s="4">
        <v>1.5097109080930426E-4</v>
      </c>
      <c r="BE36" s="4">
        <v>1.4827774763415125E-4</v>
      </c>
      <c r="BF36" s="4">
        <v>1.4563214097351729E-4</v>
      </c>
      <c r="BG36" s="4">
        <v>1.4303344814592389E-4</v>
      </c>
      <c r="BH36" s="4">
        <v>1.4048085888407336E-4</v>
      </c>
      <c r="BI36" s="4">
        <v>1.3797357528366749E-4</v>
      </c>
      <c r="BJ36" s="4">
        <v>1.3551081174123514E-4</v>
      </c>
      <c r="BK36" s="4">
        <v>1.3309179488141254E-4</v>
      </c>
      <c r="BL36" s="4">
        <v>1.3071576347389868E-4</v>
      </c>
      <c r="BM36" s="4">
        <v>1.2838196834186189E-4</v>
      </c>
      <c r="BN36" s="4">
        <v>1.260896722629079E-4</v>
      </c>
      <c r="BO36" s="4">
        <v>1.2383814986316466E-4</v>
      </c>
      <c r="BP36" s="4">
        <v>1.2162668750437255E-4</v>
      </c>
      <c r="BQ36" s="4">
        <v>1.1945458316686697E-4</v>
      </c>
      <c r="BR36" s="4">
        <v>1.1732114632689861E-4</v>
      </c>
      <c r="BS36" s="4">
        <v>1.1522569782940195E-4</v>
      </c>
      <c r="BT36" s="4">
        <v>1.1316756975843223E-4</v>
      </c>
      <c r="BU36" s="4">
        <v>1.1114610530338354E-4</v>
      </c>
      <c r="BV36" s="4">
        <v>1.0916065862276447E-4</v>
      </c>
      <c r="BW36" s="4">
        <v>1.0721059470597538E-4</v>
      </c>
      <c r="BX36" s="4">
        <v>1.052952892331982E-4</v>
      </c>
      <c r="BY36" s="4">
        <v>1.0341412843373199E-4</v>
      </c>
      <c r="BZ36" s="4">
        <v>1.0156650894277419E-4</v>
      </c>
      <c r="CA36" s="4">
        <v>9.9751837658201836E-5</v>
      </c>
      <c r="CB36" s="4">
        <v>9.7969531595798465E-5</v>
      </c>
      <c r="CC36" s="4">
        <v>9.6219017745036162E-5</v>
      </c>
      <c r="CD36" s="4">
        <v>9.4499732923858382E-5</v>
      </c>
      <c r="CE36" s="4">
        <v>9.2811123634128911E-5</v>
      </c>
      <c r="CF36" s="4">
        <v>9.1152645917524922E-5</v>
      </c>
      <c r="CG36" s="4">
        <v>8.9523765210874906E-5</v>
      </c>
      <c r="CH36" s="4">
        <v>8.7923956203161957E-5</v>
      </c>
      <c r="CI36" s="4">
        <v>8.6352702692971128E-5</v>
      </c>
      <c r="CJ36" s="4">
        <v>8.4809497446269866E-5</v>
      </c>
      <c r="CK36" s="4">
        <v>8.3293842055631728E-5</v>
      </c>
      <c r="CL36" s="4">
        <v>8.180524680057033E-5</v>
      </c>
      <c r="CM36" s="4">
        <v>8.034323050898351E-5</v>
      </c>
      <c r="CN36" s="4">
        <v>7.8907320419374649E-5</v>
      </c>
      <c r="CO36" s="4">
        <v>7.7497052044850356E-5</v>
      </c>
      <c r="CP36" s="4">
        <v>7.6111969038561433E-5</v>
      </c>
      <c r="CQ36" s="4">
        <v>7.4751623060254069E-5</v>
      </c>
      <c r="CR36" s="4">
        <v>7.3415573644375343E-5</v>
      </c>
      <c r="CS36" s="4">
        <v>7.2103388069955088E-5</v>
      </c>
      <c r="CT36" s="4">
        <v>7.081464123137593E-5</v>
      </c>
      <c r="CU36" s="4">
        <v>6.9548915511474796E-5</v>
      </c>
      <c r="CV36" s="4">
        <v>6.8305800656198734E-5</v>
      </c>
      <c r="CW36" s="4">
        <v>6.7084893649926869E-5</v>
      </c>
      <c r="CX36" s="4">
        <v>6.5885798593678935E-5</v>
      </c>
      <c r="CY36" s="4">
        <v>6.4708126584545056E-5</v>
      </c>
      <c r="CZ36" s="4">
        <v>6.3551495596225749E-5</v>
      </c>
      <c r="DA36" s="4">
        <v>6.2415530361792371E-5</v>
      </c>
      <c r="DB36" s="4">
        <v>6.129986225844597E-5</v>
      </c>
      <c r="DC36" s="4">
        <v>6.0204129193164313E-5</v>
      </c>
      <c r="DD36" s="4">
        <v>5.912797549045834E-5</v>
      </c>
      <c r="DE36" s="4">
        <v>5.807105178190497E-5</v>
      </c>
      <c r="DF36" s="4">
        <v>5.7033014897123202E-5</v>
      </c>
      <c r="DG36" s="4">
        <v>5.6013527756526571E-5</v>
      </c>
      <c r="DH36" s="4">
        <v>5.501225926540787E-5</v>
      </c>
      <c r="DI36" s="4">
        <v>5.4028884210466366E-5</v>
      </c>
      <c r="DJ36" s="4">
        <v>5.3063083157334212E-5</v>
      </c>
      <c r="DK36" s="4">
        <v>5.2114542349324111E-5</v>
      </c>
      <c r="DL36" s="4">
        <v>5.1182953609063553E-5</v>
      </c>
      <c r="DM36" s="4">
        <v>5.0268014240462122E-5</v>
      </c>
      <c r="DN36" s="4">
        <v>4.9369426933010274E-5</v>
      </c>
      <c r="DO36" s="4">
        <v>4.8486899667299355E-5</v>
      </c>
      <c r="DP36" s="4">
        <v>4.7620145622429E-5</v>
      </c>
      <c r="DQ36" s="4">
        <v>4.6768883083969648E-5</v>
      </c>
      <c r="DR36" s="4">
        <v>4.5932835355366741E-5</v>
      </c>
      <c r="DS36" s="4">
        <v>4.5111730668345729E-5</v>
      </c>
      <c r="DT36" s="4">
        <v>4.4305302097091825E-5</v>
      </c>
      <c r="DU36" s="4">
        <v>4.3513287472540796E-5</v>
      </c>
      <c r="DV36" s="4">
        <v>4.2735429298113026E-5</v>
      </c>
      <c r="DW36" s="4">
        <v>4.1971474667779063E-5</v>
      </c>
      <c r="DX36" s="4">
        <v>4.1221175184347203E-5</v>
      </c>
      <c r="DY36" s="4">
        <v>4.0484286880526632E-5</v>
      </c>
      <c r="DZ36" s="4">
        <v>3.9760570139657503E-5</v>
      </c>
      <c r="EA36" s="4">
        <v>3.9049789619327591E-5</v>
      </c>
      <c r="EB36" s="4">
        <v>3.8351714175210994E-5</v>
      </c>
      <c r="EC36" s="4">
        <v>3.7666116787238302E-5</v>
      </c>
      <c r="ED36" s="4">
        <v>3.6992774485988811E-5</v>
      </c>
      <c r="EE36" s="4">
        <v>3.6331468280637047E-5</v>
      </c>
      <c r="EF36" s="4">
        <v>3.5681983089230762E-5</v>
      </c>
      <c r="EG36" s="4">
        <v>3.5044107668191771E-5</v>
      </c>
      <c r="EH36" s="4">
        <v>3.4417634545147457E-5</v>
      </c>
      <c r="EI36" s="4">
        <v>3.3802359950985128E-5</v>
      </c>
      <c r="EJ36" s="4">
        <v>3.319808375479294E-5</v>
      </c>
      <c r="EK36" s="4">
        <v>3.2604609398800832E-5</v>
      </c>
      <c r="EL36" s="4">
        <v>3.2021743834875771E-5</v>
      </c>
      <c r="EM36" s="4">
        <v>3.144929746201619E-5</v>
      </c>
      <c r="EN36" s="4">
        <v>3.0887084065289727E-5</v>
      </c>
      <c r="EO36" s="4">
        <v>3.0334920754993E-5</v>
      </c>
      <c r="EP36" s="4">
        <v>2.9792627908253877E-5</v>
      </c>
      <c r="EQ36" s="4">
        <v>2.9260029110189656E-5</v>
      </c>
      <c r="ER36" s="4">
        <v>2.8736951096730579E-5</v>
      </c>
      <c r="ES36" s="4">
        <v>2.8223223699330724E-5</v>
      </c>
      <c r="ET36" s="4">
        <v>2.7718679788568679E-5</v>
      </c>
      <c r="EU36" s="4">
        <v>2.7223155221189899E-5</v>
      </c>
      <c r="EV36" s="4">
        <v>2.6736488785816803E-5</v>
      </c>
      <c r="EW36" s="4">
        <v>2.6258522151545449E-5</v>
      </c>
      <c r="EX36" s="4">
        <v>2.5789099816098116E-5</v>
      </c>
      <c r="EY36" s="4">
        <v>2.5328069055308156E-5</v>
      </c>
      <c r="EZ36" s="4">
        <v>2.4875279873937117E-5</v>
      </c>
      <c r="FA36" s="4">
        <v>2.443058495682493E-5</v>
      </c>
      <c r="FB36" s="4">
        <v>2.399383962092827E-5</v>
      </c>
      <c r="FC36" s="4">
        <v>2.3564901768580171E-5</v>
      </c>
      <c r="FD36" s="4">
        <v>2.3143631841193724E-5</v>
      </c>
      <c r="FE36" s="4">
        <v>2.2729892773964977E-5</v>
      </c>
      <c r="FF36" s="4">
        <v>2.2323549951686061E-5</v>
      </c>
      <c r="FG36" s="4">
        <v>2.1924471164558312E-5</v>
      </c>
      <c r="FH36" s="4">
        <v>2.153252656522664E-5</v>
      </c>
      <c r="FI36" s="4">
        <v>2.1147588627146163E-5</v>
      </c>
      <c r="FJ36" s="4">
        <v>2.0769532102726806E-5</v>
      </c>
      <c r="FK36" s="4">
        <v>2.0398233982810154E-5</v>
      </c>
      <c r="FL36" s="4">
        <v>2.0033573456257336E-5</v>
      </c>
      <c r="FM36" s="4">
        <v>1.9675431871646332E-5</v>
      </c>
      <c r="FN36" s="4">
        <v>1.9323692697748029E-5</v>
      </c>
      <c r="FO36" s="4">
        <v>1.8978241486000691E-5</v>
      </c>
      <c r="FP36" s="4">
        <v>1.8638965833650545E-5</v>
      </c>
      <c r="FQ36" s="4">
        <v>1.8305755346559316E-5</v>
      </c>
    </row>
    <row r="37" spans="1:173" x14ac:dyDescent="0.2">
      <c r="A37" s="3">
        <v>35</v>
      </c>
      <c r="B37" s="4">
        <v>4.1894615701110194E-4</v>
      </c>
      <c r="C37" s="4">
        <v>4.1171854970001309E-4</v>
      </c>
      <c r="D37" s="4">
        <v>4.0459934620240556E-4</v>
      </c>
      <c r="E37" s="4">
        <v>3.9758817129498247E-4</v>
      </c>
      <c r="F37" s="4">
        <v>3.9068454159474353E-4</v>
      </c>
      <c r="G37" s="4">
        <v>3.838878757563835E-4</v>
      </c>
      <c r="H37" s="4">
        <v>3.771975039139619E-4</v>
      </c>
      <c r="I37" s="4">
        <v>3.7061267641735895E-4</v>
      </c>
      <c r="J37" s="4">
        <v>3.6413257191103554E-4</v>
      </c>
      <c r="K37" s="4">
        <v>3.5775630479972786E-4</v>
      </c>
      <c r="L37" s="4">
        <v>3.5148293214437576E-4</v>
      </c>
      <c r="M37" s="4">
        <v>3.4531146002547697E-4</v>
      </c>
      <c r="N37" s="4">
        <v>3.3924084941405752E-4</v>
      </c>
      <c r="O37" s="4">
        <v>3.3327002158201058E-4</v>
      </c>
      <c r="P37" s="4">
        <v>3.2739786308655372E-4</v>
      </c>
      <c r="Q37" s="4">
        <v>3.2162323035755946E-4</v>
      </c>
      <c r="R37" s="4">
        <v>3.1594495391762401E-4</v>
      </c>
      <c r="S37" s="4">
        <v>3.1036184226018726E-4</v>
      </c>
      <c r="T37" s="4">
        <v>3.0487268541090629E-4</v>
      </c>
      <c r="U37" s="4">
        <v>2.9947625819559676E-4</v>
      </c>
      <c r="V37" s="4">
        <v>2.941713232357257E-4</v>
      </c>
      <c r="W37" s="4">
        <v>2.8895663369243874E-4</v>
      </c>
      <c r="X37" s="4">
        <v>2.8383093577566409E-4</v>
      </c>
      <c r="Y37" s="4">
        <v>2.787929710388326E-4</v>
      </c>
      <c r="Z37" s="4">
        <v>2.7384147847231421E-4</v>
      </c>
      <c r="AA37" s="4">
        <v>2.6897519641222445E-4</v>
      </c>
      <c r="AB37" s="4">
        <v>2.6419286427858957E-4</v>
      </c>
      <c r="AC37" s="4">
        <v>2.5949322415441678E-4</v>
      </c>
      <c r="AD37" s="4">
        <v>2.5487502221976932E-4</v>
      </c>
      <c r="AE37" s="4">
        <v>2.5033701005006126E-4</v>
      </c>
      <c r="AF37" s="4">
        <v>2.4587794579045141E-4</v>
      </c>
      <c r="AG37" s="4">
        <v>2.4149659521477407E-4</v>
      </c>
      <c r="AH37" s="4">
        <v>2.3719173267855442E-4</v>
      </c>
      <c r="AI37" s="4">
        <v>2.3296214197465748E-4</v>
      </c>
      <c r="AJ37" s="4">
        <v>2.2880661709823169E-4</v>
      </c>
      <c r="AK37" s="4">
        <v>2.2472396292905206E-4</v>
      </c>
      <c r="AL37" s="4">
        <v>2.2071299583736881E-4</v>
      </c>
      <c r="AM37" s="4">
        <v>2.1677254421925696E-4</v>
      </c>
      <c r="AN37" s="4">
        <v>2.1290144896735086E-4</v>
      </c>
      <c r="AO37" s="4">
        <v>2.0909856388240389E-4</v>
      </c>
      <c r="AP37" s="4">
        <v>2.0536275602944798E-4</v>
      </c>
      <c r="AQ37" s="4">
        <v>2.0169290604510337E-4</v>
      </c>
      <c r="AR37" s="4">
        <v>1.9808790839703772E-4</v>
      </c>
      <c r="AS37" s="4">
        <v>1.9454667160301309E-4</v>
      </c>
      <c r="AT37" s="4">
        <v>1.9106811841007598E-4</v>
      </c>
      <c r="AU37" s="4">
        <v>1.8765118593899732E-4</v>
      </c>
      <c r="AV37" s="4">
        <v>1.8429482579584988E-4</v>
      </c>
      <c r="AW37" s="4">
        <v>1.8099800415438683E-4</v>
      </c>
      <c r="AX37" s="4">
        <v>1.7775970181144185E-4</v>
      </c>
      <c r="AY37" s="4">
        <v>1.7457891421712723E-4</v>
      </c>
      <c r="AZ37" s="4">
        <v>1.7145465148338257E-4</v>
      </c>
      <c r="BA37" s="4">
        <v>1.6838593837187332E-4</v>
      </c>
      <c r="BB37" s="4">
        <v>1.6537181426290459E-4</v>
      </c>
      <c r="BC37" s="4">
        <v>1.6241133310823663E-4</v>
      </c>
      <c r="BD37" s="4">
        <v>1.5950356336824623E-4</v>
      </c>
      <c r="BE37" s="4">
        <v>1.5664758793554334E-4</v>
      </c>
      <c r="BF37" s="4">
        <v>1.5384250404626432E-4</v>
      </c>
      <c r="BG37" s="4">
        <v>1.5108742318015178E-4</v>
      </c>
      <c r="BH37" s="4">
        <v>1.4838147095042054E-4</v>
      </c>
      <c r="BI37" s="4">
        <v>1.457237869855188E-4</v>
      </c>
      <c r="BJ37" s="4">
        <v>1.4311352480167461E-4</v>
      </c>
      <c r="BK37" s="4">
        <v>1.4054985166966905E-4</v>
      </c>
      <c r="BL37" s="4">
        <v>1.3803194847439304E-4</v>
      </c>
      <c r="BM37" s="4">
        <v>1.3555900956963018E-4</v>
      </c>
      <c r="BN37" s="4">
        <v>1.3313024262784356E-4</v>
      </c>
      <c r="BO37" s="4">
        <v>1.3074486848552169E-4</v>
      </c>
      <c r="BP37" s="4">
        <v>1.2840212098508275E-4</v>
      </c>
      <c r="BQ37" s="4">
        <v>1.2610124681466939E-4</v>
      </c>
      <c r="BR37" s="4">
        <v>1.2384150534383576E-4</v>
      </c>
      <c r="BS37" s="4">
        <v>1.2162216845823526E-4</v>
      </c>
      <c r="BT37" s="4">
        <v>1.19442520392532E-4</v>
      </c>
      <c r="BU37" s="4">
        <v>1.1730185756164691E-4</v>
      </c>
      <c r="BV37" s="4">
        <v>1.1519948839189276E-4</v>
      </c>
      <c r="BW37" s="4">
        <v>1.1313473314977784E-4</v>
      </c>
      <c r="BX37" s="4">
        <v>1.1110692377280795E-4</v>
      </c>
      <c r="BY37" s="4">
        <v>1.0911540369806794E-4</v>
      </c>
      <c r="BZ37" s="4">
        <v>1.0715952769224657E-4</v>
      </c>
      <c r="CA37" s="4">
        <v>1.0523866168199447E-4</v>
      </c>
      <c r="CB37" s="4">
        <v>1.0335218258361589E-4</v>
      </c>
      <c r="CC37" s="4">
        <v>1.0149947813520299E-4</v>
      </c>
      <c r="CD37" s="4">
        <v>9.9679946728437052E-5</v>
      </c>
      <c r="CE37" s="4">
        <v>9.7892997242166047E-5</v>
      </c>
      <c r="CF37" s="4">
        <v>9.6138048876315274E-5</v>
      </c>
      <c r="CG37" s="4">
        <v>9.4414530988351508E-5</v>
      </c>
      <c r="CH37" s="4">
        <v>9.2721882929525101E-5</v>
      </c>
      <c r="CI37" s="4">
        <v>9.1059553884220712E-5</v>
      </c>
      <c r="CJ37" s="4">
        <v>8.9427002709641101E-5</v>
      </c>
      <c r="CK37" s="4">
        <v>8.7823697777822396E-5</v>
      </c>
      <c r="CL37" s="4">
        <v>8.6249116819092642E-5</v>
      </c>
      <c r="CM37" s="4">
        <v>8.4702746766973647E-5</v>
      </c>
      <c r="CN37" s="4">
        <v>8.3184083605858383E-5</v>
      </c>
      <c r="CO37" s="4">
        <v>8.1692632219354522E-5</v>
      </c>
      <c r="CP37" s="4">
        <v>8.0227906240959435E-5</v>
      </c>
      <c r="CQ37" s="4">
        <v>7.8789427907399734E-5</v>
      </c>
      <c r="CR37" s="4">
        <v>7.73767279124149E-5</v>
      </c>
      <c r="CS37" s="4">
        <v>7.5989345263760555E-5</v>
      </c>
      <c r="CT37" s="4">
        <v>7.4626827141544005E-5</v>
      </c>
      <c r="CU37" s="4">
        <v>7.3288728758558186E-5</v>
      </c>
      <c r="CV37" s="4">
        <v>7.1974613223280137E-5</v>
      </c>
      <c r="CW37" s="4">
        <v>7.0684051403313575E-5</v>
      </c>
      <c r="CX37" s="4">
        <v>6.9416621792828259E-5</v>
      </c>
      <c r="CY37" s="4">
        <v>6.8171910380332434E-5</v>
      </c>
      <c r="CZ37" s="4">
        <v>6.6949510518998778E-5</v>
      </c>
      <c r="DA37" s="4">
        <v>6.5749022799321821E-5</v>
      </c>
      <c r="DB37" s="4">
        <v>6.4570054923329678E-5</v>
      </c>
      <c r="DC37" s="4">
        <v>6.3412221580572137E-5</v>
      </c>
      <c r="DD37" s="4">
        <v>6.227514432677328E-5</v>
      </c>
      <c r="DE37" s="4">
        <v>6.115845146348331E-5</v>
      </c>
      <c r="DF37" s="4">
        <v>6.0061777920061843E-5</v>
      </c>
      <c r="DG37" s="4">
        <v>5.8984765138325734E-5</v>
      </c>
      <c r="DH37" s="4">
        <v>5.7927060957418952E-5</v>
      </c>
      <c r="DI37" s="4">
        <v>5.6888319501791074E-5</v>
      </c>
      <c r="DJ37" s="4">
        <v>5.5868201071063162E-5</v>
      </c>
      <c r="DK37" s="4">
        <v>5.4866372030670796E-5</v>
      </c>
      <c r="DL37" s="4">
        <v>5.3882504705504708E-5</v>
      </c>
      <c r="DM37" s="4">
        <v>5.2916277274439594E-5</v>
      </c>
      <c r="DN37" s="4">
        <v>5.1967373667194394E-5</v>
      </c>
      <c r="DO37" s="4">
        <v>5.1035483462524844E-5</v>
      </c>
      <c r="DP37" s="4">
        <v>5.0120301788525445E-5</v>
      </c>
      <c r="DQ37" s="4">
        <v>4.922152922404166E-5</v>
      </c>
      <c r="DR37" s="4">
        <v>4.8338871702413577E-5</v>
      </c>
      <c r="DS37" s="4">
        <v>4.7472040416662864E-5</v>
      </c>
      <c r="DT37" s="4">
        <v>4.6620751725567899E-5</v>
      </c>
      <c r="DU37" s="4">
        <v>4.5784727062736508E-5</v>
      </c>
      <c r="DV37" s="4">
        <v>4.4963692845900738E-5</v>
      </c>
      <c r="DW37" s="4">
        <v>4.4157380388876177E-5</v>
      </c>
      <c r="DX37" s="4">
        <v>4.3365525813743311E-5</v>
      </c>
      <c r="DY37" s="4">
        <v>4.2587869966137504E-5</v>
      </c>
      <c r="DZ37" s="4">
        <v>4.1824158330538985E-5</v>
      </c>
      <c r="EA37" s="4">
        <v>4.1074140948338389E-5</v>
      </c>
      <c r="EB37" s="4">
        <v>4.0337572336013316E-5</v>
      </c>
      <c r="EC37" s="4">
        <v>3.9614211405636368E-5</v>
      </c>
      <c r="ED37" s="4">
        <v>3.8903821386715443E-5</v>
      </c>
      <c r="EE37" s="4">
        <v>3.8206169748922214E-5</v>
      </c>
      <c r="EF37" s="4">
        <v>3.7521028126707989E-5</v>
      </c>
      <c r="EG37" s="4">
        <v>3.684817224469672E-5</v>
      </c>
      <c r="EH37" s="4">
        <v>3.6187381845076416E-5</v>
      </c>
      <c r="EI37" s="4">
        <v>3.5538440615434652E-5</v>
      </c>
      <c r="EJ37" s="4">
        <v>3.4901136118703491E-5</v>
      </c>
      <c r="EK37" s="4">
        <v>3.4275259723659524E-5</v>
      </c>
      <c r="EL37" s="4">
        <v>3.3660606537311288E-5</v>
      </c>
      <c r="EM37" s="4">
        <v>3.3056975337397709E-5</v>
      </c>
      <c r="EN37" s="4">
        <v>3.246416850744005E-5</v>
      </c>
      <c r="EO37" s="4">
        <v>3.1881991972237955E-5</v>
      </c>
      <c r="EP37" s="4">
        <v>3.131025513414265E-5</v>
      </c>
      <c r="EQ37" s="4">
        <v>3.0748770811217518E-5</v>
      </c>
      <c r="ER37" s="4">
        <v>3.0197355176064811E-5</v>
      </c>
      <c r="ES37" s="4">
        <v>2.965582769565156E-5</v>
      </c>
      <c r="ET37" s="4">
        <v>2.9124011072689804E-5</v>
      </c>
      <c r="EU37" s="4">
        <v>2.8601731187571922E-5</v>
      </c>
      <c r="EV37" s="4">
        <v>2.808881704130517E-5</v>
      </c>
      <c r="EW37" s="4">
        <v>2.7585100700222576E-5</v>
      </c>
      <c r="EX37" s="4">
        <v>2.7090417240582809E-5</v>
      </c>
      <c r="EY37" s="4">
        <v>2.6604604694613343E-5</v>
      </c>
      <c r="EZ37" s="4">
        <v>2.6127503998440993E-5</v>
      </c>
      <c r="FA37" s="4">
        <v>2.5658958938912235E-5</v>
      </c>
      <c r="FB37" s="4">
        <v>2.519881610363317E-5</v>
      </c>
      <c r="FC37" s="4">
        <v>2.4746924830010286E-5</v>
      </c>
      <c r="FD37" s="4">
        <v>2.4303137156511667E-5</v>
      </c>
      <c r="FE37" s="4">
        <v>2.3867307774039226E-5</v>
      </c>
      <c r="FF37" s="4">
        <v>2.3439293978411158E-5</v>
      </c>
      <c r="FG37" s="4">
        <v>2.301895562406564E-5</v>
      </c>
      <c r="FH37" s="4">
        <v>2.2606155077764534E-5</v>
      </c>
      <c r="FI37" s="4">
        <v>2.2200757173629349E-5</v>
      </c>
      <c r="FJ37" s="4">
        <v>2.1802629169287435E-5</v>
      </c>
      <c r="FK37" s="4">
        <v>2.141164070224022E-5</v>
      </c>
      <c r="FL37" s="4">
        <v>2.102766374723064E-5</v>
      </c>
      <c r="FM37" s="4">
        <v>2.0650572574165693E-5</v>
      </c>
      <c r="FN37" s="4">
        <v>2.0280243707482271E-5</v>
      </c>
      <c r="FO37" s="4">
        <v>1.9916555885179932E-5</v>
      </c>
      <c r="FP37" s="4">
        <v>1.9559390019741052E-5</v>
      </c>
      <c r="FQ37" s="4">
        <v>1.920862915849586E-5</v>
      </c>
    </row>
    <row r="38" spans="1:173" x14ac:dyDescent="0.2">
      <c r="A38" s="3">
        <v>36</v>
      </c>
      <c r="B38" s="4">
        <v>4.5993960780843501E-4</v>
      </c>
      <c r="C38" s="4">
        <v>4.5196002431979743E-4</v>
      </c>
      <c r="D38" s="4">
        <v>4.4409940407363901E-4</v>
      </c>
      <c r="E38" s="4">
        <v>4.3635747477144271E-4</v>
      </c>
      <c r="F38" s="4">
        <v>4.2873383140074051E-4</v>
      </c>
      <c r="G38" s="4">
        <v>4.2122794850962819E-4</v>
      </c>
      <c r="H38" s="4">
        <v>4.1383919157833571E-4</v>
      </c>
      <c r="I38" s="4">
        <v>4.0656682754691698E-4</v>
      </c>
      <c r="J38" s="4">
        <v>3.9941003455523649E-4</v>
      </c>
      <c r="K38" s="4">
        <v>3.9236791094987566E-4</v>
      </c>
      <c r="L38" s="4">
        <v>3.8543948360558744E-4</v>
      </c>
      <c r="M38" s="4">
        <v>3.7862371561125929E-4</v>
      </c>
      <c r="N38" s="4">
        <v>3.7191951336179585E-4</v>
      </c>
      <c r="O38" s="4">
        <v>3.6532573309944194E-4</v>
      </c>
      <c r="P38" s="4">
        <v>3.5884118694184952E-4</v>
      </c>
      <c r="Q38" s="4">
        <v>3.5246464843430303E-4</v>
      </c>
      <c r="R38" s="4">
        <v>3.4619485765885472E-4</v>
      </c>
      <c r="S38" s="4">
        <v>3.4003052593378769E-4</v>
      </c>
      <c r="T38" s="4">
        <v>3.3397034013094018E-4</v>
      </c>
      <c r="U38" s="4">
        <v>3.2801296664053403E-4</v>
      </c>
      <c r="V38" s="4">
        <v>3.2215705500737712E-4</v>
      </c>
      <c r="W38" s="4">
        <v>3.1640124126475211E-4</v>
      </c>
      <c r="X38" s="4">
        <v>3.1074415098553132E-4</v>
      </c>
      <c r="Y38" s="4">
        <v>3.0518440207416564E-4</v>
      </c>
      <c r="Z38" s="4">
        <v>2.9972060731697781E-4</v>
      </c>
      <c r="AA38" s="4">
        <v>2.9435137670907885E-4</v>
      </c>
      <c r="AB38" s="4">
        <v>2.8907531957633736E-4</v>
      </c>
      <c r="AC38" s="4">
        <v>2.838910465048361E-4</v>
      </c>
      <c r="AD38" s="4">
        <v>2.7879717109591251E-4</v>
      </c>
      <c r="AE38" s="4">
        <v>2.7379231155688633E-4</v>
      </c>
      <c r="AF38" s="4">
        <v>2.6887509214246208E-4</v>
      </c>
      <c r="AG38" s="4">
        <v>2.6404414445713176E-4</v>
      </c>
      <c r="AH38" s="4">
        <v>2.5929810862890257E-4</v>
      </c>
      <c r="AI38" s="4">
        <v>2.5463563436611825E-4</v>
      </c>
      <c r="AJ38" s="4">
        <v>2.5005538190459031E-4</v>
      </c>
      <c r="AK38" s="4">
        <v>2.4555602285436517E-4</v>
      </c>
      <c r="AL38" s="4">
        <v>2.4113624095478681E-4</v>
      </c>
      <c r="AM38" s="4">
        <v>2.3679473274396123E-4</v>
      </c>
      <c r="AN38" s="4">
        <v>2.3253020815006131E-4</v>
      </c>
      <c r="AO38" s="4">
        <v>2.2834139101102213E-4</v>
      </c>
      <c r="AP38" s="4">
        <v>2.2422701952784507E-4</v>
      </c>
      <c r="AQ38" s="4">
        <v>2.2018584665672858E-4</v>
      </c>
      <c r="AR38" s="4">
        <v>2.1621664044690903E-4</v>
      </c>
      <c r="AS38" s="4">
        <v>2.1231818432521088E-4</v>
      </c>
      <c r="AT38" s="4">
        <v>2.0848927733585487E-4</v>
      </c>
      <c r="AU38" s="4">
        <v>2.0472873433596828E-4</v>
      </c>
      <c r="AV38" s="4">
        <v>2.0103538615234839E-4</v>
      </c>
      <c r="AW38" s="4">
        <v>1.9740807970192176E-4</v>
      </c>
      <c r="AX38" s="4">
        <v>1.9384567808045094E-4</v>
      </c>
      <c r="AY38" s="4">
        <v>1.9034706061937801E-4</v>
      </c>
      <c r="AZ38" s="4">
        <v>1.8691112291779888E-4</v>
      </c>
      <c r="BA38" s="4">
        <v>1.8353677684723735E-4</v>
      </c>
      <c r="BB38" s="4">
        <v>1.8022295053587989E-4</v>
      </c>
      <c r="BC38" s="4">
        <v>1.7696858833082807E-4</v>
      </c>
      <c r="BD38" s="4">
        <v>1.7377265074269843E-4</v>
      </c>
      <c r="BE38" s="4">
        <v>1.7063411437290288E-4</v>
      </c>
      <c r="BF38" s="4">
        <v>1.6755197182594106E-4</v>
      </c>
      <c r="BG38" s="4">
        <v>1.6452523160848109E-4</v>
      </c>
      <c r="BH38" s="4">
        <v>1.615529180150066E-4</v>
      </c>
      <c r="BI38" s="4">
        <v>1.5863407100424887E-4</v>
      </c>
      <c r="BJ38" s="4">
        <v>1.5576774606362864E-4</v>
      </c>
      <c r="BK38" s="4">
        <v>1.5295301406703654E-4</v>
      </c>
      <c r="BL38" s="4">
        <v>1.5018896112362068E-4</v>
      </c>
      <c r="BM38" s="4">
        <v>1.4747468842002398E-4</v>
      </c>
      <c r="BN38" s="4">
        <v>1.4480931205662628E-4</v>
      </c>
      <c r="BO38" s="4">
        <v>1.4219196287890146E-4</v>
      </c>
      <c r="BP38" s="4">
        <v>1.3962178630388955E-4</v>
      </c>
      <c r="BQ38" s="4">
        <v>1.3709794214245008E-4</v>
      </c>
      <c r="BR38" s="4">
        <v>1.3461960441962795E-4</v>
      </c>
      <c r="BS38" s="4">
        <v>1.3218596119068948E-4</v>
      </c>
      <c r="BT38" s="4">
        <v>1.2979621435560418E-4</v>
      </c>
      <c r="BU38" s="4">
        <v>1.2744957947219415E-4</v>
      </c>
      <c r="BV38" s="4">
        <v>1.2514528556728521E-4</v>
      </c>
      <c r="BW38" s="4">
        <v>1.2288257494696975E-4</v>
      </c>
      <c r="BX38" s="4">
        <v>1.2066070300675857E-4</v>
      </c>
      <c r="BY38" s="4">
        <v>1.1847893804051157E-4</v>
      </c>
      <c r="BZ38" s="4">
        <v>1.1633656105058954E-4</v>
      </c>
      <c r="CA38" s="4">
        <v>1.1423286555689582E-4</v>
      </c>
      <c r="CB38" s="4">
        <v>1.1216715740736127E-4</v>
      </c>
      <c r="CC38" s="4">
        <v>1.1013875458876221E-4</v>
      </c>
      <c r="CD38" s="4">
        <v>1.0814698703842662E-4</v>
      </c>
      <c r="CE38" s="4">
        <v>1.0619119645682851E-4</v>
      </c>
      <c r="CF38" s="4">
        <v>1.0427073612206961E-4</v>
      </c>
      <c r="CG38" s="4">
        <v>1.0238497070480523E-4</v>
      </c>
      <c r="CH38" s="4">
        <v>1.0053327608505747E-4</v>
      </c>
      <c r="CI38" s="4">
        <v>9.8715039171026753E-5</v>
      </c>
      <c r="CJ38" s="4">
        <v>9.6929657718791695E-5</v>
      </c>
      <c r="CK38" s="4">
        <v>9.5176540154784384E-5</v>
      </c>
      <c r="CL38" s="4">
        <v>9.3455105398709826E-5</v>
      </c>
      <c r="CM38" s="4">
        <v>9.176478269012911E-5</v>
      </c>
      <c r="CN38" s="4">
        <v>9.010501141559768E-5</v>
      </c>
      <c r="CO38" s="4">
        <v>8.8475240938357125E-5</v>
      </c>
      <c r="CP38" s="4">
        <v>8.6874930430691499E-5</v>
      </c>
      <c r="CQ38" s="4">
        <v>8.530354870728285E-5</v>
      </c>
      <c r="CR38" s="4">
        <v>8.3760574061675364E-5</v>
      </c>
      <c r="CS38" s="4">
        <v>8.2245494104293826E-5</v>
      </c>
      <c r="CT38" s="4">
        <v>8.0757805602904575E-5</v>
      </c>
      <c r="CU38" s="4">
        <v>7.9297014325629966E-5</v>
      </c>
      <c r="CV38" s="4">
        <v>7.7862634885517146E-5</v>
      </c>
      <c r="CW38" s="4">
        <v>7.645419058754932E-5</v>
      </c>
      <c r="CX38" s="4">
        <v>7.5071213278543603E-5</v>
      </c>
      <c r="CY38" s="4">
        <v>7.3713243198048062E-5</v>
      </c>
      <c r="CZ38" s="4">
        <v>7.2379828832902504E-5</v>
      </c>
      <c r="DA38" s="4">
        <v>7.1070526772576414E-5</v>
      </c>
      <c r="DB38" s="4">
        <v>6.9784901567837565E-5</v>
      </c>
      <c r="DC38" s="4">
        <v>6.8522525590974936E-5</v>
      </c>
      <c r="DD38" s="4">
        <v>6.7282978898908219E-5</v>
      </c>
      <c r="DE38" s="4">
        <v>6.6065849097296514E-5</v>
      </c>
      <c r="DF38" s="4">
        <v>6.487073120819975E-5</v>
      </c>
      <c r="DG38" s="4">
        <v>6.3697227538628276E-5</v>
      </c>
      <c r="DH38" s="4">
        <v>6.254494755220108E-5</v>
      </c>
      <c r="DI38" s="4">
        <v>6.141350774235832E-5</v>
      </c>
      <c r="DJ38" s="4">
        <v>6.0302531507683277E-5</v>
      </c>
      <c r="DK38" s="4">
        <v>5.9211649029666802E-5</v>
      </c>
      <c r="DL38" s="4">
        <v>5.8140497152026072E-5</v>
      </c>
      <c r="DM38" s="4">
        <v>5.7088719262021748E-5</v>
      </c>
      <c r="DN38" s="4">
        <v>5.605596517443967E-5</v>
      </c>
      <c r="DO38" s="4">
        <v>5.5041891017126865E-5</v>
      </c>
      <c r="DP38" s="4">
        <v>5.4046159117637771E-5</v>
      </c>
      <c r="DQ38" s="4">
        <v>5.3068437893544207E-5</v>
      </c>
      <c r="DR38" s="4">
        <v>5.2108401743300448E-5</v>
      </c>
      <c r="DS38" s="4">
        <v>5.1165730938995679E-5</v>
      </c>
      <c r="DT38" s="4">
        <v>5.0240111521770991E-5</v>
      </c>
      <c r="DU38" s="4">
        <v>4.9331235198568635E-5</v>
      </c>
      <c r="DV38" s="4">
        <v>4.8438799240213548E-5</v>
      </c>
      <c r="DW38" s="4">
        <v>4.756250638215942E-5</v>
      </c>
      <c r="DX38" s="4">
        <v>4.6702064726233949E-5</v>
      </c>
      <c r="DY38" s="4">
        <v>4.5857187644826602E-5</v>
      </c>
      <c r="DZ38" s="4">
        <v>4.5027593685520451E-5</v>
      </c>
      <c r="EA38" s="4">
        <v>4.4213006479054684E-5</v>
      </c>
      <c r="EB38" s="4">
        <v>4.3413154647287122E-5</v>
      </c>
      <c r="EC38" s="4">
        <v>4.2627771713821261E-5</v>
      </c>
      <c r="ED38" s="4">
        <v>4.185659601618763E-5</v>
      </c>
      <c r="EE38" s="4">
        <v>4.1099370618469244E-5</v>
      </c>
      <c r="EF38" s="4">
        <v>4.0355843227257715E-5</v>
      </c>
      <c r="EG38" s="4">
        <v>3.9625766107276306E-5</v>
      </c>
      <c r="EH38" s="4">
        <v>3.8908895999778537E-5</v>
      </c>
      <c r="EI38" s="4">
        <v>3.8204994041945994E-5</v>
      </c>
      <c r="EJ38" s="4">
        <v>3.7513825687507385E-5</v>
      </c>
      <c r="EK38" s="4">
        <v>3.68351606289119E-5</v>
      </c>
      <c r="EL38" s="4">
        <v>3.6168772721612008E-5</v>
      </c>
      <c r="EM38" s="4">
        <v>3.5514439908013173E-5</v>
      </c>
      <c r="EN38" s="4">
        <v>3.487194414464323E-5</v>
      </c>
      <c r="EO38" s="4">
        <v>3.4241071329321748E-5</v>
      </c>
      <c r="EP38" s="4">
        <v>3.362161123043883E-5</v>
      </c>
      <c r="EQ38" s="4">
        <v>3.3013357416566969E-5</v>
      </c>
      <c r="ER38" s="4">
        <v>3.241610718862642E-5</v>
      </c>
      <c r="ES38" s="4">
        <v>3.1829661512050578E-5</v>
      </c>
      <c r="ET38" s="4">
        <v>3.1253824950616682E-5</v>
      </c>
      <c r="EU38" s="4">
        <v>3.0688405601941859E-5</v>
      </c>
      <c r="EV38" s="4">
        <v>3.0133215033312233E-5</v>
      </c>
      <c r="EW38" s="4">
        <v>2.9588068219177366E-5</v>
      </c>
      <c r="EX38" s="4">
        <v>2.9052783479643907E-5</v>
      </c>
      <c r="EY38" s="4">
        <v>2.8527182420079455E-5</v>
      </c>
      <c r="EZ38" s="4">
        <v>2.8011089871604611E-5</v>
      </c>
      <c r="FA38" s="4">
        <v>2.7504333833139327E-5</v>
      </c>
      <c r="FB38" s="4">
        <v>2.7006745414004385E-5</v>
      </c>
      <c r="FC38" s="4">
        <v>2.6518158777633083E-5</v>
      </c>
      <c r="FD38" s="4">
        <v>2.6038411086837243E-5</v>
      </c>
      <c r="FE38" s="4">
        <v>2.5567342448962194E-5</v>
      </c>
      <c r="FF38" s="4">
        <v>2.5104795863262197E-5</v>
      </c>
      <c r="FG38" s="4">
        <v>2.4650617168275879E-5</v>
      </c>
      <c r="FH38" s="4">
        <v>2.4204654990755969E-5</v>
      </c>
      <c r="FI38" s="4">
        <v>2.3766760695154154E-5</v>
      </c>
      <c r="FJ38" s="4">
        <v>2.3336788334216152E-5</v>
      </c>
      <c r="FK38" s="4">
        <v>2.2914594600353944E-5</v>
      </c>
      <c r="FL38" s="4">
        <v>2.2500038777906184E-5</v>
      </c>
      <c r="FM38" s="4">
        <v>2.2092982696397812E-5</v>
      </c>
      <c r="FN38" s="4">
        <v>2.1693290684465794E-5</v>
      </c>
      <c r="FO38" s="4">
        <v>2.1300829524451004E-5</v>
      </c>
      <c r="FP38" s="4">
        <v>2.0915468408655435E-5</v>
      </c>
      <c r="FQ38" s="4">
        <v>2.0537078895044303E-5</v>
      </c>
    </row>
    <row r="39" spans="1:173" x14ac:dyDescent="0.2">
      <c r="A39" s="3">
        <v>37</v>
      </c>
      <c r="B39" s="4">
        <v>5.1580003373807859E-4</v>
      </c>
      <c r="C39" s="4">
        <v>5.0761251808706387E-4</v>
      </c>
      <c r="D39" s="4">
        <v>4.9950244805285759E-4</v>
      </c>
      <c r="E39" s="4">
        <v>4.9147328601206741E-4</v>
      </c>
      <c r="F39" s="4">
        <v>4.8352809571161615E-4</v>
      </c>
      <c r="G39" s="4">
        <v>4.7566957155897871E-4</v>
      </c>
      <c r="H39" s="4">
        <v>4.6790006610497592E-4</v>
      </c>
      <c r="I39" s="4">
        <v>4.6022161580017151E-4</v>
      </c>
      <c r="J39" s="4">
        <v>4.5263596510991544E-4</v>
      </c>
      <c r="K39" s="4">
        <v>4.4514458906808052E-4</v>
      </c>
      <c r="L39" s="4">
        <v>4.3774871435209306E-4</v>
      </c>
      <c r="M39" s="4">
        <v>4.3044933895863835E-4</v>
      </c>
      <c r="N39" s="4">
        <v>4.2324725055620238E-4</v>
      </c>
      <c r="O39" s="4">
        <v>4.1614304359205434E-4</v>
      </c>
      <c r="P39" s="4">
        <v>4.0913713522372497E-4</v>
      </c>
      <c r="Q39" s="4">
        <v>4.0222978014559096E-4</v>
      </c>
      <c r="R39" s="4">
        <v>3.954210843790662E-4</v>
      </c>
      <c r="S39" s="4">
        <v>3.8871101808679587E-4</v>
      </c>
      <c r="T39" s="4">
        <v>3.8209942747613468E-4</v>
      </c>
      <c r="U39" s="4">
        <v>3.7558604584542188E-4</v>
      </c>
      <c r="V39" s="4">
        <v>3.6917050383189487E-4</v>
      </c>
      <c r="W39" s="4">
        <v>3.6285233891097946E-4</v>
      </c>
      <c r="X39" s="4">
        <v>3.566310041962506E-4</v>
      </c>
      <c r="Y39" s="4">
        <v>3.5050587658824739E-4</v>
      </c>
      <c r="Z39" s="4">
        <v>3.4447626431433065E-4</v>
      </c>
      <c r="AA39" s="4">
        <v>3.3854141390088355E-4</v>
      </c>
      <c r="AB39" s="4">
        <v>3.3270051661760114E-4</v>
      </c>
      <c r="AC39" s="4">
        <v>3.2695271442995111E-4</v>
      </c>
      <c r="AD39" s="4">
        <v>3.2129710549266832E-4</v>
      </c>
      <c r="AE39" s="4">
        <v>3.1573274921836703E-4</v>
      </c>
      <c r="AF39" s="4">
        <v>3.1025867094980342E-4</v>
      </c>
      <c r="AG39" s="4">
        <v>3.0487386626398827E-4</v>
      </c>
      <c r="AH39" s="4">
        <v>2.9957730493479495E-4</v>
      </c>
      <c r="AI39" s="4">
        <v>2.9436793457848776E-4</v>
      </c>
      <c r="AJ39" s="4">
        <v>2.8924468400426395E-4</v>
      </c>
      <c r="AK39" s="4">
        <v>2.8420646629201407E-4</v>
      </c>
      <c r="AL39" s="4">
        <v>2.7925218161728438E-4</v>
      </c>
      <c r="AM39" s="4">
        <v>2.7438071984065004E-4</v>
      </c>
      <c r="AN39" s="4">
        <v>2.6959096287981765E-4</v>
      </c>
      <c r="AO39" s="4">
        <v>2.6488178688111041E-4</v>
      </c>
      <c r="AP39" s="4">
        <v>2.6025206420365876E-4</v>
      </c>
      <c r="AQ39" s="4">
        <v>2.5570066523084023E-4</v>
      </c>
      <c r="AR39" s="4">
        <v>2.5122646002262439E-4</v>
      </c>
      <c r="AS39" s="4">
        <v>2.4682831982036912E-4</v>
      </c>
      <c r="AT39" s="4">
        <v>2.4250511841428235E-4</v>
      </c>
      <c r="AU39" s="4">
        <v>2.3825573338542849E-4</v>
      </c>
      <c r="AV39" s="4">
        <v>2.3407904723071749E-4</v>
      </c>
      <c r="AW39" s="4">
        <v>2.2997394838097929E-4</v>
      </c>
      <c r="AX39" s="4">
        <v>2.2593933211889627E-4</v>
      </c>
      <c r="AY39" s="4">
        <v>2.2197410140567531E-4</v>
      </c>
      <c r="AZ39" s="4">
        <v>2.1807716762323182E-4</v>
      </c>
      <c r="BA39" s="4">
        <v>2.1424745123810318E-4</v>
      </c>
      <c r="BB39" s="4">
        <v>2.1048388239430782E-4</v>
      </c>
      <c r="BC39" s="4">
        <v>2.0678540143881374E-4</v>
      </c>
      <c r="BD39" s="4">
        <v>2.0315095938761019E-4</v>
      </c>
      <c r="BE39" s="4">
        <v>1.9957951833460275E-4</v>
      </c>
      <c r="BF39" s="4">
        <v>1.9607005180921622E-4</v>
      </c>
      <c r="BG39" s="4">
        <v>1.9262154508714602E-4</v>
      </c>
      <c r="BH39" s="4">
        <v>1.8923299545758887E-4</v>
      </c>
      <c r="BI39" s="4">
        <v>1.8590341244928421E-4</v>
      </c>
      <c r="BJ39" s="4">
        <v>1.8263181802202766E-4</v>
      </c>
      <c r="BK39" s="4">
        <v>1.7941724672276838E-4</v>
      </c>
      <c r="BL39" s="4">
        <v>1.7625874581217449E-4</v>
      </c>
      <c r="BM39" s="4">
        <v>1.731553753622217E-4</v>
      </c>
      <c r="BN39" s="4">
        <v>1.7010620832891288E-4</v>
      </c>
      <c r="BO39" s="4">
        <v>1.6711033060079483E-4</v>
      </c>
      <c r="BP39" s="4">
        <v>1.6416684102638079E-4</v>
      </c>
      <c r="BQ39" s="4">
        <v>1.6127485142236608E-4</v>
      </c>
      <c r="BR39" s="4">
        <v>1.5843348656319201E-4</v>
      </c>
      <c r="BS39" s="4">
        <v>1.556418841553997E-4</v>
      </c>
      <c r="BT39" s="4">
        <v>1.5289919479699599E-4</v>
      </c>
      <c r="BU39" s="4">
        <v>1.5020458192316344E-4</v>
      </c>
      <c r="BV39" s="4">
        <v>1.4755722174086827E-4</v>
      </c>
      <c r="BW39" s="4">
        <v>1.4495630315181085E-4</v>
      </c>
      <c r="BX39" s="4">
        <v>1.4240102766582829E-4</v>
      </c>
      <c r="BY39" s="4">
        <v>1.398906093064145E-4</v>
      </c>
      <c r="BZ39" s="4">
        <v>1.3742427450669226E-4</v>
      </c>
      <c r="CA39" s="4">
        <v>1.3500126200050033E-4</v>
      </c>
      <c r="CB39" s="4">
        <v>1.3262082270515396E-4</v>
      </c>
      <c r="CC39" s="4">
        <v>1.302822196008746E-4</v>
      </c>
      <c r="CD39" s="4">
        <v>1.2798472760344737E-4</v>
      </c>
      <c r="CE39" s="4">
        <v>1.2572763343399185E-4</v>
      </c>
      <c r="CF39" s="4">
        <v>1.2351023548462514E-4</v>
      </c>
      <c r="CG39" s="4">
        <v>1.2133184368068317E-4</v>
      </c>
      <c r="CH39" s="4">
        <v>1.1919177934083258E-4</v>
      </c>
      <c r="CI39" s="4">
        <v>1.1708937503440708E-4</v>
      </c>
      <c r="CJ39" s="4">
        <v>1.150239744373005E-4</v>
      </c>
      <c r="CK39" s="4">
        <v>1.1299493218608347E-4</v>
      </c>
      <c r="CL39" s="4">
        <v>1.1100161373078787E-4</v>
      </c>
      <c r="CM39" s="4">
        <v>1.0904339518758022E-4</v>
      </c>
      <c r="CN39" s="4">
        <v>1.0711966318999178E-4</v>
      </c>
      <c r="CO39" s="4">
        <v>1.0522981473981563E-4</v>
      </c>
      <c r="CP39" s="4">
        <v>1.0337325705878087E-4</v>
      </c>
      <c r="CQ39" s="4">
        <v>1.0154940743944962E-4</v>
      </c>
      <c r="CR39" s="4">
        <v>9.975769309644722E-5</v>
      </c>
      <c r="CS39" s="4">
        <v>9.7997551018691453E-5</v>
      </c>
      <c r="CT39" s="4">
        <v>9.6268427821510905E-5</v>
      </c>
      <c r="CU39" s="4">
        <v>9.4569779600317538E-5</v>
      </c>
      <c r="CV39" s="4">
        <v>9.2901071784168288E-5</v>
      </c>
      <c r="CW39" s="4">
        <v>9.1261778991102993E-5</v>
      </c>
      <c r="CX39" s="4">
        <v>8.9651384884592566E-5</v>
      </c>
      <c r="CY39" s="4">
        <v>8.8069382030098176E-5</v>
      </c>
      <c r="CZ39" s="4">
        <v>8.6515271754405987E-5</v>
      </c>
      <c r="DA39" s="4">
        <v>8.4988564004850886E-5</v>
      </c>
      <c r="DB39" s="4">
        <v>8.3488777211093712E-5</v>
      </c>
      <c r="DC39" s="4">
        <v>8.201543814789769E-5</v>
      </c>
      <c r="DD39" s="4">
        <v>8.0568081798682023E-5</v>
      </c>
      <c r="DE39" s="4">
        <v>7.9146251222184105E-5</v>
      </c>
      <c r="DF39" s="4">
        <v>7.7749497419010716E-5</v>
      </c>
      <c r="DG39" s="4">
        <v>7.6377379201297835E-5</v>
      </c>
      <c r="DH39" s="4">
        <v>7.5029463062370461E-5</v>
      </c>
      <c r="DI39" s="4">
        <v>7.3705323050066163E-5</v>
      </c>
      <c r="DJ39" s="4">
        <v>7.2404540639725568E-5</v>
      </c>
      <c r="DK39" s="4">
        <v>7.1126704610513514E-5</v>
      </c>
      <c r="DL39" s="4">
        <v>6.9871410921851229E-5</v>
      </c>
      <c r="DM39" s="4">
        <v>6.8638262593401222E-5</v>
      </c>
      <c r="DN39" s="4">
        <v>6.7426869585052174E-5</v>
      </c>
      <c r="DO39" s="4">
        <v>6.6236848679457339E-5</v>
      </c>
      <c r="DP39" s="4">
        <v>6.5067823366460331E-5</v>
      </c>
      <c r="DQ39" s="4">
        <v>6.3919423728742153E-5</v>
      </c>
      <c r="DR39" s="4">
        <v>6.2791286328911511E-5</v>
      </c>
      <c r="DS39" s="4">
        <v>6.1683054099814782E-5</v>
      </c>
      <c r="DT39" s="4">
        <v>6.059437623429087E-5</v>
      </c>
      <c r="DU39" s="4">
        <v>5.9524908078589789E-5</v>
      </c>
      <c r="DV39" s="4">
        <v>5.8474311025902281E-5</v>
      </c>
      <c r="DW39" s="4">
        <v>5.7442252413109074E-5</v>
      </c>
      <c r="DX39" s="4">
        <v>5.6428405417641159E-5</v>
      </c>
      <c r="DY39" s="4">
        <v>5.543244895700461E-5</v>
      </c>
      <c r="DZ39" s="4">
        <v>5.4454067589526645E-5</v>
      </c>
      <c r="EA39" s="4">
        <v>5.3492951416544976E-5</v>
      </c>
      <c r="EB39" s="4">
        <v>5.2548795986706587E-5</v>
      </c>
      <c r="EC39" s="4">
        <v>5.1621302201154684E-5</v>
      </c>
      <c r="ED39" s="4">
        <v>5.0710176220936098E-5</v>
      </c>
      <c r="EE39" s="4">
        <v>4.981512937518584E-5</v>
      </c>
      <c r="EF39" s="4">
        <v>4.8935878071754146E-5</v>
      </c>
      <c r="EG39" s="4">
        <v>4.8072143708166593E-5</v>
      </c>
      <c r="EH39" s="4">
        <v>4.7223652585137721E-5</v>
      </c>
      <c r="EI39" s="4">
        <v>4.6390135821194889E-5</v>
      </c>
      <c r="EJ39" s="4">
        <v>4.5571329268079275E-5</v>
      </c>
      <c r="EK39" s="4">
        <v>4.4766973428589374E-5</v>
      </c>
      <c r="EL39" s="4">
        <v>4.3976813374979606E-5</v>
      </c>
      <c r="EM39" s="4">
        <v>4.3200598669579371E-5</v>
      </c>
      <c r="EN39" s="4">
        <v>4.243808328552312E-5</v>
      </c>
      <c r="EO39" s="4">
        <v>4.1689025530367019E-5</v>
      </c>
      <c r="EP39" s="4">
        <v>4.0953187969372529E-5</v>
      </c>
      <c r="EQ39" s="4">
        <v>4.0230337351787604E-5</v>
      </c>
      <c r="ER39" s="4">
        <v>3.9520244536794813E-5</v>
      </c>
      <c r="ES39" s="4">
        <v>3.8822684421901954E-5</v>
      </c>
      <c r="ET39" s="4">
        <v>3.8137435871887782E-5</v>
      </c>
      <c r="EU39" s="4">
        <v>3.7464281649524089E-5</v>
      </c>
      <c r="EV39" s="4">
        <v>3.6803008346519839E-5</v>
      </c>
      <c r="EW39" s="4">
        <v>3.6153406317129821E-5</v>
      </c>
      <c r="EX39" s="4">
        <v>3.5515269611208211E-5</v>
      </c>
      <c r="EY39" s="4">
        <v>3.4888395910259717E-5</v>
      </c>
      <c r="EZ39" s="4">
        <v>3.4272586462713583E-5</v>
      </c>
      <c r="FA39" s="4">
        <v>3.3667646021862119E-5</v>
      </c>
      <c r="FB39" s="4">
        <v>3.307338278368821E-5</v>
      </c>
      <c r="FC39" s="4">
        <v>3.24896083270243E-5</v>
      </c>
      <c r="FD39" s="4">
        <v>3.1916137553489321E-5</v>
      </c>
      <c r="FE39" s="4">
        <v>3.1352788629201989E-5</v>
      </c>
      <c r="FF39" s="4">
        <v>3.0799382927493291E-5</v>
      </c>
      <c r="FG39" s="4">
        <v>3.0255744972285115E-5</v>
      </c>
      <c r="FH39" s="4">
        <v>2.9721702382690118E-5</v>
      </c>
      <c r="FI39" s="4">
        <v>2.9197085818499779E-5</v>
      </c>
      <c r="FJ39" s="4">
        <v>2.8681728926671646E-5</v>
      </c>
      <c r="FK39" s="4">
        <v>2.8175468288926808E-5</v>
      </c>
      <c r="FL39" s="4">
        <v>2.7678143369569419E-5</v>
      </c>
      <c r="FM39" s="4">
        <v>2.7189596465415633E-5</v>
      </c>
      <c r="FN39" s="4">
        <v>2.670967265527846E-5</v>
      </c>
      <c r="FO39" s="4">
        <v>2.6238219751117953E-5</v>
      </c>
      <c r="FP39" s="4">
        <v>2.577508825007957E-5</v>
      </c>
      <c r="FQ39" s="4">
        <v>2.5320131287087655E-5</v>
      </c>
    </row>
    <row r="40" spans="1:173" x14ac:dyDescent="0.2">
      <c r="A40" s="3">
        <v>38</v>
      </c>
      <c r="B40" s="4">
        <v>5.6129796532566889E-4</v>
      </c>
      <c r="C40" s="4">
        <v>5.5215686264453723E-4</v>
      </c>
      <c r="D40" s="4">
        <v>5.4312277633827843E-4</v>
      </c>
      <c r="E40" s="4">
        <v>5.3419773199359089E-4</v>
      </c>
      <c r="F40" s="4">
        <v>5.2538344143227E-4</v>
      </c>
      <c r="G40" s="4">
        <v>5.16681327251578E-4</v>
      </c>
      <c r="H40" s="4">
        <v>5.0809254573358498E-4</v>
      </c>
      <c r="I40" s="4">
        <v>4.9961800821463065E-4</v>
      </c>
      <c r="J40" s="4">
        <v>4.9125840100228135E-4</v>
      </c>
      <c r="K40" s="4">
        <v>4.8301420392449224E-4</v>
      </c>
      <c r="L40" s="4">
        <v>4.7488570759279813E-4</v>
      </c>
      <c r="M40" s="4">
        <v>4.6687302945647158E-4</v>
      </c>
      <c r="N40" s="4">
        <v>4.5897612872336513E-4</v>
      </c>
      <c r="O40" s="4">
        <v>4.5119482021771518E-4</v>
      </c>
      <c r="P40" s="4">
        <v>4.4352878724251976E-4</v>
      </c>
      <c r="Q40" s="4">
        <v>4.3597759351088339E-4</v>
      </c>
      <c r="R40" s="4">
        <v>4.2854069420661389E-4</v>
      </c>
      <c r="S40" s="4">
        <v>4.2121744623113688E-4</v>
      </c>
      <c r="T40" s="4">
        <v>4.1400711769201681E-4</v>
      </c>
      <c r="U40" s="4">
        <v>4.0690889668271168E-4</v>
      </c>
      <c r="V40" s="4">
        <v>3.999218994019671E-4</v>
      </c>
      <c r="W40" s="4">
        <v>3.9304517765903491E-4</v>
      </c>
      <c r="X40" s="4">
        <v>3.8627772580501762E-4</v>
      </c>
      <c r="Y40" s="4">
        <v>3.7961848713241597E-4</v>
      </c>
      <c r="Z40" s="4">
        <v>3.7306635977762959E-4</v>
      </c>
      <c r="AA40" s="4">
        <v>3.6662020216393643E-4</v>
      </c>
      <c r="AB40" s="4">
        <v>3.6027883801514893E-4</v>
      </c>
      <c r="AC40" s="4">
        <v>3.5404106097192134E-4</v>
      </c>
      <c r="AD40" s="4">
        <v>3.4790563883901893E-4</v>
      </c>
      <c r="AE40" s="4">
        <v>3.4187131748908417E-4</v>
      </c>
      <c r="AF40" s="4">
        <v>3.3593682444932327E-4</v>
      </c>
      <c r="AG40" s="4">
        <v>3.301008721927623E-4</v>
      </c>
      <c r="AH40" s="4">
        <v>3.2436216115661054E-4</v>
      </c>
      <c r="AI40" s="4">
        <v>3.1871938250738197E-4</v>
      </c>
      <c r="AJ40" s="4">
        <v>3.1317122067087144E-4</v>
      </c>
      <c r="AK40" s="4">
        <v>3.0771635564630362E-4</v>
      </c>
      <c r="AL40" s="4">
        <v>3.0235346511808814E-4</v>
      </c>
      <c r="AM40" s="4">
        <v>2.9708122638250067E-4</v>
      </c>
      <c r="AN40" s="4">
        <v>2.918983181022794E-4</v>
      </c>
      <c r="AO40" s="4">
        <v>2.8680342190190444E-4</v>
      </c>
      <c r="AP40" s="4">
        <v>2.8179522381599487E-4</v>
      </c>
      <c r="AQ40" s="4">
        <v>2.7687241560248044E-4</v>
      </c>
      <c r="AR40" s="4">
        <v>2.7203369592998516E-4</v>
      </c>
      <c r="AS40" s="4">
        <v>2.6727777144897047E-4</v>
      </c>
      <c r="AT40" s="4">
        <v>2.6260335775729615E-4</v>
      </c>
      <c r="AU40" s="4">
        <v>2.5800918026641639E-4</v>
      </c>
      <c r="AV40" s="4">
        <v>2.534939749766485E-4</v>
      </c>
      <c r="AW40" s="4">
        <v>2.4905648916961898E-4</v>
      </c>
      <c r="AX40" s="4">
        <v>2.4469548202288305E-4</v>
      </c>
      <c r="AY40" s="4">
        <v>2.4040972515326775E-4</v>
      </c>
      <c r="AZ40" s="4">
        <v>2.3619800309648831E-4</v>
      </c>
      <c r="BA40" s="4">
        <v>2.3205911372459198E-4</v>
      </c>
      <c r="BB40" s="4">
        <v>2.2799186860988918E-4</v>
      </c>
      <c r="BC40" s="4">
        <v>2.239950933372592E-4</v>
      </c>
      <c r="BD40" s="4">
        <v>2.2006762777004862E-4</v>
      </c>
      <c r="BE40" s="4">
        <v>2.1620832627400333E-4</v>
      </c>
      <c r="BF40" s="4">
        <v>2.1241605790045526E-4</v>
      </c>
      <c r="BG40" s="4">
        <v>2.0868970653553642E-4</v>
      </c>
      <c r="BH40" s="4">
        <v>2.0502817101519799E-4</v>
      </c>
      <c r="BI40" s="4">
        <v>2.0143036521069746E-4</v>
      </c>
      <c r="BJ40" s="4">
        <v>1.9789521808699639E-4</v>
      </c>
      <c r="BK40" s="4">
        <v>1.94421673735512E-4</v>
      </c>
      <c r="BL40" s="4">
        <v>1.9100869138433119E-4</v>
      </c>
      <c r="BM40" s="4">
        <v>1.8765524538855161E-4</v>
      </c>
      <c r="BN40" s="4">
        <v>1.8436032519975054E-4</v>
      </c>
      <c r="BO40" s="4">
        <v>1.8112293532079882E-4</v>
      </c>
      <c r="BP40" s="4">
        <v>1.7794209524302218E-4</v>
      </c>
      <c r="BQ40" s="4">
        <v>1.7481683937081716E-4</v>
      </c>
      <c r="BR40" s="4">
        <v>1.7174621693316627E-4</v>
      </c>
      <c r="BS40" s="4">
        <v>1.6872929188316288E-4</v>
      </c>
      <c r="BT40" s="4">
        <v>1.6576514278843213E-4</v>
      </c>
      <c r="BU40" s="4">
        <v>1.6285286271144894E-4</v>
      </c>
      <c r="BV40" s="4">
        <v>1.5999155908252849E-4</v>
      </c>
      <c r="BW40" s="4">
        <v>1.5718035356426796E-4</v>
      </c>
      <c r="BX40" s="4">
        <v>1.544183819113254E-4</v>
      </c>
      <c r="BY40" s="4">
        <v>1.5170479382320412E-4</v>
      </c>
      <c r="BZ40" s="4">
        <v>1.4903875279237422E-4</v>
      </c>
      <c r="CA40" s="4">
        <v>1.4641943594828621E-4</v>
      </c>
      <c r="CB40" s="4">
        <v>1.4384603389794304E-4</v>
      </c>
      <c r="CC40" s="4">
        <v>1.4131775056258622E-4</v>
      </c>
      <c r="CD40" s="4">
        <v>1.3883380301227266E-4</v>
      </c>
      <c r="CE40" s="4">
        <v>1.3639342129811993E-4</v>
      </c>
      <c r="CF40" s="4">
        <v>1.339958482826642E-4</v>
      </c>
      <c r="CG40" s="4">
        <v>1.3164033946899689E-4</v>
      </c>
      <c r="CH40" s="4">
        <v>1.2932616282868015E-4</v>
      </c>
      <c r="CI40" s="4">
        <v>1.2705259862921814E-4</v>
      </c>
      <c r="CJ40" s="4">
        <v>1.2481893926052923E-4</v>
      </c>
      <c r="CK40" s="4">
        <v>1.2262448906197321E-4</v>
      </c>
      <c r="CL40" s="4">
        <v>1.2046856414871243E-4</v>
      </c>
      <c r="CM40" s="4">
        <v>1.1835049223918315E-4</v>
      </c>
      <c r="CN40" s="4">
        <v>1.1626961248256684E-4</v>
      </c>
      <c r="CO40" s="4">
        <v>1.1422527528648363E-4</v>
      </c>
      <c r="CP40" s="4">
        <v>1.1221684214690608E-4</v>
      </c>
      <c r="CQ40" s="4">
        <v>1.1024368547729591E-4</v>
      </c>
      <c r="CR40" s="4">
        <v>1.083051884406272E-4</v>
      </c>
      <c r="CS40" s="4">
        <v>1.0640074478096562E-4</v>
      </c>
      <c r="CT40" s="4">
        <v>1.0452975865804515E-4</v>
      </c>
      <c r="CU40" s="4">
        <v>1.0269164448195589E-4</v>
      </c>
      <c r="CV40" s="4">
        <v>1.0088582674971924E-4</v>
      </c>
      <c r="CW40" s="4">
        <v>9.911173988430555E-5</v>
      </c>
      <c r="CX40" s="4">
        <v>9.7368828073984837E-5</v>
      </c>
      <c r="CY40" s="4">
        <v>9.5656545114342073E-5</v>
      </c>
      <c r="CZ40" s="4">
        <v>9.3974354251846748E-5</v>
      </c>
      <c r="DA40" s="4">
        <v>9.2321728028976757E-5</v>
      </c>
      <c r="DB40" s="4">
        <v>9.0698148131784784E-5</v>
      </c>
      <c r="DC40" s="4">
        <v>8.9103105238241831E-5</v>
      </c>
      <c r="DD40" s="4">
        <v>8.7536098870355517E-5</v>
      </c>
      <c r="DE40" s="4">
        <v>8.5996637246177343E-5</v>
      </c>
      <c r="DF40" s="4">
        <v>8.4484237135029616E-5</v>
      </c>
      <c r="DG40" s="4">
        <v>8.2998423714397696E-5</v>
      </c>
      <c r="DH40" s="4">
        <v>8.1538730428820649E-5</v>
      </c>
      <c r="DI40" s="4">
        <v>8.0104698850780309E-5</v>
      </c>
      <c r="DJ40" s="4">
        <v>7.8695878542922593E-5</v>
      </c>
      <c r="DK40" s="4">
        <v>7.7311826923942562E-5</v>
      </c>
      <c r="DL40" s="4">
        <v>7.5952109134358459E-5</v>
      </c>
      <c r="DM40" s="4">
        <v>7.4616297905616413E-5</v>
      </c>
      <c r="DN40" s="4">
        <v>7.3303973431193548E-5</v>
      </c>
      <c r="DO40" s="4">
        <v>7.2014723238589262E-5</v>
      </c>
      <c r="DP40" s="4">
        <v>7.0748142064425146E-5</v>
      </c>
      <c r="DQ40" s="4">
        <v>6.9503831731099197E-5</v>
      </c>
      <c r="DR40" s="4">
        <v>6.8281401024883337E-5</v>
      </c>
      <c r="DS40" s="4">
        <v>6.7080465576463411E-5</v>
      </c>
      <c r="DT40" s="4">
        <v>6.5900647743366569E-5</v>
      </c>
      <c r="DU40" s="4">
        <v>6.4741576494276032E-5</v>
      </c>
      <c r="DV40" s="4">
        <v>6.3602887294234023E-5</v>
      </c>
      <c r="DW40" s="4">
        <v>6.2484221993730493E-5</v>
      </c>
      <c r="DX40" s="4">
        <v>6.1385228717125706E-5</v>
      </c>
      <c r="DY40" s="4">
        <v>6.0305561754958603E-5</v>
      </c>
      <c r="DZ40" s="4">
        <v>5.9244881457032328E-5</v>
      </c>
      <c r="EA40" s="4">
        <v>5.820285412705406E-5</v>
      </c>
      <c r="EB40" s="4">
        <v>5.7179151919606319E-5</v>
      </c>
      <c r="EC40" s="4">
        <v>5.617345273867258E-5</v>
      </c>
      <c r="ED40" s="4">
        <v>5.5185440137717201E-5</v>
      </c>
      <c r="EE40" s="4">
        <v>5.4214803221097618E-5</v>
      </c>
      <c r="EF40" s="4">
        <v>5.3261236547919033E-5</v>
      </c>
      <c r="EG40" s="4">
        <v>5.2324440037221365E-5</v>
      </c>
      <c r="EH40" s="4">
        <v>5.1404118873943361E-5</v>
      </c>
      <c r="EI40" s="4">
        <v>5.0499983417773286E-5</v>
      </c>
      <c r="EJ40" s="4">
        <v>4.9611749112776771E-5</v>
      </c>
      <c r="EK40" s="4">
        <v>4.8739136398467942E-5</v>
      </c>
      <c r="EL40" s="4">
        <v>4.7881870622767941E-5</v>
      </c>
      <c r="EM40" s="4">
        <v>4.7039681956406731E-5</v>
      </c>
      <c r="EN40" s="4">
        <v>4.6212305308546142E-5</v>
      </c>
      <c r="EO40" s="4">
        <v>4.5399480243957235E-5</v>
      </c>
      <c r="EP40" s="4">
        <v>4.4600950901863001E-5</v>
      </c>
      <c r="EQ40" s="4">
        <v>4.3816465915558211E-5</v>
      </c>
      <c r="ER40" s="4">
        <v>4.3045778333916651E-5</v>
      </c>
      <c r="ES40" s="4">
        <v>4.2288645544563686E-5</v>
      </c>
      <c r="ET40" s="4">
        <v>4.1544829197159849E-5</v>
      </c>
      <c r="EU40" s="4">
        <v>4.0814095129459993E-5</v>
      </c>
      <c r="EV40" s="4">
        <v>4.0096213293705496E-5</v>
      </c>
      <c r="EW40" s="4">
        <v>3.9390957684237726E-5</v>
      </c>
      <c r="EX40" s="4">
        <v>3.8698106267331944E-5</v>
      </c>
      <c r="EY40" s="4">
        <v>3.8017440911142231E-5</v>
      </c>
      <c r="EZ40" s="4">
        <v>3.7348747317200726E-5</v>
      </c>
      <c r="FA40" s="4">
        <v>3.6691814953693225E-5</v>
      </c>
      <c r="FB40" s="4">
        <v>3.6046436988845798E-5</v>
      </c>
      <c r="FC40" s="4">
        <v>3.5412410226642876E-5</v>
      </c>
      <c r="FD40" s="4">
        <v>3.4789535042323294E-5</v>
      </c>
      <c r="FE40" s="4">
        <v>3.4177615320540866E-5</v>
      </c>
      <c r="FF40" s="4">
        <v>3.3576458393191899E-5</v>
      </c>
      <c r="FG40" s="4">
        <v>3.2985874979019059E-5</v>
      </c>
      <c r="FH40" s="4">
        <v>3.2405679124436482E-5</v>
      </c>
      <c r="FI40" s="4">
        <v>3.1835688144798979E-5</v>
      </c>
      <c r="FJ40" s="4">
        <v>3.1275722567336572E-5</v>
      </c>
      <c r="FK40" s="4">
        <v>3.0725606074311074E-5</v>
      </c>
      <c r="FL40" s="4">
        <v>3.018516544817107E-5</v>
      </c>
      <c r="FM40" s="4">
        <v>2.9654230516706903E-5</v>
      </c>
      <c r="FN40" s="4">
        <v>2.9132634099759969E-5</v>
      </c>
      <c r="FO40" s="4">
        <v>2.8620211956709163E-5</v>
      </c>
      <c r="FP40" s="4">
        <v>2.8116802734512447E-5</v>
      </c>
      <c r="FQ40" s="4">
        <v>2.7622247917413745E-5</v>
      </c>
    </row>
    <row r="41" spans="1:173" x14ac:dyDescent="0.2">
      <c r="A41" s="3">
        <v>39</v>
      </c>
      <c r="B41" s="4">
        <v>6.2263885707947164E-4</v>
      </c>
      <c r="C41" s="4">
        <v>6.1267690135535791E-4</v>
      </c>
      <c r="D41" s="4">
        <v>6.0282894716301438E-4</v>
      </c>
      <c r="E41" s="4">
        <v>5.930972313897831E-4</v>
      </c>
      <c r="F41" s="4">
        <v>5.8348365389082613E-4</v>
      </c>
      <c r="G41" s="4">
        <v>5.7398980366341057E-4</v>
      </c>
      <c r="H41" s="4">
        <v>5.646169832878023E-4</v>
      </c>
      <c r="I41" s="4">
        <v>5.5536623173124688E-4</v>
      </c>
      <c r="J41" s="4">
        <v>5.4623834560785234E-4</v>
      </c>
      <c r="K41" s="4">
        <v>5.3723389898485685E-4</v>
      </c>
      <c r="L41" s="4">
        <v>5.2835326182121278E-4</v>
      </c>
      <c r="M41" s="4">
        <v>5.1959661712108751E-4</v>
      </c>
      <c r="N41" s="4">
        <v>5.1096397688155104E-4</v>
      </c>
      <c r="O41" s="4">
        <v>5.0245519691027862E-4</v>
      </c>
      <c r="P41" s="4">
        <v>4.940699905835455E-4</v>
      </c>
      <c r="Q41" s="4">
        <v>4.8580794161390273E-4</v>
      </c>
      <c r="R41" s="4">
        <v>4.7766851589059467E-4</v>
      </c>
      <c r="S41" s="4">
        <v>4.6965107245533488E-4</v>
      </c>
      <c r="T41" s="4">
        <v>4.6175487366817425E-4</v>
      </c>
      <c r="U41" s="4">
        <v>4.5397909462019381E-4</v>
      </c>
      <c r="V41" s="4">
        <v>4.4632283184242727E-4</v>
      </c>
      <c r="W41" s="4">
        <v>4.3878511135919673E-4</v>
      </c>
      <c r="X41" s="4">
        <v>4.3136489613149198E-4</v>
      </c>
      <c r="Y41" s="4">
        <v>4.2406109293124938E-4</v>
      </c>
      <c r="Z41" s="4">
        <v>4.1687255868749773E-4</v>
      </c>
      <c r="AA41" s="4">
        <v>4.0979810634023117E-4</v>
      </c>
      <c r="AB41" s="4">
        <v>4.0283651023764744E-4</v>
      </c>
      <c r="AC41" s="4">
        <v>3.9598651110817062E-4</v>
      </c>
      <c r="AD41" s="4">
        <v>3.8924682063867788E-4</v>
      </c>
      <c r="AE41" s="4">
        <v>3.8261612568546433E-4</v>
      </c>
      <c r="AF41" s="4">
        <v>3.7609309214658992E-4</v>
      </c>
      <c r="AG41" s="4">
        <v>3.6967636851792385E-4</v>
      </c>
      <c r="AH41" s="4">
        <v>3.6336458915775527E-4</v>
      </c>
      <c r="AI41" s="4">
        <v>3.5715637727939953E-4</v>
      </c>
      <c r="AJ41" s="4">
        <v>3.5105034769400412E-4</v>
      </c>
      <c r="AK41" s="4">
        <v>3.4504510931920862E-4</v>
      </c>
      <c r="AL41" s="4">
        <v>3.3913926747419776E-4</v>
      </c>
      <c r="AM41" s="4">
        <v>3.3333142597347099E-4</v>
      </c>
      <c r="AN41" s="4">
        <v>3.276201890379804E-4</v>
      </c>
      <c r="AO41" s="4">
        <v>3.2200416303440615E-4</v>
      </c>
      <c r="AP41" s="4">
        <v>3.1648195805711321E-4</v>
      </c>
      <c r="AQ41" s="4">
        <v>3.1105218936400281E-4</v>
      </c>
      <c r="AR41" s="4">
        <v>3.0571347867835996E-4</v>
      </c>
      <c r="AS41" s="4">
        <v>3.0046445536491273E-4</v>
      </c>
      <c r="AT41" s="4">
        <v>2.9530375749231563E-4</v>
      </c>
      <c r="AU41" s="4">
        <v>2.9023003278905168E-4</v>
      </c>
      <c r="AV41" s="4">
        <v>2.8524193950063559E-4</v>
      </c>
      <c r="AW41" s="4">
        <v>2.8033814715855421E-4</v>
      </c>
      <c r="AX41" s="4">
        <v>2.7551733726383087E-4</v>
      </c>
      <c r="AY41" s="4">
        <v>2.7077820389542762E-4</v>
      </c>
      <c r="AZ41" s="4">
        <v>2.6611945424770411E-4</v>
      </c>
      <c r="BA41" s="4">
        <v>2.6153980910259556E-4</v>
      </c>
      <c r="BB41" s="4">
        <v>2.5703800324272663E-4</v>
      </c>
      <c r="BC41" s="4">
        <v>2.5261278580857027E-4</v>
      </c>
      <c r="BD41" s="4">
        <v>2.4826292060620148E-4</v>
      </c>
      <c r="BE41" s="4">
        <v>2.4398718636797767E-4</v>
      </c>
      <c r="BF41" s="4">
        <v>2.3978437697136368E-4</v>
      </c>
      <c r="BG41" s="4">
        <v>2.3565330161745557E-4</v>
      </c>
      <c r="BH41" s="4">
        <v>2.3159278497564273E-4</v>
      </c>
      <c r="BI41" s="4">
        <v>2.2760166729407505E-4</v>
      </c>
      <c r="BJ41" s="4">
        <v>2.2367880448059818E-4</v>
      </c>
      <c r="BK41" s="4">
        <v>2.1982306815704344E-4</v>
      </c>
      <c r="BL41" s="4">
        <v>2.1603334568720545E-4</v>
      </c>
      <c r="BM41" s="4">
        <v>2.1230854018361445E-4</v>
      </c>
      <c r="BN41" s="4">
        <v>2.0864757049243732E-4</v>
      </c>
      <c r="BO41" s="4">
        <v>2.0504937116017086E-4</v>
      </c>
      <c r="BP41" s="4">
        <v>2.015128923829046E-4</v>
      </c>
      <c r="BQ41" s="4">
        <v>1.9803709994048457E-4</v>
      </c>
      <c r="BR41" s="4">
        <v>1.9462097511624421E-4</v>
      </c>
      <c r="BS41" s="4">
        <v>1.9126351460441171E-4</v>
      </c>
      <c r="BT41" s="4">
        <v>1.8796373040597114E-4</v>
      </c>
      <c r="BU41" s="4">
        <v>1.8472064971430946E-4</v>
      </c>
      <c r="BV41" s="4">
        <v>1.8153331479175971E-4</v>
      </c>
      <c r="BW41" s="4">
        <v>1.784007828379286E-4</v>
      </c>
      <c r="BX41" s="4">
        <v>1.7532212585058549E-4</v>
      </c>
      <c r="BY41" s="4">
        <v>1.7229643048077836E-4</v>
      </c>
      <c r="BZ41" s="4">
        <v>1.6932279788117732E-4</v>
      </c>
      <c r="CA41" s="4">
        <v>1.6640034355064337E-4</v>
      </c>
      <c r="CB41" s="4">
        <v>1.6352819717313505E-4</v>
      </c>
      <c r="CC41" s="4">
        <v>1.607055024547277E-4</v>
      </c>
      <c r="CD41" s="4">
        <v>1.5793141695530366E-4</v>
      </c>
      <c r="CE41" s="4">
        <v>1.5520511191946529E-4</v>
      </c>
      <c r="CF41" s="4">
        <v>1.5252577210378426E-4</v>
      </c>
      <c r="CG41" s="4">
        <v>1.4989259560338475E-4</v>
      </c>
      <c r="CH41" s="4">
        <v>1.4730479367619509E-4</v>
      </c>
      <c r="CI41" s="4">
        <v>1.4476159056708848E-4</v>
      </c>
      <c r="CJ41" s="4">
        <v>1.4226222333024729E-4</v>
      </c>
      <c r="CK41" s="4">
        <v>1.398059416516384E-4</v>
      </c>
      <c r="CL41" s="4">
        <v>1.3739200767159954E-4</v>
      </c>
      <c r="CM41" s="4">
        <v>1.3501969580698159E-4</v>
      </c>
      <c r="CN41" s="4">
        <v>1.3268829257373493E-4</v>
      </c>
      <c r="CO41" s="4">
        <v>1.3039709641005093E-4</v>
      </c>
      <c r="CP41" s="4">
        <v>1.2814541750005848E-4</v>
      </c>
      <c r="CQ41" s="4">
        <v>1.2593257759863086E-4</v>
      </c>
      <c r="CR41" s="4">
        <v>1.2375790985685864E-4</v>
      </c>
      <c r="CS41" s="4">
        <v>1.2162075864874389E-4</v>
      </c>
      <c r="CT41" s="4">
        <v>1.1952047939922661E-4</v>
      </c>
      <c r="CU41" s="4">
        <v>1.1745643841376552E-4</v>
      </c>
      <c r="CV41" s="4">
        <v>1.1542801270847391E-4</v>
      </c>
      <c r="CW41" s="4">
        <v>1.1343458984336419E-4</v>
      </c>
      <c r="CX41" s="4">
        <v>1.1147556775525924E-4</v>
      </c>
      <c r="CY41" s="4">
        <v>1.0955035459414564E-4</v>
      </c>
      <c r="CZ41" s="4">
        <v>1.0765836856041489E-4</v>
      </c>
      <c r="DA41" s="4">
        <v>1.05799037743326E-4</v>
      </c>
      <c r="DB41" s="4">
        <v>1.0397179996313177E-4</v>
      </c>
      <c r="DC41" s="4">
        <v>1.0217610261298304E-4</v>
      </c>
      <c r="DD41" s="4">
        <v>1.0041140250383052E-4</v>
      </c>
      <c r="DE41" s="4">
        <v>9.8677165711769099E-5</v>
      </c>
      <c r="DF41" s="4">
        <v>9.6972867425604292E-5</v>
      </c>
      <c r="DG41" s="4">
        <v>9.529799179841536E-5</v>
      </c>
      <c r="DH41" s="4">
        <v>9.3652031799784652E-5</v>
      </c>
      <c r="DI41" s="4">
        <v>9.2034489070247361E-5</v>
      </c>
      <c r="DJ41" s="4">
        <v>9.0444873778072754E-5</v>
      </c>
      <c r="DK41" s="4">
        <v>8.8882704478043806E-5</v>
      </c>
      <c r="DL41" s="4">
        <v>8.7347507971458072E-5</v>
      </c>
      <c r="DM41" s="4">
        <v>8.5838819169459235E-5</v>
      </c>
      <c r="DN41" s="4">
        <v>8.4356180957367854E-5</v>
      </c>
      <c r="DO41" s="4">
        <v>8.2899144061121532E-5</v>
      </c>
      <c r="DP41" s="4">
        <v>8.1467266915935532E-5</v>
      </c>
      <c r="DQ41" s="4">
        <v>8.006011553718384E-5</v>
      </c>
      <c r="DR41" s="4">
        <v>7.8677263392501473E-5</v>
      </c>
      <c r="DS41" s="4">
        <v>7.7318291276329276E-5</v>
      </c>
      <c r="DT41" s="4">
        <v>7.5982787186790191E-5</v>
      </c>
      <c r="DU41" s="4">
        <v>7.4670346203342675E-5</v>
      </c>
      <c r="DV41" s="4">
        <v>7.3380570367320708E-5</v>
      </c>
      <c r="DW41" s="4">
        <v>7.2113068564139127E-5</v>
      </c>
      <c r="DX41" s="4">
        <v>7.0867456407164298E-5</v>
      </c>
      <c r="DY41" s="4">
        <v>6.96433561231391E-5</v>
      </c>
      <c r="DZ41" s="4">
        <v>6.8440396440827556E-5</v>
      </c>
      <c r="EA41" s="4">
        <v>6.7258212479104351E-5</v>
      </c>
      <c r="EB41" s="4">
        <v>6.6096445639485246E-5</v>
      </c>
      <c r="EC41" s="4">
        <v>6.4954743497991352E-5</v>
      </c>
      <c r="ED41" s="4">
        <v>6.3832759700899189E-5</v>
      </c>
      <c r="EE41" s="4">
        <v>6.2730153860046656E-5</v>
      </c>
      <c r="EF41" s="4">
        <v>6.1646591452135802E-5</v>
      </c>
      <c r="EG41" s="4">
        <v>6.058174371770253E-5</v>
      </c>
      <c r="EH41" s="4">
        <v>5.9535287562750838E-5</v>
      </c>
      <c r="EI41" s="4">
        <v>5.8506905462274439E-5</v>
      </c>
      <c r="EJ41" s="4">
        <v>5.749628536444451E-5</v>
      </c>
      <c r="EK41" s="4">
        <v>5.6503120596795853E-5</v>
      </c>
      <c r="EL41" s="4">
        <v>5.5527109774633487E-5</v>
      </c>
      <c r="EM41" s="4">
        <v>5.456795670999437E-5</v>
      </c>
      <c r="EN41" s="4">
        <v>5.3625370322607502E-5</v>
      </c>
      <c r="EO41" s="4">
        <v>5.2699064552075292E-5</v>
      </c>
      <c r="EP41" s="4">
        <v>5.1788758272386382E-5</v>
      </c>
      <c r="EQ41" s="4">
        <v>5.0894175206206427E-5</v>
      </c>
      <c r="ER41" s="4">
        <v>5.0015043842388529E-5</v>
      </c>
      <c r="ES41" s="4">
        <v>4.9151097353816731E-5</v>
      </c>
      <c r="ET41" s="4">
        <v>4.8302073517025867E-5</v>
      </c>
      <c r="EU41" s="4">
        <v>4.7467714632820623E-5</v>
      </c>
      <c r="EV41" s="4">
        <v>4.6647767448559918E-5</v>
      </c>
      <c r="EW41" s="4">
        <v>4.584198308210663E-5</v>
      </c>
      <c r="EX41" s="4">
        <v>4.5050116945777319E-5</v>
      </c>
      <c r="EY41" s="4">
        <v>4.4271928673400573E-5</v>
      </c>
      <c r="EZ41" s="4">
        <v>4.3507182047042292E-5</v>
      </c>
      <c r="FA41" s="4">
        <v>4.2755644925729364E-5</v>
      </c>
      <c r="FB41" s="4">
        <v>4.2017089175283573E-5</v>
      </c>
      <c r="FC41" s="4">
        <v>4.1291290599598796E-5</v>
      </c>
      <c r="FD41" s="4">
        <v>4.0578028872251259E-5</v>
      </c>
      <c r="FE41" s="4">
        <v>3.9877087470330252E-5</v>
      </c>
      <c r="FF41" s="4">
        <v>3.9188253608490875E-5</v>
      </c>
      <c r="FG41" s="4">
        <v>3.8511318175116216E-5</v>
      </c>
      <c r="FH41" s="4">
        <v>3.7846075668479529E-5</v>
      </c>
      <c r="FI41" s="4">
        <v>3.7192324134682764E-5</v>
      </c>
      <c r="FJ41" s="4">
        <v>3.6549865106594304E-5</v>
      </c>
      <c r="FK41" s="4">
        <v>3.5918503543674873E-5</v>
      </c>
      <c r="FL41" s="4">
        <v>3.5298047773024699E-5</v>
      </c>
      <c r="FM41" s="4">
        <v>3.4688309430985775E-5</v>
      </c>
      <c r="FN41" s="4">
        <v>3.4089103406409471E-5</v>
      </c>
      <c r="FO41" s="4">
        <v>3.3500247784479242E-5</v>
      </c>
      <c r="FP41" s="4">
        <v>3.2921563791421526E-5</v>
      </c>
      <c r="FQ41" s="4">
        <v>3.2352875740548903E-5</v>
      </c>
    </row>
    <row r="42" spans="1:173" x14ac:dyDescent="0.2">
      <c r="A42" s="3">
        <v>40</v>
      </c>
      <c r="B42" s="4">
        <v>6.9887127469225874E-4</v>
      </c>
      <c r="C42" s="4">
        <v>6.8730011524498202E-4</v>
      </c>
      <c r="D42" s="4">
        <v>6.7587492355380974E-4</v>
      </c>
      <c r="E42" s="4">
        <v>6.6459741185731502E-4</v>
      </c>
      <c r="F42" s="4">
        <v>6.5346895398943339E-4</v>
      </c>
      <c r="G42" s="4">
        <v>6.4249061273047303E-4</v>
      </c>
      <c r="H42" s="4">
        <v>6.3166316528839861E-4</v>
      </c>
      <c r="I42" s="4">
        <v>6.2098712702318704E-4</v>
      </c>
      <c r="J42" s="4">
        <v>6.1046277351717304E-4</v>
      </c>
      <c r="K42" s="4">
        <v>6.0009016109385804E-4</v>
      </c>
      <c r="L42" s="4">
        <v>5.8986914588099459E-4</v>
      </c>
      <c r="M42" s="4">
        <v>5.7979940150931775E-4</v>
      </c>
      <c r="N42" s="4">
        <v>5.6988043553463097E-4</v>
      </c>
      <c r="O42" s="4">
        <v>5.6011160466495902E-4</v>
      </c>
      <c r="P42" s="4">
        <v>5.5049212887281485E-4</v>
      </c>
      <c r="Q42" s="4">
        <v>5.4102110446363483E-4</v>
      </c>
      <c r="R42" s="4">
        <v>5.3169751617287986E-4</v>
      </c>
      <c r="S42" s="4">
        <v>5.2252024835519606E-4</v>
      </c>
      <c r="T42" s="4">
        <v>5.1348809532880679E-4</v>
      </c>
      <c r="U42" s="4">
        <v>5.0459977093242347E-4</v>
      </c>
      <c r="V42" s="4">
        <v>4.9585391734929818E-4</v>
      </c>
      <c r="W42" s="4">
        <v>4.872491132495993E-4</v>
      </c>
      <c r="X42" s="4">
        <v>4.7878388129851679E-4</v>
      </c>
      <c r="Y42" s="4">
        <v>4.7045669507550514E-4</v>
      </c>
      <c r="Z42" s="4">
        <v>4.6226598544552022E-4</v>
      </c>
      <c r="AA42" s="4">
        <v>4.5421014642244018E-4</v>
      </c>
      <c r="AB42" s="4">
        <v>4.4628754056075248E-4</v>
      </c>
      <c r="AC42" s="4">
        <v>4.3849650390881401E-4</v>
      </c>
      <c r="AD42" s="4">
        <v>4.3083535055699063E-4</v>
      </c>
      <c r="AE42" s="4">
        <v>4.2330237680876515E-4</v>
      </c>
      <c r="AF42" s="4">
        <v>4.158958650039013E-4</v>
      </c>
      <c r="AG42" s="4">
        <v>4.0861408701753366E-4</v>
      </c>
      <c r="AH42" s="4">
        <v>4.0145530746127367E-4</v>
      </c>
      <c r="AI42" s="4">
        <v>3.9441778660631588E-4</v>
      </c>
      <c r="AJ42" s="4">
        <v>3.8749978305119281E-4</v>
      </c>
      <c r="AK42" s="4">
        <v>3.8069955615216422E-4</v>
      </c>
      <c r="AL42" s="4">
        <v>3.7401536823444825E-4</v>
      </c>
      <c r="AM42" s="4">
        <v>3.6744548660139209E-4</v>
      </c>
      <c r="AN42" s="4">
        <v>3.6098818535590382E-4</v>
      </c>
      <c r="AO42" s="4">
        <v>3.5464174704957774E-4</v>
      </c>
      <c r="AP42" s="4">
        <v>3.4840446417183646E-4</v>
      </c>
      <c r="AQ42" s="4">
        <v>3.4227464049263467E-4</v>
      </c>
      <c r="AR42" s="4">
        <v>3.3625059226849441E-4</v>
      </c>
      <c r="AS42" s="4">
        <v>3.3033064932375122E-4</v>
      </c>
      <c r="AT42" s="4">
        <v>3.245131560166703E-4</v>
      </c>
      <c r="AU42" s="4">
        <v>3.1879647209842599E-4</v>
      </c>
      <c r="AV42" s="4">
        <v>3.1317897347515888E-4</v>
      </c>
      <c r="AW42" s="4">
        <v>3.0765905287954975E-4</v>
      </c>
      <c r="AX42" s="4">
        <v>3.022351204591267E-4</v>
      </c>
      <c r="AY42" s="4">
        <v>2.9690560428941026E-4</v>
      </c>
      <c r="AZ42" s="4">
        <v>2.9166895081600419E-4</v>
      </c>
      <c r="BA42" s="4">
        <v>2.8652362523318153E-4</v>
      </c>
      <c r="BB42" s="4">
        <v>2.8146811180296272E-4</v>
      </c>
      <c r="BC42" s="4">
        <v>2.7650091412134703E-4</v>
      </c>
      <c r="BD42" s="4">
        <v>2.7162055533302976E-4</v>
      </c>
      <c r="BE42" s="4">
        <v>2.6682557830282061E-4</v>
      </c>
      <c r="BF42" s="4">
        <v>2.6211454574454063E-4</v>
      </c>
      <c r="BG42" s="4">
        <v>2.5748604031206046E-4</v>
      </c>
      <c r="BH42" s="4">
        <v>2.5293866465625481E-4</v>
      </c>
      <c r="BI42" s="4">
        <v>2.4847104145009347E-4</v>
      </c>
      <c r="BJ42" s="4">
        <v>2.4408181338542168E-4</v>
      </c>
      <c r="BK42" s="4">
        <v>2.3976964314309512E-4</v>
      </c>
      <c r="BL42" s="4">
        <v>2.3553321334002231E-4</v>
      </c>
      <c r="BM42" s="4">
        <v>2.313712264543355E-4</v>
      </c>
      <c r="BN42" s="4">
        <v>2.272824047315769E-4</v>
      </c>
      <c r="BO42" s="4">
        <v>2.2326549007267715E-4</v>
      </c>
      <c r="BP42" s="4">
        <v>2.1931924390716784E-4</v>
      </c>
      <c r="BQ42" s="4">
        <v>2.1544244705107296E-4</v>
      </c>
      <c r="BR42" s="4">
        <v>2.1163389955303202E-4</v>
      </c>
      <c r="BS42" s="4">
        <v>2.0789242052854373E-4</v>
      </c>
      <c r="BT42" s="4">
        <v>2.0421684798421769E-4</v>
      </c>
      <c r="BU42" s="4">
        <v>2.0060603863303328E-4</v>
      </c>
      <c r="BV42" s="4">
        <v>1.9705886770193803E-4</v>
      </c>
      <c r="BW42" s="4">
        <v>1.9357422873222951E-4</v>
      </c>
      <c r="BX42" s="4">
        <v>1.901510333743861E-4</v>
      </c>
      <c r="BY42" s="4">
        <v>1.867882111764585E-4</v>
      </c>
      <c r="BZ42" s="4">
        <v>1.8348470937001871E-4</v>
      </c>
      <c r="CA42" s="4">
        <v>1.8023949265044692E-4</v>
      </c>
      <c r="CB42" s="4">
        <v>1.7705154295477588E-4</v>
      </c>
      <c r="CC42" s="4">
        <v>1.7391985923775888E-4</v>
      </c>
      <c r="CD42" s="4">
        <v>1.708434572443851E-4</v>
      </c>
      <c r="CE42" s="4">
        <v>1.6782136928217284E-4</v>
      </c>
      <c r="CF42" s="4">
        <v>1.6485264399146438E-4</v>
      </c>
      <c r="CG42" s="4">
        <v>1.6193634611572083E-4</v>
      </c>
      <c r="CH42" s="4">
        <v>1.5907155627103986E-4</v>
      </c>
      <c r="CI42" s="4">
        <v>1.5625737071567336E-4</v>
      </c>
      <c r="CJ42" s="4">
        <v>1.5349290112032232E-4</v>
      </c>
      <c r="CK42" s="4">
        <v>1.5077727433809862E-4</v>
      </c>
      <c r="CL42" s="4">
        <v>1.4810963217659623E-4</v>
      </c>
      <c r="CM42" s="4">
        <v>1.4548913116951834E-4</v>
      </c>
      <c r="CN42" s="4">
        <v>1.4291494235108004E-4</v>
      </c>
      <c r="CO42" s="4">
        <v>1.4038625103074409E-4</v>
      </c>
      <c r="CP42" s="4">
        <v>1.3790225657006605E-4</v>
      </c>
      <c r="CQ42" s="4">
        <v>1.3546217216131584E-4</v>
      </c>
      <c r="CR42" s="4">
        <v>1.3306522460765358E-4</v>
      </c>
      <c r="CS42" s="4">
        <v>1.3071065410552585E-4</v>
      </c>
      <c r="CT42" s="4">
        <v>1.2839771402950451E-4</v>
      </c>
      <c r="CU42" s="4">
        <v>1.2612567071879077E-4</v>
      </c>
      <c r="CV42" s="4">
        <v>1.2389380326638388E-4</v>
      </c>
      <c r="CW42" s="4">
        <v>1.217014033100261E-4</v>
      </c>
      <c r="CX42" s="4">
        <v>1.1954777482670043E-4</v>
      </c>
      <c r="CY42" s="4">
        <v>1.1743223392834956E-4</v>
      </c>
      <c r="CZ42" s="4">
        <v>1.1535410866092555E-4</v>
      </c>
      <c r="DA42" s="4">
        <v>1.1331273880554882E-4</v>
      </c>
      <c r="DB42" s="4">
        <v>1.1130747568266486E-4</v>
      </c>
      <c r="DC42" s="4">
        <v>1.0933768195842131E-4</v>
      </c>
      <c r="DD42" s="4">
        <v>1.0740273145382062E-4</v>
      </c>
      <c r="DE42" s="4">
        <v>1.0550200895653727E-4</v>
      </c>
      <c r="DF42" s="4">
        <v>1.0363491003551051E-4</v>
      </c>
      <c r="DG42" s="4">
        <v>1.0180084085764651E-4</v>
      </c>
      <c r="DH42" s="4">
        <v>9.9999218007962298E-5</v>
      </c>
      <c r="DI42" s="4">
        <v>9.8229468311838986E-5</v>
      </c>
      <c r="DJ42" s="4">
        <v>9.6491028660050659E-5</v>
      </c>
      <c r="DK42" s="4">
        <v>9.4783345836235711E-5</v>
      </c>
      <c r="DL42" s="4">
        <v>9.3105876347587824E-5</v>
      </c>
      <c r="DM42" s="4">
        <v>9.1458086257323323E-5</v>
      </c>
      <c r="DN42" s="4">
        <v>8.9839451020257144E-5</v>
      </c>
      <c r="DO42" s="4">
        <v>8.8249455321376402E-5</v>
      </c>
      <c r="DP42" s="4">
        <v>8.6687592915635214E-5</v>
      </c>
      <c r="DQ42" s="4">
        <v>8.515336647141325E-5</v>
      </c>
      <c r="DR42" s="4">
        <v>8.3646287416527798E-5</v>
      </c>
      <c r="DS42" s="4">
        <v>8.2165875785578102E-5</v>
      </c>
      <c r="DT42" s="4">
        <v>8.0711660071397517E-5</v>
      </c>
      <c r="DU42" s="4">
        <v>7.9283177077171807E-5</v>
      </c>
      <c r="DV42" s="4">
        <v>7.7879971772665257E-5</v>
      </c>
      <c r="DW42" s="4">
        <v>7.6501597151334977E-5</v>
      </c>
      <c r="DX42" s="4">
        <v>7.5147614090886883E-5</v>
      </c>
      <c r="DY42" s="4">
        <v>7.3817591215608047E-5</v>
      </c>
      <c r="DZ42" s="4">
        <v>7.2511104760919487E-5</v>
      </c>
      <c r="EA42" s="4">
        <v>7.1227738440704513E-5</v>
      </c>
      <c r="EB42" s="4">
        <v>6.996708331608037E-5</v>
      </c>
      <c r="EC42" s="4">
        <v>6.8728737667500539E-5</v>
      </c>
      <c r="ED42" s="4">
        <v>6.7512306867523186E-5</v>
      </c>
      <c r="EE42" s="4">
        <v>6.6317403257132312E-5</v>
      </c>
      <c r="EF42" s="4">
        <v>6.5143646023391177E-5</v>
      </c>
      <c r="EG42" s="4">
        <v>6.3990661079316169E-5</v>
      </c>
      <c r="EH42" s="4">
        <v>6.2858080945971118E-5</v>
      </c>
      <c r="EI42" s="4">
        <v>6.1745544636226946E-5</v>
      </c>
      <c r="EJ42" s="4">
        <v>6.0652697540852785E-5</v>
      </c>
      <c r="EK42" s="4">
        <v>5.9579191316383451E-5</v>
      </c>
      <c r="EL42" s="4">
        <v>5.8524683775207365E-5</v>
      </c>
      <c r="EM42" s="4">
        <v>5.7488838776764695E-5</v>
      </c>
      <c r="EN42" s="4">
        <v>5.6471326121743104E-5</v>
      </c>
      <c r="EO42" s="4">
        <v>5.5471821447272696E-5</v>
      </c>
      <c r="EP42" s="4">
        <v>5.4490006124008339E-5</v>
      </c>
      <c r="EQ42" s="4">
        <v>5.3525567155321419E-5</v>
      </c>
      <c r="ER42" s="4">
        <v>5.2578197078156919E-5</v>
      </c>
      <c r="ES42" s="4">
        <v>5.1647593865444819E-5</v>
      </c>
      <c r="ET42" s="4">
        <v>5.0733460830398869E-5</v>
      </c>
      <c r="EU42" s="4">
        <v>4.9835506531925589E-5</v>
      </c>
      <c r="EV42" s="4">
        <v>4.8953444682808822E-5</v>
      </c>
      <c r="EW42" s="4">
        <v>4.8086994058338384E-5</v>
      </c>
      <c r="EX42" s="4">
        <v>4.7235878407381193E-5</v>
      </c>
      <c r="EY42" s="4">
        <v>4.6399826364118546E-5</v>
      </c>
      <c r="EZ42" s="4">
        <v>4.5578571362336895E-5</v>
      </c>
      <c r="FA42" s="4">
        <v>4.4771851550384767E-5</v>
      </c>
      <c r="FB42" s="4">
        <v>4.3979409708239103E-5</v>
      </c>
      <c r="FC42" s="4">
        <v>4.32009931655708E-5</v>
      </c>
      <c r="FD42" s="4">
        <v>4.2436353721364561E-5</v>
      </c>
      <c r="FE42" s="4">
        <v>4.1685247565093064E-5</v>
      </c>
      <c r="FF42" s="4">
        <v>4.094743519911237E-5</v>
      </c>
      <c r="FG42" s="4">
        <v>4.0222681362722668E-5</v>
      </c>
      <c r="FH42" s="4">
        <v>3.9510754956895155E-5</v>
      </c>
      <c r="FI42" s="4">
        <v>3.8811428971108342E-5</v>
      </c>
      <c r="FJ42" s="4">
        <v>3.8124480410850481E-5</v>
      </c>
      <c r="FK42" s="4">
        <v>3.7449690227120414E-5</v>
      </c>
      <c r="FL42" s="4">
        <v>3.6786843246039425E-5</v>
      </c>
      <c r="FM42" s="4">
        <v>3.6135728100794573E-5</v>
      </c>
      <c r="FN42" s="4">
        <v>3.5496137164359176E-5</v>
      </c>
      <c r="FO42" s="4">
        <v>3.4867866483212495E-5</v>
      </c>
      <c r="FP42" s="4">
        <v>3.4250715712391688E-5</v>
      </c>
      <c r="FQ42" s="4">
        <v>3.3644488052098076E-5</v>
      </c>
    </row>
    <row r="43" spans="1:173" x14ac:dyDescent="0.2">
      <c r="A43" s="3">
        <v>41</v>
      </c>
      <c r="B43" s="4">
        <v>7.9417468495868171E-4</v>
      </c>
      <c r="C43" s="4">
        <v>7.8202963959339566E-4</v>
      </c>
      <c r="D43" s="4">
        <v>7.6998875014822055E-4</v>
      </c>
      <c r="E43" s="4">
        <v>7.5805761802005822E-4</v>
      </c>
      <c r="F43" s="4">
        <v>7.4624123764877037E-4</v>
      </c>
      <c r="G43" s="4">
        <v>7.345440402287684E-4</v>
      </c>
      <c r="H43" s="4">
        <v>7.2296993477316551E-4</v>
      </c>
      <c r="I43" s="4">
        <v>7.1152234664606517E-4</v>
      </c>
      <c r="J43" s="4">
        <v>7.0020425367978145E-4</v>
      </c>
      <c r="K43" s="4">
        <v>6.8901821999489687E-4</v>
      </c>
      <c r="L43" s="4">
        <v>6.7796642763895409E-4</v>
      </c>
      <c r="M43" s="4">
        <v>6.6705070615702411E-4</v>
      </c>
      <c r="N43" s="4">
        <v>6.5627256020794889E-4</v>
      </c>
      <c r="O43" s="4">
        <v>6.4563319533317287E-4</v>
      </c>
      <c r="P43" s="4">
        <v>6.3513354198363459E-4</v>
      </c>
      <c r="Q43" s="4">
        <v>6.247742779068588E-4</v>
      </c>
      <c r="R43" s="4">
        <v>6.1455584899094973E-4</v>
      </c>
      <c r="S43" s="4">
        <v>6.0447848865918807E-4</v>
      </c>
      <c r="T43" s="4">
        <v>5.9454223590438282E-4</v>
      </c>
      <c r="U43" s="4">
        <v>5.8474695204757676E-4</v>
      </c>
      <c r="V43" s="4">
        <v>5.7509233630215206E-4</v>
      </c>
      <c r="W43" s="4">
        <v>5.6557794021971919E-4</v>
      </c>
      <c r="X43" s="4">
        <v>5.5620318109106393E-4</v>
      </c>
      <c r="Y43" s="4">
        <v>5.4696735436876587E-4</v>
      </c>
      <c r="Z43" s="4">
        <v>5.3786964517898994E-4</v>
      </c>
      <c r="AA43" s="4">
        <v>5.2890913898051561E-4</v>
      </c>
      <c r="AB43" s="4">
        <v>5.2008483143051176E-4</v>
      </c>
      <c r="AC43" s="4">
        <v>5.1139563751023687E-4</v>
      </c>
      <c r="AD43" s="4">
        <v>5.0284039996140173E-4</v>
      </c>
      <c r="AE43" s="4">
        <v>4.9441789708026818E-4</v>
      </c>
      <c r="AF43" s="4">
        <v>4.8612684991489186E-4</v>
      </c>
      <c r="AG43" s="4">
        <v>4.779659289065874E-4</v>
      </c>
      <c r="AH43" s="4">
        <v>4.6993376001547293E-4</v>
      </c>
      <c r="AI43" s="4">
        <v>4.6202893036473291E-4</v>
      </c>
      <c r="AJ43" s="4">
        <v>4.542499934410138E-4</v>
      </c>
      <c r="AK43" s="4">
        <v>4.465954738785971E-4</v>
      </c>
      <c r="AL43" s="4">
        <v>4.3906387186098961E-4</v>
      </c>
      <c r="AM43" s="4">
        <v>4.3165366716513276E-4</v>
      </c>
      <c r="AN43" s="4">
        <v>4.2436332287532075E-4</v>
      </c>
      <c r="AO43" s="4">
        <v>4.1719128879003087E-4</v>
      </c>
      <c r="AP43" s="4">
        <v>4.1013600454520294E-4</v>
      </c>
      <c r="AQ43" s="4">
        <v>4.0319590247350767E-4</v>
      </c>
      <c r="AR43" s="4">
        <v>3.9636941022058725E-4</v>
      </c>
      <c r="AS43" s="4">
        <v>3.8965495313481036E-4</v>
      </c>
      <c r="AT43" s="4">
        <v>3.8305095644830534E-4</v>
      </c>
      <c r="AU43" s="4">
        <v>3.765558472648145E-4</v>
      </c>
      <c r="AV43" s="4">
        <v>3.7016805636835848E-4</v>
      </c>
      <c r="AW43" s="4">
        <v>3.6388601986669933E-4</v>
      </c>
      <c r="AX43" s="4">
        <v>3.5770818068214805E-4</v>
      </c>
      <c r="AY43" s="4">
        <v>3.5163298990104064E-4</v>
      </c>
      <c r="AZ43" s="4">
        <v>3.4565890799231891E-4</v>
      </c>
      <c r="BA43" s="4">
        <v>3.3978440590687331E-4</v>
      </c>
      <c r="BB43" s="4">
        <v>3.3400796606419814E-4</v>
      </c>
      <c r="BC43" s="4">
        <v>3.2832808323812745E-4</v>
      </c>
      <c r="BD43" s="4">
        <v>3.2274326534686981E-4</v>
      </c>
      <c r="BE43" s="4">
        <v>3.1725203415611247E-4</v>
      </c>
      <c r="BF43" s="4">
        <v>3.1185292590274472E-4</v>
      </c>
      <c r="BG43" s="4">
        <v>3.0654449184341903E-4</v>
      </c>
      <c r="BH43" s="4">
        <v>3.013252987358328E-4</v>
      </c>
      <c r="BI43" s="4">
        <v>2.9619392925739341E-4</v>
      </c>
      <c r="BJ43" s="4">
        <v>2.9114898236626274E-4</v>
      </c>
      <c r="BK43" s="4">
        <v>2.8618907360944412E-4</v>
      </c>
      <c r="BL43" s="4">
        <v>2.8131283538246343E-4</v>
      </c>
      <c r="BM43" s="4">
        <v>2.7651891714475241E-4</v>
      </c>
      <c r="BN43" s="4">
        <v>2.7180598559395364E-4</v>
      </c>
      <c r="BO43" s="4">
        <v>2.67172724802478E-4</v>
      </c>
      <c r="BP43" s="4">
        <v>2.6261783632097746E-4</v>
      </c>
      <c r="BQ43" s="4">
        <v>2.5814003924939932E-4</v>
      </c>
      <c r="BR43" s="4">
        <v>2.5373807028017392E-4</v>
      </c>
      <c r="BS43" s="4">
        <v>2.4941068371475694E-4</v>
      </c>
      <c r="BT43" s="4">
        <v>2.4515665145696808E-4</v>
      </c>
      <c r="BU43" s="4">
        <v>2.4097476298468035E-4</v>
      </c>
      <c r="BV43" s="4">
        <v>2.3686382530119232E-4</v>
      </c>
      <c r="BW43" s="4">
        <v>2.3282266286961395E-4</v>
      </c>
      <c r="BX43" s="4">
        <v>2.2885011753048801E-4</v>
      </c>
      <c r="BY43" s="4">
        <v>2.2494504840553375E-4</v>
      </c>
      <c r="BZ43" s="4">
        <v>2.2110633178706873E-4</v>
      </c>
      <c r="CA43" s="4">
        <v>2.1733286101710547E-4</v>
      </c>
      <c r="CB43" s="4">
        <v>2.1362354635434677E-4</v>
      </c>
      <c r="CC43" s="4">
        <v>2.0997731483263227E-4</v>
      </c>
      <c r="CD43" s="4">
        <v>2.0639311011072525E-4</v>
      </c>
      <c r="CE43" s="4">
        <v>2.028698923141059E-4</v>
      </c>
      <c r="CF43" s="4">
        <v>1.9940663787110235E-4</v>
      </c>
      <c r="CG43" s="4">
        <v>1.9600233934202738E-4</v>
      </c>
      <c r="CH43" s="4">
        <v>1.9265600524376314E-4</v>
      </c>
      <c r="CI43" s="4">
        <v>1.893666598704602E-4</v>
      </c>
      <c r="CJ43" s="4">
        <v>1.8613334310924046E-4</v>
      </c>
      <c r="CK43" s="4">
        <v>1.8295511025379074E-4</v>
      </c>
      <c r="CL43" s="4">
        <v>1.798310318147367E-4</v>
      </c>
      <c r="CM43" s="4">
        <v>1.767601933275742E-4</v>
      </c>
      <c r="CN43" s="4">
        <v>1.7374169515949056E-4</v>
      </c>
      <c r="CO43" s="4">
        <v>1.7077465231418731E-4</v>
      </c>
      <c r="CP43" s="4">
        <v>1.6785819423625892E-4</v>
      </c>
      <c r="CQ43" s="4">
        <v>1.6499146461435021E-4</v>
      </c>
      <c r="CR43" s="4">
        <v>1.6217362118431389E-4</v>
      </c>
      <c r="CS43" s="4">
        <v>1.5940383553214588E-4</v>
      </c>
      <c r="CT43" s="4">
        <v>1.566812928974759E-4</v>
      </c>
      <c r="CU43" s="4">
        <v>1.5400519197672491E-4</v>
      </c>
      <c r="CV43" s="4">
        <v>1.5137474472770585E-4</v>
      </c>
      <c r="CW43" s="4">
        <v>1.4878917617444642E-4</v>
      </c>
      <c r="CX43" s="4">
        <v>1.462477242133442E-4</v>
      </c>
      <c r="CY43" s="4">
        <v>1.4374963942032082E-4</v>
      </c>
      <c r="CZ43" s="4">
        <v>1.4129418485930856E-4</v>
      </c>
      <c r="DA43" s="4">
        <v>1.3888063589218014E-4</v>
      </c>
      <c r="DB43" s="4">
        <v>1.3650827999001081E-4</v>
      </c>
      <c r="DC43" s="4">
        <v>1.3417641654644985E-4</v>
      </c>
      <c r="DD43" s="4">
        <v>1.3188435669209131E-4</v>
      </c>
      <c r="DE43" s="4">
        <v>1.2963142311150921E-4</v>
      </c>
      <c r="DF43" s="4">
        <v>1.2741694986118102E-4</v>
      </c>
      <c r="DG43" s="4">
        <v>1.2524028219040861E-4</v>
      </c>
      <c r="DH43" s="4">
        <v>1.231007763633496E-4</v>
      </c>
      <c r="DI43" s="4">
        <v>1.2099779948326894E-4</v>
      </c>
      <c r="DJ43" s="4">
        <v>1.1893072931945525E-4</v>
      </c>
      <c r="DK43" s="4">
        <v>1.1689895413558027E-4</v>
      </c>
      <c r="DL43" s="4">
        <v>1.1490187252016781E-4</v>
      </c>
      <c r="DM43" s="4">
        <v>1.129388932198383E-4</v>
      </c>
      <c r="DN43" s="4">
        <v>1.1100943497410753E-4</v>
      </c>
      <c r="DO43" s="4">
        <v>1.0911292635273906E-4</v>
      </c>
      <c r="DP43" s="4">
        <v>1.0724880559487282E-4</v>
      </c>
      <c r="DQ43" s="4">
        <v>1.0541652045115146E-4</v>
      </c>
      <c r="DR43" s="4">
        <v>1.0361552802695684E-4</v>
      </c>
      <c r="DS43" s="4">
        <v>1.0184529462897718E-4</v>
      </c>
      <c r="DT43" s="4">
        <v>1.0010529561299553E-4</v>
      </c>
      <c r="DU43" s="4">
        <v>9.8395015234453709E-5</v>
      </c>
      <c r="DV43" s="4">
        <v>9.6713946501458814E-5</v>
      </c>
      <c r="DW43" s="4">
        <v>9.5061591028566816E-5</v>
      </c>
      <c r="DX43" s="4">
        <v>9.3437458894896075E-5</v>
      </c>
      <c r="DY43" s="4">
        <v>9.1841068502462875E-5</v>
      </c>
      <c r="DZ43" s="4">
        <v>9.0271946437514572E-5</v>
      </c>
      <c r="EA43" s="4">
        <v>8.8729627334194205E-5</v>
      </c>
      <c r="EB43" s="4">
        <v>8.7213653739870445E-5</v>
      </c>
      <c r="EC43" s="4">
        <v>8.5723575982132871E-5</v>
      </c>
      <c r="ED43" s="4">
        <v>8.4258952039339974E-5</v>
      </c>
      <c r="EE43" s="4">
        <v>8.2819347411611233E-5</v>
      </c>
      <c r="EF43" s="4">
        <v>8.1404334994594763E-5</v>
      </c>
      <c r="EG43" s="4">
        <v>8.0013494955233355E-5</v>
      </c>
      <c r="EH43" s="4">
        <v>7.8646414609195858E-5</v>
      </c>
      <c r="EI43" s="4">
        <v>7.7302688300862066E-5</v>
      </c>
      <c r="EJ43" s="4">
        <v>7.5981917284639877E-5</v>
      </c>
      <c r="EK43" s="4">
        <v>7.4683709608058813E-5</v>
      </c>
      <c r="EL43" s="4">
        <v>7.3407679997639086E-5</v>
      </c>
      <c r="EM43" s="4">
        <v>7.2153449745759879E-5</v>
      </c>
      <c r="EN43" s="4">
        <v>7.0920646599748061E-5</v>
      </c>
      <c r="EO43" s="4">
        <v>6.9708904652743264E-5</v>
      </c>
      <c r="EP43" s="4">
        <v>6.8517864236006254E-5</v>
      </c>
      <c r="EQ43" s="4">
        <v>6.7347171813669782E-5</v>
      </c>
      <c r="ER43" s="4">
        <v>6.619647987871069E-5</v>
      </c>
      <c r="ES43" s="4">
        <v>6.5065446850809394E-5</v>
      </c>
      <c r="ET43" s="4">
        <v>6.3953736975430608E-5</v>
      </c>
      <c r="EU43" s="4">
        <v>6.2861020225568609E-5</v>
      </c>
      <c r="EV43" s="4">
        <v>6.1786972204380675E-5</v>
      </c>
      <c r="EW43" s="4">
        <v>6.0731274049374839E-5</v>
      </c>
      <c r="EX43" s="4">
        <v>5.9693612338596047E-5</v>
      </c>
      <c r="EY43" s="4">
        <v>5.8673678998144574E-5</v>
      </c>
      <c r="EZ43" s="4">
        <v>5.7671171211359784E-5</v>
      </c>
      <c r="FA43" s="4">
        <v>5.6685791329336155E-5</v>
      </c>
      <c r="FB43" s="4">
        <v>5.5717246783104635E-5</v>
      </c>
      <c r="FC43" s="4">
        <v>5.4765249997257293E-5</v>
      </c>
      <c r="FD43" s="4">
        <v>5.3829518304904234E-5</v>
      </c>
      <c r="FE43" s="4">
        <v>5.2909773864184828E-5</v>
      </c>
      <c r="FF43" s="4">
        <v>5.2005743576333252E-5</v>
      </c>
      <c r="FG43" s="4">
        <v>5.1117159004410162E-5</v>
      </c>
      <c r="FH43" s="4">
        <v>5.0243756294587882E-5</v>
      </c>
      <c r="FI43" s="4">
        <v>4.9385276097657638E-5</v>
      </c>
      <c r="FJ43" s="4">
        <v>4.8541463492313142E-5</v>
      </c>
      <c r="FK43" s="4">
        <v>4.7712067909988498E-5</v>
      </c>
      <c r="FL43" s="4">
        <v>4.6896843060140192E-5</v>
      </c>
      <c r="FM43" s="4">
        <v>4.6095546858193615E-5</v>
      </c>
      <c r="FN43" s="4">
        <v>4.5307941353156522E-5</v>
      </c>
      <c r="FO43" s="4">
        <v>4.4533792657230897E-5</v>
      </c>
      <c r="FP43" s="4">
        <v>4.377287087697912E-5</v>
      </c>
      <c r="FQ43" s="4">
        <v>4.302495004449014E-5</v>
      </c>
    </row>
    <row r="44" spans="1:173" x14ac:dyDescent="0.2">
      <c r="A44" s="3">
        <v>42</v>
      </c>
      <c r="B44" s="4">
        <v>8.8137675201560572E-4</v>
      </c>
      <c r="C44" s="4">
        <v>8.6793628344217222E-4</v>
      </c>
      <c r="D44" s="4">
        <v>8.5460312612395395E-4</v>
      </c>
      <c r="E44" s="4">
        <v>8.4138424923874133E-4</v>
      </c>
      <c r="F44" s="4">
        <v>8.282858945245497E-4</v>
      </c>
      <c r="G44" s="4">
        <v>8.1531362800146834E-4</v>
      </c>
      <c r="H44" s="4">
        <v>8.0247238862818371E-4</v>
      </c>
      <c r="I44" s="4">
        <v>7.8976653401685581E-4</v>
      </c>
      <c r="J44" s="4">
        <v>7.7719988333446732E-4</v>
      </c>
      <c r="K44" s="4">
        <v>7.6477575751976445E-4</v>
      </c>
      <c r="L44" s="4">
        <v>7.5249701694368731E-4</v>
      </c>
      <c r="M44" s="4">
        <v>7.4036609664496211E-4</v>
      </c>
      <c r="N44" s="4">
        <v>7.2838503926309084E-4</v>
      </c>
      <c r="O44" s="4">
        <v>7.1655552579663606E-4</v>
      </c>
      <c r="P44" s="4">
        <v>7.0487890430415145E-4</v>
      </c>
      <c r="Q44" s="4">
        <v>6.9335621666621883E-4</v>
      </c>
      <c r="R44" s="4">
        <v>6.8198822352083521E-4</v>
      </c>
      <c r="S44" s="4">
        <v>6.7077542748039676E-4</v>
      </c>
      <c r="T44" s="4">
        <v>6.5971809473364118E-4</v>
      </c>
      <c r="U44" s="4">
        <v>6.4881627513269091E-4</v>
      </c>
      <c r="V44" s="4">
        <v>6.3806982085845565E-4</v>
      </c>
      <c r="W44" s="4">
        <v>6.274784037553216E-4</v>
      </c>
      <c r="X44" s="4">
        <v>6.1704153141961537E-4</v>
      </c>
      <c r="Y44" s="4">
        <v>6.067585621233329E-4</v>
      </c>
      <c r="Z44" s="4">
        <v>5.9662871864885059E-4</v>
      </c>
      <c r="AA44" s="4">
        <v>5.8665110110622809E-4</v>
      </c>
      <c r="AB44" s="4">
        <v>5.7682469880326881E-4</v>
      </c>
      <c r="AC44" s="4">
        <v>5.6714840122895627E-4</v>
      </c>
      <c r="AD44" s="4">
        <v>5.576210082135491E-4</v>
      </c>
      <c r="AE44" s="4">
        <v>5.4824123931951352E-4</v>
      </c>
      <c r="AF44" s="4">
        <v>5.3900774251780526E-4</v>
      </c>
      <c r="AG44" s="4">
        <v>5.299191021983507E-4</v>
      </c>
      <c r="AH44" s="4">
        <v>5.2097384656113466E-4</v>
      </c>
      <c r="AI44" s="4">
        <v>5.1217045443252562E-4</v>
      </c>
      <c r="AJ44" s="4">
        <v>5.0350736154602949E-4</v>
      </c>
      <c r="AK44" s="4">
        <v>4.9498296632677352E-4</v>
      </c>
      <c r="AL44" s="4">
        <v>4.8659563521458171E-4</v>
      </c>
      <c r="AM44" s="4">
        <v>4.7834370755850397E-4</v>
      </c>
      <c r="AN44" s="4">
        <v>4.702255001152178E-4</v>
      </c>
      <c r="AO44" s="4">
        <v>4.6223931117783668E-4</v>
      </c>
      <c r="AP44" s="4">
        <v>4.5438342436399104E-4</v>
      </c>
      <c r="AQ44" s="4">
        <v>4.466561120871626E-4</v>
      </c>
      <c r="AR44" s="4">
        <v>4.3905563873514186E-4</v>
      </c>
      <c r="AS44" s="4">
        <v>4.3158026357592583E-4</v>
      </c>
      <c r="AT44" s="4">
        <v>4.2422824341370458E-4</v>
      </c>
      <c r="AU44" s="4">
        <v>4.1699783501070176E-4</v>
      </c>
      <c r="AV44" s="4">
        <v>4.0988729729496409E-4</v>
      </c>
      <c r="AW44" s="4">
        <v>4.0289489336819972E-4</v>
      </c>
      <c r="AX44" s="4">
        <v>3.9601889233009668E-4</v>
      </c>
      <c r="AY44" s="4">
        <v>3.8925757093244417E-4</v>
      </c>
      <c r="AZ44" s="4">
        <v>3.8260921507593526E-4</v>
      </c>
      <c r="BA44" s="4">
        <v>3.7607212116175237E-4</v>
      </c>
      <c r="BB44" s="4">
        <v>3.6964459731003707E-4</v>
      </c>
      <c r="BC44" s="4">
        <v>3.6332496445357076E-4</v>
      </c>
      <c r="BD44" s="4">
        <v>3.5711155731832367E-4</v>
      </c>
      <c r="BE44" s="4">
        <v>3.5100272529842158E-4</v>
      </c>
      <c r="BF44" s="4">
        <v>3.4499683323452324E-4</v>
      </c>
      <c r="BG44" s="4">
        <v>3.3909226210282473E-4</v>
      </c>
      <c r="BH44" s="4">
        <v>3.3328740962179637E-4</v>
      </c>
      <c r="BI44" s="4">
        <v>3.2758069078353547E-4</v>
      </c>
      <c r="BJ44" s="4">
        <v>3.2197053831550804E-4</v>
      </c>
      <c r="BK44" s="4">
        <v>3.1645540307856379E-4</v>
      </c>
      <c r="BL44" s="4">
        <v>3.1103375440588721E-4</v>
      </c>
      <c r="BM44" s="4">
        <v>3.0570408038843588E-4</v>
      </c>
      <c r="BN44" s="4">
        <v>3.0046488811052985E-4</v>
      </c>
      <c r="BO44" s="4">
        <v>2.9531470384092096E-4</v>
      </c>
      <c r="BP44" s="4">
        <v>2.9025207318145174E-4</v>
      </c>
      <c r="BQ44" s="4">
        <v>2.852755611784108E-4</v>
      </c>
      <c r="BR44" s="4">
        <v>2.8038375239880509E-4</v>
      </c>
      <c r="BS44" s="4">
        <v>2.7557525097532398E-4</v>
      </c>
      <c r="BT44" s="4">
        <v>2.7084868062210443E-4</v>
      </c>
      <c r="BU44" s="4">
        <v>2.6620268462418384E-4</v>
      </c>
      <c r="BV44" s="4">
        <v>2.6163592580319417E-4</v>
      </c>
      <c r="BW44" s="4">
        <v>2.5714708646118467E-4</v>
      </c>
      <c r="BX44" s="4">
        <v>2.5273486830479364E-4</v>
      </c>
      <c r="BY44" s="4">
        <v>2.4839799235110149E-4</v>
      </c>
      <c r="BZ44" s="4">
        <v>2.4413519881838486E-4</v>
      </c>
      <c r="CA44" s="4">
        <v>2.399452470009944E-4</v>
      </c>
      <c r="CB44" s="4">
        <v>2.358269151322423E-4</v>
      </c>
      <c r="CC44" s="4">
        <v>2.3177900023496623E-4</v>
      </c>
      <c r="CD44" s="4">
        <v>2.278003179619903E-4</v>
      </c>
      <c r="CE44" s="4">
        <v>2.2388970242659401E-4</v>
      </c>
      <c r="CF44" s="4">
        <v>2.2004600602565372E-4</v>
      </c>
      <c r="CG44" s="4">
        <v>2.1626809925445745E-4</v>
      </c>
      <c r="CH44" s="4">
        <v>2.125548705161906E-4</v>
      </c>
      <c r="CI44" s="4">
        <v>2.0890522592453831E-4</v>
      </c>
      <c r="CJ44" s="4">
        <v>2.0531808910262406E-4</v>
      </c>
      <c r="CK44" s="4">
        <v>2.017924009770633E-4</v>
      </c>
      <c r="CL44" s="4">
        <v>1.9832711956913052E-4</v>
      </c>
      <c r="CM44" s="4">
        <v>1.9492121978181842E-4</v>
      </c>
      <c r="CN44" s="4">
        <v>1.9157369318600903E-4</v>
      </c>
      <c r="CO44" s="4">
        <v>1.8828354780386913E-4</v>
      </c>
      <c r="CP44" s="4">
        <v>1.8504980789069148E-4</v>
      </c>
      <c r="CQ44" s="4">
        <v>1.8187151371584775E-4</v>
      </c>
      <c r="CR44" s="4">
        <v>1.7874772134374162E-4</v>
      </c>
      <c r="CS44" s="4">
        <v>1.7567750241287428E-4</v>
      </c>
      <c r="CT44" s="4">
        <v>1.7265994391690853E-4</v>
      </c>
      <c r="CU44" s="4">
        <v>1.6969414798384541E-4</v>
      </c>
      <c r="CV44" s="4">
        <v>1.6677923165742126E-4</v>
      </c>
      <c r="CW44" s="4">
        <v>1.6391432667861583E-4</v>
      </c>
      <c r="CX44" s="4">
        <v>1.6109857926771554E-4</v>
      </c>
      <c r="CY44" s="4">
        <v>1.58331149908153E-4</v>
      </c>
      <c r="CZ44" s="4">
        <v>1.5561121313145687E-4</v>
      </c>
      <c r="DA44" s="4">
        <v>1.5293795730353388E-4</v>
      </c>
      <c r="DB44" s="4">
        <v>1.5031058441283829E-4</v>
      </c>
      <c r="DC44" s="4">
        <v>1.477283098597626E-4</v>
      </c>
      <c r="DD44" s="4">
        <v>1.4519036224869275E-4</v>
      </c>
      <c r="DE44" s="4">
        <v>1.4269598318128462E-4</v>
      </c>
      <c r="DF44" s="4">
        <v>1.4024442705229401E-4</v>
      </c>
      <c r="DG44" s="4">
        <v>1.3783496084673885E-4</v>
      </c>
      <c r="DH44" s="4">
        <v>1.3546686394061425E-4</v>
      </c>
      <c r="DI44" s="4">
        <v>1.3313942790216249E-4</v>
      </c>
      <c r="DJ44" s="4">
        <v>1.308519562968069E-4</v>
      </c>
      <c r="DK44" s="4">
        <v>1.2860376449397304E-4</v>
      </c>
      <c r="DL44" s="4">
        <v>1.2639417947568621E-4</v>
      </c>
      <c r="DM44" s="4">
        <v>1.2422253964849972E-4</v>
      </c>
      <c r="DN44" s="4">
        <v>1.2208819465753251E-4</v>
      </c>
      <c r="DO44" s="4">
        <v>1.199905052025052E-4</v>
      </c>
      <c r="DP44" s="4">
        <v>1.179288428565517E-4</v>
      </c>
      <c r="DQ44" s="4">
        <v>1.159025898881394E-4</v>
      </c>
      <c r="DR44" s="4">
        <v>1.1391113908387762E-4</v>
      </c>
      <c r="DS44" s="4">
        <v>1.1195389357576691E-4</v>
      </c>
      <c r="DT44" s="4">
        <v>1.1003026666911442E-4</v>
      </c>
      <c r="DU44" s="4">
        <v>1.0813968167400212E-4</v>
      </c>
      <c r="DV44" s="4">
        <v>1.0628157173930841E-4</v>
      </c>
      <c r="DW44" s="4">
        <v>1.0445537968817309E-4</v>
      </c>
      <c r="DX44" s="4">
        <v>1.0266055785690398E-4</v>
      </c>
      <c r="DY44" s="4">
        <v>1.0089656793565993E-4</v>
      </c>
      <c r="DZ44" s="4">
        <v>9.9162880812464493E-5</v>
      </c>
      <c r="EA44" s="4">
        <v>9.7458976417996723E-5</v>
      </c>
      <c r="EB44" s="4">
        <v>9.5784343574489839E-5</v>
      </c>
      <c r="EC44" s="4">
        <v>9.4138479845851109E-5</v>
      </c>
      <c r="ED44" s="4">
        <v>9.2520891390779347E-5</v>
      </c>
      <c r="EE44" s="4">
        <v>9.0931092817325698E-5</v>
      </c>
      <c r="EF44" s="4">
        <v>8.9368607040896109E-5</v>
      </c>
      <c r="EG44" s="4">
        <v>8.783296514347505E-5</v>
      </c>
      <c r="EH44" s="4">
        <v>8.6323706235957864E-5</v>
      </c>
      <c r="EI44" s="4">
        <v>8.4840377321926397E-5</v>
      </c>
      <c r="EJ44" s="4">
        <v>8.3382533163867123E-5</v>
      </c>
      <c r="EK44" s="4">
        <v>8.1949736151942787E-5</v>
      </c>
      <c r="EL44" s="4">
        <v>8.0541556174540396E-5</v>
      </c>
      <c r="EM44" s="4">
        <v>7.9157570490595575E-5</v>
      </c>
      <c r="EN44" s="4">
        <v>7.7797363604803493E-5</v>
      </c>
      <c r="EO44" s="4">
        <v>7.6460527144162072E-5</v>
      </c>
      <c r="EP44" s="4">
        <v>7.5146659736957666E-5</v>
      </c>
      <c r="EQ44" s="4">
        <v>7.3855366893305074E-5</v>
      </c>
      <c r="ER44" s="4">
        <v>7.2586260888352072E-5</v>
      </c>
      <c r="ES44" s="4">
        <v>7.1338960646816219E-5</v>
      </c>
      <c r="ET44" s="4">
        <v>7.0113091629520063E-5</v>
      </c>
      <c r="EU44" s="4">
        <v>6.89082857221468E-5</v>
      </c>
      <c r="EV44" s="4">
        <v>6.7724181125439209E-5</v>
      </c>
      <c r="EW44" s="4">
        <v>6.6560422247397E-5</v>
      </c>
      <c r="EX44" s="4">
        <v>6.541665959747256E-5</v>
      </c>
      <c r="EY44" s="4">
        <v>6.4292549682209987E-5</v>
      </c>
      <c r="EZ44" s="4">
        <v>6.3187754902771509E-5</v>
      </c>
      <c r="FA44" s="4">
        <v>6.2101943454351272E-5</v>
      </c>
      <c r="FB44" s="4">
        <v>6.1034789226588337E-5</v>
      </c>
      <c r="FC44" s="4">
        <v>5.9985971707088304E-5</v>
      </c>
      <c r="FD44" s="4">
        <v>5.8955175884722877E-5</v>
      </c>
      <c r="FE44" s="4">
        <v>5.7942092156260117E-5</v>
      </c>
      <c r="FF44" s="4">
        <v>5.6946416233216723E-5</v>
      </c>
      <c r="FG44" s="4">
        <v>5.5967849051152818E-5</v>
      </c>
      <c r="FH44" s="4">
        <v>5.500609668041001E-5</v>
      </c>
      <c r="FI44" s="4">
        <v>5.4060870237737646E-5</v>
      </c>
      <c r="FJ44" s="4">
        <v>5.3131885800361545E-5</v>
      </c>
      <c r="FK44" s="4">
        <v>5.2218864320385805E-5</v>
      </c>
      <c r="FL44" s="4">
        <v>5.1321531541859144E-5</v>
      </c>
      <c r="FM44" s="4">
        <v>5.0439617918396351E-5</v>
      </c>
      <c r="FN44" s="4">
        <v>4.9572858532354047E-5</v>
      </c>
      <c r="FO44" s="4">
        <v>4.872099301578281E-5</v>
      </c>
      <c r="FP44" s="4">
        <v>4.7883765472156448E-5</v>
      </c>
      <c r="FQ44" s="4">
        <v>4.7060924399766613E-5</v>
      </c>
    </row>
    <row r="45" spans="1:173" x14ac:dyDescent="0.2">
      <c r="A45" s="3">
        <v>43</v>
      </c>
      <c r="B45" s="4">
        <v>9.475832975009979E-4</v>
      </c>
      <c r="C45" s="4">
        <v>9.3228867594130627E-4</v>
      </c>
      <c r="D45" s="4">
        <v>9.1718749432090352E-4</v>
      </c>
      <c r="E45" s="4">
        <v>9.0228141995696287E-4</v>
      </c>
      <c r="F45" s="4">
        <v>8.8757173510367604E-4</v>
      </c>
      <c r="G45" s="4">
        <v>8.7305936833192987E-4</v>
      </c>
      <c r="H45" s="4">
        <v>8.5874492374560241E-4</v>
      </c>
      <c r="I45" s="4">
        <v>8.4462870816415236E-4</v>
      </c>
      <c r="J45" s="4">
        <v>8.3071075639695735E-4</v>
      </c>
      <c r="K45" s="4">
        <v>8.1699085472985988E-4</v>
      </c>
      <c r="L45" s="4">
        <v>8.0346856273527667E-4</v>
      </c>
      <c r="M45" s="4">
        <v>7.9014323351445093E-4</v>
      </c>
      <c r="N45" s="4">
        <v>7.7701403247354417E-4</v>
      </c>
      <c r="O45" s="4">
        <v>7.640799547297128E-4</v>
      </c>
      <c r="P45" s="4">
        <v>7.5133984123787467E-4</v>
      </c>
      <c r="Q45" s="4">
        <v>7.3879239372320882E-4</v>
      </c>
      <c r="R45" s="4">
        <v>7.2643618850121161E-4</v>
      </c>
      <c r="S45" s="4">
        <v>7.1426968925936141E-4</v>
      </c>
      <c r="T45" s="4">
        <v>7.022912588727781E-4</v>
      </c>
      <c r="U45" s="4">
        <v>6.9049917032038E-4</v>
      </c>
      <c r="V45" s="4">
        <v>6.788916167629333E-4</v>
      </c>
      <c r="W45" s="4">
        <v>6.6746672084294634E-4</v>
      </c>
      <c r="X45" s="4">
        <v>6.5622254326069829E-4</v>
      </c>
      <c r="Y45" s="4">
        <v>6.4515709067702876E-4</v>
      </c>
      <c r="Z45" s="4">
        <v>6.3426832299151581E-4</v>
      </c>
      <c r="AA45" s="4">
        <v>6.2355416004067354E-4</v>
      </c>
      <c r="AB45" s="4">
        <v>6.1301248775658124E-4</v>
      </c>
      <c r="AC45" s="4">
        <v>6.0264116382735544E-4</v>
      </c>
      <c r="AD45" s="4">
        <v>5.9243802289310477E-4</v>
      </c>
      <c r="AE45" s="4">
        <v>5.8240088131245038E-4</v>
      </c>
      <c r="AF45" s="4">
        <v>5.7252754153136465E-4</v>
      </c>
      <c r="AG45" s="4">
        <v>5.6281579608252752E-4</v>
      </c>
      <c r="AH45" s="4">
        <v>5.5326343124317834E-4</v>
      </c>
      <c r="AI45" s="4">
        <v>5.4386823037733123E-4</v>
      </c>
      <c r="AJ45" s="4">
        <v>5.3462797698389242E-4</v>
      </c>
      <c r="AK45" s="4">
        <v>5.2554045747510436E-4</v>
      </c>
      <c r="AL45" s="4">
        <v>5.1660346370441257E-4</v>
      </c>
      <c r="AM45" s="4">
        <v>5.0781479526185169E-4</v>
      </c>
      <c r="AN45" s="4">
        <v>4.9917226155626881E-4</v>
      </c>
      <c r="AO45" s="4">
        <v>4.9067368369948294E-4</v>
      </c>
      <c r="AP45" s="4">
        <v>4.8231689620781282E-4</v>
      </c>
      <c r="AQ45" s="4">
        <v>4.740997485347398E-4</v>
      </c>
      <c r="AR45" s="4">
        <v>4.6602010644902769E-4</v>
      </c>
      <c r="AS45" s="4">
        <v>4.5807585326762545E-4</v>
      </c>
      <c r="AT45" s="4">
        <v>4.5026489095778555E-4</v>
      </c>
      <c r="AU45" s="4">
        <v>4.4258514111672476E-4</v>
      </c>
      <c r="AV45" s="4">
        <v>4.3503454583826429E-4</v>
      </c>
      <c r="AW45" s="4">
        <v>4.2761106847732933E-4</v>
      </c>
      <c r="AX45" s="4">
        <v>4.2031269431797025E-4</v>
      </c>
      <c r="AY45" s="4">
        <v>4.1313743115489743E-4</v>
      </c>
      <c r="AZ45" s="4">
        <v>4.060833097940808E-4</v>
      </c>
      <c r="BA45" s="4">
        <v>3.9914838447885348E-4</v>
      </c>
      <c r="BB45" s="4">
        <v>3.9233073324962398E-4</v>
      </c>
      <c r="BC45" s="4">
        <v>3.8562845823986169E-4</v>
      </c>
      <c r="BD45" s="4">
        <v>3.7903968591568304E-4</v>
      </c>
      <c r="BE45" s="4">
        <v>3.7256256726347914E-4</v>
      </c>
      <c r="BF45" s="4">
        <v>3.6619527792913775E-4</v>
      </c>
      <c r="BG45" s="4">
        <v>3.5993601831374455E-4</v>
      </c>
      <c r="BH45" s="4">
        <v>3.5378301362920528E-4</v>
      </c>
      <c r="BI45" s="4">
        <v>3.4773451391845178E-4</v>
      </c>
      <c r="BJ45" s="4">
        <v>3.4178879404067608E-4</v>
      </c>
      <c r="BK45" s="4">
        <v>3.3594415362780961E-4</v>
      </c>
      <c r="BL45" s="4">
        <v>3.3019891701335791E-4</v>
      </c>
      <c r="BM45" s="4">
        <v>3.2455143313570023E-4</v>
      </c>
      <c r="BN45" s="4">
        <v>3.1900007541951769E-4</v>
      </c>
      <c r="BO45" s="4">
        <v>3.1354324163657132E-4</v>
      </c>
      <c r="BP45" s="4">
        <v>3.0817935374849448E-4</v>
      </c>
      <c r="BQ45" s="4">
        <v>3.0290685773215476E-4</v>
      </c>
      <c r="BR45" s="4">
        <v>2.977242233914712E-4</v>
      </c>
      <c r="BS45" s="4">
        <v>2.9262994415524268E-4</v>
      </c>
      <c r="BT45" s="4">
        <v>2.8762253686298589E-4</v>
      </c>
      <c r="BU45" s="4">
        <v>2.8270054154122537E-4</v>
      </c>
      <c r="BV45" s="4">
        <v>2.7786252116956955E-4</v>
      </c>
      <c r="BW45" s="4">
        <v>2.731070614390152E-4</v>
      </c>
      <c r="BX45" s="4">
        <v>2.6843277050359049E-4</v>
      </c>
      <c r="BY45" s="4">
        <v>2.6383827872555887E-4</v>
      </c>
      <c r="BZ45" s="4">
        <v>2.5932223841484969E-4</v>
      </c>
      <c r="CA45" s="4">
        <v>2.5488332356538024E-4</v>
      </c>
      <c r="CB45" s="4">
        <v>2.5052022958571563E-4</v>
      </c>
      <c r="CC45" s="4">
        <v>2.4623167302906257E-4</v>
      </c>
      <c r="CD45" s="4">
        <v>2.4201639131848918E-4</v>
      </c>
      <c r="CE45" s="4">
        <v>2.3787314247225577E-4</v>
      </c>
      <c r="CF45" s="4">
        <v>2.3380070482625914E-4</v>
      </c>
      <c r="CG45" s="4">
        <v>2.2979787675680985E-4</v>
      </c>
      <c r="CH45" s="4">
        <v>2.2586347640196625E-4</v>
      </c>
      <c r="CI45" s="4">
        <v>2.219963413838677E-4</v>
      </c>
      <c r="CJ45" s="4">
        <v>2.1819532853040169E-4</v>
      </c>
      <c r="CK45" s="4">
        <v>2.1445931359809212E-4</v>
      </c>
      <c r="CL45" s="4">
        <v>2.1078719099554277E-4</v>
      </c>
      <c r="CM45" s="4">
        <v>2.0717787350865713E-4</v>
      </c>
      <c r="CN45" s="4">
        <v>2.036302920266353E-4</v>
      </c>
      <c r="CO45" s="4">
        <v>2.001433952700804E-4</v>
      </c>
      <c r="CP45" s="4">
        <v>1.9671614952077032E-4</v>
      </c>
      <c r="CQ45" s="4">
        <v>1.9334753835342777E-4</v>
      </c>
      <c r="CR45" s="4">
        <v>1.9003656236959987E-4</v>
      </c>
      <c r="CS45" s="4">
        <v>1.8678223893442425E-4</v>
      </c>
      <c r="CT45" s="4">
        <v>1.8358360191517153E-4</v>
      </c>
      <c r="CU45" s="4">
        <v>1.8043970142223031E-4</v>
      </c>
      <c r="CV45" s="4">
        <v>1.7734960355397789E-4</v>
      </c>
      <c r="CW45" s="4">
        <v>1.7431239014287225E-4</v>
      </c>
      <c r="CX45" s="4">
        <v>1.7132715850531888E-4</v>
      </c>
      <c r="CY45" s="4">
        <v>1.6839302119375787E-4</v>
      </c>
      <c r="CZ45" s="4">
        <v>1.6550910575285904E-4</v>
      </c>
      <c r="DA45" s="4">
        <v>1.6267455447704915E-4</v>
      </c>
      <c r="DB45" s="4">
        <v>1.5988852417248012E-4</v>
      </c>
      <c r="DC45" s="4">
        <v>1.5715018592155072E-4</v>
      </c>
      <c r="DD45" s="4">
        <v>1.5445872484975975E-4</v>
      </c>
      <c r="DE45" s="4">
        <v>1.5181333989733314E-4</v>
      </c>
      <c r="DF45" s="4">
        <v>1.4921324359218335E-4</v>
      </c>
      <c r="DG45" s="4">
        <v>1.4665766182708762E-4</v>
      </c>
      <c r="DH45" s="4">
        <v>1.4414583363975275E-4</v>
      </c>
      <c r="DI45" s="4">
        <v>1.4167701099576657E-4</v>
      </c>
      <c r="DJ45" s="4">
        <v>1.3925045857499097E-4</v>
      </c>
      <c r="DK45" s="4">
        <v>1.368654535605085E-4</v>
      </c>
      <c r="DL45" s="4">
        <v>1.3452128543145481E-4</v>
      </c>
      <c r="DM45" s="4">
        <v>1.3221725575829346E-4</v>
      </c>
      <c r="DN45" s="4">
        <v>1.299526780013105E-4</v>
      </c>
      <c r="DO45" s="4">
        <v>1.2772687731232857E-4</v>
      </c>
      <c r="DP45" s="4">
        <v>1.2553919033908567E-4</v>
      </c>
      <c r="DQ45" s="4">
        <v>1.2338896503327756E-4</v>
      </c>
      <c r="DR45" s="4">
        <v>1.212755604604876E-4</v>
      </c>
      <c r="DS45" s="4">
        <v>1.1919834661433537E-4</v>
      </c>
      <c r="DT45" s="4">
        <v>1.1715670423217972E-4</v>
      </c>
      <c r="DU45" s="4">
        <v>1.1515002461504054E-4</v>
      </c>
      <c r="DV45" s="4">
        <v>1.1317770944963002E-4</v>
      </c>
      <c r="DW45" s="4">
        <v>1.1123917063293742E-4</v>
      </c>
      <c r="DX45" s="4">
        <v>1.0933383010047759E-4</v>
      </c>
      <c r="DY45" s="4">
        <v>1.0746111965631577E-4</v>
      </c>
      <c r="DZ45" s="4">
        <v>1.056204808070893E-4</v>
      </c>
      <c r="EA45" s="4">
        <v>1.0381136459702844E-4</v>
      </c>
      <c r="EB45" s="4">
        <v>1.0203323144719612E-4</v>
      </c>
      <c r="EC45" s="4">
        <v>1.0028555099628189E-4</v>
      </c>
      <c r="ED45" s="4">
        <v>9.8567801944948741E-5</v>
      </c>
      <c r="EE45" s="4">
        <v>9.6879471901734071E-5</v>
      </c>
      <c r="EF45" s="4">
        <v>9.5220057231837352E-5</v>
      </c>
      <c r="EG45" s="4">
        <v>9.3589062909127385E-5</v>
      </c>
      <c r="EH45" s="4">
        <v>9.1986002369259801E-5</v>
      </c>
      <c r="EI45" s="4">
        <v>9.0410397366236239E-5</v>
      </c>
      <c r="EJ45" s="4">
        <v>8.8861777831183986E-5</v>
      </c>
      <c r="EK45" s="4">
        <v>8.7339681732689911E-5</v>
      </c>
      <c r="EL45" s="4">
        <v>8.5843654940798153E-5</v>
      </c>
      <c r="EM45" s="4">
        <v>8.437325109222904E-5</v>
      </c>
      <c r="EN45" s="4">
        <v>8.2928031457818463E-5</v>
      </c>
      <c r="EO45" s="4">
        <v>8.1507564813065869E-5</v>
      </c>
      <c r="EP45" s="4">
        <v>8.0111427310125549E-5</v>
      </c>
      <c r="EQ45" s="4">
        <v>7.8739202351796322E-5</v>
      </c>
      <c r="ER45" s="4">
        <v>7.7390480468508827E-5</v>
      </c>
      <c r="ES45" s="4">
        <v>7.6064859196200985E-5</v>
      </c>
      <c r="ET45" s="4">
        <v>7.4761942957080052E-5</v>
      </c>
      <c r="EU45" s="4">
        <v>7.3481342942494088E-5</v>
      </c>
      <c r="EV45" s="4">
        <v>7.2222676996802626E-5</v>
      </c>
      <c r="EW45" s="4">
        <v>7.0985569504466994E-5</v>
      </c>
      <c r="EX45" s="4">
        <v>6.9769651277917788E-5</v>
      </c>
      <c r="EY45" s="4">
        <v>6.8574559448308925E-5</v>
      </c>
      <c r="EZ45" s="4">
        <v>6.7399937356937833E-5</v>
      </c>
      <c r="FA45" s="4">
        <v>6.624543444999631E-5</v>
      </c>
      <c r="FB45" s="4">
        <v>6.5110706173765465E-5</v>
      </c>
      <c r="FC45" s="4">
        <v>6.399541387225316E-5</v>
      </c>
      <c r="FD45" s="4">
        <v>6.289922468649678E-5</v>
      </c>
      <c r="FE45" s="4">
        <v>6.1821811455309295E-5</v>
      </c>
      <c r="FF45" s="4">
        <v>6.0762852618356789E-5</v>
      </c>
      <c r="FG45" s="4">
        <v>5.9722032119791102E-5</v>
      </c>
      <c r="FH45" s="4">
        <v>5.869903931465803E-5</v>
      </c>
      <c r="FI45" s="4">
        <v>5.7693568876415746E-5</v>
      </c>
      <c r="FJ45" s="4">
        <v>5.67053207053414E-5</v>
      </c>
      <c r="FK45" s="4">
        <v>5.5733999840268389E-5</v>
      </c>
      <c r="FL45" s="4">
        <v>5.4779316369546471E-5</v>
      </c>
      <c r="FM45" s="4">
        <v>5.3840985345665615E-5</v>
      </c>
      <c r="FN45" s="4">
        <v>5.2918726699657803E-5</v>
      </c>
      <c r="FO45" s="4">
        <v>5.2012265158052351E-5</v>
      </c>
      <c r="FP45" s="4">
        <v>5.1121330160719403E-5</v>
      </c>
      <c r="FQ45" s="4">
        <v>5.0245655780156717E-5</v>
      </c>
    </row>
    <row r="46" spans="1:173" x14ac:dyDescent="0.2">
      <c r="A46" s="3">
        <v>44</v>
      </c>
      <c r="B46" s="4">
        <v>1.1024223875093497E-3</v>
      </c>
      <c r="C46" s="4">
        <v>1.0862117433957375E-3</v>
      </c>
      <c r="D46" s="4">
        <v>1.0700994602625968E-3</v>
      </c>
      <c r="E46" s="4">
        <v>1.0540962883761607E-3</v>
      </c>
      <c r="F46" s="4">
        <v>1.0382119537277745E-3</v>
      </c>
      <c r="G46" s="4">
        <v>1.0224552281314914E-3</v>
      </c>
      <c r="H46" s="4">
        <v>1.0068339954143468E-3</v>
      </c>
      <c r="I46" s="4">
        <v>9.9135531382232855E-4</v>
      </c>
      <c r="J46" s="4">
        <v>9.7602547477770862E-4</v>
      </c>
      <c r="K46" s="4">
        <v>9.6085005812907021E-4</v>
      </c>
      <c r="L46" s="4">
        <v>9.4583398404279873E-4</v>
      </c>
      <c r="M46" s="4">
        <v>9.3098156168314183E-4</v>
      </c>
      <c r="N46" s="4">
        <v>9.1629653483427109E-4</v>
      </c>
      <c r="O46" s="4">
        <v>9.017821246128932E-4</v>
      </c>
      <c r="P46" s="4">
        <v>8.8744106942117984E-4</v>
      </c>
      <c r="Q46" s="4">
        <v>8.7327566228490028E-4</v>
      </c>
      <c r="R46" s="4">
        <v>8.5928778571975339E-4</v>
      </c>
      <c r="S46" s="4">
        <v>8.4547894426356685E-4</v>
      </c>
      <c r="T46" s="4">
        <v>8.3185029480870032E-4</v>
      </c>
      <c r="U46" s="4">
        <v>8.1840267486310569E-4</v>
      </c>
      <c r="V46" s="4">
        <v>8.0513662886338988E-4</v>
      </c>
      <c r="W46" s="4">
        <v>7.92052432657675E-4</v>
      </c>
      <c r="X46" s="4">
        <v>7.79150116273164E-4</v>
      </c>
      <c r="Y46" s="4">
        <v>7.6642948507277264E-4</v>
      </c>
      <c r="Z46" s="4">
        <v>7.538901394051889E-4</v>
      </c>
      <c r="AA46" s="4">
        <v>7.4153149284483799E-4</v>
      </c>
      <c r="AB46" s="4">
        <v>7.2935278911234747E-4</v>
      </c>
      <c r="AC46" s="4">
        <v>7.1735311776255362E-4</v>
      </c>
      <c r="AD46" s="4">
        <v>7.0553142872242791E-4</v>
      </c>
      <c r="AE46" s="4">
        <v>6.9388654575486264E-4</v>
      </c>
      <c r="AF46" s="4">
        <v>6.8241717892070231E-4</v>
      </c>
      <c r="AG46" s="4">
        <v>6.7112193610829873E-4</v>
      </c>
      <c r="AH46" s="4">
        <v>6.5999933369265129E-4</v>
      </c>
      <c r="AI46" s="4">
        <v>6.4904780638608273E-4</v>
      </c>
      <c r="AJ46" s="4">
        <v>6.3826571633440743E-4</v>
      </c>
      <c r="AK46" s="4">
        <v>6.2765136151365919E-4</v>
      </c>
      <c r="AL46" s="4">
        <v>6.1720298347378577E-4</v>
      </c>
      <c r="AM46" s="4">
        <v>6.0691877447838216E-4</v>
      </c>
      <c r="AN46" s="4">
        <v>5.9679688408076359E-4</v>
      </c>
      <c r="AO46" s="4">
        <v>5.868354251781227E-4</v>
      </c>
      <c r="AP46" s="4">
        <v>5.7703247958063031E-4</v>
      </c>
      <c r="AQ46" s="4">
        <v>5.6738610313067372E-4</v>
      </c>
      <c r="AR46" s="4">
        <v>5.5789433040487335E-4</v>
      </c>
      <c r="AS46" s="4">
        <v>5.4855517902807627E-4</v>
      </c>
      <c r="AT46" s="4">
        <v>5.3936665363041314E-4</v>
      </c>
      <c r="AU46" s="4">
        <v>5.3032674946984493E-4</v>
      </c>
      <c r="AV46" s="4">
        <v>5.2143345574806599E-4</v>
      </c>
      <c r="AW46" s="4">
        <v>5.1268475864085783E-4</v>
      </c>
      <c r="AX46" s="4">
        <v>5.0407864406420977E-4</v>
      </c>
      <c r="AY46" s="4">
        <v>4.956131001965236E-4</v>
      </c>
      <c r="AZ46" s="4">
        <v>4.8728611977466585E-4</v>
      </c>
      <c r="BA46" s="4">
        <v>4.7909570218052089E-4</v>
      </c>
      <c r="BB46" s="4">
        <v>4.7103985533503145E-4</v>
      </c>
      <c r="BC46" s="4">
        <v>4.6311659741360423E-4</v>
      </c>
      <c r="BD46" s="4">
        <v>4.5532395839575912E-4</v>
      </c>
      <c r="BE46" s="4">
        <v>4.4765998146378827E-4</v>
      </c>
      <c r="BF46" s="4">
        <v>4.4012272425908439E-4</v>
      </c>
      <c r="BG46" s="4">
        <v>4.3271026001057145E-4</v>
      </c>
      <c r="BH46" s="4">
        <v>4.2542067854212107E-4</v>
      </c>
      <c r="BI46" s="4">
        <v>4.1825208717016782E-4</v>
      </c>
      <c r="BJ46" s="4">
        <v>4.1120261149951709E-4</v>
      </c>
      <c r="BK46" s="4">
        <v>4.0427039612578319E-4</v>
      </c>
      <c r="BL46" s="4">
        <v>3.9745360525111906E-4</v>
      </c>
      <c r="BM46" s="4">
        <v>3.907504232212311E-4</v>
      </c>
      <c r="BN46" s="4">
        <v>3.8415905498900838E-4</v>
      </c>
      <c r="BO46" s="4">
        <v>3.7767772651120524E-4</v>
      </c>
      <c r="BP46" s="4">
        <v>3.7130468508339565E-4</v>
      </c>
      <c r="BQ46" s="4">
        <v>3.6503819961919426E-4</v>
      </c>
      <c r="BR46" s="4">
        <v>3.5887656087663089E-4</v>
      </c>
      <c r="BS46" s="4">
        <v>3.5281808163767359E-4</v>
      </c>
      <c r="BT46" s="4">
        <v>3.468610968440089E-4</v>
      </c>
      <c r="BU46" s="4">
        <v>3.410039636931872E-4</v>
      </c>
      <c r="BV46" s="4">
        <v>3.3524506169835266E-4</v>
      </c>
      <c r="BW46" s="4">
        <v>3.2958279271466662E-4</v>
      </c>
      <c r="BX46" s="4">
        <v>3.2401558093597682E-4</v>
      </c>
      <c r="BY46" s="4">
        <v>3.1854187286328717E-4</v>
      </c>
      <c r="BZ46" s="4">
        <v>3.1316013724835834E-4</v>
      </c>
      <c r="CA46" s="4">
        <v>3.0786886501510402E-4</v>
      </c>
      <c r="CB46" s="4">
        <v>3.0266656915944878E-4</v>
      </c>
      <c r="CC46" s="4">
        <v>2.9755178463153342E-4</v>
      </c>
      <c r="CD46" s="4">
        <v>2.9252306820015672E-4</v>
      </c>
      <c r="CE46" s="4">
        <v>2.8757899830289535E-4</v>
      </c>
      <c r="CF46" s="4">
        <v>2.8271817488190187E-4</v>
      </c>
      <c r="CG46" s="4">
        <v>2.7793921920782338E-4</v>
      </c>
      <c r="CH46" s="4">
        <v>2.7324077369339506E-4</v>
      </c>
      <c r="CI46" s="4">
        <v>2.6862150169582044E-4</v>
      </c>
      <c r="CJ46" s="4">
        <v>2.6408008731249044E-4</v>
      </c>
      <c r="CK46" s="4">
        <v>2.5961523516759843E-4</v>
      </c>
      <c r="CL46" s="4">
        <v>2.5522567019342635E-4</v>
      </c>
      <c r="CM46" s="4">
        <v>2.509101374046363E-4</v>
      </c>
      <c r="CN46" s="4">
        <v>2.4666740166834344E-4</v>
      </c>
      <c r="CO46" s="4">
        <v>2.4249624747052501E-4</v>
      </c>
      <c r="CP46" s="4">
        <v>2.3839547867732236E-4</v>
      </c>
      <c r="CQ46" s="4">
        <v>2.3436391829512182E-4</v>
      </c>
      <c r="CR46" s="4">
        <v>2.3040040822708274E-4</v>
      </c>
      <c r="CS46" s="4">
        <v>2.2650380902811129E-4</v>
      </c>
      <c r="CT46" s="4">
        <v>2.2267299965916809E-4</v>
      </c>
      <c r="CU46" s="4">
        <v>2.1890687723913338E-4</v>
      </c>
      <c r="CV46" s="4">
        <v>2.1520435679800443E-4</v>
      </c>
      <c r="CW46" s="4">
        <v>2.1156437102809456E-4</v>
      </c>
      <c r="CX46" s="4">
        <v>2.0798587003667546E-4</v>
      </c>
      <c r="CY46" s="4">
        <v>2.0446782109850847E-4</v>
      </c>
      <c r="CZ46" s="4">
        <v>2.0100920840881997E-4</v>
      </c>
      <c r="DA46" s="4">
        <v>1.9760903283805309E-4</v>
      </c>
      <c r="DB46" s="4">
        <v>1.9426631168673048E-4</v>
      </c>
      <c r="DC46" s="4">
        <v>1.9098007844264853E-4</v>
      </c>
      <c r="DD46" s="4">
        <v>1.8774938253907081E-4</v>
      </c>
      <c r="DE46" s="4">
        <v>1.8457328911480886E-4</v>
      </c>
      <c r="DF46" s="4">
        <v>1.8145087877596833E-4</v>
      </c>
      <c r="DG46" s="4">
        <v>1.7838124736024863E-4</v>
      </c>
      <c r="DH46" s="4">
        <v>1.7536350570235282E-4</v>
      </c>
      <c r="DI46" s="4">
        <v>1.7239677940283915E-4</v>
      </c>
      <c r="DJ46" s="4">
        <v>1.694802085981939E-4</v>
      </c>
      <c r="DK46" s="4">
        <v>1.6661294773434587E-4</v>
      </c>
      <c r="DL46" s="4">
        <v>1.6379416534106905E-4</v>
      </c>
      <c r="DM46" s="4">
        <v>1.6102304381082622E-4</v>
      </c>
      <c r="DN46" s="4">
        <v>1.5829877917883373E-4</v>
      </c>
      <c r="DO46" s="4">
        <v>1.5562058090590192E-4</v>
      </c>
      <c r="DP46" s="4">
        <v>1.5298767166471716E-4</v>
      </c>
      <c r="DQ46" s="4">
        <v>1.5039928712767825E-4</v>
      </c>
      <c r="DR46" s="4">
        <v>1.478546757583965E-4</v>
      </c>
      <c r="DS46" s="4">
        <v>1.4535309860530532E-4</v>
      </c>
      <c r="DT46" s="4">
        <v>1.4289382909826731E-4</v>
      </c>
      <c r="DU46" s="4">
        <v>1.40476152847957E-4</v>
      </c>
      <c r="DV46" s="4">
        <v>1.3809936744801909E-4</v>
      </c>
      <c r="DW46" s="4">
        <v>1.3576278227955818E-4</v>
      </c>
      <c r="DX46" s="4">
        <v>1.3346571831907017E-4</v>
      </c>
      <c r="DY46" s="4">
        <v>1.312075079483721E-4</v>
      </c>
      <c r="DZ46" s="4">
        <v>1.2898749476808469E-4</v>
      </c>
      <c r="EA46" s="4">
        <v>1.268050334130022E-4</v>
      </c>
      <c r="EB46" s="4">
        <v>1.2465948937068205E-4</v>
      </c>
      <c r="EC46" s="4">
        <v>1.2255023880292093E-4</v>
      </c>
      <c r="ED46" s="4">
        <v>1.2047666836922932E-4</v>
      </c>
      <c r="EE46" s="4">
        <v>1.1843817505330367E-4</v>
      </c>
      <c r="EF46" s="4">
        <v>1.1643416599249612E-4</v>
      </c>
      <c r="EG46" s="4">
        <v>1.1446405830939366E-4</v>
      </c>
      <c r="EH46" s="4">
        <v>1.1252727894606185E-4</v>
      </c>
      <c r="EI46" s="4">
        <v>1.1062326450095306E-4</v>
      </c>
      <c r="EJ46" s="4">
        <v>1.0875146106859024E-4</v>
      </c>
      <c r="EK46" s="4">
        <v>1.0691132408136017E-4</v>
      </c>
      <c r="EL46" s="4">
        <v>1.051023181539712E-4</v>
      </c>
      <c r="EM46" s="4">
        <v>1.0332391693024245E-4</v>
      </c>
      <c r="EN46" s="4">
        <v>1.0157560293244661E-4</v>
      </c>
      <c r="EO46" s="4">
        <v>9.9856867413428141E-5</v>
      </c>
      <c r="EP46" s="4">
        <v>9.8167210209942901E-5</v>
      </c>
      <c r="EQ46" s="4">
        <v>9.6506139599772389E-5</v>
      </c>
      <c r="ER46" s="4">
        <v>9.4873172160170327E-5</v>
      </c>
      <c r="ES46" s="4">
        <v>9.3267832628862735E-5</v>
      </c>
      <c r="ET46" s="4">
        <v>9.1689653767379475E-5</v>
      </c>
      <c r="EU46" s="4">
        <v>9.0138176226273181E-5</v>
      </c>
      <c r="EV46" s="4">
        <v>8.8612948413557824E-5</v>
      </c>
      <c r="EW46" s="4">
        <v>8.7113526363369331E-5</v>
      </c>
      <c r="EX46" s="4">
        <v>8.5639473608956074E-5</v>
      </c>
      <c r="EY46" s="4">
        <v>8.4190361056224461E-5</v>
      </c>
      <c r="EZ46" s="4">
        <v>8.2765766859838052E-5</v>
      </c>
      <c r="FA46" s="4">
        <v>8.1365276301537115E-5</v>
      </c>
      <c r="FB46" s="4">
        <v>7.9988481670123512E-5</v>
      </c>
      <c r="FC46" s="4">
        <v>7.8634982143777066E-5</v>
      </c>
      <c r="FD46" s="4">
        <v>7.7304383674037247E-5</v>
      </c>
      <c r="FE46" s="4">
        <v>7.5996298871672252E-5</v>
      </c>
      <c r="FF46" s="4">
        <v>7.4710346894879542E-5</v>
      </c>
      <c r="FG46" s="4">
        <v>7.3446153338485587E-5</v>
      </c>
      <c r="FH46" s="4">
        <v>7.2203350126032184E-5</v>
      </c>
      <c r="FI46" s="4">
        <v>7.0981575402973007E-5</v>
      </c>
      <c r="FJ46" s="4">
        <v>6.9780473431757528E-5</v>
      </c>
      <c r="FK46" s="4">
        <v>6.8599694488580276E-5</v>
      </c>
      <c r="FL46" s="4">
        <v>6.7438894762350543E-5</v>
      </c>
      <c r="FM46" s="4">
        <v>6.6297736254661288E-5</v>
      </c>
      <c r="FN46" s="4">
        <v>6.5175886681867468E-5</v>
      </c>
      <c r="FO46" s="4">
        <v>6.4073019378607654E-5</v>
      </c>
      <c r="FP46" s="4">
        <v>6.2988813203213034E-5</v>
      </c>
      <c r="FQ46" s="4">
        <v>6.1922952444337653E-5</v>
      </c>
    </row>
    <row r="47" spans="1:173" x14ac:dyDescent="0.2">
      <c r="A47" s="3">
        <v>45</v>
      </c>
      <c r="B47" s="4">
        <v>1.1914195370197334E-3</v>
      </c>
      <c r="C47" s="4">
        <v>1.1733158865536719E-3</v>
      </c>
      <c r="D47" s="4">
        <v>1.1553939357529242E-3</v>
      </c>
      <c r="E47" s="4">
        <v>1.1376591312375339E-3</v>
      </c>
      <c r="F47" s="4">
        <v>1.1201162379071983E-3</v>
      </c>
      <c r="G47" s="4">
        <v>1.1027693898257862E-3</v>
      </c>
      <c r="H47" s="4">
        <v>1.0856221378442443E-3</v>
      </c>
      <c r="I47" s="4">
        <v>1.0686774941364163E-3</v>
      </c>
      <c r="J47" s="4">
        <v>1.0519379738102019E-3</v>
      </c>
      <c r="K47" s="4">
        <v>1.0354056337588124E-3</v>
      </c>
      <c r="L47" s="4">
        <v>1.0190821089054447E-3</v>
      </c>
      <c r="M47" s="4">
        <v>1.0029686459953613E-3</v>
      </c>
      <c r="N47" s="4">
        <v>9.8706613507815177E-4</v>
      </c>
      <c r="O47" s="4">
        <v>9.7137513881950799E-4</v>
      </c>
      <c r="P47" s="4">
        <v>9.5589591977607302E-4</v>
      </c>
      <c r="Q47" s="4">
        <v>9.4062846575837522E-4</v>
      </c>
      <c r="R47" s="4">
        <v>9.2557251340341651E-4</v>
      </c>
      <c r="S47" s="4">
        <v>9.1072757006949168E-4</v>
      </c>
      <c r="T47" s="4">
        <v>8.9609293416326175E-4</v>
      </c>
      <c r="U47" s="4">
        <v>8.8166771399844635E-4</v>
      </c>
      <c r="V47" s="4">
        <v>8.6745084528550009E-4</v>
      </c>
      <c r="W47" s="4">
        <v>8.5344110734120182E-4</v>
      </c>
      <c r="X47" s="4">
        <v>8.3963713810430995E-4</v>
      </c>
      <c r="Y47" s="4">
        <v>8.2603744803788626E-4</v>
      </c>
      <c r="Z47" s="4">
        <v>8.1264043299467126E-4</v>
      </c>
      <c r="AA47" s="4">
        <v>7.9944438611434521E-4</v>
      </c>
      <c r="AB47" s="4">
        <v>7.8644750882250758E-4</v>
      </c>
      <c r="AC47" s="4">
        <v>7.7364792098999491E-4</v>
      </c>
      <c r="AD47" s="4">
        <v>7.6104367031426534E-4</v>
      </c>
      <c r="AE47" s="4">
        <v>7.4863274097614063E-4</v>
      </c>
      <c r="AF47" s="4">
        <v>7.3641306162131048E-4</v>
      </c>
      <c r="AG47" s="4">
        <v>7.2438251271833565E-4</v>
      </c>
      <c r="AH47" s="4">
        <v>7.125389333331178E-4</v>
      </c>
      <c r="AI47" s="4">
        <v>7.0088012736513328E-4</v>
      </c>
      <c r="AJ47" s="4">
        <v>6.8940386928184605E-4</v>
      </c>
      <c r="AK47" s="4">
        <v>6.7810790938838128E-4</v>
      </c>
      <c r="AL47" s="4">
        <v>6.6698997866654341E-4</v>
      </c>
      <c r="AM47" s="4">
        <v>6.5604779321337681E-4</v>
      </c>
      <c r="AN47" s="4">
        <v>6.4527905830968901E-4</v>
      </c>
      <c r="AO47" s="4">
        <v>6.3468147214484905E-4</v>
      </c>
      <c r="AP47" s="4">
        <v>6.2425272922372876E-4</v>
      </c>
      <c r="AQ47" s="4">
        <v>6.1399052347888006E-4</v>
      </c>
      <c r="AR47" s="4">
        <v>6.0389255111059637E-4</v>
      </c>
      <c r="AS47" s="4">
        <v>5.9395651317328824E-4</v>
      </c>
      <c r="AT47" s="4">
        <v>5.8418011793026636E-4</v>
      </c>
      <c r="AU47" s="4">
        <v>5.7456108299103192E-4</v>
      </c>
      <c r="AV47" s="4">
        <v>5.6509713724961497E-4</v>
      </c>
      <c r="AW47" s="4">
        <v>5.5578602263861576E-4</v>
      </c>
      <c r="AX47" s="4">
        <v>5.4662549571193875E-4</v>
      </c>
      <c r="AY47" s="4">
        <v>5.3761332907142911E-4</v>
      </c>
      <c r="AZ47" s="4">
        <v>5.2874731264707098E-4</v>
      </c>
      <c r="BA47" s="4">
        <v>5.2002525484362572E-4</v>
      </c>
      <c r="BB47" s="4">
        <v>5.1144498356303636E-4</v>
      </c>
      <c r="BC47" s="4">
        <v>5.0300434711370023E-4</v>
      </c>
      <c r="BD47" s="4">
        <v>4.9470121501393738E-4</v>
      </c>
      <c r="BE47" s="4">
        <v>4.8653347869875851E-4</v>
      </c>
      <c r="BF47" s="4">
        <v>4.7849905213726007E-4</v>
      </c>
      <c r="BG47" s="4">
        <v>4.7059587236863987E-4</v>
      </c>
      <c r="BH47" s="4">
        <v>4.6282189996249556E-4</v>
      </c>
      <c r="BI47" s="4">
        <v>4.5517511940906807E-4</v>
      </c>
      <c r="BJ47" s="4">
        <v>4.4765353944720143E-4</v>
      </c>
      <c r="BK47" s="4">
        <v>4.4025519333223961E-4</v>
      </c>
      <c r="BL47" s="4">
        <v>4.3297813905196492E-4</v>
      </c>
      <c r="BM47" s="4">
        <v>4.2582045949213221E-4</v>
      </c>
      <c r="BN47" s="4">
        <v>4.1878026255737222E-4</v>
      </c>
      <c r="BO47" s="4">
        <v>4.1185568125134964E-4</v>
      </c>
      <c r="BP47" s="4">
        <v>4.0504487371906261E-4</v>
      </c>
      <c r="BQ47" s="4">
        <v>3.9834602325439228E-4</v>
      </c>
      <c r="BR47" s="4">
        <v>3.9175733827734316E-4</v>
      </c>
      <c r="BS47" s="4">
        <v>3.8527705228152964E-4</v>
      </c>
      <c r="BT47" s="4">
        <v>3.7890342375723751E-4</v>
      </c>
      <c r="BU47" s="4">
        <v>3.7263473608950548E-4</v>
      </c>
      <c r="BV47" s="4">
        <v>3.6646929743600065E-4</v>
      </c>
      <c r="BW47" s="4">
        <v>3.60405440585021E-4</v>
      </c>
      <c r="BX47" s="4">
        <v>3.5444152279662244E-4</v>
      </c>
      <c r="BY47" s="4">
        <v>3.4857592562731465E-4</v>
      </c>
      <c r="BZ47" s="4">
        <v>3.4280705474187823E-4</v>
      </c>
      <c r="CA47" s="4">
        <v>3.371333397113041E-4</v>
      </c>
      <c r="CB47" s="4">
        <v>3.31553233800852E-4</v>
      </c>
      <c r="CC47" s="4">
        <v>3.2606521374667352E-4</v>
      </c>
      <c r="CD47" s="4">
        <v>3.2066777952532988E-4</v>
      </c>
      <c r="CE47" s="4">
        <v>3.1535945411420574E-4</v>
      </c>
      <c r="CF47" s="4">
        <v>3.1013878324548383E-4</v>
      </c>
      <c r="CG47" s="4">
        <v>3.0500433515501246E-4</v>
      </c>
      <c r="CH47" s="4">
        <v>2.9995470032528893E-4</v>
      </c>
      <c r="CI47" s="4">
        <v>2.9498849122422399E-4</v>
      </c>
      <c r="CJ47" s="4">
        <v>2.9010434204135294E-4</v>
      </c>
      <c r="CK47" s="4">
        <v>2.8530090841927258E-4</v>
      </c>
      <c r="CL47" s="4">
        <v>2.8057686718474528E-4</v>
      </c>
      <c r="CM47" s="4">
        <v>2.7593091607647224E-4</v>
      </c>
      <c r="CN47" s="4">
        <v>2.7136177347242274E-4</v>
      </c>
      <c r="CO47" s="4">
        <v>2.6686817811605312E-4</v>
      </c>
      <c r="CP47" s="4">
        <v>2.6244888884174866E-4</v>
      </c>
      <c r="CQ47" s="4">
        <v>2.5810268430048744E-4</v>
      </c>
      <c r="CR47" s="4">
        <v>2.5382836268628139E-4</v>
      </c>
      <c r="CS47" s="4">
        <v>2.4962474146161817E-4</v>
      </c>
      <c r="CT47" s="4">
        <v>2.4549065708590057E-4</v>
      </c>
      <c r="CU47" s="4">
        <v>2.4142496474299779E-4</v>
      </c>
      <c r="CV47" s="4">
        <v>2.3742653807157232E-4</v>
      </c>
      <c r="CW47" s="4">
        <v>2.3349426889618385E-4</v>
      </c>
      <c r="CX47" s="4">
        <v>2.2962706696016966E-4</v>
      </c>
      <c r="CY47" s="4">
        <v>2.2582385966096741E-4</v>
      </c>
      <c r="CZ47" s="4">
        <v>2.2208359178699233E-4</v>
      </c>
      <c r="DA47" s="4">
        <v>2.1840522525673478E-4</v>
      </c>
      <c r="DB47" s="4">
        <v>2.1478773886052238E-4</v>
      </c>
      <c r="DC47" s="4">
        <v>2.1123012800439156E-4</v>
      </c>
      <c r="DD47" s="4">
        <v>2.0773140445662364E-4</v>
      </c>
      <c r="DE47" s="4">
        <v>2.0429059609716749E-4</v>
      </c>
      <c r="DF47" s="4">
        <v>2.0090674666861652E-4</v>
      </c>
      <c r="DG47" s="4">
        <v>1.9757891553184859E-4</v>
      </c>
      <c r="DH47" s="4">
        <v>1.9430617742244305E-4</v>
      </c>
      <c r="DI47" s="4">
        <v>1.9108762221153874E-4</v>
      </c>
      <c r="DJ47" s="4">
        <v>1.8792235466846829E-4</v>
      </c>
      <c r="DK47" s="4">
        <v>1.8480949422727821E-4</v>
      </c>
      <c r="DL47" s="4">
        <v>1.8174817475513638E-4</v>
      </c>
      <c r="DM47" s="4">
        <v>1.7873754432451427E-4</v>
      </c>
      <c r="DN47" s="4">
        <v>1.7577676498803374E-4</v>
      </c>
      <c r="DO47" s="4">
        <v>1.7286501255653342E-4</v>
      </c>
      <c r="DP47" s="4">
        <v>1.7000147637968865E-4</v>
      </c>
      <c r="DQ47" s="4">
        <v>1.6718535912996213E-4</v>
      </c>
      <c r="DR47" s="4">
        <v>1.6441587658955203E-4</v>
      </c>
      <c r="DS47" s="4">
        <v>1.6169225744011584E-4</v>
      </c>
      <c r="DT47" s="4">
        <v>1.5901374305560267E-4</v>
      </c>
      <c r="DU47" s="4">
        <v>1.5637958729808332E-4</v>
      </c>
      <c r="DV47" s="4">
        <v>1.5378905631646678E-4</v>
      </c>
      <c r="DW47" s="4">
        <v>1.5124142834810339E-4</v>
      </c>
      <c r="DX47" s="4">
        <v>1.4873599352338562E-4</v>
      </c>
      <c r="DY47" s="4">
        <v>1.4627205367334639E-4</v>
      </c>
      <c r="DZ47" s="4">
        <v>1.4384892213969991E-4</v>
      </c>
      <c r="EA47" s="4">
        <v>1.4146592358810217E-4</v>
      </c>
      <c r="EB47" s="4">
        <v>1.3912239382429803E-4</v>
      </c>
      <c r="EC47" s="4">
        <v>1.3681767961271074E-4</v>
      </c>
      <c r="ED47" s="4">
        <v>1.3455113849825118E-4</v>
      </c>
      <c r="EE47" s="4">
        <v>1.3232213863012543E-4</v>
      </c>
      <c r="EF47" s="4">
        <v>1.3013005858919513E-4</v>
      </c>
      <c r="EG47" s="4">
        <v>1.2797428721778026E-4</v>
      </c>
      <c r="EH47" s="4">
        <v>1.2585422345123831E-4</v>
      </c>
      <c r="EI47" s="4">
        <v>1.2376927615398436E-4</v>
      </c>
      <c r="EJ47" s="4">
        <v>1.2171886395573317E-4</v>
      </c>
      <c r="EK47" s="4">
        <v>1.1970241509284829E-4</v>
      </c>
      <c r="EL47" s="4">
        <v>1.1771936724980225E-4</v>
      </c>
      <c r="EM47" s="4">
        <v>1.1576916740485554E-4</v>
      </c>
      <c r="EN47" s="4">
        <v>1.1385127167762299E-4</v>
      </c>
      <c r="EO47" s="4">
        <v>1.1196514517863854E-4</v>
      </c>
      <c r="EP47" s="4">
        <v>1.1011026186169559E-4</v>
      </c>
      <c r="EQ47" s="4">
        <v>1.0828610437918496E-4</v>
      </c>
      <c r="ER47" s="4">
        <v>1.0649216393820993E-4</v>
      </c>
      <c r="ES47" s="4">
        <v>1.0472794016047615E-4</v>
      </c>
      <c r="ET47" s="4">
        <v>1.0299294094362477E-4</v>
      </c>
      <c r="EU47" s="4">
        <v>1.0128668232523008E-4</v>
      </c>
      <c r="EV47" s="4">
        <v>9.9608688348351571E-5</v>
      </c>
      <c r="EW47" s="4">
        <v>9.7958490930194486E-5</v>
      </c>
      <c r="EX47" s="4">
        <v>9.6335629732102745E-5</v>
      </c>
      <c r="EY47" s="4">
        <v>9.4739652031994304E-5</v>
      </c>
      <c r="EZ47" s="4">
        <v>9.3170112598572885E-5</v>
      </c>
      <c r="FA47" s="4">
        <v>9.1626573568315273E-5</v>
      </c>
      <c r="FB47" s="4">
        <v>9.0108604323457797E-5</v>
      </c>
      <c r="FC47" s="4">
        <v>8.8615781372980429E-5</v>
      </c>
      <c r="FD47" s="4">
        <v>8.7147688234257004E-5</v>
      </c>
      <c r="FE47" s="4">
        <v>8.5703915318369184E-5</v>
      </c>
      <c r="FF47" s="4">
        <v>8.4284059815309398E-5</v>
      </c>
      <c r="FG47" s="4">
        <v>8.2887725582736493E-5</v>
      </c>
      <c r="FH47" s="4">
        <v>8.1514523035730591E-5</v>
      </c>
      <c r="FI47" s="4">
        <v>8.0164069038435315E-5</v>
      </c>
      <c r="FJ47" s="4">
        <v>7.8835986797365365E-5</v>
      </c>
      <c r="FK47" s="4">
        <v>7.7529905757045547E-5</v>
      </c>
      <c r="FL47" s="4">
        <v>7.6245461496315947E-5</v>
      </c>
      <c r="FM47" s="4">
        <v>7.4982295627634699E-5</v>
      </c>
      <c r="FN47" s="4">
        <v>7.3740055696935869E-5</v>
      </c>
      <c r="FO47" s="4">
        <v>7.251839508581881E-5</v>
      </c>
      <c r="FP47" s="4">
        <v>7.1316972914625687E-5</v>
      </c>
      <c r="FQ47" s="4">
        <v>7.0135453948183546E-5</v>
      </c>
    </row>
    <row r="48" spans="1:173" x14ac:dyDescent="0.2">
      <c r="A48" s="3">
        <v>46</v>
      </c>
      <c r="B48" s="4">
        <v>1.4104505463565786E-3</v>
      </c>
      <c r="C48" s="4">
        <v>1.3908761781624701E-3</v>
      </c>
      <c r="D48" s="4">
        <v>1.3713741925394096E-3</v>
      </c>
      <c r="E48" s="4">
        <v>1.3519606311793719E-3</v>
      </c>
      <c r="F48" s="4">
        <v>1.332650127903845E-3</v>
      </c>
      <c r="G48" s="4">
        <v>1.3134560009778751E-3</v>
      </c>
      <c r="H48" s="4">
        <v>1.2943903406430479E-3</v>
      </c>
      <c r="I48" s="4">
        <v>1.2754640919679927E-3</v>
      </c>
      <c r="J48" s="4">
        <v>1.256687133142198E-3</v>
      </c>
      <c r="K48" s="4">
        <v>1.2380683493506961E-3</v>
      </c>
      <c r="L48" s="4">
        <v>1.219615702383825E-3</v>
      </c>
      <c r="M48" s="4">
        <v>1.201336296144051E-3</v>
      </c>
      <c r="N48" s="4">
        <v>1.1832364382178273E-3</v>
      </c>
      <c r="O48" s="4">
        <v>1.1653216976841296E-3</v>
      </c>
      <c r="P48" s="4">
        <v>1.1475969593341961E-3</v>
      </c>
      <c r="Q48" s="4">
        <v>1.1300664744755551E-3</v>
      </c>
      <c r="R48" s="4">
        <v>1.1127339084908705E-3</v>
      </c>
      <c r="S48" s="4">
        <v>1.0956023853230246E-3</v>
      </c>
      <c r="T48" s="4">
        <v>1.0786745290486399E-3</v>
      </c>
      <c r="U48" s="4">
        <v>1.0619525027023569E-3</v>
      </c>
      <c r="V48" s="4">
        <v>1.0454380445077405E-3</v>
      </c>
      <c r="W48" s="4">
        <v>1.0291325016620334E-3</v>
      </c>
      <c r="X48" s="4">
        <v>1.0130368618221919E-3</v>
      </c>
      <c r="Y48" s="4">
        <v>9.9715178242798519E-4</v>
      </c>
      <c r="Z48" s="4">
        <v>9.8147761799383115E-4</v>
      </c>
      <c r="AA48" s="4">
        <v>9.6601444549704318E-4</v>
      </c>
      <c r="AB48" s="4">
        <v>9.5076208797884032E-4</v>
      </c>
      <c r="AC48" s="4">
        <v>9.3572013647524876E-4</v>
      </c>
      <c r="AD48" s="4">
        <v>9.2088797038125669E-4</v>
      </c>
      <c r="AE48" s="4">
        <v>9.0626477635324942E-4</v>
      </c>
      <c r="AF48" s="4">
        <v>8.9184956584320574E-4</v>
      </c>
      <c r="AG48" s="4">
        <v>8.7764119135647078E-4</v>
      </c>
      <c r="AH48" s="4">
        <v>8.6363836151792661E-4</v>
      </c>
      <c r="AI48" s="4">
        <v>8.4983965502627434E-4</v>
      </c>
      <c r="AJ48" s="4">
        <v>8.3624353357203418E-4</v>
      </c>
      <c r="AK48" s="4">
        <v>8.2284835378998444E-4</v>
      </c>
      <c r="AL48" s="4">
        <v>8.0965237831243098E-4</v>
      </c>
      <c r="AM48" s="4">
        <v>7.9665378598525738E-4</v>
      </c>
      <c r="AN48" s="4">
        <v>7.8385068130415458E-4</v>
      </c>
      <c r="AO48" s="4">
        <v>7.7124110312742911E-4</v>
      </c>
      <c r="AP48" s="4">
        <v>7.5882303271423979E-4</v>
      </c>
      <c r="AQ48" s="4">
        <v>7.4659440113666875E-4</v>
      </c>
      <c r="AR48" s="4">
        <v>7.3455309611036856E-4</v>
      </c>
      <c r="AS48" s="4">
        <v>7.2269696828430874E-4</v>
      </c>
      <c r="AT48" s="4">
        <v>7.1102383702992267E-4</v>
      </c>
      <c r="AU48" s="4">
        <v>6.9953149576307272E-4</v>
      </c>
      <c r="AV48" s="4">
        <v>6.8821771683524879E-4</v>
      </c>
      <c r="AW48" s="4">
        <v>6.7708025602375432E-4</v>
      </c>
      <c r="AX48" s="4">
        <v>6.661168566501896E-4</v>
      </c>
      <c r="AY48" s="4">
        <v>6.5532525335465497E-4</v>
      </c>
      <c r="AZ48" s="4">
        <v>6.4470317555043177E-4</v>
      </c>
      <c r="BA48" s="4">
        <v>6.3424835058401019E-4</v>
      </c>
      <c r="BB48" s="4">
        <v>6.2395850662022578E-4</v>
      </c>
      <c r="BC48" s="4">
        <v>6.1383137527448728E-4</v>
      </c>
      <c r="BD48" s="4">
        <v>6.0386469401074727E-4</v>
      </c>
      <c r="BE48" s="4">
        <v>5.9405620832109207E-4</v>
      </c>
      <c r="BF48" s="4">
        <v>5.8440367370671265E-4</v>
      </c>
      <c r="BG48" s="4">
        <v>5.7490485747113684E-4</v>
      </c>
      <c r="BH48" s="4">
        <v>5.6555754034326444E-4</v>
      </c>
      <c r="BI48" s="4">
        <v>5.5635951794130722E-4</v>
      </c>
      <c r="BJ48" s="4">
        <v>5.4730860209084575E-4</v>
      </c>
      <c r="BK48" s="4">
        <v>5.3840262200688382E-4</v>
      </c>
      <c r="BL48" s="4">
        <v>5.2963942535200204E-4</v>
      </c>
      <c r="BM48" s="4">
        <v>5.2101687917904815E-4</v>
      </c>
      <c r="BN48" s="4">
        <v>5.1253287076746812E-4</v>
      </c>
      <c r="BO48" s="4">
        <v>5.0418530836271458E-4</v>
      </c>
      <c r="BP48" s="4">
        <v>4.9597212182417305E-4</v>
      </c>
      <c r="BQ48" s="4">
        <v>4.8789126319137566E-4</v>
      </c>
      <c r="BR48" s="4">
        <v>4.7994070717327642E-4</v>
      </c>
      <c r="BS48" s="4">
        <v>4.7211845156758248E-4</v>
      </c>
      <c r="BT48" s="4">
        <v>4.6442251761491526E-4</v>
      </c>
      <c r="BU48" s="4">
        <v>4.5685095029446288E-4</v>
      </c>
      <c r="BV48" s="4">
        <v>4.4940181856489847E-4</v>
      </c>
      <c r="BW48" s="4">
        <v>4.4207321555500556E-4</v>
      </c>
      <c r="BX48" s="4">
        <v>4.3486325870933928E-4</v>
      </c>
      <c r="BY48" s="4">
        <v>4.2777008989114407E-4</v>
      </c>
      <c r="BZ48" s="4">
        <v>4.2079187544763474E-4</v>
      </c>
      <c r="CA48" s="4">
        <v>4.1392680623952849E-4</v>
      </c>
      <c r="CB48" s="4">
        <v>4.0717309763982357E-4</v>
      </c>
      <c r="CC48" s="4">
        <v>4.0052898950182492E-4</v>
      </c>
      <c r="CD48" s="4">
        <v>3.9399274610196766E-4</v>
      </c>
      <c r="CE48" s="4">
        <v>3.875626560576606E-4</v>
      </c>
      <c r="CF48" s="4">
        <v>3.8123703222392447E-4</v>
      </c>
      <c r="CG48" s="4">
        <v>3.7501421156971304E-4</v>
      </c>
      <c r="CH48" s="4">
        <v>3.6889255503635976E-4</v>
      </c>
      <c r="CI48" s="4">
        <v>3.6287044737992602E-4</v>
      </c>
      <c r="CJ48" s="4">
        <v>3.5694629699878355E-4</v>
      </c>
      <c r="CK48" s="4">
        <v>3.5111853574898433E-4</v>
      </c>
      <c r="CL48" s="4">
        <v>3.453856187463078E-4</v>
      </c>
      <c r="CM48" s="4">
        <v>3.3974602415942634E-4</v>
      </c>
      <c r="CN48" s="4">
        <v>3.3419825299318973E-4</v>
      </c>
      <c r="CO48" s="4">
        <v>3.2874082886369393E-4</v>
      </c>
      <c r="CP48" s="4">
        <v>3.233722977660225E-4</v>
      </c>
      <c r="CQ48" s="4">
        <v>3.1809122783610366E-4</v>
      </c>
      <c r="CR48" s="4">
        <v>3.1289620910701643E-4</v>
      </c>
      <c r="CS48" s="4">
        <v>3.0778585326063368E-4</v>
      </c>
      <c r="CT48" s="4">
        <v>3.0275879337493539E-4</v>
      </c>
      <c r="CU48" s="4">
        <v>2.9781368366865735E-4</v>
      </c>
      <c r="CV48" s="4">
        <v>2.9294919924272023E-4</v>
      </c>
      <c r="CW48" s="4">
        <v>2.881640358201043E-4</v>
      </c>
      <c r="CX48" s="4">
        <v>2.8345690948294866E-4</v>
      </c>
      <c r="CY48" s="4">
        <v>2.7882655641020548E-4</v>
      </c>
      <c r="CZ48" s="4">
        <v>2.742717326125188E-4</v>
      </c>
      <c r="DA48" s="4">
        <v>2.697912136684355E-4</v>
      </c>
      <c r="DB48" s="4">
        <v>2.6538379445950611E-4</v>
      </c>
      <c r="DC48" s="4">
        <v>2.6104828890638476E-4</v>
      </c>
      <c r="DD48" s="4">
        <v>2.5678352970459617E-4</v>
      </c>
      <c r="DE48" s="4">
        <v>2.5258836806230089E-4</v>
      </c>
      <c r="DF48" s="4">
        <v>2.4846167343817172E-4</v>
      </c>
      <c r="DG48" s="4">
        <v>2.4440233328115735E-4</v>
      </c>
      <c r="DH48" s="4">
        <v>2.4040925277124536E-4</v>
      </c>
      <c r="DI48" s="4">
        <v>2.3648135456266761E-4</v>
      </c>
      <c r="DJ48" s="4">
        <v>2.3261757852799381E-4</v>
      </c>
      <c r="DK48" s="4">
        <v>2.2881688150500068E-4</v>
      </c>
      <c r="DL48" s="4">
        <v>2.2507823704520646E-4</v>
      </c>
      <c r="DM48" s="4">
        <v>2.2140063516473685E-4</v>
      </c>
      <c r="DN48" s="4">
        <v>2.1778308209730035E-4</v>
      </c>
      <c r="DO48" s="4">
        <v>2.1422460005027233E-4</v>
      </c>
      <c r="DP48" s="4">
        <v>2.1072422696244431E-4</v>
      </c>
      <c r="DQ48" s="4">
        <v>2.0728101626488193E-4</v>
      </c>
      <c r="DR48" s="4">
        <v>2.0389403664400341E-4</v>
      </c>
      <c r="DS48" s="4">
        <v>2.0056237180765546E-4</v>
      </c>
      <c r="DT48" s="4">
        <v>1.9728512025385392E-4</v>
      </c>
      <c r="DU48" s="4">
        <v>1.9406139504207776E-4</v>
      </c>
      <c r="DV48" s="4">
        <v>1.9089032356767177E-4</v>
      </c>
      <c r="DW48" s="4">
        <v>1.8777104733846972E-4</v>
      </c>
      <c r="DX48" s="4">
        <v>1.847027217551922E-4</v>
      </c>
      <c r="DY48" s="4">
        <v>1.8168451589384293E-4</v>
      </c>
      <c r="DZ48" s="4">
        <v>1.7871561229099164E-4</v>
      </c>
      <c r="EA48" s="4">
        <v>1.7579520673272064E-4</v>
      </c>
      <c r="EB48" s="4">
        <v>1.7292250804545883E-4</v>
      </c>
      <c r="EC48" s="4">
        <v>1.7009673789025737E-4</v>
      </c>
      <c r="ED48" s="4">
        <v>1.6731713055939679E-4</v>
      </c>
      <c r="EE48" s="4">
        <v>1.6458293277676894E-4</v>
      </c>
      <c r="EF48" s="4">
        <v>1.618934034999242E-4</v>
      </c>
      <c r="EG48" s="4">
        <v>1.5924781372600449E-4</v>
      </c>
      <c r="EH48" s="4">
        <v>1.5664544629911958E-4</v>
      </c>
      <c r="EI48" s="4">
        <v>1.5408559572249736E-4</v>
      </c>
      <c r="EJ48" s="4">
        <v>1.515675679711892E-4</v>
      </c>
      <c r="EK48" s="4">
        <v>1.4909068030899419E-4</v>
      </c>
      <c r="EL48" s="4">
        <v>1.4665426110793689E-4</v>
      </c>
      <c r="EM48" s="4">
        <v>1.4425764966963239E-4</v>
      </c>
      <c r="EN48" s="4">
        <v>1.4190019605020421E-4</v>
      </c>
      <c r="EO48" s="4">
        <v>1.3958126088720046E-4</v>
      </c>
      <c r="EP48" s="4">
        <v>1.3730021522972979E-4</v>
      </c>
      <c r="EQ48" s="4">
        <v>1.3505644037059561E-4</v>
      </c>
      <c r="ER48" s="4">
        <v>1.3284932768165003E-4</v>
      </c>
      <c r="ES48" s="4">
        <v>1.3067827845081315E-4</v>
      </c>
      <c r="ET48" s="4">
        <v>1.2854270372197885E-4</v>
      </c>
      <c r="EU48" s="4">
        <v>1.2644202413836236E-4</v>
      </c>
      <c r="EV48" s="4">
        <v>1.2437566978629189E-4</v>
      </c>
      <c r="EW48" s="4">
        <v>1.2234308004321903E-4</v>
      </c>
      <c r="EX48" s="4">
        <v>1.2034370342728362E-4</v>
      </c>
      <c r="EY48" s="4">
        <v>1.1837699744909891E-4</v>
      </c>
      <c r="EZ48" s="4">
        <v>1.1644242846653441E-4</v>
      </c>
      <c r="FA48" s="4">
        <v>1.1453947154094202E-4</v>
      </c>
      <c r="FB48" s="4">
        <v>1.1266761029637973E-4</v>
      </c>
      <c r="FC48" s="4">
        <v>1.1082633678050069E-4</v>
      </c>
      <c r="FD48" s="4">
        <v>1.0901515132799577E-4</v>
      </c>
      <c r="FE48" s="4">
        <v>1.0723356242636761E-4</v>
      </c>
      <c r="FF48" s="4">
        <v>1.0548108658281485E-4</v>
      </c>
      <c r="FG48" s="4">
        <v>1.0375724819489118E-4</v>
      </c>
      <c r="FH48" s="4">
        <v>1.0206157942149741E-4</v>
      </c>
      <c r="FI48" s="4">
        <v>1.003936200572042E-4</v>
      </c>
      <c r="FJ48" s="4">
        <v>9.8752917408129193E-5</v>
      </c>
      <c r="FK48" s="4">
        <v>9.7139026169368314E-5</v>
      </c>
      <c r="FL48" s="4">
        <v>9.5551508305313781E-5</v>
      </c>
      <c r="FM48" s="4">
        <v>9.3989932931082265E-5</v>
      </c>
      <c r="FN48" s="4">
        <v>9.245387619616352E-5</v>
      </c>
      <c r="FO48" s="4">
        <v>9.0942921170067414E-5</v>
      </c>
      <c r="FP48" s="4">
        <v>8.9456657729414246E-5</v>
      </c>
      <c r="FQ48" s="4">
        <v>8.7994682447245509E-5</v>
      </c>
    </row>
    <row r="49" spans="1:173" x14ac:dyDescent="0.2">
      <c r="A49" s="3">
        <v>47</v>
      </c>
      <c r="B49" s="4">
        <v>1.5456766902419705E-3</v>
      </c>
      <c r="C49" s="4">
        <v>1.5241540105946916E-3</v>
      </c>
      <c r="D49" s="4">
        <v>1.5027138616565683E-3</v>
      </c>
      <c r="E49" s="4">
        <v>1.4813736881356121E-3</v>
      </c>
      <c r="F49" s="4">
        <v>1.460149397517041E-3</v>
      </c>
      <c r="G49" s="4">
        <v>1.4390554610936857E-3</v>
      </c>
      <c r="H49" s="4">
        <v>1.4181050097398229E-3</v>
      </c>
      <c r="I49" s="4">
        <v>1.397309924543233E-3</v>
      </c>
      <c r="J49" s="4">
        <v>1.376680922433593E-3</v>
      </c>
      <c r="K49" s="4">
        <v>1.3562276369621928E-3</v>
      </c>
      <c r="L49" s="4">
        <v>1.3359586944055035E-3</v>
      </c>
      <c r="M49" s="4">
        <v>1.3158817853693439E-3</v>
      </c>
      <c r="N49" s="4">
        <v>1.2960037320809414E-3</v>
      </c>
      <c r="O49" s="4">
        <v>1.2763305515596235E-3</v>
      </c>
      <c r="P49" s="4">
        <v>1.2568675148550978E-3</v>
      </c>
      <c r="Q49" s="4">
        <v>1.2376192025475019E-3</v>
      </c>
      <c r="R49" s="4">
        <v>1.2185895566950711E-3</v>
      </c>
      <c r="S49" s="4">
        <v>1.1997819294169432E-3</v>
      </c>
      <c r="T49" s="4">
        <v>1.1811991282915102E-3</v>
      </c>
      <c r="U49" s="4">
        <v>1.162843458747953E-3</v>
      </c>
      <c r="V49" s="4">
        <v>1.1447167636188249E-3</v>
      </c>
      <c r="W49" s="4">
        <v>1.1268204600215492E-3</v>
      </c>
      <c r="X49" s="4">
        <v>1.1091555737233749E-3</v>
      </c>
      <c r="Y49" s="4">
        <v>1.0917227711435551E-3</v>
      </c>
      <c r="Z49" s="4">
        <v>1.0745223891355238E-3</v>
      </c>
      <c r="AA49" s="4">
        <v>1.0575544626877376E-3</v>
      </c>
      <c r="AB49" s="4">
        <v>1.0408187506733002E-3</v>
      </c>
      <c r="AC49" s="4">
        <v>1.0243147597722713E-3</v>
      </c>
      <c r="AD49" s="4">
        <v>1.0080417666852304E-3</v>
      </c>
      <c r="AE49" s="4">
        <v>9.9199883874867556E-4</v>
      </c>
      <c r="AF49" s="4">
        <v>9.7618485305617231E-4</v>
      </c>
      <c r="AG49" s="4">
        <v>9.6059851418572872E-4</v>
      </c>
      <c r="AH49" s="4">
        <v>9.452383706262113E-4</v>
      </c>
      <c r="AI49" s="4">
        <v>9.3010282998895466E-4</v>
      </c>
      <c r="AJ49" s="4">
        <v>9.1519017308949735E-4</v>
      </c>
      <c r="AK49" s="4">
        <v>9.0049856697360653E-4</v>
      </c>
      <c r="AL49" s="4">
        <v>8.8602607696275371E-4</v>
      </c>
      <c r="AM49" s="4">
        <v>8.7177067778543282E-4</v>
      </c>
      <c r="AN49" s="4">
        <v>8.5773026385804751E-4</v>
      </c>
      <c r="AO49" s="4">
        <v>8.4390265877531956E-4</v>
      </c>
      <c r="AP49" s="4">
        <v>8.3028562406528561E-4</v>
      </c>
      <c r="AQ49" s="4">
        <v>8.1687686726128472E-4</v>
      </c>
      <c r="AR49" s="4">
        <v>8.0367404933878728E-4</v>
      </c>
      <c r="AS49" s="4">
        <v>7.9067479156336162E-4</v>
      </c>
      <c r="AT49" s="4">
        <v>7.7787668179074565E-4</v>
      </c>
      <c r="AU49" s="4">
        <v>7.6527728025976849E-4</v>
      </c>
      <c r="AV49" s="4">
        <v>7.5287412491298333E-4</v>
      </c>
      <c r="AW49" s="4">
        <v>7.4066473628198182E-4</v>
      </c>
      <c r="AX49" s="4">
        <v>7.2864662196592267E-4</v>
      </c>
      <c r="AY49" s="4">
        <v>7.1681728073524908E-4</v>
      </c>
      <c r="AZ49" s="4">
        <v>7.051742062880173E-4</v>
      </c>
      <c r="BA49" s="4">
        <v>6.9371489068248415E-4</v>
      </c>
      <c r="BB49" s="4">
        <v>6.8243682747259893E-4</v>
      </c>
      <c r="BC49" s="4">
        <v>6.7133751456682766E-4</v>
      </c>
      <c r="BD49" s="4">
        <v>6.6041445683062694E-4</v>
      </c>
      <c r="BE49" s="4">
        <v>6.4966516845332833E-4</v>
      </c>
      <c r="BF49" s="4">
        <v>6.3908717509564283E-4</v>
      </c>
      <c r="BG49" s="4">
        <v>6.2867801583521565E-4</v>
      </c>
      <c r="BH49" s="4">
        <v>6.1843524492544155E-4</v>
      </c>
      <c r="BI49" s="4">
        <v>6.0835643338086332E-4</v>
      </c>
      <c r="BJ49" s="4">
        <v>5.9843917040391936E-4</v>
      </c>
      <c r="BK49" s="4">
        <v>5.8868106466436476E-4</v>
      </c>
      <c r="BL49" s="4">
        <v>5.7907974544191276E-4</v>
      </c>
      <c r="BM49" s="4">
        <v>5.6963286364530852E-4</v>
      </c>
      <c r="BN49" s="4">
        <v>5.6033809271394119E-4</v>
      </c>
      <c r="BO49" s="4">
        <v>5.5119312941431797E-4</v>
      </c>
      <c r="BP49" s="4">
        <v>5.4219569453817229E-4</v>
      </c>
      <c r="BQ49" s="4">
        <v>5.3334353350975583E-4</v>
      </c>
      <c r="BR49" s="4">
        <v>5.2463441691086299E-4</v>
      </c>
      <c r="BS49" s="4">
        <v>5.1606614092858383E-4</v>
      </c>
      <c r="BT49" s="4">
        <v>5.076365277337791E-4</v>
      </c>
      <c r="BU49" s="4">
        <v>4.9934342579438518E-4</v>
      </c>
      <c r="BV49" s="4">
        <v>4.911847101294331E-4</v>
      </c>
      <c r="BW49" s="4">
        <v>4.831582825098879E-4</v>
      </c>
      <c r="BX49" s="4">
        <v>4.7526207160797362E-4</v>
      </c>
      <c r="BY49" s="4">
        <v>4.6749403310308857E-4</v>
      </c>
      <c r="BZ49" s="4">
        <v>4.5985214974408883E-4</v>
      </c>
      <c r="CA49" s="4">
        <v>4.5233443137493445E-4</v>
      </c>
      <c r="CB49" s="4">
        <v>4.4493891492491944E-4</v>
      </c>
      <c r="CC49" s="4">
        <v>4.3766366436770454E-4</v>
      </c>
      <c r="CD49" s="4">
        <v>4.3050677065137322E-4</v>
      </c>
      <c r="CE49" s="4">
        <v>4.2346635160173118E-4</v>
      </c>
      <c r="CF49" s="4">
        <v>4.1654055180329053E-4</v>
      </c>
      <c r="CG49" s="4">
        <v>4.0972754245749421E-4</v>
      </c>
      <c r="CH49" s="4">
        <v>4.0302552122162272E-4</v>
      </c>
      <c r="CI49" s="4">
        <v>3.964327120312694E-4</v>
      </c>
      <c r="CJ49" s="4">
        <v>3.8994736490549631E-4</v>
      </c>
      <c r="CK49" s="4">
        <v>3.8356775573933355E-4</v>
      </c>
      <c r="CL49" s="4">
        <v>3.7729218608228976E-4</v>
      </c>
      <c r="CM49" s="4">
        <v>3.7111898290709266E-4</v>
      </c>
      <c r="CN49" s="4">
        <v>3.650464983668833E-4</v>
      </c>
      <c r="CO49" s="4">
        <v>3.590731095453048E-4</v>
      </c>
      <c r="CP49" s="4">
        <v>3.5319721819682126E-4</v>
      </c>
      <c r="CQ49" s="4">
        <v>3.4741725048248462E-4</v>
      </c>
      <c r="CR49" s="4">
        <v>3.4173165669848515E-4</v>
      </c>
      <c r="CS49" s="4">
        <v>3.3613891099981696E-4</v>
      </c>
      <c r="CT49" s="4">
        <v>3.3063751112039075E-4</v>
      </c>
      <c r="CU49" s="4">
        <v>3.2522597808937181E-4</v>
      </c>
      <c r="CV49" s="4">
        <v>3.1990285594418744E-4</v>
      </c>
      <c r="CW49" s="4">
        <v>3.1466671144197988E-4</v>
      </c>
      <c r="CX49" s="4">
        <v>3.0951613376906106E-4</v>
      </c>
      <c r="CY49" s="4">
        <v>3.0444973424903488E-4</v>
      </c>
      <c r="CZ49" s="4">
        <v>2.9946614605058652E-4</v>
      </c>
      <c r="DA49" s="4">
        <v>2.9456402389438363E-4</v>
      </c>
      <c r="DB49" s="4">
        <v>2.8974204376031043E-4</v>
      </c>
      <c r="DC49" s="4">
        <v>2.8499890259536809E-4</v>
      </c>
      <c r="DD49" s="4">
        <v>2.8033331802201911E-4</v>
      </c>
      <c r="DE49" s="4">
        <v>2.7574402804719789E-4</v>
      </c>
      <c r="DF49" s="4">
        <v>2.7122979077309761E-4</v>
      </c>
      <c r="DG49" s="4">
        <v>2.667893841096225E-4</v>
      </c>
      <c r="DH49" s="4">
        <v>2.6242160548783922E-4</v>
      </c>
      <c r="DI49" s="4">
        <v>2.5812527157553777E-4</v>
      </c>
      <c r="DJ49" s="4">
        <v>2.5389921799578996E-4</v>
      </c>
      <c r="DK49" s="4">
        <v>2.4974229904595191E-4</v>
      </c>
      <c r="DL49" s="4">
        <v>2.4565338742099652E-4</v>
      </c>
      <c r="DM49" s="4">
        <v>2.4163137393784506E-4</v>
      </c>
      <c r="DN49" s="4">
        <v>2.3767516726325155E-4</v>
      </c>
      <c r="DO49" s="4">
        <v>2.3378369364357443E-4</v>
      </c>
      <c r="DP49" s="4">
        <v>2.2995589663810101E-4</v>
      </c>
      <c r="DQ49" s="4">
        <v>2.2619073685481439E-4</v>
      </c>
      <c r="DR49" s="4">
        <v>2.2248719168893594E-4</v>
      </c>
      <c r="DS49" s="4">
        <v>2.1884425506490945E-4</v>
      </c>
      <c r="DT49" s="4">
        <v>2.1526093718127193E-4</v>
      </c>
      <c r="DU49" s="4">
        <v>2.1173626425796677E-4</v>
      </c>
      <c r="DV49" s="4">
        <v>2.0826927828776487E-4</v>
      </c>
      <c r="DW49" s="4">
        <v>2.048590367902392E-4</v>
      </c>
      <c r="DX49" s="4">
        <v>2.0150461256851493E-4</v>
      </c>
      <c r="DY49" s="4">
        <v>1.9820509347001636E-4</v>
      </c>
      <c r="DZ49" s="4">
        <v>1.9495958214987841E-4</v>
      </c>
      <c r="EA49" s="4">
        <v>1.9176719583757773E-4</v>
      </c>
      <c r="EB49" s="4">
        <v>1.8862706610645041E-4</v>
      </c>
      <c r="EC49" s="4">
        <v>1.8553833864698444E-4</v>
      </c>
      <c r="ED49" s="4">
        <v>1.825001730429987E-4</v>
      </c>
      <c r="EE49" s="4">
        <v>1.7951174255059765E-4</v>
      </c>
      <c r="EF49" s="4">
        <v>1.765722338809006E-4</v>
      </c>
      <c r="EG49" s="4">
        <v>1.7368084698499153E-4</v>
      </c>
      <c r="EH49" s="4">
        <v>1.7083679484342085E-4</v>
      </c>
      <c r="EI49" s="4">
        <v>1.6803930325692829E-4</v>
      </c>
      <c r="EJ49" s="4">
        <v>1.6528761064171782E-4</v>
      </c>
      <c r="EK49" s="4">
        <v>1.6258096782706399E-4</v>
      </c>
      <c r="EL49" s="4">
        <v>1.5991863785613791E-4</v>
      </c>
      <c r="EM49" s="4">
        <v>1.5729989578960879E-4</v>
      </c>
      <c r="EN49" s="4">
        <v>1.5472402851246514E-4</v>
      </c>
      <c r="EO49" s="4">
        <v>1.5219033454350051E-4</v>
      </c>
      <c r="EP49" s="4">
        <v>1.4969812384790782E-4</v>
      </c>
      <c r="EQ49" s="4">
        <v>1.4724671765242725E-4</v>
      </c>
      <c r="ER49" s="4">
        <v>1.4483544826360273E-4</v>
      </c>
      <c r="ES49" s="4">
        <v>1.4246365888914703E-4</v>
      </c>
      <c r="ET49" s="4">
        <v>1.4013070346097223E-4</v>
      </c>
      <c r="EU49" s="4">
        <v>1.3783594646210595E-4</v>
      </c>
      <c r="EV49" s="4">
        <v>1.3557876275571701E-4</v>
      </c>
      <c r="EW49" s="4">
        <v>1.3335853741713866E-4</v>
      </c>
      <c r="EX49" s="4">
        <v>1.3117466556800128E-4</v>
      </c>
      <c r="EY49" s="4">
        <v>1.2902655221314063E-4</v>
      </c>
      <c r="EZ49" s="4">
        <v>1.2691361208094776E-4</v>
      </c>
      <c r="FA49" s="4">
        <v>1.248352694646071E-4</v>
      </c>
      <c r="FB49" s="4">
        <v>1.2279095806733142E-4</v>
      </c>
      <c r="FC49" s="4">
        <v>1.2078012084904E-4</v>
      </c>
      <c r="FD49" s="4">
        <v>1.1880220987636747E-4</v>
      </c>
      <c r="FE49" s="4">
        <v>1.1685668617378298E-4</v>
      </c>
      <c r="FF49" s="4">
        <v>1.1494301957859498E-4</v>
      </c>
      <c r="FG49" s="4">
        <v>1.1306068859706642E-4</v>
      </c>
      <c r="FH49" s="4">
        <v>1.1120918026341631E-4</v>
      </c>
      <c r="FI49" s="4">
        <v>1.0938799000093091E-4</v>
      </c>
      <c r="FJ49" s="4">
        <v>1.0759662148529525E-4</v>
      </c>
      <c r="FK49" s="4">
        <v>1.0583458651003408E-4</v>
      </c>
      <c r="FL49" s="4">
        <v>1.0410140485439534E-4</v>
      </c>
      <c r="FM49" s="4">
        <v>1.0239660415301E-4</v>
      </c>
      <c r="FN49" s="4">
        <v>1.0071971976755023E-4</v>
      </c>
      <c r="FO49" s="4">
        <v>9.9070294661385283E-5</v>
      </c>
      <c r="FP49" s="4">
        <v>9.7447879274792371E-5</v>
      </c>
      <c r="FQ49" s="4">
        <v>9.585203140327625E-5</v>
      </c>
    </row>
    <row r="50" spans="1:173" x14ac:dyDescent="0.2">
      <c r="A50" s="3">
        <v>48</v>
      </c>
      <c r="B50" s="4">
        <v>1.6762866136550425E-3</v>
      </c>
      <c r="C50" s="4">
        <v>1.6521668183043792E-3</v>
      </c>
      <c r="D50" s="4">
        <v>1.6281971553359087E-3</v>
      </c>
      <c r="E50" s="4">
        <v>1.6043924861122161E-3</v>
      </c>
      <c r="F50" s="4">
        <v>1.580766252161192E-3</v>
      </c>
      <c r="G50" s="4">
        <v>1.5573305726024333E-3</v>
      </c>
      <c r="H50" s="4">
        <v>1.5340963360520599E-3</v>
      </c>
      <c r="I50" s="4">
        <v>1.5110732871970178E-3</v>
      </c>
      <c r="J50" s="4">
        <v>1.4882701082463701E-3</v>
      </c>
      <c r="K50" s="4">
        <v>1.4656944954708484E-3</v>
      </c>
      <c r="L50" s="4">
        <v>1.4433532310479391E-3</v>
      </c>
      <c r="M50" s="4">
        <v>1.4212522504303271E-3</v>
      </c>
      <c r="N50" s="4">
        <v>1.3993967054564127E-3</v>
      </c>
      <c r="O50" s="4">
        <v>1.3777910234169521E-3</v>
      </c>
      <c r="P50" s="4">
        <v>1.3564389622913176E-3</v>
      </c>
      <c r="Q50" s="4">
        <v>1.3353436623587678E-3</v>
      </c>
      <c r="R50" s="4">
        <v>1.3145076943855694E-3</v>
      </c>
      <c r="S50" s="4">
        <v>1.293933104583922E-3</v>
      </c>
      <c r="T50" s="4">
        <v>1.2736214565277626E-3</v>
      </c>
      <c r="U50" s="4">
        <v>1.2535738702079691E-3</v>
      </c>
      <c r="V50" s="4">
        <v>1.2337910583961609E-3</v>
      </c>
      <c r="W50" s="4">
        <v>1.2142733604847411E-3</v>
      </c>
      <c r="X50" s="4">
        <v>1.1950207739576113E-3</v>
      </c>
      <c r="Y50" s="4">
        <v>1.1760329836419947E-3</v>
      </c>
      <c r="Z50" s="4">
        <v>1.1573093888814778E-3</v>
      </c>
      <c r="AA50" s="4">
        <v>1.1388491287651625E-3</v>
      </c>
      <c r="AB50" s="4">
        <v>1.120651105538939E-3</v>
      </c>
      <c r="AC50" s="4">
        <v>1.1027140063184504E-3</v>
      </c>
      <c r="AD50" s="4">
        <v>1.0850363232164373E-3</v>
      </c>
      <c r="AE50" s="4">
        <v>1.0676163719899323E-3</v>
      </c>
      <c r="AF50" s="4">
        <v>1.0504523093084472E-3</v>
      </c>
      <c r="AG50" s="4">
        <v>1.0335421487345231E-3</v>
      </c>
      <c r="AH50" s="4">
        <v>1.0168837755076821E-3</v>
      </c>
      <c r="AI50" s="4">
        <v>1.0004749602107177E-3</v>
      </c>
      <c r="AJ50" s="4">
        <v>9.8431337139848196E-4</v>
      </c>
      <c r="AK50" s="4">
        <v>9.6839658726011191E-4</v>
      </c>
      <c r="AL50" s="4">
        <v>9.5272210638219779E-4</v>
      </c>
      <c r="AM50" s="4">
        <v>9.372873576770635E-4</v>
      </c>
      <c r="AN50" s="4">
        <v>9.2208970953400193E-4</v>
      </c>
      <c r="AO50" s="4">
        <v>9.0712647825053061E-4</v>
      </c>
      <c r="AP50" s="4">
        <v>8.9239493579262863E-4</v>
      </c>
      <c r="AQ50" s="4">
        <v>8.7789231693413683E-4</v>
      </c>
      <c r="AR50" s="4">
        <v>8.6361582581906404E-4</v>
      </c>
      <c r="AS50" s="4">
        <v>8.4956264198920994E-4</v>
      </c>
      <c r="AT50" s="4">
        <v>8.35729925914519E-4</v>
      </c>
      <c r="AU50" s="4">
        <v>8.2211482406469027E-4</v>
      </c>
      <c r="AV50" s="4">
        <v>8.0871447355301829E-4</v>
      </c>
      <c r="AW50" s="4">
        <v>7.9552600638677085E-4</v>
      </c>
      <c r="AX50" s="4">
        <v>7.8254655334997203E-4</v>
      </c>
      <c r="AY50" s="4">
        <v>7.697732475487884E-4</v>
      </c>
      <c r="AZ50" s="4">
        <v>7.5720322764305514E-4</v>
      </c>
      <c r="BA50" s="4">
        <v>7.448336407868128E-4</v>
      </c>
      <c r="BB50" s="4">
        <v>7.3266164530194633E-4</v>
      </c>
      <c r="BC50" s="4">
        <v>7.2068441310180198E-4</v>
      </c>
      <c r="BD50" s="4">
        <v>7.0889913188765252E-4</v>
      </c>
      <c r="BE50" s="4">
        <v>6.9730300713055637E-4</v>
      </c>
      <c r="BF50" s="4">
        <v>6.8589326385981586E-4</v>
      </c>
      <c r="BG50" s="4">
        <v>6.7466714826913687E-4</v>
      </c>
      <c r="BH50" s="4">
        <v>6.6362192915625506E-4</v>
      </c>
      <c r="BI50" s="4">
        <v>6.527548992085741E-4</v>
      </c>
      <c r="BJ50" s="4">
        <v>6.4206337614691744E-4</v>
      </c>
      <c r="BK50" s="4">
        <v>6.3154470373838478E-4</v>
      </c>
      <c r="BL50" s="4">
        <v>6.2119625268797218E-4</v>
      </c>
      <c r="BM50" s="4">
        <v>6.1101542142016907E-4</v>
      </c>
      <c r="BN50" s="4">
        <v>6.0099963675708246E-4</v>
      </c>
      <c r="BO50" s="4">
        <v>5.9114635450341346E-4</v>
      </c>
      <c r="BP50" s="4">
        <v>5.8145305994461438E-4</v>
      </c>
      <c r="BQ50" s="4">
        <v>5.7191726826544276E-4</v>
      </c>
      <c r="BR50" s="4">
        <v>5.6253652489590689E-4</v>
      </c>
      <c r="BS50" s="4">
        <v>5.5330840578937668E-4</v>
      </c>
      <c r="BT50" s="4">
        <v>5.4423051764096453E-4</v>
      </c>
      <c r="BU50" s="4">
        <v>5.3530049804795254E-4</v>
      </c>
      <c r="BV50" s="4">
        <v>5.2651601561937156E-4</v>
      </c>
      <c r="BW50" s="4">
        <v>5.1787477003950588E-4</v>
      </c>
      <c r="BX50" s="4">
        <v>5.0937449208665608E-4</v>
      </c>
      <c r="BY50" s="4">
        <v>5.010129436143762E-4</v>
      </c>
      <c r="BZ50" s="4">
        <v>4.9278791749574058E-4</v>
      </c>
      <c r="CA50" s="4">
        <v>4.8469723753619132E-4</v>
      </c>
      <c r="CB50" s="4">
        <v>4.7673875835574364E-4</v>
      </c>
      <c r="CC50" s="4">
        <v>4.6891036524587815E-4</v>
      </c>
      <c r="CD50" s="4">
        <v>4.6120997400067587E-4</v>
      </c>
      <c r="CE50" s="4">
        <v>4.536355307271922E-4</v>
      </c>
      <c r="CF50" s="4">
        <v>4.4618501163584678E-4</v>
      </c>
      <c r="CG50" s="4">
        <v>4.3885642281271675E-4</v>
      </c>
      <c r="CH50" s="4">
        <v>4.3164779997673097E-4</v>
      </c>
      <c r="CI50" s="4">
        <v>4.2455720822165421E-4</v>
      </c>
      <c r="CJ50" s="4">
        <v>4.1758274174663601E-4</v>
      </c>
      <c r="CK50" s="4">
        <v>4.1072252357499117E-4</v>
      </c>
      <c r="CL50" s="4">
        <v>4.039747052625442E-4</v>
      </c>
      <c r="CM50" s="4">
        <v>3.9733746659875724E-4</v>
      </c>
      <c r="CN50" s="4">
        <v>3.9080901529953138E-4</v>
      </c>
      <c r="CO50" s="4">
        <v>3.8438758669301354E-4</v>
      </c>
      <c r="CP50" s="4">
        <v>3.7807144340151755E-4</v>
      </c>
      <c r="CQ50" s="4">
        <v>3.7185887501678394E-4</v>
      </c>
      <c r="CR50" s="4">
        <v>3.6574819777335232E-4</v>
      </c>
      <c r="CS50" s="4">
        <v>3.5973775421749288E-4</v>
      </c>
      <c r="CT50" s="4">
        <v>3.5382591287436149E-4</v>
      </c>
      <c r="CU50" s="4">
        <v>3.4801106791293446E-4</v>
      </c>
      <c r="CV50" s="4">
        <v>3.42291638810166E-4</v>
      </c>
      <c r="CW50" s="4">
        <v>3.3666607001403559E-4</v>
      </c>
      <c r="CX50" s="4">
        <v>3.3113283060637322E-4</v>
      </c>
      <c r="CY50" s="4">
        <v>3.2569041396635079E-4</v>
      </c>
      <c r="CZ50" s="4">
        <v>3.2033733743397352E-4</v>
      </c>
      <c r="DA50" s="4">
        <v>3.1507214197434852E-4</v>
      </c>
      <c r="DB50" s="4">
        <v>3.0989339184406273E-4</v>
      </c>
      <c r="DC50" s="4">
        <v>3.0479967425800503E-4</v>
      </c>
      <c r="DD50" s="4">
        <v>2.9978959905907487E-4</v>
      </c>
      <c r="DE50" s="4">
        <v>2.9486179838900117E-4</v>
      </c>
      <c r="DF50" s="4">
        <v>2.9001492636193671E-4</v>
      </c>
      <c r="DG50" s="4">
        <v>2.8524765874049507E-4</v>
      </c>
      <c r="DH50" s="4">
        <v>2.8055869261389699E-4</v>
      </c>
      <c r="DI50" s="4">
        <v>2.7594674607978043E-4</v>
      </c>
      <c r="DJ50" s="4">
        <v>2.714105579282311E-4</v>
      </c>
      <c r="DK50" s="4">
        <v>2.6694888732869959E-4</v>
      </c>
      <c r="DL50" s="4">
        <v>2.625605135211373E-4</v>
      </c>
      <c r="DM50" s="4">
        <v>2.5824423550901976E-4</v>
      </c>
      <c r="DN50" s="4">
        <v>2.5399887175647784E-4</v>
      </c>
      <c r="DO50" s="4">
        <v>2.4982325988898157E-4</v>
      </c>
      <c r="DP50" s="4">
        <v>2.4571625639657757E-4</v>
      </c>
      <c r="DQ50" s="4">
        <v>2.4167673634178932E-4</v>
      </c>
      <c r="DR50" s="4">
        <v>2.377035930702931E-4</v>
      </c>
      <c r="DS50" s="4">
        <v>2.3379573792514652E-4</v>
      </c>
      <c r="DT50" s="4">
        <v>2.2995209996501398E-4</v>
      </c>
      <c r="DU50" s="4">
        <v>2.2617162568605576E-4</v>
      </c>
      <c r="DV50" s="4">
        <v>2.2245327874692578E-4</v>
      </c>
      <c r="DW50" s="4">
        <v>2.187960396978772E-4</v>
      </c>
      <c r="DX50" s="4">
        <v>2.1519890571353173E-4</v>
      </c>
      <c r="DY50" s="4">
        <v>2.1166089032875757E-4</v>
      </c>
      <c r="DZ50" s="4">
        <v>2.0818102317921028E-4</v>
      </c>
      <c r="EA50" s="4">
        <v>2.0475834974431617E-4</v>
      </c>
      <c r="EB50" s="4">
        <v>2.013919310949186E-4</v>
      </c>
      <c r="EC50" s="4">
        <v>1.980808436435888E-4</v>
      </c>
      <c r="ED50" s="4">
        <v>1.9482417889937764E-4</v>
      </c>
      <c r="EE50" s="4">
        <v>1.9162104322589801E-4</v>
      </c>
      <c r="EF50" s="4">
        <v>1.8847055760207176E-4</v>
      </c>
      <c r="EG50" s="4">
        <v>1.8537185738798367E-4</v>
      </c>
      <c r="EH50" s="4">
        <v>1.8232409209284484E-4</v>
      </c>
      <c r="EI50" s="4">
        <v>1.7932642514728592E-4</v>
      </c>
      <c r="EJ50" s="4">
        <v>1.7637803367831495E-4</v>
      </c>
      <c r="EK50" s="4">
        <v>1.7347810828838295E-4</v>
      </c>
      <c r="EL50" s="4">
        <v>1.7062585283733611E-4</v>
      </c>
      <c r="EM50" s="4">
        <v>1.6782048422803175E-4</v>
      </c>
      <c r="EN50" s="4">
        <v>1.6506123219495183E-4</v>
      </c>
      <c r="EO50" s="4">
        <v>1.623473390962582E-4</v>
      </c>
      <c r="EP50" s="4">
        <v>1.5967805970862337E-4</v>
      </c>
      <c r="EQ50" s="4">
        <v>1.570526610261691E-4</v>
      </c>
      <c r="ER50" s="4">
        <v>1.5447042206162553E-4</v>
      </c>
      <c r="ES50" s="4">
        <v>1.5193063365104287E-4</v>
      </c>
      <c r="ET50" s="4">
        <v>1.4943259826116773E-4</v>
      </c>
      <c r="EU50" s="4">
        <v>1.469756298005942E-4</v>
      </c>
      <c r="EV50" s="4">
        <v>1.4455905343324638E-4</v>
      </c>
      <c r="EW50" s="4">
        <v>1.4218220539463644E-4</v>
      </c>
      <c r="EX50" s="4">
        <v>1.3984443281178649E-4</v>
      </c>
      <c r="EY50" s="4">
        <v>1.3754509352559285E-4</v>
      </c>
      <c r="EZ50" s="4">
        <v>1.3528355591552188E-4</v>
      </c>
      <c r="FA50" s="4">
        <v>1.3305919872841354E-4</v>
      </c>
      <c r="FB50" s="4">
        <v>1.3087141090828425E-4</v>
      </c>
      <c r="FC50" s="4">
        <v>1.287195914303485E-4</v>
      </c>
      <c r="FD50" s="4">
        <v>1.2660314913681692E-4</v>
      </c>
      <c r="FE50" s="4">
        <v>1.2452150257580286E-4</v>
      </c>
      <c r="FF50" s="4">
        <v>1.2247407984256053E-4</v>
      </c>
      <c r="FG50" s="4">
        <v>1.2046031842294358E-4</v>
      </c>
      <c r="FH50" s="4">
        <v>1.1847966504063834E-4</v>
      </c>
      <c r="FI50" s="4">
        <v>1.1653157550517435E-4</v>
      </c>
      <c r="FJ50" s="4">
        <v>1.1461551456326546E-4</v>
      </c>
      <c r="FK50" s="4">
        <v>1.1273095575325964E-4</v>
      </c>
      <c r="FL50" s="4">
        <v>1.1087738126014379E-4</v>
      </c>
      <c r="FM50" s="4">
        <v>1.0905428177454546E-4</v>
      </c>
      <c r="FN50" s="4">
        <v>1.0726115635339983E-4</v>
      </c>
      <c r="FO50" s="4">
        <v>1.0549751228261517E-4</v>
      </c>
      <c r="FP50" s="4">
        <v>1.0376286494218068E-4</v>
      </c>
      <c r="FQ50" s="4">
        <v>1.0205673767371692E-4</v>
      </c>
    </row>
    <row r="51" spans="1:173" x14ac:dyDescent="0.2">
      <c r="A51" s="3">
        <v>49</v>
      </c>
      <c r="B51" s="4">
        <v>1.8324188418685772E-3</v>
      </c>
      <c r="C51" s="4">
        <v>1.8065714647852449E-3</v>
      </c>
      <c r="D51" s="4">
        <v>1.7808582231010339E-3</v>
      </c>
      <c r="E51" s="4">
        <v>1.7552970233376541E-3</v>
      </c>
      <c r="F51" s="4">
        <v>1.7299041286193972E-3</v>
      </c>
      <c r="G51" s="4">
        <v>1.7046942692926503E-3</v>
      </c>
      <c r="H51" s="4">
        <v>1.6796807474795949E-3</v>
      </c>
      <c r="I51" s="4">
        <v>1.6548755357501665E-3</v>
      </c>
      <c r="J51" s="4">
        <v>1.6302893701125587E-3</v>
      </c>
      <c r="K51" s="4">
        <v>1.6059318375384324E-3</v>
      </c>
      <c r="L51" s="4">
        <v>1.5818114582422105E-3</v>
      </c>
      <c r="M51" s="4">
        <v>1.5579357629458279E-3</v>
      </c>
      <c r="N51" s="4">
        <v>1.5343113653557561E-3</v>
      </c>
      <c r="O51" s="4">
        <v>1.5109440300847821E-3</v>
      </c>
      <c r="P51" s="4">
        <v>1.4878387362451395E-3</v>
      </c>
      <c r="Q51" s="4">
        <v>1.464999736938366E-3</v>
      </c>
      <c r="R51" s="4">
        <v>1.4424306148606014E-3</v>
      </c>
      <c r="S51" s="4">
        <v>1.4201343342373773E-3</v>
      </c>
      <c r="T51" s="4">
        <v>1.3981132892948445E-3</v>
      </c>
      <c r="U51" s="4">
        <v>1.3763693494659446E-3</v>
      </c>
      <c r="V51" s="4">
        <v>1.3549039015253728E-3</v>
      </c>
      <c r="W51" s="4">
        <v>1.3337178888351842E-3</v>
      </c>
      <c r="X51" s="4">
        <v>1.3128118478770157E-3</v>
      </c>
      <c r="Y51" s="4">
        <v>1.2921859422398985E-3</v>
      </c>
      <c r="Z51" s="4">
        <v>1.2718399942212022E-3</v>
      </c>
      <c r="AA51" s="4">
        <v>1.251773514192589E-3</v>
      </c>
      <c r="AB51" s="4">
        <v>1.2319857278747515E-3</v>
      </c>
      <c r="AC51" s="4">
        <v>1.2124756016551608E-3</v>
      </c>
      <c r="AD51" s="4">
        <v>1.1932418660781652E-3</v>
      </c>
      <c r="AE51" s="4">
        <v>1.1742830376274549E-3</v>
      </c>
      <c r="AF51" s="4">
        <v>1.1555974389146906E-3</v>
      </c>
      <c r="AG51" s="4">
        <v>1.1371832173810992E-3</v>
      </c>
      <c r="AH51" s="4">
        <v>1.1190383626130673E-3</v>
      </c>
      <c r="AI51" s="4">
        <v>1.1011607223657682E-3</v>
      </c>
      <c r="AJ51" s="4">
        <v>1.0835480173833067E-3</v>
      </c>
      <c r="AK51" s="4">
        <v>1.0661978550985385E-3</v>
      </c>
      <c r="AL51" s="4">
        <v>1.0491077422905004E-3</v>
      </c>
      <c r="AM51" s="4">
        <v>1.0322750967717287E-3</v>
      </c>
      <c r="AN51" s="4">
        <v>1.0156972581736312E-3</v>
      </c>
      <c r="AO51" s="4">
        <v>9.9937149789364188E-4</v>
      </c>
      <c r="AP51" s="4">
        <v>9.8329502826333126E-4</v>
      </c>
      <c r="AQ51" s="4">
        <v>9.6746501099342908E-4</v>
      </c>
      <c r="AR51" s="4">
        <v>9.5187856494616252E-4</v>
      </c>
      <c r="AS51" s="4">
        <v>9.365327732848705E-4</v>
      </c>
      <c r="AT51" s="4">
        <v>9.2142469004419247E-4</v>
      </c>
      <c r="AU51" s="4">
        <v>9.065513461642416E-4</v>
      </c>
      <c r="AV51" s="4">
        <v>8.9190975502662084E-4</v>
      </c>
      <c r="AW51" s="4">
        <v>8.774969175286973E-4</v>
      </c>
      <c r="AX51" s="4">
        <v>8.633098267306627E-4</v>
      </c>
      <c r="AY51" s="4">
        <v>8.4934547210635536E-4</v>
      </c>
      <c r="AZ51" s="4">
        <v>8.3560084342682028E-4</v>
      </c>
      <c r="BA51" s="4">
        <v>8.2207293430436312E-4</v>
      </c>
      <c r="BB51" s="4">
        <v>8.0875874542196691E-4</v>
      </c>
      <c r="BC51" s="4">
        <v>7.956552874716083E-4</v>
      </c>
      <c r="BD51" s="4">
        <v>7.8275958382389987E-4</v>
      </c>
      <c r="BE51" s="4">
        <v>7.7006867294748815E-4</v>
      </c>
      <c r="BF51" s="4">
        <v>7.5757961060030077E-4</v>
      </c>
      <c r="BG51" s="4">
        <v>7.4528947180607652E-4</v>
      </c>
      <c r="BH51" s="4">
        <v>7.3319535263605129E-4</v>
      </c>
      <c r="BI51" s="4">
        <v>7.2129437180856737E-4</v>
      </c>
      <c r="BJ51" s="4">
        <v>7.095836721209281E-4</v>
      </c>
      <c r="BK51" s="4">
        <v>6.9806042172759764E-4</v>
      </c>
      <c r="BL51" s="4">
        <v>6.8672181527518195E-4</v>
      </c>
      <c r="BM51" s="4">
        <v>6.7556507490651452E-4</v>
      </c>
      <c r="BN51" s="4">
        <v>6.645874511435057E-4</v>
      </c>
      <c r="BO51" s="4">
        <v>6.5378622365841466E-4</v>
      </c>
      <c r="BP51" s="4">
        <v>6.4315870194298075E-4</v>
      </c>
      <c r="BQ51" s="4">
        <v>6.3270222588285296E-4</v>
      </c>
      <c r="BR51" s="4">
        <v>6.2241416624475576E-4</v>
      </c>
      <c r="BS51" s="4">
        <v>6.1229192508516217E-4</v>
      </c>
      <c r="BT51" s="4">
        <v>6.0233293608469296E-4</v>
      </c>
      <c r="BU51" s="4">
        <v>5.9253466481545836E-4</v>
      </c>
      <c r="BV51" s="4">
        <v>5.8289460894733747E-4</v>
      </c>
      <c r="BW51" s="4">
        <v>5.734102983978584E-4</v>
      </c>
      <c r="BX51" s="4">
        <v>5.6407929542934276E-4</v>
      </c>
      <c r="BY51" s="4">
        <v>5.5489919470064208E-4</v>
      </c>
      <c r="BZ51" s="4">
        <v>5.4586762327424321E-4</v>
      </c>
      <c r="CA51" s="4">
        <v>5.3698224058473798E-4</v>
      </c>
      <c r="CB51" s="4">
        <v>5.2824073837187679E-4</v>
      </c>
      <c r="CC51" s="4">
        <v>5.1964084058009341E-4</v>
      </c>
      <c r="CD51" s="4">
        <v>5.1118030322916397E-4</v>
      </c>
      <c r="CE51" s="4">
        <v>5.0285691425822066E-4</v>
      </c>
      <c r="CF51" s="4">
        <v>4.9466849334478535E-4</v>
      </c>
      <c r="CG51" s="4">
        <v>4.8661289170215394E-4</v>
      </c>
      <c r="CH51" s="4">
        <v>4.7868799185768474E-4</v>
      </c>
      <c r="CI51" s="4">
        <v>4.7089170741276831E-4</v>
      </c>
      <c r="CJ51" s="4">
        <v>4.6322198278647697E-4</v>
      </c>
      <c r="CK51" s="4">
        <v>4.556767929464467E-4</v>
      </c>
      <c r="CL51" s="4">
        <v>4.4825414312565925E-4</v>
      </c>
      <c r="CM51" s="4">
        <v>4.4095206852901025E-4</v>
      </c>
      <c r="CN51" s="4">
        <v>4.3376863402999621E-4</v>
      </c>
      <c r="CO51" s="4">
        <v>4.267019338582978E-4</v>
      </c>
      <c r="CP51" s="4">
        <v>4.1975009128036866E-4</v>
      </c>
      <c r="CQ51" s="4">
        <v>4.1291125827369601E-4</v>
      </c>
      <c r="CR51" s="4">
        <v>4.0618361519495494E-4</v>
      </c>
      <c r="CS51" s="4">
        <v>3.9956537044483209E-4</v>
      </c>
      <c r="CT51" s="4">
        <v>3.9305476012718721E-4</v>
      </c>
      <c r="CU51" s="4">
        <v>3.8665004770743749E-4</v>
      </c>
      <c r="CV51" s="4">
        <v>3.8034952366661212E-4</v>
      </c>
      <c r="CW51" s="4">
        <v>3.7415150515462958E-4</v>
      </c>
      <c r="CX51" s="4">
        <v>3.6805433564279788E-4</v>
      </c>
      <c r="CY51" s="4">
        <v>3.6205638457431633E-4</v>
      </c>
      <c r="CZ51" s="4">
        <v>3.5615604701588754E-4</v>
      </c>
      <c r="DA51" s="4">
        <v>3.5035174330944052E-4</v>
      </c>
      <c r="DB51" s="4">
        <v>3.4464191872329852E-4</v>
      </c>
      <c r="DC51" s="4">
        <v>3.3902504310590054E-4</v>
      </c>
      <c r="DD51" s="4">
        <v>3.3349961054018884E-4</v>
      </c>
      <c r="DE51" s="4">
        <v>3.280641389991068E-4</v>
      </c>
      <c r="DF51" s="4">
        <v>3.2271717000387223E-4</v>
      </c>
      <c r="DG51" s="4">
        <v>3.1745726828424914E-4</v>
      </c>
      <c r="DH51" s="4">
        <v>3.1228302144037379E-4</v>
      </c>
      <c r="DI51" s="4">
        <v>3.0719303960802247E-4</v>
      </c>
      <c r="DJ51" s="4">
        <v>3.0218595512621071E-4</v>
      </c>
      <c r="DK51" s="4">
        <v>2.972604222075681E-4</v>
      </c>
      <c r="DL51" s="4">
        <v>2.9241511661226571E-4</v>
      </c>
      <c r="DM51" s="4">
        <v>2.8764873532427515E-4</v>
      </c>
      <c r="DN51" s="4">
        <v>2.8295999623151324E-4</v>
      </c>
      <c r="DO51" s="4">
        <v>2.7834763780920646E-4</v>
      </c>
      <c r="DP51" s="4">
        <v>2.7381041880614188E-4</v>
      </c>
      <c r="DQ51" s="4">
        <v>2.6934711793535904E-4</v>
      </c>
      <c r="DR51" s="4">
        <v>2.6495653356772841E-4</v>
      </c>
      <c r="DS51" s="4">
        <v>2.606374834293046E-4</v>
      </c>
      <c r="DT51" s="4">
        <v>2.5638880430201016E-4</v>
      </c>
      <c r="DU51" s="4">
        <v>2.5220935172887149E-4</v>
      </c>
      <c r="DV51" s="4">
        <v>2.4809799972203006E-4</v>
      </c>
      <c r="DW51" s="4">
        <v>2.4405364047519473E-4</v>
      </c>
      <c r="DX51" s="4">
        <v>2.4007518407886952E-4</v>
      </c>
      <c r="DY51" s="4">
        <v>2.3616155824068841E-4</v>
      </c>
      <c r="DZ51" s="4">
        <v>2.3231170800841472E-4</v>
      </c>
      <c r="EA51" s="4">
        <v>2.2852459549715931E-4</v>
      </c>
      <c r="EB51" s="4">
        <v>2.2479919962026251E-4</v>
      </c>
      <c r="EC51" s="4">
        <v>2.2113451582372878E-4</v>
      </c>
      <c r="ED51" s="4">
        <v>2.1752955582499123E-4</v>
      </c>
      <c r="EE51" s="4">
        <v>2.1398334735422964E-4</v>
      </c>
      <c r="EF51" s="4">
        <v>2.1049493390090657E-4</v>
      </c>
      <c r="EG51" s="4">
        <v>2.070633744626349E-4</v>
      </c>
      <c r="EH51" s="4">
        <v>2.0368774329826422E-4</v>
      </c>
      <c r="EI51" s="4">
        <v>2.0036712968451997E-4</v>
      </c>
      <c r="EJ51" s="4">
        <v>1.9710063767663932E-4</v>
      </c>
      <c r="EK51" s="4">
        <v>1.938873858714496E-4</v>
      </c>
      <c r="EL51" s="4">
        <v>1.9072650717510964E-4</v>
      </c>
      <c r="EM51" s="4">
        <v>1.8761714857373768E-4</v>
      </c>
      <c r="EN51" s="4">
        <v>1.8455847090781408E-4</v>
      </c>
      <c r="EO51" s="4">
        <v>1.8154964864947054E-4</v>
      </c>
      <c r="EP51" s="4">
        <v>1.7858986968399826E-4</v>
      </c>
      <c r="EQ51" s="4">
        <v>1.7567833509368747E-4</v>
      </c>
      <c r="ER51" s="4">
        <v>1.7281425894599689E-4</v>
      </c>
      <c r="ES51" s="4">
        <v>1.699968680841657E-4</v>
      </c>
      <c r="ET51" s="4">
        <v>1.6722540192126711E-4</v>
      </c>
      <c r="EU51" s="4">
        <v>1.6449911223814784E-4</v>
      </c>
      <c r="EV51" s="4">
        <v>1.6181726298314381E-4</v>
      </c>
      <c r="EW51" s="4">
        <v>1.5917913007634787E-4</v>
      </c>
      <c r="EX51" s="4">
        <v>1.5658400121576488E-4</v>
      </c>
      <c r="EY51" s="4">
        <v>1.5403117568735247E-4</v>
      </c>
      <c r="EZ51" s="4">
        <v>1.5151996417772651E-4</v>
      </c>
      <c r="FA51" s="4">
        <v>1.4904968858930889E-4</v>
      </c>
      <c r="FB51" s="4">
        <v>1.4661968185936125E-4</v>
      </c>
      <c r="FC51" s="4">
        <v>1.4422928778135002E-4</v>
      </c>
      <c r="FD51" s="4">
        <v>1.4187786082864307E-4</v>
      </c>
      <c r="FE51" s="4">
        <v>1.3956476598231404E-4</v>
      </c>
      <c r="FF51" s="4">
        <v>1.3728937856005707E-4</v>
      </c>
      <c r="FG51" s="4">
        <v>1.350510840493202E-4</v>
      </c>
      <c r="FH51" s="4">
        <v>1.3284927794210422E-4</v>
      </c>
      <c r="FI51" s="4">
        <v>1.3068336557253701E-4</v>
      </c>
      <c r="FJ51" s="4">
        <v>1.2855276195777865E-4</v>
      </c>
      <c r="FK51" s="4">
        <v>1.2645689164025864E-4</v>
      </c>
      <c r="FL51" s="4">
        <v>1.2439518853357701E-4</v>
      </c>
      <c r="FM51" s="4">
        <v>1.2236709576995963E-4</v>
      </c>
      <c r="FN51" s="4">
        <v>1.2037206555082225E-4</v>
      </c>
      <c r="FO51" s="4">
        <v>1.184095589997769E-4</v>
      </c>
      <c r="FP51" s="4">
        <v>1.1647904601685966E-4</v>
      </c>
      <c r="FQ51" s="4">
        <v>1.1458000513675515E-4</v>
      </c>
    </row>
    <row r="52" spans="1:173" x14ac:dyDescent="0.2">
      <c r="A52" s="3">
        <v>50</v>
      </c>
      <c r="B52" s="4">
        <v>2.0085833624131633E-3</v>
      </c>
      <c r="C52" s="4">
        <v>1.9813134388521059E-3</v>
      </c>
      <c r="D52" s="4">
        <v>1.954129390483561E-3</v>
      </c>
      <c r="E52" s="4">
        <v>1.9270542025643378E-3</v>
      </c>
      <c r="F52" s="4">
        <v>1.9001088791860132E-3</v>
      </c>
      <c r="G52" s="4">
        <v>1.8733125719581079E-3</v>
      </c>
      <c r="H52" s="4">
        <v>1.8466827021091925E-3</v>
      </c>
      <c r="I52" s="4">
        <v>1.8202350761339359E-3</v>
      </c>
      <c r="J52" s="4">
        <v>1.7939839951474079E-3</v>
      </c>
      <c r="K52" s="4">
        <v>1.7679423581341558E-3</v>
      </c>
      <c r="L52" s="4">
        <v>1.7421217592931137E-3</v>
      </c>
      <c r="M52" s="4">
        <v>1.7165325797008357E-3</v>
      </c>
      <c r="N52" s="4">
        <v>1.6911840735177597E-3</v>
      </c>
      <c r="O52" s="4">
        <v>1.666084448972649E-3</v>
      </c>
      <c r="P52" s="4">
        <v>1.6412409443633535E-3</v>
      </c>
      <c r="Q52" s="4">
        <v>1.6166598993074821E-3</v>
      </c>
      <c r="R52" s="4">
        <v>1.5923468214822378E-3</v>
      </c>
      <c r="S52" s="4">
        <v>1.5683064490824572E-3</v>
      </c>
      <c r="T52" s="4">
        <v>1.5445428092255575E-3</v>
      </c>
      <c r="U52" s="4">
        <v>1.5210592725233285E-3</v>
      </c>
      <c r="V52" s="4">
        <v>1.497858604036062E-3</v>
      </c>
      <c r="W52" s="4">
        <v>1.4749430108152994E-3</v>
      </c>
      <c r="X52" s="4">
        <v>1.4523141862340383E-3</v>
      </c>
      <c r="Y52" s="4">
        <v>1.4299733512965762E-3</v>
      </c>
      <c r="Z52" s="4">
        <v>1.4079212931089602E-3</v>
      </c>
      <c r="AA52" s="4">
        <v>1.3861584006851224E-3</v>
      </c>
      <c r="AB52" s="4">
        <v>1.3646846982550143E-3</v>
      </c>
      <c r="AC52" s="4">
        <v>1.3434998762303918E-3</v>
      </c>
      <c r="AD52" s="4">
        <v>1.3226033199794651E-3</v>
      </c>
      <c r="AE52" s="4">
        <v>1.3019941365502996E-3</v>
      </c>
      <c r="AF52" s="4">
        <v>1.28167117947664E-3</v>
      </c>
      <c r="AG52" s="4">
        <v>1.2616330717930557E-3</v>
      </c>
      <c r="AH52" s="4">
        <v>1.2418782273764251E-3</v>
      </c>
      <c r="AI52" s="4">
        <v>1.2224048707271118E-3</v>
      </c>
      <c r="AJ52" s="4">
        <v>1.2032110552931963E-3</v>
      </c>
      <c r="AK52" s="4">
        <v>1.184294680438458E-3</v>
      </c>
      <c r="AL52" s="4">
        <v>1.1656535071443708E-3</v>
      </c>
      <c r="AM52" s="4">
        <v>1.1472851725347066E-3</v>
      </c>
      <c r="AN52" s="4">
        <v>1.1291872033032391E-3</v>
      </c>
      <c r="AO52" s="4">
        <v>1.1113570281207075E-3</v>
      </c>
      <c r="AP52" s="4">
        <v>1.0937919890919856E-3</v>
      </c>
      <c r="AQ52" s="4">
        <v>1.0764893523317332E-3</v>
      </c>
      <c r="AR52" s="4">
        <v>1.0594463177175939E-3</v>
      </c>
      <c r="AS52" s="4">
        <v>1.042660027881892E-3</v>
      </c>
      <c r="AT52" s="4">
        <v>1.0261275764952282E-3</v>
      </c>
      <c r="AU52" s="4">
        <v>1.0098460158910472E-3</v>
      </c>
      <c r="AV52" s="4">
        <v>9.9381236408102591E-4</v>
      </c>
      <c r="AW52" s="4">
        <v>9.7802361120280512E-4</v>
      </c>
      <c r="AX52" s="4">
        <v>9.6247672544202967E-4</v>
      </c>
      <c r="AY52" s="4">
        <v>9.4716865846777853E-4</v>
      </c>
      <c r="AZ52" s="4">
        <v>9.3209635041491268E-4</v>
      </c>
      <c r="BA52" s="4">
        <v>9.1725673444720268E-4</v>
      </c>
      <c r="BB52" s="4">
        <v>9.0264674093365471E-4</v>
      </c>
      <c r="BC52" s="4">
        <v>8.8826330126345887E-4</v>
      </c>
      <c r="BD52" s="4">
        <v>8.7410335132875883E-4</v>
      </c>
      <c r="BE52" s="4">
        <v>8.6016383469900148E-4</v>
      </c>
      <c r="BF52" s="4">
        <v>8.464417055097373E-4</v>
      </c>
      <c r="BG52" s="4">
        <v>8.3293393108707647E-4</v>
      </c>
      <c r="BH52" s="4">
        <v>8.1963749432845123E-4</v>
      </c>
      <c r="BI52" s="4">
        <v>8.065493958571146E-4</v>
      </c>
      <c r="BJ52" s="4">
        <v>7.9366665596802832E-4</v>
      </c>
      <c r="BK52" s="4">
        <v>7.809863163814601E-4</v>
      </c>
      <c r="BL52" s="4">
        <v>7.685054418169468E-4</v>
      </c>
      <c r="BM52" s="4">
        <v>7.5622112140460995E-4</v>
      </c>
      <c r="BN52" s="4">
        <v>7.4413046994314946E-4</v>
      </c>
      <c r="BO52" s="4">
        <v>7.322306290188374E-4</v>
      </c>
      <c r="BP52" s="4">
        <v>7.2051876799494874E-4</v>
      </c>
      <c r="BQ52" s="4">
        <v>7.089920848819542E-4</v>
      </c>
      <c r="BR52" s="4">
        <v>6.9764780709835605E-4</v>
      </c>
      <c r="BS52" s="4">
        <v>6.8648319213071574E-4</v>
      </c>
      <c r="BT52" s="4">
        <v>6.7549552810020064E-4</v>
      </c>
      <c r="BU52" s="4">
        <v>6.6468213424442091E-4</v>
      </c>
      <c r="BV52" s="4">
        <v>6.5404036131999632E-4</v>
      </c>
      <c r="BW52" s="4">
        <v>6.4356759193329172E-4</v>
      </c>
      <c r="BX52" s="4">
        <v>6.3326124080531621E-4</v>
      </c>
      <c r="BY52" s="4">
        <v>6.2311875497511604E-4</v>
      </c>
      <c r="BZ52" s="4">
        <v>6.1313761394787836E-4</v>
      </c>
      <c r="CA52" s="4">
        <v>6.0331532979285285E-4</v>
      </c>
      <c r="CB52" s="4">
        <v>5.936494471927567E-4</v>
      </c>
      <c r="CC52" s="4">
        <v>5.8413754345321145E-4</v>
      </c>
      <c r="CD52" s="4">
        <v>5.7477722847054658E-4</v>
      </c>
      <c r="CE52" s="4">
        <v>5.6556614466662936E-4</v>
      </c>
      <c r="CF52" s="4">
        <v>5.56501966889833E-4</v>
      </c>
      <c r="CG52" s="4">
        <v>5.4758240228769406E-4</v>
      </c>
      <c r="CH52" s="4">
        <v>5.3880519015214734E-4</v>
      </c>
      <c r="CI52" s="4">
        <v>5.301681017417792E-4</v>
      </c>
      <c r="CJ52" s="4">
        <v>5.2166894008098819E-4</v>
      </c>
      <c r="CK52" s="4">
        <v>5.1330553974127113E-4</v>
      </c>
      <c r="CL52" s="4">
        <v>5.0507576660319131E-4</v>
      </c>
      <c r="CM52" s="4">
        <v>4.9697751760346964E-4</v>
      </c>
      <c r="CN52" s="4">
        <v>4.890087204681981E-4</v>
      </c>
      <c r="CO52" s="4">
        <v>4.8116733343273044E-4</v>
      </c>
      <c r="CP52" s="4">
        <v>4.7345134495091479E-4</v>
      </c>
      <c r="CQ52" s="4">
        <v>4.6585877339444526E-4</v>
      </c>
      <c r="CR52" s="4">
        <v>4.5838766674377585E-4</v>
      </c>
      <c r="CS52" s="4">
        <v>4.5103610227126278E-4</v>
      </c>
      <c r="CT52" s="4">
        <v>4.438021862178676E-4</v>
      </c>
      <c r="CU52" s="4">
        <v>4.3668405346486416E-4</v>
      </c>
      <c r="CV52" s="4">
        <v>4.2967986720010565E-4</v>
      </c>
      <c r="CW52" s="4">
        <v>4.2278781858118286E-4</v>
      </c>
      <c r="CX52" s="4">
        <v>4.160061263951409E-4</v>
      </c>
      <c r="CY52" s="4">
        <v>4.0933303671564225E-4</v>
      </c>
      <c r="CZ52" s="4">
        <v>4.0276682255846463E-4</v>
      </c>
      <c r="DA52" s="4">
        <v>3.9630578353599955E-4</v>
      </c>
      <c r="DB52" s="4">
        <v>3.8994824551064067E-4</v>
      </c>
      <c r="DC52" s="4">
        <v>3.8369256024772813E-4</v>
      </c>
      <c r="DD52" s="4">
        <v>3.7753710506938098E-4</v>
      </c>
      <c r="DE52" s="4">
        <v>3.7148028250799658E-4</v>
      </c>
      <c r="DF52" s="4">
        <v>3.6552051996174839E-4</v>
      </c>
      <c r="DG52" s="4">
        <v>3.5965626934986172E-4</v>
      </c>
      <c r="DH52" s="4">
        <v>3.5388600677066506E-4</v>
      </c>
      <c r="DI52" s="4">
        <v>3.4820823216119567E-4</v>
      </c>
      <c r="DJ52" s="4">
        <v>3.426214689581375E-4</v>
      </c>
      <c r="DK52" s="4">
        <v>3.3712426376175664E-4</v>
      </c>
      <c r="DL52" s="4">
        <v>3.3171518600216832E-4</v>
      </c>
      <c r="DM52" s="4">
        <v>3.2639282760793531E-4</v>
      </c>
      <c r="DN52" s="4">
        <v>3.2115580267721988E-4</v>
      </c>
      <c r="DO52" s="4">
        <v>3.160027471532656E-4</v>
      </c>
      <c r="DP52" s="4">
        <v>3.1093231850065628E-4</v>
      </c>
      <c r="DQ52" s="4">
        <v>3.0594319538690407E-4</v>
      </c>
      <c r="DR52" s="4">
        <v>3.0103407736603582E-4</v>
      </c>
      <c r="DS52" s="4">
        <v>2.9620368456551027E-4</v>
      </c>
      <c r="DT52" s="4">
        <v>2.9145075737735393E-4</v>
      </c>
      <c r="DU52" s="4">
        <v>2.8677405615196161E-4</v>
      </c>
      <c r="DV52" s="4">
        <v>2.8217236089611575E-4</v>
      </c>
      <c r="DW52" s="4">
        <v>2.7764447097344824E-4</v>
      </c>
      <c r="DX52" s="4">
        <v>2.7318920480989828E-4</v>
      </c>
      <c r="DY52" s="4">
        <v>2.6880539960216776E-4</v>
      </c>
      <c r="DZ52" s="4">
        <v>2.6449191102928538E-4</v>
      </c>
      <c r="EA52" s="4">
        <v>2.6024761296872256E-4</v>
      </c>
      <c r="EB52" s="4">
        <v>2.5607139721584016E-4</v>
      </c>
      <c r="EC52" s="4">
        <v>2.5196217320688774E-4</v>
      </c>
      <c r="ED52" s="4">
        <v>2.4791886774577776E-4</v>
      </c>
      <c r="EE52" s="4">
        <v>2.4394042473485644E-4</v>
      </c>
      <c r="EF52" s="4">
        <v>2.4002580490867231E-4</v>
      </c>
      <c r="EG52" s="4">
        <v>2.3617398557196356E-4</v>
      </c>
      <c r="EH52" s="4">
        <v>2.3238396034119813E-4</v>
      </c>
      <c r="EI52" s="4">
        <v>2.2865473888955545E-4</v>
      </c>
      <c r="EJ52" s="4">
        <v>2.2498534669557202E-4</v>
      </c>
      <c r="EK52" s="4">
        <v>2.2137482479556159E-4</v>
      </c>
      <c r="EL52" s="4">
        <v>2.1782222953936614E-4</v>
      </c>
      <c r="EM52" s="4">
        <v>2.1432663234977056E-4</v>
      </c>
      <c r="EN52" s="4">
        <v>2.1088711948535899E-4</v>
      </c>
      <c r="EO52" s="4">
        <v>2.0750279180670184E-4</v>
      </c>
      <c r="EP52" s="4">
        <v>2.0417276454631761E-4</v>
      </c>
      <c r="EQ52" s="4">
        <v>2.0089616708185432E-4</v>
      </c>
      <c r="ER52" s="4">
        <v>1.9767214271271261E-4</v>
      </c>
      <c r="ES52" s="4">
        <v>1.9449984843955548E-4</v>
      </c>
      <c r="ET52" s="4">
        <v>1.9137845474814785E-4</v>
      </c>
      <c r="EU52" s="4">
        <v>1.8830714539508353E-4</v>
      </c>
      <c r="EV52" s="4">
        <v>1.8528511719839713E-4</v>
      </c>
      <c r="EW52" s="4">
        <v>1.8231157982939727E-4</v>
      </c>
      <c r="EX52" s="4">
        <v>1.7938575560949577E-4</v>
      </c>
      <c r="EY52" s="4">
        <v>1.7650687930903519E-4</v>
      </c>
      <c r="EZ52" s="4">
        <v>1.7367419794978023E-4</v>
      </c>
      <c r="FA52" s="4">
        <v>1.7088697060974045E-4</v>
      </c>
      <c r="FB52" s="4">
        <v>1.6814446823165685E-4</v>
      </c>
      <c r="FC52" s="4">
        <v>1.6544597343459699E-4</v>
      </c>
      <c r="FD52" s="4">
        <v>1.6279078032732652E-4</v>
      </c>
      <c r="FE52" s="4">
        <v>1.6017819432601055E-4</v>
      </c>
      <c r="FF52" s="4">
        <v>1.5760753197369137E-4</v>
      </c>
      <c r="FG52" s="4">
        <v>1.5507812076331895E-4</v>
      </c>
      <c r="FH52" s="4">
        <v>1.5258929896266871E-4</v>
      </c>
      <c r="FI52" s="4">
        <v>1.5014041544292311E-4</v>
      </c>
      <c r="FJ52" s="4">
        <v>1.4773082950936267E-4</v>
      </c>
      <c r="FK52" s="4">
        <v>1.4535991073472143E-4</v>
      </c>
      <c r="FL52" s="4">
        <v>1.4302703879554013E-4</v>
      </c>
      <c r="FM52" s="4">
        <v>1.4073160331073975E-4</v>
      </c>
      <c r="FN52" s="4">
        <v>1.3847300368274862E-4</v>
      </c>
      <c r="FO52" s="4">
        <v>1.3625064894140504E-4</v>
      </c>
      <c r="FP52" s="4">
        <v>1.340639575896363E-4</v>
      </c>
      <c r="FQ52" s="4">
        <v>1.3191235745291241E-4</v>
      </c>
    </row>
    <row r="53" spans="1:173" x14ac:dyDescent="0.2">
      <c r="A53" s="3">
        <v>51</v>
      </c>
      <c r="B53" s="4">
        <v>2.2725545963028226E-3</v>
      </c>
      <c r="C53" s="4">
        <v>2.2426883976356393E-3</v>
      </c>
      <c r="D53" s="4">
        <v>2.2129107454962327E-3</v>
      </c>
      <c r="E53" s="4">
        <v>2.1832460250238439E-3</v>
      </c>
      <c r="F53" s="4">
        <v>2.1537165441571915E-3</v>
      </c>
      <c r="G53" s="4">
        <v>2.1243426681579747E-3</v>
      </c>
      <c r="H53" s="4">
        <v>2.0951429471833816E-3</v>
      </c>
      <c r="I53" s="4">
        <v>2.0661342370644764E-3</v>
      </c>
      <c r="J53" s="4">
        <v>2.0373318134734308E-3</v>
      </c>
      <c r="K53" s="4">
        <v>2.008749479688432E-3</v>
      </c>
      <c r="L53" s="4">
        <v>1.9803996681794223E-3</v>
      </c>
      <c r="M53" s="4">
        <v>1.9522935362524807E-3</v>
      </c>
      <c r="N53" s="4">
        <v>1.9244410559977609E-3</v>
      </c>
      <c r="O53" s="4">
        <v>1.8968510987888987E-3</v>
      </c>
      <c r="P53" s="4">
        <v>1.8695315145879077E-3</v>
      </c>
      <c r="Q53" s="4">
        <v>1.842489206303366E-3</v>
      </c>
      <c r="R53" s="4">
        <v>1.8157301994512487E-3</v>
      </c>
      <c r="S53" s="4">
        <v>1.7892597073614347E-3</v>
      </c>
      <c r="T53" s="4">
        <v>1.7630821921674755E-3</v>
      </c>
      <c r="U53" s="4">
        <v>1.7372014218112186E-3</v>
      </c>
      <c r="V53" s="4">
        <v>1.7116205232849957E-3</v>
      </c>
      <c r="W53" s="4">
        <v>1.6863420323285361E-3</v>
      </c>
      <c r="X53" s="4">
        <v>1.66136793978644E-3</v>
      </c>
      <c r="Y53" s="4">
        <v>1.6366997348254975E-3</v>
      </c>
      <c r="Z53" s="4">
        <v>1.6123384452007006E-3</v>
      </c>
      <c r="AA53" s="4">
        <v>1.5882846747524715E-3</v>
      </c>
      <c r="AB53" s="4">
        <v>1.5645386383045246E-3</v>
      </c>
      <c r="AC53" s="4">
        <v>1.541100194128342E-3</v>
      </c>
      <c r="AD53" s="4">
        <v>1.5179688741271402E-3</v>
      </c>
      <c r="AE53" s="4">
        <v>1.4951439118857657E-3</v>
      </c>
      <c r="AF53" s="4">
        <v>1.4726242687264079E-3</v>
      </c>
      <c r="AG53" s="4">
        <v>1.45040865789825E-3</v>
      </c>
      <c r="AH53" s="4">
        <v>1.428495567026733E-3</v>
      </c>
      <c r="AI53" s="4">
        <v>1.4068832789345675E-3</v>
      </c>
      <c r="AJ53" s="4">
        <v>1.3855698909479575E-3</v>
      </c>
      <c r="AK53" s="4">
        <v>1.3645533327851789E-3</v>
      </c>
      <c r="AL53" s="4">
        <v>1.3438313831283244E-3</v>
      </c>
      <c r="AM53" s="4">
        <v>1.3234016849634767E-3</v>
      </c>
      <c r="AN53" s="4">
        <v>1.3032617597777962E-3</v>
      </c>
      <c r="AO53" s="4">
        <v>1.2834090206895743E-3</v>
      </c>
      <c r="AP53" s="4">
        <v>1.263840784586634E-3</v>
      </c>
      <c r="AQ53" s="4">
        <v>1.2445542833410261E-3</v>
      </c>
      <c r="AR53" s="4">
        <v>1.225546674165634E-3</v>
      </c>
      <c r="AS53" s="4">
        <v>1.2068150491725271E-3</v>
      </c>
      <c r="AT53" s="4">
        <v>1.1883564441891314E-3</v>
      </c>
      <c r="AU53" s="4">
        <v>1.1701678468850618E-3</v>
      </c>
      <c r="AV53" s="4">
        <v>1.152246204259022E-3</v>
      </c>
      <c r="AW53" s="4">
        <v>1.134588429529737E-3</v>
      </c>
      <c r="AX53" s="4">
        <v>1.1171914084766588E-3</v>
      </c>
      <c r="AY53" s="4">
        <v>1.1000520052665275E-3</v>
      </c>
      <c r="AZ53" s="4">
        <v>1.083167067805757E-3</v>
      </c>
      <c r="BA53" s="4">
        <v>1.0665334326506182E-3</v>
      </c>
      <c r="BB53" s="4">
        <v>1.0501479295100813E-3</v>
      </c>
      <c r="BC53" s="4">
        <v>1.0340073853678522E-3</v>
      </c>
      <c r="BD53" s="4">
        <v>1.0181086282536889E-3</v>
      </c>
      <c r="BE53" s="4">
        <v>1.0024484906897557E-3</v>
      </c>
      <c r="BF53" s="4">
        <v>9.8702381283399809E-4</v>
      </c>
      <c r="BG53" s="4">
        <v>9.7183144534540578E-4</v>
      </c>
      <c r="BH53" s="4">
        <v>9.5686825199003955E-4</v>
      </c>
      <c r="BI53" s="4">
        <v>9.4213111200791566E-4</v>
      </c>
      <c r="BJ53" s="4">
        <v>9.2761692225817871E-4</v>
      </c>
      <c r="BK53" s="4">
        <v>9.1332259916043768E-4</v>
      </c>
      <c r="BL53" s="4">
        <v>8.9924508044514351E-4</v>
      </c>
      <c r="BM53" s="4">
        <v>8.8538132673021686E-4</v>
      </c>
      <c r="BN53" s="4">
        <v>8.7172832293536118E-4</v>
      </c>
      <c r="BO53" s="4">
        <v>8.5828307954738392E-4</v>
      </c>
      <c r="BP53" s="4">
        <v>8.4504263374685085E-4</v>
      </c>
      <c r="BQ53" s="4">
        <v>8.3200405040784187E-4</v>
      </c>
      <c r="BR53" s="4">
        <v>8.1916442298102243E-4</v>
      </c>
      <c r="BS53" s="4">
        <v>8.0652087426669183E-4</v>
      </c>
      <c r="BT53" s="4">
        <v>7.9407055708968777E-4</v>
      </c>
      <c r="BU53" s="4">
        <v>7.818106548815873E-4</v>
      </c>
      <c r="BV53" s="4">
        <v>7.6973838217819779E-4</v>
      </c>
      <c r="BW53" s="4">
        <v>7.5785098503922121E-4</v>
      </c>
      <c r="BX53" s="4">
        <v>7.4614574139664214E-4</v>
      </c>
      <c r="BY53" s="4">
        <v>7.346199613369464E-4</v>
      </c>
      <c r="BZ53" s="4">
        <v>7.2327098732305473E-4</v>
      </c>
      <c r="CA53" s="4">
        <v>7.1209619436030103E-4</v>
      </c>
      <c r="CB53" s="4">
        <v>7.0109299011289483E-4</v>
      </c>
      <c r="CC53" s="4">
        <v>6.9025881497208896E-4</v>
      </c>
      <c r="CD53" s="4">
        <v>6.7959114208293592E-4</v>
      </c>
      <c r="CE53" s="4">
        <v>6.6908747733185336E-4</v>
      </c>
      <c r="CF53" s="4">
        <v>6.5874535929844047E-4</v>
      </c>
      <c r="CG53" s="4">
        <v>6.4856235917465366E-4</v>
      </c>
      <c r="CH53" s="4">
        <v>6.3853608065533862E-4</v>
      </c>
      <c r="CI53" s="4">
        <v>6.2866415980078472E-4</v>
      </c>
      <c r="CJ53" s="4">
        <v>6.1894426487607568E-4</v>
      </c>
      <c r="CK53" s="4">
        <v>6.0937409616712568E-4</v>
      </c>
      <c r="CL53" s="4">
        <v>5.9995138577784157E-4</v>
      </c>
      <c r="CM53" s="4">
        <v>5.9067389740896648E-4</v>
      </c>
      <c r="CN53" s="4">
        <v>5.8153942612049203E-4</v>
      </c>
      <c r="CO53" s="4">
        <v>5.7254579807941575E-4</v>
      </c>
      <c r="CP53" s="4">
        <v>5.6369087029572995E-4</v>
      </c>
      <c r="CQ53" s="4">
        <v>5.5497253034497707E-4</v>
      </c>
      <c r="CR53" s="4">
        <v>5.4638869608225615E-4</v>
      </c>
      <c r="CS53" s="4">
        <v>5.379373153464595E-4</v>
      </c>
      <c r="CT53" s="4">
        <v>5.2961636565618253E-4</v>
      </c>
      <c r="CU53" s="4">
        <v>5.2142385389986057E-4</v>
      </c>
      <c r="CV53" s="4">
        <v>5.133578160190222E-4</v>
      </c>
      <c r="CW53" s="4">
        <v>5.054163166868797E-4</v>
      </c>
      <c r="CX53" s="4">
        <v>4.9759744898236757E-4</v>
      </c>
      <c r="CY53" s="4">
        <v>4.8989933406118347E-4</v>
      </c>
      <c r="CZ53" s="4">
        <v>4.8232012082338738E-4</v>
      </c>
      <c r="DA53" s="4">
        <v>4.7485798557922454E-4</v>
      </c>
      <c r="DB53" s="4">
        <v>4.6751113171272785E-4</v>
      </c>
      <c r="DC53" s="4">
        <v>4.6027778934509822E-4</v>
      </c>
      <c r="DD53" s="4">
        <v>4.531562149960866E-4</v>
      </c>
      <c r="DE53" s="4">
        <v>4.4614469124659717E-4</v>
      </c>
      <c r="DF53" s="4">
        <v>4.392415264000693E-4</v>
      </c>
      <c r="DG53" s="4">
        <v>4.3244505414596901E-4</v>
      </c>
      <c r="DH53" s="4">
        <v>4.2575363322217008E-4</v>
      </c>
      <c r="DI53" s="4">
        <v>4.191656470804439E-4</v>
      </c>
      <c r="DJ53" s="4">
        <v>4.1267950355206029E-4</v>
      </c>
      <c r="DK53" s="4">
        <v>4.0629363451560874E-4</v>
      </c>
      <c r="DL53" s="4">
        <v>4.0000649556692913E-4</v>
      </c>
      <c r="DM53" s="4">
        <v>3.9381656569048573E-4</v>
      </c>
      <c r="DN53" s="4">
        <v>3.877223469335167E-4</v>
      </c>
      <c r="DO53" s="4">
        <v>3.8172236408273719E-4</v>
      </c>
      <c r="DP53" s="4">
        <v>3.7581516434359585E-4</v>
      </c>
      <c r="DQ53" s="4">
        <v>3.6999931702186295E-4</v>
      </c>
      <c r="DR53" s="4">
        <v>3.6427341320832696E-4</v>
      </c>
      <c r="DS53" s="4">
        <v>3.5863606546704396E-4</v>
      </c>
      <c r="DT53" s="4">
        <v>3.5308590752547442E-4</v>
      </c>
      <c r="DU53" s="4">
        <v>3.476215939691718E-4</v>
      </c>
      <c r="DV53" s="4">
        <v>3.4224179993802561E-4</v>
      </c>
      <c r="DW53" s="4">
        <v>3.3694522082727829E-4</v>
      </c>
      <c r="DX53" s="4">
        <v>3.3173057199131772E-4</v>
      </c>
      <c r="DY53" s="4">
        <v>3.2659658845024531E-4</v>
      </c>
      <c r="DZ53" s="4">
        <v>3.2154202460088488E-4</v>
      </c>
      <c r="EA53" s="4">
        <v>3.1656565393034519E-4</v>
      </c>
      <c r="EB53" s="4">
        <v>3.1166626873357917E-4</v>
      </c>
      <c r="EC53" s="4">
        <v>3.0684267983449587E-4</v>
      </c>
      <c r="ED53" s="4">
        <v>3.0209371630940396E-4</v>
      </c>
      <c r="EE53" s="4">
        <v>2.9741822521600625E-4</v>
      </c>
      <c r="EF53" s="4">
        <v>2.9281507132372653E-4</v>
      </c>
      <c r="EG53" s="4">
        <v>2.8828313684892137E-4</v>
      </c>
      <c r="EH53" s="4">
        <v>2.8382132119320058E-4</v>
      </c>
      <c r="EI53" s="4">
        <v>2.7942854068485623E-4</v>
      </c>
      <c r="EJ53" s="4">
        <v>2.751037283246216E-4</v>
      </c>
      <c r="EK53" s="4">
        <v>2.708458335334285E-4</v>
      </c>
      <c r="EL53" s="4">
        <v>2.6665382190538267E-4</v>
      </c>
      <c r="EM53" s="4">
        <v>2.6252667496262649E-4</v>
      </c>
      <c r="EN53" s="4">
        <v>2.5846338991442064E-4</v>
      </c>
      <c r="EO53" s="4">
        <v>2.5446297941944529E-4</v>
      </c>
      <c r="EP53" s="4">
        <v>2.5052447135109901E-4</v>
      </c>
      <c r="EQ53" s="4">
        <v>2.4664690856657234E-4</v>
      </c>
      <c r="ER53" s="4">
        <v>2.4282934867903005E-4</v>
      </c>
      <c r="ES53" s="4">
        <v>2.390708638324579E-4</v>
      </c>
      <c r="ET53" s="4">
        <v>2.3537054048117234E-4</v>
      </c>
      <c r="EU53" s="4">
        <v>2.3172747917077352E-4</v>
      </c>
      <c r="EV53" s="4">
        <v>2.281407943236502E-4</v>
      </c>
      <c r="EW53" s="4">
        <v>2.246096140267051E-4</v>
      </c>
      <c r="EX53" s="4">
        <v>2.2113307982274399E-4</v>
      </c>
      <c r="EY53" s="4">
        <v>2.1771034650452936E-4</v>
      </c>
      <c r="EZ53" s="4">
        <v>2.1434058191194261E-4</v>
      </c>
      <c r="FA53" s="4">
        <v>2.1102296673269905E-4</v>
      </c>
      <c r="FB53" s="4">
        <v>2.0775669430461718E-4</v>
      </c>
      <c r="FC53" s="4">
        <v>2.0454097042255093E-4</v>
      </c>
      <c r="FD53" s="4">
        <v>2.0137501314698714E-4</v>
      </c>
      <c r="FE53" s="4">
        <v>1.9825805261564078E-4</v>
      </c>
      <c r="FF53" s="4">
        <v>1.9518933085838075E-4</v>
      </c>
      <c r="FG53" s="4">
        <v>1.9216810161459819E-4</v>
      </c>
      <c r="FH53" s="4">
        <v>1.8919363015279522E-4</v>
      </c>
      <c r="FI53" s="4">
        <v>1.8626519309417056E-4</v>
      </c>
      <c r="FJ53" s="4">
        <v>1.8338207823742625E-4</v>
      </c>
      <c r="FK53" s="4">
        <v>1.805435843873493E-4</v>
      </c>
      <c r="FL53" s="4">
        <v>1.7774902118494751E-4</v>
      </c>
      <c r="FM53" s="4">
        <v>1.7499770894113809E-4</v>
      </c>
      <c r="FN53" s="4">
        <v>1.7228897847232361E-4</v>
      </c>
      <c r="FO53" s="4">
        <v>1.6962217093863252E-4</v>
      </c>
      <c r="FP53" s="4">
        <v>1.6699663768471318E-4</v>
      </c>
      <c r="FQ53" s="4">
        <v>1.6441174008241521E-4</v>
      </c>
    </row>
    <row r="54" spans="1:173" x14ac:dyDescent="0.2">
      <c r="A54" s="3">
        <v>52</v>
      </c>
      <c r="B54" s="4">
        <v>2.4809687945579473E-3</v>
      </c>
      <c r="C54" s="4">
        <v>2.4472282825852565E-3</v>
      </c>
      <c r="D54" s="4">
        <v>2.4136512038560598E-3</v>
      </c>
      <c r="E54" s="4">
        <v>2.3802604103576597E-3</v>
      </c>
      <c r="F54" s="4">
        <v>2.3470766940856258E-3</v>
      </c>
      <c r="G54" s="4">
        <v>2.3141189248029326E-3</v>
      </c>
      <c r="H54" s="4">
        <v>2.28140418022027E-3</v>
      </c>
      <c r="I54" s="4">
        <v>2.2489478688415554E-3</v>
      </c>
      <c r="J54" s="4">
        <v>2.2167638457332162E-3</v>
      </c>
      <c r="K54" s="4">
        <v>2.1848645214922469E-3</v>
      </c>
      <c r="L54" s="4">
        <v>2.1532609646944811E-3</v>
      </c>
      <c r="M54" s="4">
        <v>2.1219629981125143E-3</v>
      </c>
      <c r="N54" s="4">
        <v>2.0909792889907131E-3</v>
      </c>
      <c r="O54" s="4">
        <v>2.0603174336674135E-3</v>
      </c>
      <c r="P54" s="4">
        <v>2.0299840368286359E-3</v>
      </c>
      <c r="Q54" s="4">
        <v>1.9999847856722042E-3</v>
      </c>
      <c r="R54" s="4">
        <v>1.9703245192570495E-3</v>
      </c>
      <c r="S54" s="4">
        <v>1.9410072933011557E-3</v>
      </c>
      <c r="T54" s="4">
        <v>1.9120364406867152E-3</v>
      </c>
      <c r="U54" s="4">
        <v>1.8834146279174124E-3</v>
      </c>
      <c r="V54" s="4">
        <v>1.8551439077680865E-3</v>
      </c>
      <c r="W54" s="4">
        <v>1.8272257683515924E-3</v>
      </c>
      <c r="X54" s="4">
        <v>1.7996611788222427E-3</v>
      </c>
      <c r="Y54" s="4">
        <v>1.7724506319212185E-3</v>
      </c>
      <c r="Z54" s="4">
        <v>1.7455941835616828E-3</v>
      </c>
      <c r="AA54" s="4">
        <v>1.7190914896402232E-3</v>
      </c>
      <c r="AB54" s="4">
        <v>1.6929418402511498E-3</v>
      </c>
      <c r="AC54" s="4">
        <v>1.6671441914719587E-3</v>
      </c>
      <c r="AD54" s="4">
        <v>1.6416971948765013E-3</v>
      </c>
      <c r="AE54" s="4">
        <v>1.6165992249266292E-3</v>
      </c>
      <c r="AF54" s="4">
        <v>1.5918484043814241E-3</v>
      </c>
      <c r="AG54" s="4">
        <v>1.5674426278571296E-3</v>
      </c>
      <c r="AH54" s="4">
        <v>1.5433795836609088E-3</v>
      </c>
      <c r="AI54" s="4">
        <v>1.5196567740168865E-3</v>
      </c>
      <c r="AJ54" s="4">
        <v>1.4962715337913934E-3</v>
      </c>
      <c r="AK54" s="4">
        <v>1.4732210478223262E-3</v>
      </c>
      <c r="AL54" s="4">
        <v>1.4505023669481032E-3</v>
      </c>
      <c r="AM54" s="4">
        <v>1.4281124228248121E-3</v>
      </c>
      <c r="AN54" s="4">
        <v>1.4060480416180354E-3</v>
      </c>
      <c r="AO54" s="4">
        <v>1.3843059566461813E-3</v>
      </c>
      <c r="AP54" s="4">
        <v>1.3628828200499266E-3</v>
      </c>
      <c r="AQ54" s="4">
        <v>1.3417752135563843E-3</v>
      </c>
      <c r="AR54" s="4">
        <v>1.3209796584006117E-3</v>
      </c>
      <c r="AS54" s="4">
        <v>1.3004926244671866E-3</v>
      </c>
      <c r="AT54" s="4">
        <v>1.2803105387049207E-3</v>
      </c>
      <c r="AU54" s="4">
        <v>1.2604297928676678E-3</v>
      </c>
      <c r="AV54" s="4">
        <v>1.2408467506302978E-3</v>
      </c>
      <c r="AW54" s="4">
        <v>1.2215577541241363E-3</v>
      </c>
      <c r="AX54" s="4">
        <v>1.2025591299344995E-3</v>
      </c>
      <c r="AY54" s="4">
        <v>1.1838471945985196E-3</v>
      </c>
      <c r="AZ54" s="4">
        <v>1.1654182596410045E-3</v>
      </c>
      <c r="BA54" s="4">
        <v>1.1472686361813089E-3</v>
      </c>
      <c r="BB54" s="4">
        <v>1.1293946391427445E-3</v>
      </c>
      <c r="BC54" s="4">
        <v>1.111792591094285E-3</v>
      </c>
      <c r="BD54" s="4">
        <v>1.094458825751321E-3</v>
      </c>
      <c r="BE54" s="4">
        <v>1.0773896911615566E-3</v>
      </c>
      <c r="BF54" s="4">
        <v>1.0605815525980278E-3</v>
      </c>
      <c r="BG54" s="4">
        <v>1.0440307951830041E-3</v>
      </c>
      <c r="BH54" s="4">
        <v>1.0277338262618674E-3</v>
      </c>
      <c r="BI54" s="4">
        <v>1.011687077545731E-3</v>
      </c>
      <c r="BJ54" s="4">
        <v>9.9588700704122957E-4</v>
      </c>
      <c r="BK54" s="4">
        <v>9.8033010078280025E-4</v>
      </c>
      <c r="BL54" s="4">
        <v>9.6501287438288674E-4</v>
      </c>
      <c r="BM54" s="4">
        <v>9.4993187441450022E-4</v>
      </c>
      <c r="BN54" s="4">
        <v>9.3508367963757166E-4</v>
      </c>
      <c r="BO54" s="4">
        <v>9.2046490208386178E-4</v>
      </c>
      <c r="BP54" s="4">
        <v>9.0607218800797806E-4</v>
      </c>
      <c r="BQ54" s="4">
        <v>8.9190221871893183E-4</v>
      </c>
      <c r="BR54" s="4">
        <v>8.7795171129811944E-4</v>
      </c>
      <c r="BS54" s="4">
        <v>8.6421741921449691E-4</v>
      </c>
      <c r="BT54" s="4">
        <v>8.5069613284594059E-4</v>
      </c>
      <c r="BU54" s="4">
        <v>8.3738467991212318E-4</v>
      </c>
      <c r="BV54" s="4">
        <v>8.2427992582800869E-4</v>
      </c>
      <c r="BW54" s="4">
        <v>8.1137877398362868E-4</v>
      </c>
      <c r="BX54" s="4">
        <v>7.986781659564679E-4</v>
      </c>
      <c r="BY54" s="4">
        <v>7.8617508166178851E-4</v>
      </c>
      <c r="BZ54" s="4">
        <v>7.738665394464439E-4</v>
      </c>
      <c r="CA54" s="4">
        <v>7.6174959613073412E-4</v>
      </c>
      <c r="CB54" s="4">
        <v>7.4982134700329883E-4</v>
      </c>
      <c r="CC54" s="4">
        <v>7.3807892577193446E-4</v>
      </c>
      <c r="CD54" s="4">
        <v>7.2651950447633062E-4</v>
      </c>
      <c r="CE54" s="4">
        <v>7.1514029336317009E-4</v>
      </c>
      <c r="CF54" s="4">
        <v>7.0393854073036444E-4</v>
      </c>
      <c r="CG54" s="4">
        <v>6.9291153273998152E-4</v>
      </c>
      <c r="CH54" s="4">
        <v>6.8205659320619283E-4</v>
      </c>
      <c r="CI54" s="4">
        <v>6.7137108335735274E-4</v>
      </c>
      <c r="CJ54" s="4">
        <v>6.6085240157687242E-4</v>
      </c>
      <c r="CK54" s="4">
        <v>6.5049798312477591E-4</v>
      </c>
      <c r="CL54" s="4">
        <v>6.4030529984115958E-4</v>
      </c>
      <c r="CM54" s="4">
        <v>6.3027185983388634E-4</v>
      </c>
      <c r="CN54" s="4">
        <v>6.2039520715251317E-4</v>
      </c>
      <c r="CO54" s="4">
        <v>6.1067292144945107E-4</v>
      </c>
      <c r="CP54" s="4">
        <v>6.0110261763079986E-4</v>
      </c>
      <c r="CQ54" s="4">
        <v>5.91681945496636E-4</v>
      </c>
      <c r="CR54" s="4">
        <v>5.8240858937363971E-4</v>
      </c>
      <c r="CS54" s="4">
        <v>5.7328026774039476E-4</v>
      </c>
      <c r="CT54" s="4">
        <v>5.6429473284624887E-4</v>
      </c>
      <c r="CU54" s="4">
        <v>5.5544977032506715E-4</v>
      </c>
      <c r="CV54" s="4">
        <v>5.4674319880509969E-4</v>
      </c>
      <c r="CW54" s="4">
        <v>5.3817286951463039E-4</v>
      </c>
      <c r="CX54" s="4">
        <v>5.2973666588562729E-4</v>
      </c>
      <c r="CY54" s="4">
        <v>5.2143250315483947E-4</v>
      </c>
      <c r="CZ54" s="4">
        <v>5.1325832796367266E-4</v>
      </c>
      <c r="DA54" s="4">
        <v>5.0521211795728771E-4</v>
      </c>
      <c r="DB54" s="4">
        <v>4.9729188138314395E-4</v>
      </c>
      <c r="DC54" s="4">
        <v>4.8949565669009765E-4</v>
      </c>
      <c r="DD54" s="4">
        <v>4.8182151212805557E-4</v>
      </c>
      <c r="DE54" s="4">
        <v>4.7426754534818372E-4</v>
      </c>
      <c r="DF54" s="4">
        <v>4.6683188300478129E-4</v>
      </c>
      <c r="DG54" s="4">
        <v>4.5951268035948623E-4</v>
      </c>
      <c r="DH54" s="4">
        <v>4.5230812088625783E-4</v>
      </c>
      <c r="DI54" s="4">
        <v>4.4521641587991212E-4</v>
      </c>
      <c r="DJ54" s="4">
        <v>4.3823580406632257E-4</v>
      </c>
      <c r="DK54" s="4">
        <v>4.313645512153963E-4</v>
      </c>
      <c r="DL54" s="4">
        <v>4.2460094975793616E-4</v>
      </c>
      <c r="DM54" s="4">
        <v>4.1794331840439014E-4</v>
      </c>
      <c r="DN54" s="4">
        <v>4.1139000176793061E-4</v>
      </c>
      <c r="DO54" s="4">
        <v>4.0493936999008717E-4</v>
      </c>
      <c r="DP54" s="4">
        <v>3.9858981837059826E-4</v>
      </c>
      <c r="DQ54" s="4">
        <v>3.9233976700092654E-4</v>
      </c>
      <c r="DR54" s="4">
        <v>3.8618766040110497E-4</v>
      </c>
      <c r="DS54" s="4">
        <v>3.8013196716035758E-4</v>
      </c>
      <c r="DT54" s="4">
        <v>3.7417117958271628E-4</v>
      </c>
      <c r="DU54" s="4">
        <v>3.6830381333508022E-4</v>
      </c>
      <c r="DV54" s="4">
        <v>3.6252840710060408E-4</v>
      </c>
      <c r="DW54" s="4">
        <v>3.5684352223541715E-4</v>
      </c>
      <c r="DX54" s="4">
        <v>3.5124774242967227E-4</v>
      </c>
      <c r="DY54" s="4">
        <v>3.4573967337303557E-4</v>
      </c>
      <c r="DZ54" s="4">
        <v>3.4031794242361801E-4</v>
      </c>
      <c r="EA54" s="4">
        <v>3.3498119828190287E-4</v>
      </c>
      <c r="EB54" s="4">
        <v>3.2972811066833696E-4</v>
      </c>
      <c r="EC54" s="4">
        <v>3.2455737000514073E-4</v>
      </c>
      <c r="ED54" s="4">
        <v>3.1946768710255924E-4</v>
      </c>
      <c r="EE54" s="4">
        <v>3.1445779284899888E-4</v>
      </c>
      <c r="EF54" s="4">
        <v>3.0952643790527201E-4</v>
      </c>
      <c r="EG54" s="4">
        <v>3.0467239240383748E-4</v>
      </c>
      <c r="EH54" s="4">
        <v>2.9989444565059475E-4</v>
      </c>
      <c r="EI54" s="4">
        <v>2.9519140583234016E-4</v>
      </c>
      <c r="EJ54" s="4">
        <v>2.9056209972733171E-4</v>
      </c>
      <c r="EK54" s="4">
        <v>2.8600537242018387E-4</v>
      </c>
      <c r="EL54" s="4">
        <v>2.8152008702120312E-4</v>
      </c>
      <c r="EM54" s="4">
        <v>2.7710512438861024E-4</v>
      </c>
      <c r="EN54" s="4">
        <v>2.7275938285631351E-4</v>
      </c>
      <c r="EO54" s="4">
        <v>2.6848177796401362E-4</v>
      </c>
      <c r="EP54" s="4">
        <v>2.6427124219230436E-4</v>
      </c>
      <c r="EQ54" s="4">
        <v>2.6012672470099307E-4</v>
      </c>
      <c r="ER54" s="4">
        <v>2.5604719107163998E-4</v>
      </c>
      <c r="ES54" s="4">
        <v>2.5203162305387217E-4</v>
      </c>
      <c r="ET54" s="4">
        <v>2.4807901831480628E-4</v>
      </c>
      <c r="EU54" s="4">
        <v>2.4418839019302307E-4</v>
      </c>
      <c r="EV54" s="4">
        <v>2.4035876745542861E-4</v>
      </c>
      <c r="EW54" s="4">
        <v>2.3658919405844525E-4</v>
      </c>
      <c r="EX54" s="4">
        <v>2.3287872891231132E-4</v>
      </c>
      <c r="EY54" s="4">
        <v>2.2922644564871142E-4</v>
      </c>
      <c r="EZ54" s="4">
        <v>2.2563143239262562E-4</v>
      </c>
      <c r="FA54" s="4">
        <v>2.2209279153662109E-4</v>
      </c>
      <c r="FB54" s="4">
        <v>2.1860963951980672E-4</v>
      </c>
      <c r="FC54" s="4">
        <v>2.1518110660856404E-4</v>
      </c>
      <c r="FD54" s="4">
        <v>2.1180633668194115E-4</v>
      </c>
      <c r="FE54" s="4">
        <v>2.0848448701971112E-4</v>
      </c>
      <c r="FF54" s="4">
        <v>2.0521472809365005E-4</v>
      </c>
      <c r="FG54" s="4">
        <v>2.0199624336225686E-4</v>
      </c>
      <c r="FH54" s="4">
        <v>1.9882822906791553E-4</v>
      </c>
      <c r="FI54" s="4">
        <v>1.9570989403838723E-4</v>
      </c>
      <c r="FJ54" s="4">
        <v>1.9264045948974573E-4</v>
      </c>
      <c r="FK54" s="4">
        <v>1.8961915883419778E-4</v>
      </c>
      <c r="FL54" s="4">
        <v>1.8664523748879169E-4</v>
      </c>
      <c r="FM54" s="4">
        <v>1.8371795268867785E-4</v>
      </c>
      <c r="FN54" s="4">
        <v>1.8083657330281167E-4</v>
      </c>
      <c r="FO54" s="4">
        <v>1.7800037965187698E-4</v>
      </c>
      <c r="FP54" s="4">
        <v>1.7520866332987328E-4</v>
      </c>
      <c r="FQ54" s="4">
        <v>1.7246072702759019E-4</v>
      </c>
    </row>
    <row r="55" spans="1:173" x14ac:dyDescent="0.2">
      <c r="A55" s="3">
        <v>53</v>
      </c>
      <c r="B55" s="4">
        <v>2.6683562177197695E-3</v>
      </c>
      <c r="C55" s="4">
        <v>2.6336719529739261E-3</v>
      </c>
      <c r="D55" s="4">
        <v>2.5990726918976303E-3</v>
      </c>
      <c r="E55" s="4">
        <v>2.5645879752740353E-3</v>
      </c>
      <c r="F55" s="4">
        <v>2.5302448617059436E-3</v>
      </c>
      <c r="G55" s="4">
        <v>2.4960680869970941E-3</v>
      </c>
      <c r="H55" s="4">
        <v>2.4620802154387E-3</v>
      </c>
      <c r="I55" s="4">
        <v>2.4283017831588927E-3</v>
      </c>
      <c r="J55" s="4">
        <v>2.3947514337331333E-3</v>
      </c>
      <c r="K55" s="4">
        <v>2.3614460462850762E-3</v>
      </c>
      <c r="L55" s="4">
        <v>2.3284008563259073E-3</v>
      </c>
      <c r="M55" s="4">
        <v>2.295629569599944E-3</v>
      </c>
      <c r="N55" s="4">
        <v>2.2631444692161606E-3</v>
      </c>
      <c r="O55" s="4">
        <v>2.2309565163498579E-3</v>
      </c>
      <c r="P55" s="4">
        <v>2.1990754448040217E-3</v>
      </c>
      <c r="Q55" s="4">
        <v>2.1675098497220269E-3</v>
      </c>
      <c r="R55" s="4">
        <v>2.1362672707353481E-3</v>
      </c>
      <c r="S55" s="4">
        <v>2.1053542698341587E-3</v>
      </c>
      <c r="T55" s="4">
        <v>2.074776504235043E-3</v>
      </c>
      <c r="U55" s="4">
        <v>2.0445387945181581E-3</v>
      </c>
      <c r="V55" s="4">
        <v>2.0146451882954164E-3</v>
      </c>
      <c r="W55" s="4">
        <v>1.9850990196628171E-3</v>
      </c>
      <c r="X55" s="4">
        <v>1.9559029646816217E-3</v>
      </c>
      <c r="Y55" s="4">
        <v>1.9270590931214082E-3</v>
      </c>
      <c r="Z55" s="4">
        <v>1.8985689166892694E-3</v>
      </c>
      <c r="AA55" s="4">
        <v>1.8704334339588735E-3</v>
      </c>
      <c r="AB55" s="4">
        <v>1.8426531722018913E-3</v>
      </c>
      <c r="AC55" s="4">
        <v>1.8152282263161901E-3</v>
      </c>
      <c r="AD55" s="4">
        <v>1.7881582950336483E-3</v>
      </c>
      <c r="AE55" s="4">
        <v>1.7614427145807854E-3</v>
      </c>
      <c r="AF55" s="4">
        <v>1.7350804899570749E-3</v>
      </c>
      <c r="AG55" s="4">
        <v>1.7090703239847072E-3</v>
      </c>
      <c r="AH55" s="4">
        <v>1.6834106442779051E-3</v>
      </c>
      <c r="AI55" s="4">
        <v>1.6580996282665739E-3</v>
      </c>
      <c r="AJ55" s="4">
        <v>1.6331352264070675E-3</v>
      </c>
      <c r="AK55" s="4">
        <v>1.6085151836983114E-3</v>
      </c>
      <c r="AL55" s="4">
        <v>1.5842370596206301E-3</v>
      </c>
      <c r="AM55" s="4">
        <v>1.5602982466018656E-3</v>
      </c>
      <c r="AN55" s="4">
        <v>1.5366959871138119E-3</v>
      </c>
      <c r="AO55" s="4">
        <v>1.5134273894902295E-3</v>
      </c>
      <c r="AP55" s="4">
        <v>1.4904894425575854E-3</v>
      </c>
      <c r="AQ55" s="4">
        <v>1.4678790291581256E-3</v>
      </c>
      <c r="AR55" s="4">
        <v>1.4455929386446575E-3</v>
      </c>
      <c r="AS55" s="4">
        <v>1.4236278784176548E-3</v>
      </c>
      <c r="AT55" s="4">
        <v>1.4019804845728512E-3</v>
      </c>
      <c r="AU55" s="4">
        <v>1.3806473317207191E-3</v>
      </c>
      <c r="AV55" s="4">
        <v>1.359624942038451E-3</v>
      </c>
      <c r="AW55" s="4">
        <v>1.3389097936075123E-3</v>
      </c>
      <c r="AX55" s="4">
        <v>1.3184983280885021E-3</v>
      </c>
      <c r="AY55" s="4">
        <v>1.2983869577801732E-3</v>
      </c>
      <c r="AZ55" s="4">
        <v>1.2785720721075755E-3</v>
      </c>
      <c r="BA55" s="4">
        <v>1.2590500435805119E-3</v>
      </c>
      <c r="BB55" s="4">
        <v>1.2398172332593882E-3</v>
      </c>
      <c r="BC55" s="4">
        <v>1.2208699957665381E-3</v>
      </c>
      <c r="BD55" s="4">
        <v>1.2022046838735534E-3</v>
      </c>
      <c r="BE55" s="4">
        <v>1.1838176526979272E-3</v>
      </c>
      <c r="BF55" s="4">
        <v>1.1657052635358767E-3</v>
      </c>
      <c r="BG55" s="4">
        <v>1.1478638873594349E-3</v>
      </c>
      <c r="BH55" s="4">
        <v>1.1302899080024575E-3</v>
      </c>
      <c r="BI55" s="4">
        <v>1.1129797250571949E-3</v>
      </c>
      <c r="BJ55" s="4">
        <v>1.0959297565050763E-3</v>
      </c>
      <c r="BK55" s="4">
        <v>1.079136441100359E-3</v>
      </c>
      <c r="BL55" s="4">
        <v>1.0625962405252931E-3</v>
      </c>
      <c r="BM55" s="4">
        <v>1.046305641334011E-3</v>
      </c>
      <c r="BN55" s="4">
        <v>1.0302611567014619E-3</v>
      </c>
      <c r="BO55" s="4">
        <v>1.0144593279922676E-3</v>
      </c>
      <c r="BP55" s="4">
        <v>9.9889672616204628E-4</v>
      </c>
      <c r="BQ55" s="4">
        <v>9.8356995300608041E-4</v>
      </c>
      <c r="BR55" s="4">
        <v>9.6847564226532068E-4</v>
      </c>
      <c r="BS55" s="4">
        <v>9.5361046060116195E-4</v>
      </c>
      <c r="BT55" s="4">
        <v>9.38971108450537E-4</v>
      </c>
      <c r="BU55" s="4">
        <v>9.2455432076865574E-4</v>
      </c>
      <c r="BV55" s="4">
        <v>9.1035686766971491E-4</v>
      </c>
      <c r="BW55" s="4">
        <v>8.9637555497279475E-4</v>
      </c>
      <c r="BX55" s="4">
        <v>8.8260722466171337E-4</v>
      </c>
      <c r="BY55" s="4">
        <v>8.6904875526394587E-4</v>
      </c>
      <c r="BZ55" s="4">
        <v>8.5569706215704588E-4</v>
      </c>
      <c r="CA55" s="4">
        <v>8.4254909780689946E-4</v>
      </c>
      <c r="CB55" s="4">
        <v>8.2960185194502767E-4</v>
      </c>
      <c r="CC55" s="4">
        <v>8.1685235168826864E-4</v>
      </c>
      <c r="CD55" s="4">
        <v>8.0429766160716731E-4</v>
      </c>
      <c r="CE55" s="4">
        <v>7.9193488374651455E-4</v>
      </c>
      <c r="CF55" s="4">
        <v>7.7976115760280962E-4</v>
      </c>
      <c r="CG55" s="4">
        <v>7.6777366006142156E-4</v>
      </c>
      <c r="CH55" s="4">
        <v>7.559696052985565E-4</v>
      </c>
      <c r="CI55" s="4">
        <v>7.4434624464947419E-4</v>
      </c>
      <c r="CJ55" s="4">
        <v>7.3290086644695052E-4</v>
      </c>
      <c r="CK55" s="4">
        <v>7.2163079583309475E-4</v>
      </c>
      <c r="CL55" s="4">
        <v>7.1053339454629771E-4</v>
      </c>
      <c r="CM55" s="4">
        <v>6.9960606068508735E-4</v>
      </c>
      <c r="CN55" s="4">
        <v>6.8884622845388765E-4</v>
      </c>
      <c r="CO55" s="4">
        <v>6.7825136788879359E-4</v>
      </c>
      <c r="CP55" s="4">
        <v>6.6781898456824695E-4</v>
      </c>
      <c r="CQ55" s="4">
        <v>6.5754661930916836E-4</v>
      </c>
      <c r="CR55" s="4">
        <v>6.4743184784987751E-4</v>
      </c>
      <c r="CS55" s="4">
        <v>6.3747228052213334E-4</v>
      </c>
      <c r="CT55" s="4">
        <v>6.2766556191273803E-4</v>
      </c>
      <c r="CU55" s="4">
        <v>6.1800937051670335E-4</v>
      </c>
      <c r="CV55" s="4">
        <v>6.0850141838231231E-4</v>
      </c>
      <c r="CW55" s="4">
        <v>5.9913945074985264E-4</v>
      </c>
      <c r="CX55" s="4">
        <v>5.8992124568524318E-4</v>
      </c>
      <c r="CY55" s="4">
        <v>5.8084461370777607E-4</v>
      </c>
      <c r="CZ55" s="4">
        <v>5.7190739741519447E-4</v>
      </c>
      <c r="DA55" s="4">
        <v>5.6310747110477344E-4</v>
      </c>
      <c r="DB55" s="4">
        <v>5.5444274039262442E-4</v>
      </c>
      <c r="DC55" s="4">
        <v>5.4591114183022427E-4</v>
      </c>
      <c r="DD55" s="4">
        <v>5.375106425211662E-4</v>
      </c>
      <c r="DE55" s="4">
        <v>5.2923923973524634E-4</v>
      </c>
      <c r="DF55" s="4">
        <v>5.2109496052477056E-4</v>
      </c>
      <c r="DG55" s="4">
        <v>5.1307586133875205E-4</v>
      </c>
      <c r="DH55" s="4">
        <v>5.0518002763944025E-4</v>
      </c>
      <c r="DI55" s="4">
        <v>4.974055735186278E-4</v>
      </c>
      <c r="DJ55" s="4">
        <v>4.8975064131673296E-4</v>
      </c>
      <c r="DK55" s="4">
        <v>4.8221340124199319E-4</v>
      </c>
      <c r="DL55" s="4">
        <v>4.747920509926562E-4</v>
      </c>
      <c r="DM55" s="4">
        <v>4.6748481538094744E-4</v>
      </c>
      <c r="DN55" s="4">
        <v>4.6028994595959105E-4</v>
      </c>
      <c r="DO55" s="4">
        <v>4.5320572065110643E-4</v>
      </c>
      <c r="DP55" s="4">
        <v>4.4623044337910311E-4</v>
      </c>
      <c r="DQ55" s="4">
        <v>4.3936244370379463E-4</v>
      </c>
      <c r="DR55" s="4">
        <v>4.3260007645995469E-4</v>
      </c>
      <c r="DS55" s="4">
        <v>4.259417213977601E-4</v>
      </c>
      <c r="DT55" s="4">
        <v>4.1938578282774142E-4</v>
      </c>
      <c r="DU55" s="4">
        <v>4.1293068926884224E-4</v>
      </c>
      <c r="DV55" s="4">
        <v>4.065748931002533E-4</v>
      </c>
      <c r="DW55" s="4">
        <v>4.0031687021624407E-4</v>
      </c>
      <c r="DX55" s="4">
        <v>3.9415511968565742E-4</v>
      </c>
      <c r="DY55" s="4">
        <v>3.8808816341462382E-4</v>
      </c>
      <c r="DZ55" s="4">
        <v>3.8211454581305038E-4</v>
      </c>
      <c r="EA55" s="4">
        <v>3.7623283346499559E-4</v>
      </c>
      <c r="EB55" s="4">
        <v>3.7044161480326299E-4</v>
      </c>
      <c r="EC55" s="4">
        <v>3.6473949978776954E-4</v>
      </c>
      <c r="ED55" s="4">
        <v>3.5912511958702265E-4</v>
      </c>
      <c r="EE55" s="4">
        <v>3.5359712626537032E-4</v>
      </c>
      <c r="EF55" s="4">
        <v>3.4815419247180568E-4</v>
      </c>
      <c r="EG55" s="4">
        <v>3.4279501113543276E-4</v>
      </c>
      <c r="EH55" s="4">
        <v>3.3751829516204257E-4</v>
      </c>
      <c r="EI55" s="4">
        <v>3.3232277713712843E-4</v>
      </c>
      <c r="EJ55" s="4">
        <v>3.2720720903123279E-4</v>
      </c>
      <c r="EK55" s="4">
        <v>3.2217036190973491E-4</v>
      </c>
      <c r="EL55" s="4">
        <v>3.1721102564685744E-4</v>
      </c>
      <c r="EM55" s="4">
        <v>3.1232800864289256E-4</v>
      </c>
      <c r="EN55" s="4">
        <v>3.0752013754575813E-4</v>
      </c>
      <c r="EO55" s="4">
        <v>3.0278625697621742E-4</v>
      </c>
      <c r="EP55" s="4">
        <v>2.9812522925720675E-4</v>
      </c>
      <c r="EQ55" s="4">
        <v>2.9353593414638279E-4</v>
      </c>
      <c r="ER55" s="4">
        <v>2.8901726857266663E-4</v>
      </c>
      <c r="ES55" s="4">
        <v>2.8456814637700667E-4</v>
      </c>
      <c r="ET55" s="4">
        <v>2.8018749805580612E-4</v>
      </c>
      <c r="EU55" s="4">
        <v>2.7587427050901336E-4</v>
      </c>
      <c r="EV55" s="4">
        <v>2.7162742679132101E-4</v>
      </c>
      <c r="EW55" s="4">
        <v>2.6744594586669557E-4</v>
      </c>
      <c r="EX55" s="4">
        <v>2.6332882236712596E-4</v>
      </c>
      <c r="EY55" s="4">
        <v>2.5927506635414765E-4</v>
      </c>
      <c r="EZ55" s="4">
        <v>2.5528370308447457E-4</v>
      </c>
      <c r="FA55" s="4">
        <v>2.5135377277862858E-4</v>
      </c>
      <c r="FB55" s="4">
        <v>2.4748433039334383E-4</v>
      </c>
      <c r="FC55" s="4">
        <v>2.4367444539641347E-4</v>
      </c>
      <c r="FD55" s="4">
        <v>2.3992320154619939E-4</v>
      </c>
      <c r="FE55" s="4">
        <v>2.3622969667314031E-4</v>
      </c>
      <c r="FF55" s="4">
        <v>2.3259304246558976E-4</v>
      </c>
      <c r="FG55" s="4">
        <v>2.2901236425754146E-4</v>
      </c>
      <c r="FH55" s="4">
        <v>2.2548680082101757E-4</v>
      </c>
      <c r="FI55" s="4">
        <v>2.2201550416012239E-4</v>
      </c>
      <c r="FJ55" s="4">
        <v>2.1859763930931475E-4</v>
      </c>
      <c r="FK55" s="4">
        <v>2.1523238413378998E-4</v>
      </c>
      <c r="FL55" s="4">
        <v>2.119189291335255E-4</v>
      </c>
      <c r="FM55" s="4">
        <v>2.0865647724965797E-4</v>
      </c>
      <c r="FN55" s="4">
        <v>2.054442436746351E-4</v>
      </c>
      <c r="FO55" s="4">
        <v>2.0228145566403288E-4</v>
      </c>
      <c r="FP55" s="4">
        <v>1.9916735235248062E-4</v>
      </c>
      <c r="FQ55" s="4">
        <v>1.9610118457102921E-4</v>
      </c>
    </row>
    <row r="56" spans="1:173" x14ac:dyDescent="0.2">
      <c r="A56" s="3">
        <v>54</v>
      </c>
      <c r="B56" s="4">
        <v>2.9108063545777441E-3</v>
      </c>
      <c r="C56" s="4">
        <v>2.871627465327653E-3</v>
      </c>
      <c r="D56" s="4">
        <v>2.8326785775805163E-3</v>
      </c>
      <c r="E56" s="4">
        <v>2.7939817261554145E-3</v>
      </c>
      <c r="F56" s="4">
        <v>2.7555568890653692E-3</v>
      </c>
      <c r="G56" s="4">
        <v>2.7174221275849675E-3</v>
      </c>
      <c r="H56" s="4">
        <v>2.6795937182628737E-3</v>
      </c>
      <c r="I56" s="4">
        <v>2.6420862771955322E-3</v>
      </c>
      <c r="J56" s="4">
        <v>2.6049128768872443E-3</v>
      </c>
      <c r="K56" s="4">
        <v>2.5680851560236917E-3</v>
      </c>
      <c r="L56" s="4">
        <v>2.5316134224908637E-3</v>
      </c>
      <c r="M56" s="4">
        <v>2.4955067499680128E-3</v>
      </c>
      <c r="N56" s="4">
        <v>2.4597730684179364E-3</v>
      </c>
      <c r="O56" s="4">
        <v>2.4244192487935523E-3</v>
      </c>
      <c r="P56" s="4">
        <v>2.389451182271296E-3</v>
      </c>
      <c r="Q56" s="4">
        <v>2.3548738543107683E-3</v>
      </c>
      <c r="R56" s="4">
        <v>2.3206914138351742E-3</v>
      </c>
      <c r="S56" s="4">
        <v>2.2869072378093325E-3</v>
      </c>
      <c r="T56" s="4">
        <v>2.2535239914873717E-3</v>
      </c>
      <c r="U56" s="4">
        <v>2.2205436845865734E-3</v>
      </c>
      <c r="V56" s="4">
        <v>2.1879677236344985E-3</v>
      </c>
      <c r="W56" s="4">
        <v>2.1557969607229888E-3</v>
      </c>
      <c r="X56" s="4">
        <v>2.124031738892973E-3</v>
      </c>
      <c r="Y56" s="4">
        <v>2.0926719343616895E-3</v>
      </c>
      <c r="Z56" s="4">
        <v>2.0617169957926063E-3</v>
      </c>
      <c r="AA56" s="4">
        <v>2.0311659807978888E-3</v>
      </c>
      <c r="AB56" s="4">
        <v>2.001017589852494E-3</v>
      </c>
      <c r="AC56" s="4">
        <v>1.9712701977895319E-3</v>
      </c>
      <c r="AD56" s="4">
        <v>1.9419218830344365E-3</v>
      </c>
      <c r="AE56" s="4">
        <v>1.9129704547312665E-3</v>
      </c>
      <c r="AF56" s="4">
        <v>1.884413477897362E-3</v>
      </c>
      <c r="AG56" s="4">
        <v>1.8562482967433569E-3</v>
      </c>
      <c r="AH56" s="4">
        <v>1.828472056279451E-3</v>
      </c>
      <c r="AI56" s="4">
        <v>1.8010817223264031E-3</v>
      </c>
      <c r="AJ56" s="4">
        <v>1.7740741000394911E-3</v>
      </c>
      <c r="AK56" s="4">
        <v>1.7474458510475799E-3</v>
      </c>
      <c r="AL56" s="4">
        <v>1.7211935093039976E-3</v>
      </c>
      <c r="AM56" s="4">
        <v>1.6953134957375937E-3</v>
      </c>
      <c r="AN56" s="4">
        <v>1.6698021317879119E-3</v>
      </c>
      <c r="AO56" s="4">
        <v>1.6446556519029709E-3</v>
      </c>
      <c r="AP56" s="4">
        <v>1.6198702150728161E-3</v>
      </c>
      <c r="AQ56" s="4">
        <v>1.5954419154649013E-3</v>
      </c>
      <c r="AR56" s="4">
        <v>1.571366792228801E-3</v>
      </c>
      <c r="AS56" s="4">
        <v>1.5476408385248774E-3</v>
      </c>
      <c r="AT56" s="4">
        <v>1.5242600098359649E-3</v>
      </c>
      <c r="AU56" s="4">
        <v>1.5012202316109224E-3</v>
      </c>
      <c r="AV56" s="4">
        <v>1.4785174062901252E-3</v>
      </c>
      <c r="AW56" s="4">
        <v>1.4561474197551938E-3</v>
      </c>
      <c r="AX56" s="4">
        <v>1.4341061472469274E-3</v>
      </c>
      <c r="AY56" s="4">
        <v>1.4123894587887431E-3</v>
      </c>
      <c r="AZ56" s="4">
        <v>1.3909932241512601E-3</v>
      </c>
      <c r="BA56" s="4">
        <v>1.3699133173931122E-3</v>
      </c>
      <c r="BB56" s="4">
        <v>1.3491456210079633E-3</v>
      </c>
      <c r="BC56" s="4">
        <v>1.3286860297060388E-3</v>
      </c>
      <c r="BD56" s="4">
        <v>1.3085304538600351E-3</v>
      </c>
      <c r="BE56" s="4">
        <v>1.288674822635727E-3</v>
      </c>
      <c r="BF56" s="4">
        <v>1.2691150868358037E-3</v>
      </c>
      <c r="BG56" s="4">
        <v>1.249847221474254E-3</v>
      </c>
      <c r="BH56" s="4">
        <v>1.2308672281036159E-3</v>
      </c>
      <c r="BI56" s="4">
        <v>1.2121711369132981E-3</v>
      </c>
      <c r="BJ56" s="4">
        <v>1.1937550086161819E-3</v>
      </c>
      <c r="BK56" s="4">
        <v>1.1756149361390467E-3</v>
      </c>
      <c r="BL56" s="4">
        <v>1.1577470461331396E-3</v>
      </c>
      <c r="BM56" s="4">
        <v>1.1401475003172123E-3</v>
      </c>
      <c r="BN56" s="4">
        <v>1.1228124966665698E-3</v>
      </c>
      <c r="BO56" s="4">
        <v>1.1057382704601215E-3</v>
      </c>
      <c r="BP56" s="4">
        <v>1.0889210951965378E-3</v>
      </c>
      <c r="BQ56" s="4">
        <v>1.0723572833892803E-3</v>
      </c>
      <c r="BR56" s="4">
        <v>1.0560431872506104E-3</v>
      </c>
      <c r="BS56" s="4">
        <v>1.0399751992726802E-3</v>
      </c>
      <c r="BT56" s="4">
        <v>1.0241497527149201E-3</v>
      </c>
      <c r="BU56" s="4">
        <v>1.0085633220046075E-3</v>
      </c>
      <c r="BV56" s="4">
        <v>9.9321242305683288E-4</v>
      </c>
      <c r="BW56" s="4">
        <v>9.7809361352296786E-4</v>
      </c>
      <c r="BX56" s="4">
        <v>9.6320349297029928E-4</v>
      </c>
      <c r="BY56" s="4">
        <v>9.4853870300115606E-4</v>
      </c>
      <c r="BZ56" s="4">
        <v>9.3409592731508173E-4</v>
      </c>
      <c r="CA56" s="4">
        <v>9.1987189172004769E-4</v>
      </c>
      <c r="CB56" s="4">
        <v>9.0586336409559376E-4</v>
      </c>
      <c r="CC56" s="4">
        <v>8.9206715431378036E-4</v>
      </c>
      <c r="CD56" s="4">
        <v>8.7848011412050564E-4</v>
      </c>
      <c r="CE56" s="4">
        <v>8.6509913698051832E-4</v>
      </c>
      <c r="CF56" s="4">
        <v>8.5192115789156642E-4</v>
      </c>
      <c r="CG56" s="4">
        <v>8.3894315316701551E-4</v>
      </c>
      <c r="CH56" s="4">
        <v>8.2616214019326506E-4</v>
      </c>
      <c r="CI56" s="4">
        <v>8.1357517716240668E-4</v>
      </c>
      <c r="CJ56" s="4">
        <v>8.011793627832331E-4</v>
      </c>
      <c r="CK56" s="4">
        <v>7.8897183597304021E-4</v>
      </c>
      <c r="CL56" s="4">
        <v>7.7694977553077749E-4</v>
      </c>
      <c r="CM56" s="4">
        <v>7.6511039979632045E-4</v>
      </c>
      <c r="CN56" s="4">
        <v>7.5345096629397812E-4</v>
      </c>
      <c r="CO56" s="4">
        <v>7.4196877136512018E-4</v>
      </c>
      <c r="CP56" s="4">
        <v>7.3066114978892482E-4</v>
      </c>
      <c r="CQ56" s="4">
        <v>7.195254743940227E-4</v>
      </c>
      <c r="CR56" s="4">
        <v>7.0855915566203631E-4</v>
      </c>
      <c r="CS56" s="4">
        <v>6.9775964132401391E-4</v>
      </c>
      <c r="CT56" s="4">
        <v>6.8712441594986906E-4</v>
      </c>
      <c r="CU56" s="4">
        <v>6.7665100053415639E-4</v>
      </c>
      <c r="CV56" s="4">
        <v>6.663369520768514E-4</v>
      </c>
      <c r="CW56" s="4">
        <v>6.5617986316057753E-4</v>
      </c>
      <c r="CX56" s="4">
        <v>6.4617736152583483E-4</v>
      </c>
      <c r="CY56" s="4">
        <v>6.3632710964389716E-4</v>
      </c>
      <c r="CZ56" s="4">
        <v>6.2662680428826611E-4</v>
      </c>
      <c r="DA56" s="4">
        <v>6.1707417610634696E-4</v>
      </c>
      <c r="DB56" s="4">
        <v>6.0766698918923723E-4</v>
      </c>
      <c r="DC56" s="4">
        <v>5.9840304064395777E-4</v>
      </c>
      <c r="DD56" s="4">
        <v>5.8928016016468465E-4</v>
      </c>
      <c r="DE56" s="4">
        <v>5.8029620960586836E-4</v>
      </c>
      <c r="DF56" s="4">
        <v>5.7144908255690741E-4</v>
      </c>
      <c r="DG56" s="4">
        <v>5.6273670391882025E-4</v>
      </c>
      <c r="DH56" s="4">
        <v>5.5415702948236056E-4</v>
      </c>
      <c r="DI56" s="4">
        <v>5.4570804550957419E-4</v>
      </c>
      <c r="DJ56" s="4">
        <v>5.3738776831724344E-4</v>
      </c>
      <c r="DK56" s="4">
        <v>5.2919424386355107E-4</v>
      </c>
      <c r="DL56" s="4">
        <v>5.2112554733818595E-4</v>
      </c>
      <c r="DM56" s="4">
        <v>5.1317978275511322E-4</v>
      </c>
      <c r="DN56" s="4">
        <v>5.0535508254911932E-4</v>
      </c>
      <c r="DO56" s="4">
        <v>4.976496071761316E-4</v>
      </c>
      <c r="DP56" s="4">
        <v>4.9006154471720187E-4</v>
      </c>
      <c r="DQ56" s="4">
        <v>4.8258911048582043E-4</v>
      </c>
      <c r="DR56" s="4">
        <v>4.7523054663989317E-4</v>
      </c>
      <c r="DS56" s="4">
        <v>4.679841217976044E-4</v>
      </c>
      <c r="DT56" s="4">
        <v>4.6084813065672137E-4</v>
      </c>
      <c r="DU56" s="4">
        <v>4.5382089361911682E-4</v>
      </c>
      <c r="DV56" s="4">
        <v>4.4690075641873328E-4</v>
      </c>
      <c r="DW56" s="4">
        <v>4.4008608975365515E-4</v>
      </c>
      <c r="DX56" s="4">
        <v>4.3337528892362087E-4</v>
      </c>
      <c r="DY56" s="4">
        <v>4.2676677347053271E-4</v>
      </c>
      <c r="DZ56" s="4">
        <v>4.2025898682418461E-4</v>
      </c>
      <c r="EA56" s="4">
        <v>4.1385039595165374E-4</v>
      </c>
      <c r="EB56" s="4">
        <v>4.0753949101191012E-4</v>
      </c>
      <c r="EC56" s="4">
        <v>4.0132478501431201E-4</v>
      </c>
      <c r="ED56" s="4">
        <v>3.9520481348098713E-4</v>
      </c>
      <c r="EE56" s="4">
        <v>3.8917813411465385E-4</v>
      </c>
      <c r="EF56" s="4">
        <v>3.8324332647010628E-4</v>
      </c>
      <c r="EG56" s="4">
        <v>3.7739899162969603E-4</v>
      </c>
      <c r="EH56" s="4">
        <v>3.7164375188436516E-4</v>
      </c>
      <c r="EI56" s="4">
        <v>3.6597625041745463E-4</v>
      </c>
      <c r="EJ56" s="4">
        <v>3.6039515099406394E-4</v>
      </c>
      <c r="EK56" s="4">
        <v>3.5489913765374137E-4</v>
      </c>
      <c r="EL56" s="4">
        <v>3.4948691440783719E-4</v>
      </c>
      <c r="EM56" s="4">
        <v>3.4415720494129776E-4</v>
      </c>
      <c r="EN56" s="4">
        <v>3.389087523179013E-4</v>
      </c>
      <c r="EO56" s="4">
        <v>3.3374031868971255E-4</v>
      </c>
      <c r="EP56" s="4">
        <v>3.2865068501175543E-4</v>
      </c>
      <c r="EQ56" s="4">
        <v>3.2363865075901721E-4</v>
      </c>
      <c r="ER56" s="4">
        <v>3.187030336486707E-4</v>
      </c>
      <c r="ES56" s="4">
        <v>3.1384266936584915E-4</v>
      </c>
      <c r="ET56" s="4">
        <v>3.0905641129308492E-4</v>
      </c>
      <c r="EU56" s="4">
        <v>3.0434313024441106E-4</v>
      </c>
      <c r="EV56" s="4">
        <v>2.9970171420234948E-4</v>
      </c>
      <c r="EW56" s="4">
        <v>2.9513106805922895E-4</v>
      </c>
      <c r="EX56" s="4">
        <v>2.9063011336227795E-4</v>
      </c>
      <c r="EY56" s="4">
        <v>2.8619778806215912E-4</v>
      </c>
      <c r="EZ56" s="4">
        <v>2.8183304626550054E-4</v>
      </c>
      <c r="FA56" s="4">
        <v>2.7753485799053568E-4</v>
      </c>
      <c r="FB56" s="4">
        <v>2.7330220892707313E-4</v>
      </c>
      <c r="FC56" s="4">
        <v>2.6913410019901995E-4</v>
      </c>
      <c r="FD56" s="4">
        <v>2.6502954813145685E-4</v>
      </c>
      <c r="FE56" s="4">
        <v>2.6098758402015587E-4</v>
      </c>
      <c r="FF56" s="4">
        <v>2.57007253905428E-4</v>
      </c>
      <c r="FG56" s="4">
        <v>2.530876183484132E-4</v>
      </c>
      <c r="FH56" s="4">
        <v>2.4922775221125626E-4</v>
      </c>
      <c r="FI56" s="4">
        <v>2.454267444406133E-4</v>
      </c>
      <c r="FJ56" s="4">
        <v>2.4168369785393384E-4</v>
      </c>
      <c r="FK56" s="4">
        <v>2.3799772892918458E-4</v>
      </c>
      <c r="FL56" s="4">
        <v>2.3436796759801481E-4</v>
      </c>
      <c r="FM56" s="4">
        <v>2.3079355704103133E-4</v>
      </c>
      <c r="FN56" s="4">
        <v>2.2727365348729212E-4</v>
      </c>
      <c r="FO56" s="4">
        <v>2.2380742601613157E-4</v>
      </c>
      <c r="FP56" s="4">
        <v>2.203940563620943E-4</v>
      </c>
      <c r="FQ56" s="4">
        <v>2.1703273872275552E-4</v>
      </c>
    </row>
    <row r="57" spans="1:173" x14ac:dyDescent="0.2">
      <c r="A57" s="3">
        <v>55</v>
      </c>
      <c r="B57" s="4">
        <v>3.2294263171902537E-3</v>
      </c>
      <c r="C57" s="4">
        <v>3.1902262271843451E-3</v>
      </c>
      <c r="D57" s="4">
        <v>3.1261479212025822E-3</v>
      </c>
      <c r="E57" s="4">
        <v>3.0741219135648201E-3</v>
      </c>
      <c r="F57" s="4">
        <v>3.0281130981387738E-3</v>
      </c>
      <c r="G57" s="4">
        <v>2.9851886489526969E-3</v>
      </c>
      <c r="H57" s="4">
        <v>2.9439199305785202E-3</v>
      </c>
      <c r="I57" s="4">
        <v>2.903613425767726E-3</v>
      </c>
      <c r="J57" s="4">
        <v>2.8639359724222935E-3</v>
      </c>
      <c r="K57" s="4">
        <v>2.824731015453219E-3</v>
      </c>
      <c r="L57" s="4">
        <v>2.7859282605585678E-3</v>
      </c>
      <c r="M57" s="4">
        <v>2.7474992120753994E-3</v>
      </c>
      <c r="N57" s="4">
        <v>2.7094353016967609E-3</v>
      </c>
      <c r="O57" s="4">
        <v>2.6717371502839038E-3</v>
      </c>
      <c r="P57" s="4">
        <v>2.6344093174064387E-3</v>
      </c>
      <c r="Q57" s="4">
        <v>2.5974577549880973E-3</v>
      </c>
      <c r="R57" s="4">
        <v>2.5608885921251101E-3</v>
      </c>
      <c r="S57" s="4">
        <v>2.5247075739237568E-3</v>
      </c>
      <c r="T57" s="4">
        <v>2.4889198204416374E-3</v>
      </c>
      <c r="U57" s="4">
        <v>2.4535297411510948E-3</v>
      </c>
      <c r="V57" s="4">
        <v>2.4185410238813931E-3</v>
      </c>
      <c r="W57" s="4">
        <v>2.3839566583934158E-3</v>
      </c>
      <c r="X57" s="4">
        <v>2.3497789750661635E-3</v>
      </c>
      <c r="Y57" s="4">
        <v>2.3160096891833293E-3</v>
      </c>
      <c r="Z57" s="4">
        <v>2.2826499462483829E-3</v>
      </c>
      <c r="AA57" s="4">
        <v>2.2497003661798853E-3</v>
      </c>
      <c r="AB57" s="4">
        <v>2.2171610854319068E-3</v>
      </c>
      <c r="AC57" s="4">
        <v>2.1850317966665145E-3</v>
      </c>
      <c r="AD57" s="4">
        <v>2.1533117858844042E-3</v>
      </c>
      <c r="AE57" s="4">
        <v>2.1219999670578638E-3</v>
      </c>
      <c r="AF57" s="4">
        <v>2.0910949143649882E-3</v>
      </c>
      <c r="AG57" s="4">
        <v>2.0605948921561534E-3</v>
      </c>
      <c r="AH57" s="4">
        <v>2.0304978827846432E-3</v>
      </c>
      <c r="AI57" s="4">
        <v>2.0008016124384298E-3</v>
      </c>
      <c r="AJ57" s="4">
        <v>1.9715035751024512E-3</v>
      </c>
      <c r="AK57" s="4">
        <v>1.9426010547753947E-3</v>
      </c>
      <c r="AL57" s="4">
        <v>1.9140911460591159E-3</v>
      </c>
      <c r="AM57" s="4">
        <v>1.8859707732300501E-3</v>
      </c>
      <c r="AN57" s="4">
        <v>1.8582367078964213E-3</v>
      </c>
      <c r="AO57" s="4">
        <v>1.8308855853395034E-3</v>
      </c>
      <c r="AP57" s="4">
        <v>1.8039139196286413E-3</v>
      </c>
      <c r="AQ57" s="4">
        <v>1.7773181175946284E-3</v>
      </c>
      <c r="AR57" s="4">
        <v>1.7510944917430438E-3</v>
      </c>
      <c r="AS57" s="4">
        <v>1.7252392721796017E-3</v>
      </c>
      <c r="AT57" s="4">
        <v>1.6997486176172361E-3</v>
      </c>
      <c r="AU57" s="4">
        <v>1.674618625531421E-3</v>
      </c>
      <c r="AV57" s="4">
        <v>1.6498453415212389E-3</v>
      </c>
      <c r="AW57" s="4">
        <v>1.6254247679343692E-3</v>
      </c>
      <c r="AX57" s="4">
        <v>1.6013528718086256E-3</v>
      </c>
      <c r="AY57" s="4">
        <v>1.5776255921773341E-3</v>
      </c>
      <c r="AZ57" s="4">
        <v>1.5542388467857382E-3</v>
      </c>
      <c r="BA57" s="4">
        <v>1.5311885382598422E-3</v>
      </c>
      <c r="BB57" s="4">
        <v>1.5084705597675496E-3</v>
      </c>
      <c r="BC57" s="4">
        <v>1.4860808002087333E-3</v>
      </c>
      <c r="BD57" s="4">
        <v>1.4640151489691E-3</v>
      </c>
      <c r="BE57" s="4">
        <v>1.4422695002682673E-3</v>
      </c>
      <c r="BF57" s="4">
        <v>1.420839757132919E-3</v>
      </c>
      <c r="BG57" s="4">
        <v>1.3997218350226825E-3</v>
      </c>
      <c r="BH57" s="4">
        <v>1.3789116651322653E-3</v>
      </c>
      <c r="BI57" s="4">
        <v>1.3584051973970501E-3</v>
      </c>
      <c r="BJ57" s="4">
        <v>1.3381984032210248E-3</v>
      </c>
      <c r="BK57" s="4">
        <v>1.3182872779496924E-3</v>
      </c>
      <c r="BL57" s="4">
        <v>1.2986678431058385E-3</v>
      </c>
      <c r="BM57" s="4">
        <v>1.2793361484068067E-3</v>
      </c>
      <c r="BN57" s="4">
        <v>1.2602882735791576E-3</v>
      </c>
      <c r="BO57" s="4">
        <v>1.2415203299858124E-3</v>
      </c>
      <c r="BP57" s="4">
        <v>1.2230284620812215E-3</v>
      </c>
      <c r="BQ57" s="4">
        <v>1.2048088487055519E-3</v>
      </c>
      <c r="BR57" s="4">
        <v>1.1868577042323247E-3</v>
      </c>
      <c r="BS57" s="4">
        <v>1.1691712795794951E-3</v>
      </c>
      <c r="BT57" s="4">
        <v>1.1517458630949662E-3</v>
      </c>
      <c r="BU57" s="4">
        <v>1.1345777813260849E-3</v>
      </c>
      <c r="BV57" s="4">
        <v>1.1176633996826668E-3</v>
      </c>
      <c r="BW57" s="4">
        <v>1.1009991230017668E-3</v>
      </c>
      <c r="BX57" s="4">
        <v>1.0845813960213002E-3</v>
      </c>
      <c r="BY57" s="4">
        <v>1.0684067037707301E-3</v>
      </c>
      <c r="BZ57" s="4">
        <v>1.0524715718857047E-3</v>
      </c>
      <c r="CA57" s="4">
        <v>1.0367725668510852E-3</v>
      </c>
      <c r="CB57" s="4">
        <v>1.0213062961801356E-3</v>
      </c>
      <c r="CC57" s="4">
        <v>1.0060694085347599E-3</v>
      </c>
      <c r="CD57" s="4">
        <v>9.9105859379033934E-4</v>
      </c>
      <c r="CE57" s="4">
        <v>9.762705830516083E-4</v>
      </c>
      <c r="CF57" s="4">
        <v>9.6170214862312253E-4</v>
      </c>
      <c r="CG57" s="4">
        <v>9.4735010393731667E-4</v>
      </c>
      <c r="CH57" s="4">
        <v>9.3321130344559133E-4</v>
      </c>
      <c r="CI57" s="4">
        <v>9.1928264247409519E-4</v>
      </c>
      <c r="CJ57" s="4">
        <v>9.0556105704842071E-4</v>
      </c>
      <c r="CK57" s="4">
        <v>8.920435236895452E-4</v>
      </c>
      <c r="CL57" s="4">
        <v>8.7872705918423666E-4</v>
      </c>
      <c r="CM57" s="4">
        <v>8.6560872033136782E-4</v>
      </c>
      <c r="CN57" s="4">
        <v>8.5268560366769108E-4</v>
      </c>
      <c r="CO57" s="4">
        <v>8.3995484517429553E-4</v>
      </c>
      <c r="CP57" s="4">
        <v>8.2741361996596652E-4</v>
      </c>
      <c r="CQ57" s="4">
        <v>8.1505914196500218E-4</v>
      </c>
      <c r="CR57" s="4">
        <v>8.0288866356204025E-4</v>
      </c>
      <c r="CS57" s="4">
        <v>7.9089947526422844E-4</v>
      </c>
      <c r="CT57" s="4">
        <v>7.790889053329586E-4</v>
      </c>
      <c r="CU57" s="4">
        <v>7.6745431941160902E-4</v>
      </c>
      <c r="CV57" s="4">
        <v>7.5599312014651421E-4</v>
      </c>
      <c r="CW57" s="4">
        <v>7.4470274679916404E-4</v>
      </c>
      <c r="CX57" s="4">
        <v>7.3358067485329581E-4</v>
      </c>
      <c r="CY57" s="4">
        <v>7.2262441561721236E-4</v>
      </c>
      <c r="CZ57" s="4">
        <v>7.1183151582088211E-4</v>
      </c>
      <c r="DA57" s="4">
        <v>7.0119955720981952E-4</v>
      </c>
      <c r="DB57" s="4">
        <v>6.9072615613741117E-4</v>
      </c>
      <c r="DC57" s="4">
        <v>6.8040896315335608E-4</v>
      </c>
      <c r="DD57" s="4">
        <v>6.7024566259199503E-4</v>
      </c>
      <c r="DE57" s="4">
        <v>6.6023397215941859E-4</v>
      </c>
      <c r="DF57" s="4">
        <v>6.5037164251990909E-4</v>
      </c>
      <c r="DG57" s="4">
        <v>6.4065645688315964E-4</v>
      </c>
      <c r="DH57" s="4">
        <v>6.3108623059093816E-4</v>
      </c>
      <c r="DI57" s="4">
        <v>6.2165881070641582E-4</v>
      </c>
      <c r="DJ57" s="4">
        <v>6.1237207560282947E-4</v>
      </c>
      <c r="DK57" s="4">
        <v>6.0322393455525258E-4</v>
      </c>
      <c r="DL57" s="4">
        <v>5.9421232733369855E-4</v>
      </c>
      <c r="DM57" s="4">
        <v>5.853352237985554E-4</v>
      </c>
      <c r="DN57" s="4">
        <v>5.7659062349812995E-4</v>
      </c>
      <c r="DO57" s="4">
        <v>5.6797655526963364E-4</v>
      </c>
      <c r="DP57" s="4">
        <v>5.5949107684205579E-4</v>
      </c>
      <c r="DQ57" s="4">
        <v>5.5113227444303359E-4</v>
      </c>
      <c r="DR57" s="4">
        <v>5.4289826240805361E-4</v>
      </c>
      <c r="DS57" s="4">
        <v>5.3478718279376114E-4</v>
      </c>
      <c r="DT57" s="4">
        <v>5.2679720499404503E-4</v>
      </c>
      <c r="DU57" s="4">
        <v>5.1892652536045247E-4</v>
      </c>
      <c r="DV57" s="4">
        <v>5.1117336682560133E-4</v>
      </c>
      <c r="DW57" s="4">
        <v>5.0353597853092236E-4</v>
      </c>
      <c r="DX57" s="4">
        <v>4.9601263545773211E-4</v>
      </c>
      <c r="DY57" s="4">
        <v>4.8860163806263568E-4</v>
      </c>
      <c r="DZ57" s="4">
        <v>4.8130131191681524E-4</v>
      </c>
      <c r="EA57" s="4">
        <v>4.7411000734887132E-4</v>
      </c>
      <c r="EB57" s="4">
        <v>4.6702609909266002E-4</v>
      </c>
      <c r="EC57" s="4">
        <v>4.6004798593846097E-4</v>
      </c>
      <c r="ED57" s="4">
        <v>4.5317409038814205E-4</v>
      </c>
      <c r="EE57" s="4">
        <v>4.4640285831509807E-4</v>
      </c>
      <c r="EF57" s="4">
        <v>4.3973275862785322E-4</v>
      </c>
      <c r="EG57" s="4">
        <v>4.3316228293788228E-4</v>
      </c>
      <c r="EH57" s="4">
        <v>4.2668994523187287E-4</v>
      </c>
      <c r="EI57" s="4">
        <v>4.2031428154742922E-4</v>
      </c>
      <c r="EJ57" s="4">
        <v>4.1403384965355006E-4</v>
      </c>
      <c r="EK57" s="4">
        <v>4.078472287353252E-4</v>
      </c>
      <c r="EL57" s="4">
        <v>4.017530190818519E-4</v>
      </c>
      <c r="EM57" s="4">
        <v>3.9574984177903616E-4</v>
      </c>
      <c r="EN57" s="4">
        <v>3.8983633840639076E-4</v>
      </c>
      <c r="EO57" s="4">
        <v>3.8401117073738611E-4</v>
      </c>
      <c r="EP57" s="4">
        <v>3.7827302044446398E-4</v>
      </c>
      <c r="EQ57" s="4">
        <v>3.7262058880760396E-4</v>
      </c>
      <c r="ER57" s="4">
        <v>3.6705259642644261E-4</v>
      </c>
      <c r="ES57" s="4">
        <v>3.6156778293761072E-4</v>
      </c>
      <c r="ET57" s="4">
        <v>3.5616490673484602E-4</v>
      </c>
      <c r="EU57" s="4">
        <v>3.5084274469276977E-4</v>
      </c>
      <c r="EV57" s="4">
        <v>3.4560009189577023E-4</v>
      </c>
      <c r="EW57" s="4">
        <v>3.4043576136977283E-4</v>
      </c>
      <c r="EX57" s="4">
        <v>3.3534858381700783E-4</v>
      </c>
      <c r="EY57" s="4">
        <v>3.303374073567733E-4</v>
      </c>
      <c r="EZ57" s="4">
        <v>3.2540109726719724E-4</v>
      </c>
      <c r="FA57" s="4">
        <v>3.2053853573255076E-4</v>
      </c>
      <c r="FB57" s="4">
        <v>3.1574862159333694E-4</v>
      </c>
      <c r="FC57" s="4">
        <v>3.1103027010015438E-4</v>
      </c>
      <c r="FD57" s="4">
        <v>3.0638241267066935E-4</v>
      </c>
      <c r="FE57" s="4">
        <v>3.0180399665091784E-4</v>
      </c>
      <c r="FF57" s="4">
        <v>2.9729398507893912E-4</v>
      </c>
      <c r="FG57" s="4">
        <v>2.928513564528501E-4</v>
      </c>
      <c r="FH57" s="4">
        <v>2.8847510450147329E-4</v>
      </c>
      <c r="FI57" s="4">
        <v>2.8416423795862844E-4</v>
      </c>
      <c r="FJ57" s="4">
        <v>2.7991778034064385E-4</v>
      </c>
      <c r="FK57" s="4">
        <v>2.7573476972708733E-4</v>
      </c>
      <c r="FL57" s="4">
        <v>2.7161425854460575E-4</v>
      </c>
      <c r="FM57" s="4">
        <v>2.675553133539843E-4</v>
      </c>
      <c r="FN57" s="4">
        <v>2.6355701464042536E-4</v>
      </c>
      <c r="FO57" s="4">
        <v>2.5961845660626981E-4</v>
      </c>
      <c r="FP57" s="4">
        <v>2.5573874696782628E-4</v>
      </c>
      <c r="FQ57" s="4">
        <v>2.519170067541987E-4</v>
      </c>
    </row>
    <row r="58" spans="1:173" x14ac:dyDescent="0.2">
      <c r="A58" s="3">
        <v>56</v>
      </c>
      <c r="B58" s="4">
        <v>3.4464752867660042E-3</v>
      </c>
      <c r="C58" s="4">
        <v>3.4004272703080929E-3</v>
      </c>
      <c r="D58" s="4">
        <v>3.3569608135756157E-3</v>
      </c>
      <c r="E58" s="4">
        <v>3.3127088874250754E-3</v>
      </c>
      <c r="F58" s="4">
        <v>3.2682446716738589E-3</v>
      </c>
      <c r="G58" s="4">
        <v>3.2238602483364298E-3</v>
      </c>
      <c r="H58" s="4">
        <v>3.1797078400656043E-3</v>
      </c>
      <c r="I58" s="4">
        <v>3.135869743733366E-3</v>
      </c>
      <c r="J58" s="4">
        <v>3.0923929432279396E-3</v>
      </c>
      <c r="K58" s="4">
        <v>3.0493062561808282E-3</v>
      </c>
      <c r="L58" s="4">
        <v>3.0066288503552974E-3</v>
      </c>
      <c r="M58" s="4">
        <v>2.9643744962496443E-3</v>
      </c>
      <c r="N58" s="4">
        <v>2.9225537123115375E-3</v>
      </c>
      <c r="O58" s="4">
        <v>2.881174867315317E-3</v>
      </c>
      <c r="P58" s="4">
        <v>2.8402447653926854E-3</v>
      </c>
      <c r="Q58" s="4">
        <v>2.7997689731414921E-3</v>
      </c>
      <c r="R58" s="4">
        <v>2.759752016949335E-3</v>
      </c>
      <c r="S58" s="4">
        <v>2.7201975138886336E-3</v>
      </c>
      <c r="T58" s="4">
        <v>2.681108267575949E-3</v>
      </c>
      <c r="U58" s="4">
        <v>2.6424863446163904E-3</v>
      </c>
      <c r="V58" s="4">
        <v>2.604333139470616E-3</v>
      </c>
      <c r="W58" s="4">
        <v>2.5666494317306832E-3</v>
      </c>
      <c r="X58" s="4">
        <v>2.5294354378934125E-3</v>
      </c>
      <c r="Y58" s="4">
        <v>2.4926908587701302E-3</v>
      </c>
      <c r="Z58" s="4">
        <v>2.456414923203365E-3</v>
      </c>
      <c r="AA58" s="4">
        <v>2.4206064285191564E-3</v>
      </c>
      <c r="AB58" s="4">
        <v>2.3852637780233943E-3</v>
      </c>
      <c r="AC58" s="4">
        <v>2.3503850157797768E-3</v>
      </c>
      <c r="AD58" s="4">
        <v>2.31596785887489E-3</v>
      </c>
      <c r="AE58" s="4">
        <v>2.2820097273454909E-3</v>
      </c>
      <c r="AF58" s="4">
        <v>2.2485077719326396E-3</v>
      </c>
      <c r="AG58" s="4">
        <v>2.2154588998091196E-3</v>
      </c>
      <c r="AH58" s="4">
        <v>2.1828597984209219E-3</v>
      </c>
      <c r="AI58" s="4">
        <v>2.1507069575698035E-3</v>
      </c>
      <c r="AJ58" s="4">
        <v>2.118996689859709E-3</v>
      </c>
      <c r="AK58" s="4">
        <v>2.0877251496169702E-3</v>
      </c>
      <c r="AL58" s="4">
        <v>2.0568883503925273E-3</v>
      </c>
      <c r="AM58" s="4">
        <v>2.0264821811419864E-3</v>
      </c>
      <c r="AN58" s="4">
        <v>1.9965024211787696E-3</v>
      </c>
      <c r="AO58" s="4">
        <v>1.9669447539818474E-3</v>
      </c>
      <c r="AP58" s="4">
        <v>1.9378047799430975E-3</v>
      </c>
      <c r="AQ58" s="4">
        <v>1.9090780281255659E-3</v>
      </c>
      <c r="AR58" s="4">
        <v>1.8807599671044617E-3</v>
      </c>
      <c r="AS58" s="4">
        <v>1.8528460149547232E-3</v>
      </c>
      <c r="AT58" s="4">
        <v>1.8253315484476618E-3</v>
      </c>
      <c r="AU58" s="4">
        <v>1.7982119115110828E-3</v>
      </c>
      <c r="AV58" s="4">
        <v>1.7714824230070647E-3</v>
      </c>
      <c r="AW58" s="4">
        <v>1.7451383838770207E-3</v>
      </c>
      <c r="AX58" s="4">
        <v>1.719175083697122E-3</v>
      </c>
      <c r="AY58" s="4">
        <v>1.6935878066904886E-3</v>
      </c>
      <c r="AZ58" s="4">
        <v>1.6683718372321188E-3</v>
      </c>
      <c r="BA58" s="4">
        <v>1.6435224648856384E-3</v>
      </c>
      <c r="BB58" s="4">
        <v>1.6190349890055078E-3</v>
      </c>
      <c r="BC58" s="4">
        <v>1.5949047229366631E-3</v>
      </c>
      <c r="BD58" s="4">
        <v>1.5711269978404552E-3</v>
      </c>
      <c r="BE58" s="4">
        <v>1.5476971661761985E-3</v>
      </c>
      <c r="BF58" s="4">
        <v>1.5246106048617536E-3</v>
      </c>
      <c r="BG58" s="4">
        <v>1.5018627181390132E-3</v>
      </c>
      <c r="BH58" s="4">
        <v>1.4794489401642741E-3</v>
      </c>
      <c r="BI58" s="4">
        <v>1.4573647373464782E-3</v>
      </c>
      <c r="BJ58" s="4">
        <v>1.4356056104503079E-3</v>
      </c>
      <c r="BK58" s="4">
        <v>1.4141670964822328E-3</v>
      </c>
      <c r="BL58" s="4">
        <v>1.393044770377827E-3</v>
      </c>
      <c r="BM58" s="4">
        <v>1.3722342465022352E-3</v>
      </c>
      <c r="BN58" s="4">
        <v>1.3517311799818854E-3</v>
      </c>
      <c r="BO58" s="4">
        <v>1.3315312678764402E-3</v>
      </c>
      <c r="BP58" s="4">
        <v>1.3116302502074184E-3</v>
      </c>
      <c r="BQ58" s="4">
        <v>1.2920239108514808E-3</v>
      </c>
      <c r="BR58" s="4">
        <v>1.2727080783099254E-3</v>
      </c>
      <c r="BS58" s="4">
        <v>1.2536786263654953E-3</v>
      </c>
      <c r="BT58" s="4">
        <v>1.2349314746333828E-3</v>
      </c>
      <c r="BU58" s="4">
        <v>1.2164625890160874E-3</v>
      </c>
      <c r="BV58" s="4">
        <v>1.1982679820696784E-3</v>
      </c>
      <c r="BW58" s="4">
        <v>1.1803437132884564E-3</v>
      </c>
      <c r="BX58" s="4">
        <v>1.1626858893150072E-3</v>
      </c>
      <c r="BY58" s="4">
        <v>1.145290664081311E-3</v>
      </c>
      <c r="BZ58" s="4">
        <v>1.1281542388873467E-3</v>
      </c>
      <c r="CA58" s="4">
        <v>1.1112728624216306E-3</v>
      </c>
      <c r="CB58" s="4">
        <v>1.0946428307294642E-3</v>
      </c>
      <c r="CC58" s="4">
        <v>1.0782604871332202E-3</v>
      </c>
      <c r="CD58" s="4">
        <v>1.0621222221078863E-3</v>
      </c>
      <c r="CE58" s="4">
        <v>1.0462244731171966E-3</v>
      </c>
      <c r="CF58" s="4">
        <v>1.0305637244137911E-3</v>
      </c>
      <c r="CG58" s="4">
        <v>1.0151365068049589E-3</v>
      </c>
      <c r="CH58" s="4">
        <v>9.9993939738995952E-4</v>
      </c>
      <c r="CI58" s="4">
        <v>9.8496901926914404E-4</v>
      </c>
      <c r="CJ58" s="4">
        <v>9.7022204122854117E-4</v>
      </c>
      <c r="CK58" s="4">
        <v>9.5569517740323739E-4</v>
      </c>
      <c r="CL58" s="4">
        <v>9.413851869205514E-4</v>
      </c>
      <c r="CM58" s="4">
        <v>9.2728887352488965E-4</v>
      </c>
      <c r="CN58" s="4">
        <v>9.1340308518750302E-4</v>
      </c>
      <c r="CO58" s="4">
        <v>8.9972471370236562E-4</v>
      </c>
      <c r="CP58" s="4">
        <v>8.8625069426873093E-4</v>
      </c>
      <c r="CQ58" s="4">
        <v>8.7297800506425105E-4</v>
      </c>
      <c r="CR58" s="4">
        <v>8.5990366680699371E-4</v>
      </c>
      <c r="CS58" s="4">
        <v>8.4702474231024283E-4</v>
      </c>
      <c r="CT58" s="4">
        <v>8.3433833603063778E-4</v>
      </c>
      <c r="CU58" s="4">
        <v>8.2184159360931819E-4</v>
      </c>
      <c r="CV58" s="4">
        <v>8.095317014084058E-4</v>
      </c>
      <c r="CW58" s="4">
        <v>7.9740588604482188E-4</v>
      </c>
      <c r="CX58" s="4">
        <v>7.854614139185534E-4</v>
      </c>
      <c r="CY58" s="4">
        <v>7.7369559074080829E-4</v>
      </c>
      <c r="CZ58" s="4">
        <v>7.6210576105906203E-4</v>
      </c>
      <c r="DA58" s="4">
        <v>7.5068930778188214E-4</v>
      </c>
      <c r="DB58" s="4">
        <v>7.3944365170253157E-4</v>
      </c>
      <c r="DC58" s="4">
        <v>7.2836625102379315E-4</v>
      </c>
      <c r="DD58" s="4">
        <v>7.1745460088212809E-4</v>
      </c>
      <c r="DE58" s="4">
        <v>7.0670623287416579E-4</v>
      </c>
      <c r="DF58" s="4">
        <v>6.9611871458385988E-4</v>
      </c>
      <c r="DG58" s="4">
        <v>6.8568964911175367E-4</v>
      </c>
      <c r="DH58" s="4">
        <v>6.7541667460657706E-4</v>
      </c>
      <c r="DI58" s="4">
        <v>6.6529746379906385E-4</v>
      </c>
      <c r="DJ58" s="4">
        <v>6.5532972353932184E-4</v>
      </c>
      <c r="DK58" s="4">
        <v>6.4551119433609028E-4</v>
      </c>
      <c r="DL58" s="4">
        <v>6.3583964990066022E-4</v>
      </c>
      <c r="DM58" s="4">
        <v>6.2631289669290435E-4</v>
      </c>
      <c r="DN58" s="4">
        <v>6.1692877347230279E-4</v>
      </c>
      <c r="DO58" s="4">
        <v>6.0768515085185548E-4</v>
      </c>
      <c r="DP58" s="4">
        <v>5.9857993085676853E-4</v>
      </c>
      <c r="DQ58" s="4">
        <v>5.8961104648624918E-4</v>
      </c>
      <c r="DR58" s="4">
        <v>5.8077646128096294E-4</v>
      </c>
      <c r="DS58" s="4">
        <v>5.7207416889348828E-4</v>
      </c>
      <c r="DT58" s="4">
        <v>5.635021926641004E-4</v>
      </c>
      <c r="DU58" s="4">
        <v>5.5505858520044082E-4</v>
      </c>
      <c r="DV58" s="4">
        <v>5.4674142796262704E-4</v>
      </c>
      <c r="DW58" s="4">
        <v>5.3854883085180383E-4</v>
      </c>
      <c r="DX58" s="4">
        <v>5.3047893180446781E-4</v>
      </c>
      <c r="DY58" s="4">
        <v>5.2252989639078873E-4</v>
      </c>
      <c r="DZ58" s="4">
        <v>5.1469991741825982E-4</v>
      </c>
      <c r="EA58" s="4">
        <v>5.0698721453923401E-4</v>
      </c>
      <c r="EB58" s="4">
        <v>4.993900338642332E-4</v>
      </c>
      <c r="EC58" s="4">
        <v>4.919066475792544E-4</v>
      </c>
      <c r="ED58" s="4">
        <v>4.8453535356829391E-4</v>
      </c>
      <c r="EE58" s="4">
        <v>4.7727447504042342E-4</v>
      </c>
      <c r="EF58" s="4">
        <v>4.7012236016197306E-4</v>
      </c>
      <c r="EG58" s="4">
        <v>4.6307738169260038E-4</v>
      </c>
      <c r="EH58" s="4">
        <v>4.5613793662724333E-4</v>
      </c>
      <c r="EI58" s="4">
        <v>4.4930244584195922E-4</v>
      </c>
      <c r="EJ58" s="4">
        <v>4.4256935374464845E-4</v>
      </c>
      <c r="EK58" s="4">
        <v>4.3593712793077444E-4</v>
      </c>
      <c r="EL58" s="4">
        <v>4.2940425884319122E-4</v>
      </c>
      <c r="EM58" s="4">
        <v>4.229692594366341E-4</v>
      </c>
      <c r="EN58" s="4">
        <v>4.1663066484765032E-4</v>
      </c>
      <c r="EO58" s="4">
        <v>4.1038703206741634E-4</v>
      </c>
      <c r="EP58" s="4">
        <v>4.0423693962066132E-4</v>
      </c>
      <c r="EQ58" s="4">
        <v>3.9817898724803236E-4</v>
      </c>
      <c r="ER58" s="4">
        <v>3.9221179559356667E-4</v>
      </c>
      <c r="ES58" s="4">
        <v>3.8633400589527245E-4</v>
      </c>
      <c r="ET58" s="4">
        <v>3.8054427968214899E-4</v>
      </c>
      <c r="EU58" s="4">
        <v>3.7484129847320524E-4</v>
      </c>
      <c r="EV58" s="4">
        <v>3.692237634822515E-4</v>
      </c>
      <c r="EW58" s="4">
        <v>3.6369039532613279E-4</v>
      </c>
      <c r="EX58" s="4">
        <v>3.5823993373773622E-4</v>
      </c>
      <c r="EY58" s="4">
        <v>3.5287113728221797E-4</v>
      </c>
      <c r="EZ58" s="4">
        <v>3.475827830781153E-4</v>
      </c>
      <c r="FA58" s="4">
        <v>3.4237366652178913E-4</v>
      </c>
      <c r="FB58" s="4">
        <v>3.372426010165297E-4</v>
      </c>
      <c r="FC58" s="4">
        <v>3.321884177047707E-4</v>
      </c>
      <c r="FD58" s="4">
        <v>3.2720996520496648E-4</v>
      </c>
      <c r="FE58" s="4">
        <v>3.2230610935146675E-4</v>
      </c>
      <c r="FF58" s="4">
        <v>3.1747573293872122E-4</v>
      </c>
      <c r="FG58" s="4">
        <v>3.1271773546936998E-4</v>
      </c>
      <c r="FH58" s="4">
        <v>3.0803103290499845E-4</v>
      </c>
      <c r="FI58" s="4">
        <v>3.0341455742177725E-4</v>
      </c>
      <c r="FJ58" s="4">
        <v>2.988672571686557E-4</v>
      </c>
      <c r="FK58" s="4">
        <v>2.94388096029774E-4</v>
      </c>
      <c r="FL58" s="4">
        <v>2.899760533898732E-4</v>
      </c>
      <c r="FM58" s="4">
        <v>2.8563012390370179E-4</v>
      </c>
      <c r="FN58" s="4">
        <v>2.8134931726797596E-4</v>
      </c>
      <c r="FO58" s="4">
        <v>2.7713265799722553E-4</v>
      </c>
      <c r="FP58" s="4">
        <v>2.7297918520330366E-4</v>
      </c>
      <c r="FQ58" s="4">
        <v>2.6888795237711705E-4</v>
      </c>
    </row>
    <row r="59" spans="1:173" x14ac:dyDescent="0.2">
      <c r="A59" s="3">
        <v>57</v>
      </c>
      <c r="B59" s="4">
        <v>3.8657505526596969E-3</v>
      </c>
      <c r="C59" s="4">
        <v>3.8200765153765248E-3</v>
      </c>
      <c r="D59" s="4">
        <v>3.7136996294994118E-3</v>
      </c>
      <c r="E59" s="4">
        <v>3.6367674982228371E-3</v>
      </c>
      <c r="F59" s="4">
        <v>3.574314094864639E-3</v>
      </c>
      <c r="G59" s="4">
        <v>3.5191397312023254E-3</v>
      </c>
      <c r="H59" s="4">
        <v>3.4677440533621429E-3</v>
      </c>
      <c r="I59" s="4">
        <v>3.4184190086540278E-3</v>
      </c>
      <c r="J59" s="4">
        <v>3.370332094993711E-3</v>
      </c>
      <c r="K59" s="4">
        <v>3.3230799931769361E-3</v>
      </c>
      <c r="L59" s="4">
        <v>3.2764698447881324E-3</v>
      </c>
      <c r="M59" s="4">
        <v>3.2304117589687653E-3</v>
      </c>
      <c r="N59" s="4">
        <v>3.1848659262547763E-3</v>
      </c>
      <c r="O59" s="4">
        <v>3.1398166033654862E-3</v>
      </c>
      <c r="P59" s="4">
        <v>3.0952593341512236E-3</v>
      </c>
      <c r="Q59" s="4">
        <v>3.0511946924048905E-3</v>
      </c>
      <c r="R59" s="4">
        <v>3.0076252375177415E-3</v>
      </c>
      <c r="S59" s="4">
        <v>2.9645540516729518E-3</v>
      </c>
      <c r="T59" s="4">
        <v>2.9219840543269759E-3</v>
      </c>
      <c r="U59" s="4">
        <v>2.8799176975361496E-3</v>
      </c>
      <c r="V59" s="4">
        <v>2.8383568467871267E-3</v>
      </c>
      <c r="W59" s="4">
        <v>2.7973027511511983E-3</v>
      </c>
      <c r="X59" s="4">
        <v>2.7567560554703219E-3</v>
      </c>
      <c r="Y59" s="4">
        <v>2.716716831390853E-3</v>
      </c>
      <c r="Z59" s="4">
        <v>2.6771846159289181E-3</v>
      </c>
      <c r="AA59" s="4">
        <v>2.6381584521071311E-3</v>
      </c>
      <c r="AB59" s="4">
        <v>2.5996369290759436E-3</v>
      </c>
      <c r="AC59" s="4">
        <v>2.5616182205455695E-3</v>
      </c>
      <c r="AD59" s="4">
        <v>2.524100121045536E-3</v>
      </c>
      <c r="AE59" s="4">
        <v>2.4870800798616477E-3</v>
      </c>
      <c r="AF59" s="4">
        <v>2.4505552326621327E-3</v>
      </c>
      <c r="AG59" s="4">
        <v>2.4145224308964597E-3</v>
      </c>
      <c r="AH59" s="4">
        <v>2.3789782690808448E-3</v>
      </c>
      <c r="AI59" s="4">
        <v>2.3439191100981249E-3</v>
      </c>
      <c r="AJ59" s="4">
        <v>2.3093411086375637E-3</v>
      </c>
      <c r="AK59" s="4">
        <v>2.275240232898601E-3</v>
      </c>
      <c r="AL59" s="4">
        <v>2.2416122846753428E-3</v>
      </c>
      <c r="AM59" s="4">
        <v>2.2084529179333678E-3</v>
      </c>
      <c r="AN59" s="4">
        <v>2.1757576559821024E-3</v>
      </c>
      <c r="AO59" s="4">
        <v>2.1435219073415723E-3</v>
      </c>
      <c r="AP59" s="4">
        <v>2.1117409803936837E-3</v>
      </c>
      <c r="AQ59" s="4">
        <v>2.080410096904961E-3</v>
      </c>
      <c r="AR59" s="4">
        <v>2.0495244044977934E-3</v>
      </c>
      <c r="AS59" s="4">
        <v>2.0190789881480153E-3</v>
      </c>
      <c r="AT59" s="4">
        <v>1.989068880773881E-3</v>
      </c>
      <c r="AU59" s="4">
        <v>1.9594890729857095E-3</v>
      </c>
      <c r="AV59" s="4">
        <v>1.9303345220524903E-3</v>
      </c>
      <c r="AW59" s="4">
        <v>1.9016001601434018E-3</v>
      </c>
      <c r="AX59" s="4">
        <v>1.8732809018966456E-3</v>
      </c>
      <c r="AY59" s="4">
        <v>1.8453716513628926E-3</v>
      </c>
      <c r="AZ59" s="4">
        <v>1.8178673083706354E-3</v>
      </c>
      <c r="BA59" s="4">
        <v>1.7907627743528609E-3</v>
      </c>
      <c r="BB59" s="4">
        <v>1.7640529576771202E-3</v>
      </c>
      <c r="BC59" s="4">
        <v>1.7377327785136343E-3</v>
      </c>
      <c r="BD59" s="4">
        <v>1.7117971732748538E-3</v>
      </c>
      <c r="BE59" s="4">
        <v>1.6862410986604459E-3</v>
      </c>
      <c r="BF59" s="4">
        <v>1.6610595353343527E-3</v>
      </c>
      <c r="BG59" s="4">
        <v>1.6362474912623437E-3</v>
      </c>
      <c r="BH59" s="4">
        <v>1.6118000047358194E-3</v>
      </c>
      <c r="BI59" s="4">
        <v>1.587712147103848E-3</v>
      </c>
      <c r="BJ59" s="4">
        <v>1.5639790252369723E-3</v>
      </c>
      <c r="BK59" s="4">
        <v>1.5405957837424378E-3</v>
      </c>
      <c r="BL59" s="4">
        <v>1.5175576069481611E-3</v>
      </c>
      <c r="BM59" s="4">
        <v>1.4948597206759784E-3</v>
      </c>
      <c r="BN59" s="4">
        <v>1.4724973938176067E-3</v>
      </c>
      <c r="BO59" s="4">
        <v>1.4504659397295283E-3</v>
      </c>
      <c r="BP59" s="4">
        <v>1.4287607174614525E-3</v>
      </c>
      <c r="BQ59" s="4">
        <v>1.407377132829124E-3</v>
      </c>
      <c r="BR59" s="4">
        <v>1.3863106393466884E-3</v>
      </c>
      <c r="BS59" s="4">
        <v>1.3655567390264967E-3</v>
      </c>
      <c r="BT59" s="4">
        <v>1.3451109830590058E-3</v>
      </c>
      <c r="BU59" s="4">
        <v>1.3249689723817681E-3</v>
      </c>
      <c r="BV59" s="4">
        <v>1.305126358145392E-3</v>
      </c>
      <c r="BW59" s="4">
        <v>1.2855788420861325E-3</v>
      </c>
      <c r="BX59" s="4">
        <v>1.26632217681244E-3</v>
      </c>
      <c r="BY59" s="4">
        <v>1.2473521660116837E-3</v>
      </c>
      <c r="BZ59" s="4">
        <v>1.2286646645841559E-3</v>
      </c>
      <c r="CA59" s="4">
        <v>1.2102555787114611E-3</v>
      </c>
      <c r="CB59" s="4">
        <v>1.1921208658626226E-3</v>
      </c>
      <c r="CC59" s="4">
        <v>1.1742565347456768E-3</v>
      </c>
      <c r="CD59" s="4">
        <v>1.1566586452077532E-3</v>
      </c>
      <c r="CE59" s="4">
        <v>1.1393233080881915E-3</v>
      </c>
      <c r="CF59" s="4">
        <v>1.1222466850310253E-3</v>
      </c>
      <c r="CG59" s="4">
        <v>1.1054249882569422E-3</v>
      </c>
      <c r="CH59" s="4">
        <v>1.0888544803021594E-3</v>
      </c>
      <c r="CI59" s="4">
        <v>1.0725314737244362E-3</v>
      </c>
      <c r="CJ59" s="4">
        <v>1.0564523307808882E-3</v>
      </c>
      <c r="CK59" s="4">
        <v>1.0406134630802644E-3</v>
      </c>
      <c r="CL59" s="4">
        <v>1.0250113312114673E-3</v>
      </c>
      <c r="CM59" s="4">
        <v>1.0096424443515328E-3</v>
      </c>
      <c r="CN59" s="4">
        <v>9.9450335985540317E-4</v>
      </c>
      <c r="CO59" s="4">
        <v>9.7959068282804651E-4</v>
      </c>
      <c r="CP59" s="4">
        <v>9.6490106568292155E-4</v>
      </c>
      <c r="CQ59" s="4">
        <v>9.5043120768734113E-4</v>
      </c>
      <c r="CR59" s="4">
        <v>9.3617785449540136E-4</v>
      </c>
      <c r="CS59" s="4">
        <v>9.2213779767280624E-4</v>
      </c>
      <c r="CT59" s="4">
        <v>9.0830787421136705E-4</v>
      </c>
      <c r="CU59" s="4">
        <v>8.9468496603772873E-4</v>
      </c>
      <c r="CV59" s="4">
        <v>8.8126599951510176E-4</v>
      </c>
      <c r="CW59" s="4">
        <v>8.6804794493999804E-4</v>
      </c>
      <c r="CX59" s="4">
        <v>8.5502781603508105E-4</v>
      </c>
      <c r="CY59" s="4">
        <v>8.4220266943912936E-4</v>
      </c>
      <c r="CZ59" s="4">
        <v>8.2956960419389159E-4</v>
      </c>
      <c r="DA59" s="4">
        <v>8.1712576122994207E-4</v>
      </c>
      <c r="DB59" s="4">
        <v>8.048683228514264E-4</v>
      </c>
      <c r="DC59" s="4">
        <v>7.9279451222047381E-4</v>
      </c>
      <c r="DD59" s="4">
        <v>7.8090159284194272E-4</v>
      </c>
      <c r="DE59" s="4">
        <v>7.6918686804872127E-4</v>
      </c>
      <c r="DF59" s="4">
        <v>7.5764768048902642E-4</v>
      </c>
      <c r="DG59" s="4">
        <v>7.4628141161492412E-4</v>
      </c>
      <c r="DH59" s="4">
        <v>7.3508548117273698E-4</v>
      </c>
      <c r="DI59" s="4">
        <v>7.240573466964495E-4</v>
      </c>
      <c r="DJ59" s="4">
        <v>7.1319450300422194E-4</v>
      </c>
      <c r="DK59" s="4">
        <v>7.024944816966805E-4</v>
      </c>
      <c r="DL59" s="4">
        <v>6.9195485066053664E-4</v>
      </c>
      <c r="DM59" s="4">
        <v>6.8157321357420475E-4</v>
      </c>
      <c r="DN59" s="4">
        <v>6.7134720941808279E-4</v>
      </c>
      <c r="DO59" s="4">
        <v>6.6127451198882969E-4</v>
      </c>
      <c r="DP59" s="4">
        <v>6.5135282941752859E-4</v>
      </c>
      <c r="DQ59" s="4">
        <v>6.4157990369295703E-4</v>
      </c>
      <c r="DR59" s="4">
        <v>6.3195351018829893E-4</v>
      </c>
      <c r="DS59" s="4">
        <v>6.224714571935186E-4</v>
      </c>
      <c r="DT59" s="4">
        <v>6.1313158545184265E-4</v>
      </c>
      <c r="DU59" s="4">
        <v>6.0393176770145995E-4</v>
      </c>
      <c r="DV59" s="4">
        <v>5.9486990822188446E-4</v>
      </c>
      <c r="DW59" s="4">
        <v>5.8594394238520309E-4</v>
      </c>
      <c r="DX59" s="4">
        <v>5.7715183621287469E-4</v>
      </c>
      <c r="DY59" s="4">
        <v>5.6849158593708093E-4</v>
      </c>
      <c r="DZ59" s="4">
        <v>5.599612175671842E-4</v>
      </c>
      <c r="EA59" s="4">
        <v>5.5155878646206968E-4</v>
      </c>
      <c r="EB59" s="4">
        <v>5.4328237690626224E-4</v>
      </c>
      <c r="EC59" s="4">
        <v>5.3513010169292663E-4</v>
      </c>
      <c r="ED59" s="4">
        <v>5.2710010171042043E-4</v>
      </c>
      <c r="EE59" s="4">
        <v>5.1919054553528632E-4</v>
      </c>
      <c r="EF59" s="4">
        <v>5.1139962902957414E-4</v>
      </c>
      <c r="EG59" s="4">
        <v>5.0372557494371417E-4</v>
      </c>
      <c r="EH59" s="4">
        <v>4.9616663252449733E-4</v>
      </c>
      <c r="EI59" s="4">
        <v>4.8872107712805146E-4</v>
      </c>
      <c r="EJ59" s="4">
        <v>4.8138720983803562E-4</v>
      </c>
      <c r="EK59" s="4">
        <v>4.741633570888304E-4</v>
      </c>
      <c r="EL59" s="4">
        <v>4.6704787029383521E-4</v>
      </c>
      <c r="EM59" s="4">
        <v>4.6003912547876169E-4</v>
      </c>
      <c r="EN59" s="4">
        <v>4.5313552291981196E-4</v>
      </c>
      <c r="EO59" s="4">
        <v>4.4633548678685298E-4</v>
      </c>
      <c r="EP59" s="4">
        <v>4.3963746479158683E-4</v>
      </c>
      <c r="EQ59" s="4">
        <v>4.3303992784005096E-4</v>
      </c>
      <c r="ER59" s="4">
        <v>4.2654136969111356E-4</v>
      </c>
      <c r="ES59" s="4">
        <v>4.201403066182996E-4</v>
      </c>
      <c r="ET59" s="4">
        <v>4.1383527707727907E-4</v>
      </c>
      <c r="EU59" s="4">
        <v>4.0762484137779609E-4</v>
      </c>
      <c r="EV59" s="4">
        <v>4.0150758135970577E-4</v>
      </c>
      <c r="EW59" s="4">
        <v>3.9548210007500639E-4</v>
      </c>
      <c r="EX59" s="4">
        <v>3.8954702147231401E-4</v>
      </c>
      <c r="EY59" s="4">
        <v>3.8370099008777636E-4</v>
      </c>
      <c r="EZ59" s="4">
        <v>3.779426707392064E-4</v>
      </c>
      <c r="FA59" s="4">
        <v>3.7227074822498984E-4</v>
      </c>
      <c r="FB59" s="4">
        <v>3.6668392702743358E-4</v>
      </c>
      <c r="FC59" s="4">
        <v>3.611809310198888E-4</v>
      </c>
      <c r="FD59" s="4">
        <v>3.5576050317875918E-4</v>
      </c>
      <c r="FE59" s="4">
        <v>3.5042140529939481E-4</v>
      </c>
      <c r="FF59" s="4">
        <v>3.4516241771542777E-4</v>
      </c>
      <c r="FG59" s="4">
        <v>3.3998233902376995E-4</v>
      </c>
      <c r="FH59" s="4">
        <v>3.3487998581172018E-4</v>
      </c>
      <c r="FI59" s="4">
        <v>3.2985419238962255E-4</v>
      </c>
      <c r="FJ59" s="4">
        <v>3.2490381052618922E-4</v>
      </c>
      <c r="FK59" s="4">
        <v>3.2002770918881929E-4</v>
      </c>
      <c r="FL59" s="4">
        <v>3.1522477428669315E-4</v>
      </c>
      <c r="FM59" s="4">
        <v>3.1049390841841884E-4</v>
      </c>
      <c r="FN59" s="4">
        <v>3.0583403062289793E-4</v>
      </c>
      <c r="FO59" s="4">
        <v>3.0124407613374427E-4</v>
      </c>
      <c r="FP59" s="4">
        <v>2.9672299613825448E-4</v>
      </c>
      <c r="FQ59" s="4">
        <v>2.9226975753815498E-4</v>
      </c>
    </row>
    <row r="60" spans="1:173" x14ac:dyDescent="0.2">
      <c r="A60" s="3">
        <v>58</v>
      </c>
      <c r="B60" s="4">
        <v>4.0314293277308177E-3</v>
      </c>
      <c r="C60" s="4">
        <v>3.9734066327004047E-3</v>
      </c>
      <c r="D60" s="4">
        <v>3.9623587993120601E-3</v>
      </c>
      <c r="E60" s="4">
        <v>3.9296707694287392E-3</v>
      </c>
      <c r="F60" s="4">
        <v>3.8863627459768679E-3</v>
      </c>
      <c r="G60" s="4">
        <v>3.8379836923922994E-3</v>
      </c>
      <c r="H60" s="4">
        <v>3.7873077673192812E-3</v>
      </c>
      <c r="I60" s="4">
        <v>3.7357204290359158E-3</v>
      </c>
      <c r="J60" s="4">
        <v>3.6839163191898505E-3</v>
      </c>
      <c r="K60" s="4">
        <v>3.6322471142085089E-3</v>
      </c>
      <c r="L60" s="4">
        <v>3.5808940641240961E-3</v>
      </c>
      <c r="M60" s="4">
        <v>3.529953387021223E-3</v>
      </c>
      <c r="N60" s="4">
        <v>3.4794785080497492E-3</v>
      </c>
      <c r="O60" s="4">
        <v>3.4295009666382992E-3</v>
      </c>
      <c r="P60" s="4">
        <v>3.380040788233174E-3</v>
      </c>
      <c r="Q60" s="4">
        <v>3.3311116538254915E-3</v>
      </c>
      <c r="R60" s="4">
        <v>3.2827234998598076E-3</v>
      </c>
      <c r="S60" s="4">
        <v>3.2348838475464436E-3</v>
      </c>
      <c r="T60" s="4">
        <v>3.1875985024860665E-3</v>
      </c>
      <c r="U60" s="4">
        <v>3.1408719408519969E-3</v>
      </c>
      <c r="V60" s="4">
        <v>3.0947075382422584E-3</v>
      </c>
      <c r="W60" s="4">
        <v>3.049107718340438E-3</v>
      </c>
      <c r="X60" s="4">
        <v>3.0040740595754789E-3</v>
      </c>
      <c r="Y60" s="4">
        <v>2.9596073787609978E-3</v>
      </c>
      <c r="Z60" s="4">
        <v>2.9157078012165272E-3</v>
      </c>
      <c r="AA60" s="4">
        <v>2.872374822194268E-3</v>
      </c>
      <c r="AB60" s="4">
        <v>2.8296073621169038E-3</v>
      </c>
      <c r="AC60" s="4">
        <v>2.7874038169883875E-3</v>
      </c>
      <c r="AD60" s="4">
        <v>2.7457621047642933E-3</v>
      </c>
      <c r="AE60" s="4">
        <v>2.704679708178892E-3</v>
      </c>
      <c r="AF60" s="4">
        <v>2.6641537143780036E-3</v>
      </c>
      <c r="AG60" s="4">
        <v>2.624180851626523E-3</v>
      </c>
      <c r="AH60" s="4">
        <v>2.5847575233156617E-3</v>
      </c>
      <c r="AI60" s="4">
        <v>2.5458798394629722E-3</v>
      </c>
      <c r="AJ60" s="4">
        <v>2.5075436458854572E-3</v>
      </c>
      <c r="AK60" s="4">
        <v>2.4697445512051885E-3</v>
      </c>
      <c r="AL60" s="4">
        <v>2.4324779518388739E-3</v>
      </c>
      <c r="AM60" s="4">
        <v>2.3957390551113678E-3</v>
      </c>
      <c r="AN60" s="4">
        <v>2.3595229006233565E-3</v>
      </c>
      <c r="AO60" s="4">
        <v>2.3238243799944547E-3</v>
      </c>
      <c r="AP60" s="4">
        <v>2.2886382550958428E-3</v>
      </c>
      <c r="AQ60" s="4">
        <v>2.2539591748791388E-3</v>
      </c>
      <c r="AR60" s="4">
        <v>2.2197816908988699E-3</v>
      </c>
      <c r="AS60" s="4">
        <v>2.186100271623137E-3</v>
      </c>
      <c r="AT60" s="4">
        <v>2.1529093156160695E-3</v>
      </c>
      <c r="AU60" s="4">
        <v>2.1202031636752272E-3</v>
      </c>
      <c r="AV60" s="4">
        <v>2.0879761099967808E-3</v>
      </c>
      <c r="AW60" s="4">
        <v>2.0562224124384132E-3</v>
      </c>
      <c r="AX60" s="4">
        <v>2.0249363019466671E-3</v>
      </c>
      <c r="AY60" s="4">
        <v>1.9941119912065819E-3</v>
      </c>
      <c r="AZ60" s="4">
        <v>1.9637436825724608E-3</v>
      </c>
      <c r="BA60" s="4">
        <v>1.9338255753308387E-3</v>
      </c>
      <c r="BB60" s="4">
        <v>1.9043518723438346E-3</v>
      </c>
      <c r="BC60" s="4">
        <v>1.8753167861202957E-3</v>
      </c>
      <c r="BD60" s="4">
        <v>1.8467145443549215E-3</v>
      </c>
      <c r="BE60" s="4">
        <v>1.8185393949754491E-3</v>
      </c>
      <c r="BF60" s="4">
        <v>1.7907856107347575E-3</v>
      </c>
      <c r="BG60" s="4">
        <v>1.7634474933799771E-3</v>
      </c>
      <c r="BH60" s="4">
        <v>1.7365193774331322E-3</v>
      </c>
      <c r="BI60" s="4">
        <v>1.7099956336094069E-3</v>
      </c>
      <c r="BJ60" s="4">
        <v>1.6838706719016772E-3</v>
      </c>
      <c r="BK60" s="4">
        <v>1.6581389443572903E-3</v>
      </c>
      <c r="BL60" s="4">
        <v>1.6327949475685166E-3</v>
      </c>
      <c r="BM60" s="4">
        <v>1.6078332249001015E-3</v>
      </c>
      <c r="BN60" s="4">
        <v>1.5832483684732335E-3</v>
      </c>
      <c r="BO60" s="4">
        <v>1.5590350209250259E-3</v>
      </c>
      <c r="BP60" s="4">
        <v>1.5351878769607197E-3</v>
      </c>
      <c r="BQ60" s="4">
        <v>1.5117016847143727E-3</v>
      </c>
      <c r="BR60" s="4">
        <v>1.4885712469339119E-3</v>
      </c>
      <c r="BS60" s="4">
        <v>1.4657914220034263E-3</v>
      </c>
      <c r="BT60" s="4">
        <v>1.4433571248159138E-3</v>
      </c>
      <c r="BU60" s="4">
        <v>1.4212633275085818E-3</v>
      </c>
      <c r="BV60" s="4">
        <v>1.399505060071693E-3</v>
      </c>
      <c r="BW60" s="4">
        <v>1.3780774108407279E-3</v>
      </c>
      <c r="BX60" s="4">
        <v>1.356975526882076E-3</v>
      </c>
      <c r="BY60" s="4">
        <v>1.3361946142803616E-3</v>
      </c>
      <c r="BZ60" s="4">
        <v>1.3157299383359522E-3</v>
      </c>
      <c r="CA60" s="4">
        <v>1.2955768236802001E-3</v>
      </c>
      <c r="CB60" s="4">
        <v>1.2757306543152991E-3</v>
      </c>
      <c r="CC60" s="4">
        <v>1.2561868735846415E-3</v>
      </c>
      <c r="CD60" s="4">
        <v>1.2369409840813361E-3</v>
      </c>
      <c r="CE60" s="4">
        <v>1.2179885474978835E-3</v>
      </c>
      <c r="CF60" s="4">
        <v>1.1993251844248931E-3</v>
      </c>
      <c r="CG60" s="4">
        <v>1.1809465741012826E-3</v>
      </c>
      <c r="CH60" s="4">
        <v>1.1628484541216233E-3</v>
      </c>
      <c r="CI60" s="4">
        <v>1.1450266201045167E-3</v>
      </c>
      <c r="CJ60" s="4">
        <v>1.1274769253256656E-3</v>
      </c>
      <c r="CK60" s="4">
        <v>1.1101952803183046E-3</v>
      </c>
      <c r="CL60" s="4">
        <v>1.0931776524457648E-3</v>
      </c>
      <c r="CM60" s="4">
        <v>1.0764200654475031E-3</v>
      </c>
      <c r="CN60" s="4">
        <v>1.0599185989632609E-3</v>
      </c>
      <c r="CO60" s="4">
        <v>1.0436693880351289E-3</v>
      </c>
      <c r="CP60" s="4">
        <v>1.0276686225924037E-3</v>
      </c>
      <c r="CQ60" s="4">
        <v>1.0119125469206791E-3</v>
      </c>
      <c r="CR60" s="4">
        <v>9.9639745911561661E-4</v>
      </c>
      <c r="CS60" s="4">
        <v>9.8111971052583513E-4</v>
      </c>
      <c r="CT60" s="4">
        <v>9.6607570518381092E-4</v>
      </c>
      <c r="CU60" s="4">
        <v>9.5126189922933868E-4</v>
      </c>
      <c r="CV60" s="4">
        <v>9.3667480032388895E-4</v>
      </c>
      <c r="CW60" s="4">
        <v>9.2231096705919224E-4</v>
      </c>
      <c r="CX60" s="4">
        <v>9.0816700836138242E-4</v>
      </c>
      <c r="CY60" s="4">
        <v>8.9423958288958882E-4</v>
      </c>
      <c r="CZ60" s="4">
        <v>8.8052539843330724E-4</v>
      </c>
      <c r="DA60" s="4">
        <v>8.6702121130577403E-4</v>
      </c>
      <c r="DB60" s="4">
        <v>8.5372382573800643E-4</v>
      </c>
      <c r="DC60" s="4">
        <v>8.4063009327106641E-4</v>
      </c>
      <c r="DD60" s="4">
        <v>8.2773691214876877E-4</v>
      </c>
      <c r="DE60" s="4">
        <v>8.1504122671183232E-4</v>
      </c>
      <c r="DF60" s="4">
        <v>8.0254002679303049E-4</v>
      </c>
      <c r="DG60" s="4">
        <v>7.9023034711456219E-4</v>
      </c>
      <c r="DH60" s="4">
        <v>7.7810926668764324E-4</v>
      </c>
      <c r="DI60" s="4">
        <v>7.6617390821542841E-4</v>
      </c>
      <c r="DJ60" s="4">
        <v>7.5442143749926416E-4</v>
      </c>
      <c r="DK60" s="4">
        <v>7.4284906284849406E-4</v>
      </c>
      <c r="DL60" s="4">
        <v>7.3145403449415003E-4</v>
      </c>
      <c r="DM60" s="4">
        <v>7.2023364400763956E-4</v>
      </c>
      <c r="DN60" s="4">
        <v>7.0918522372298565E-4</v>
      </c>
      <c r="DO60" s="4">
        <v>6.9830614616528397E-4</v>
      </c>
      <c r="DP60" s="4">
        <v>6.875938234831569E-4</v>
      </c>
      <c r="DQ60" s="4">
        <v>6.7704570688642551E-4</v>
      </c>
      <c r="DR60" s="4">
        <v>6.6665928609033198E-4</v>
      </c>
      <c r="DS60" s="4">
        <v>6.5643208876398074E-4</v>
      </c>
      <c r="DT60" s="4">
        <v>6.4636167998521898E-4</v>
      </c>
      <c r="DU60" s="4">
        <v>6.3644566170129035E-4</v>
      </c>
      <c r="DV60" s="4">
        <v>6.2668167219492865E-4</v>
      </c>
      <c r="DW60" s="4">
        <v>6.1706738555711294E-4</v>
      </c>
      <c r="DX60" s="4">
        <v>6.0760051116515168E-4</v>
      </c>
      <c r="DY60" s="4">
        <v>5.9827879316731725E-4</v>
      </c>
      <c r="DZ60" s="4">
        <v>5.8910000997358658E-4</v>
      </c>
      <c r="EA60" s="4">
        <v>5.8006197375215507E-4</v>
      </c>
      <c r="EB60" s="4">
        <v>5.7116252993272276E-4</v>
      </c>
      <c r="EC60" s="4">
        <v>5.6239955671544273E-4</v>
      </c>
      <c r="ED60" s="4">
        <v>5.5377096458653075E-4</v>
      </c>
      <c r="EE60" s="4">
        <v>5.4527469583964816E-4</v>
      </c>
      <c r="EF60" s="4">
        <v>5.3690872410394608E-4</v>
      </c>
      <c r="EG60" s="4">
        <v>5.2867105387766067E-4</v>
      </c>
      <c r="EH60" s="4">
        <v>5.2055972006848084E-4</v>
      </c>
      <c r="EI60" s="4">
        <v>5.1257278753991109E-4</v>
      </c>
      <c r="EJ60" s="4">
        <v>5.047083506635186E-4</v>
      </c>
      <c r="EK60" s="4">
        <v>4.9696453287717546E-4</v>
      </c>
      <c r="EL60" s="4">
        <v>4.8933948624974022E-4</v>
      </c>
      <c r="EM60" s="4">
        <v>4.8183139105173467E-4</v>
      </c>
      <c r="EN60" s="4">
        <v>4.7443845533123863E-4</v>
      </c>
      <c r="EO60" s="4">
        <v>4.6715891449677915E-4</v>
      </c>
      <c r="EP60" s="4">
        <v>4.5999103090499371E-4</v>
      </c>
      <c r="EQ60" s="4">
        <v>4.5293309345473265E-4</v>
      </c>
      <c r="ER60" s="4">
        <v>4.4598341718715684E-4</v>
      </c>
      <c r="ES60" s="4">
        <v>4.3914034289060933E-4</v>
      </c>
      <c r="ET60" s="4">
        <v>4.3240223671214828E-4</v>
      </c>
      <c r="EU60" s="4">
        <v>4.2576748977363188E-4</v>
      </c>
      <c r="EV60" s="4">
        <v>4.1923451779424248E-4</v>
      </c>
      <c r="EW60" s="4">
        <v>4.1280176071833985E-4</v>
      </c>
      <c r="EX60" s="4">
        <v>4.0646768234753328E-4</v>
      </c>
      <c r="EY60" s="4">
        <v>4.0023076998019214E-4</v>
      </c>
      <c r="EZ60" s="4">
        <v>3.9408953405417613E-4</v>
      </c>
      <c r="FA60" s="4">
        <v>3.880425077960048E-4</v>
      </c>
      <c r="FB60" s="4">
        <v>3.8208824687480103E-4</v>
      </c>
      <c r="FC60" s="4">
        <v>3.7622532906145256E-4</v>
      </c>
      <c r="FD60" s="4">
        <v>3.7045235389254749E-4</v>
      </c>
      <c r="FE60" s="4">
        <v>3.6476794233952781E-4</v>
      </c>
      <c r="FF60" s="4">
        <v>3.5917073648239484E-4</v>
      </c>
      <c r="FG60" s="4">
        <v>3.5365939918896583E-4</v>
      </c>
      <c r="FH60" s="4">
        <v>3.4823261379779424E-4</v>
      </c>
      <c r="FI60" s="4">
        <v>3.4288908380708527E-4</v>
      </c>
      <c r="FJ60" s="4">
        <v>3.3762753256705302E-4</v>
      </c>
      <c r="FK60" s="4">
        <v>3.3244670297771783E-4</v>
      </c>
      <c r="FL60" s="4">
        <v>3.2734535719081137E-4</v>
      </c>
      <c r="FM60" s="4">
        <v>3.2232227631623367E-4</v>
      </c>
      <c r="FN60" s="4">
        <v>3.1737626013295106E-4</v>
      </c>
      <c r="FO60" s="4">
        <v>3.1250612680411294E-4</v>
      </c>
      <c r="FP60" s="4">
        <v>3.0771071259660943E-4</v>
      </c>
      <c r="FQ60" s="4">
        <v>3.0298887160473686E-4</v>
      </c>
    </row>
    <row r="61" spans="1:173" x14ac:dyDescent="0.2">
      <c r="A61" s="3">
        <v>59</v>
      </c>
      <c r="B61" s="4">
        <v>4.4620276460269892E-3</v>
      </c>
      <c r="C61" s="4">
        <v>4.403723660290626E-3</v>
      </c>
      <c r="D61" s="4">
        <v>4.3349456766973438E-3</v>
      </c>
      <c r="E61" s="4">
        <v>4.2715990477679711E-3</v>
      </c>
      <c r="F61" s="4">
        <v>4.2111271450042675E-3</v>
      </c>
      <c r="G61" s="4">
        <v>4.1522871757664337E-3</v>
      </c>
      <c r="H61" s="4">
        <v>4.0944798451608699E-3</v>
      </c>
      <c r="I61" s="4">
        <v>4.0374212477493066E-3</v>
      </c>
      <c r="J61" s="4">
        <v>3.9809816836905432E-3</v>
      </c>
      <c r="K61" s="4">
        <v>3.9251063664664798E-3</v>
      </c>
      <c r="L61" s="4">
        <v>3.8697764190205319E-3</v>
      </c>
      <c r="M61" s="4">
        <v>3.8149897157089274E-3</v>
      </c>
      <c r="N61" s="4">
        <v>3.760751504109483E-3</v>
      </c>
      <c r="O61" s="4">
        <v>3.7070698453874895E-3</v>
      </c>
      <c r="P61" s="4">
        <v>3.6539534269395268E-3</v>
      </c>
      <c r="Q61" s="4">
        <v>3.6014105410375752E-3</v>
      </c>
      <c r="R61" s="4">
        <v>3.5494486347396048E-3</v>
      </c>
      <c r="S61" s="4">
        <v>3.4980741379596614E-3</v>
      </c>
      <c r="T61" s="4">
        <v>3.4472924253539095E-3</v>
      </c>
      <c r="U61" s="4">
        <v>3.3971078410385269E-3</v>
      </c>
      <c r="V61" s="4">
        <v>3.3475237513296285E-3</v>
      </c>
      <c r="W61" s="4">
        <v>3.2985426085198055E-3</v>
      </c>
      <c r="X61" s="4">
        <v>3.2501660174926172E-3</v>
      </c>
      <c r="Y61" s="4">
        <v>3.2023948012923631E-3</v>
      </c>
      <c r="Z61" s="4">
        <v>3.1552290638933167E-3</v>
      </c>
      <c r="AA61" s="4">
        <v>3.1086682494477769E-3</v>
      </c>
      <c r="AB61" s="4">
        <v>3.0627111977948873E-3</v>
      </c>
      <c r="AC61" s="4">
        <v>3.0173561962565376E-3</v>
      </c>
      <c r="AD61" s="4">
        <v>2.9726010278514625E-3</v>
      </c>
      <c r="AE61" s="4">
        <v>2.9284430161141684E-3</v>
      </c>
      <c r="AF61" s="4">
        <v>2.8848790667120872E-3</v>
      </c>
      <c r="AG61" s="4">
        <v>2.841905706066461E-3</v>
      </c>
      <c r="AH61" s="4">
        <v>2.7995191171670264E-3</v>
      </c>
      <c r="AI61" s="4">
        <v>2.7577151727695703E-3</v>
      </c>
      <c r="AJ61" s="4">
        <v>2.7164894661513284E-3</v>
      </c>
      <c r="AK61" s="4">
        <v>2.6758373395896484E-3</v>
      </c>
      <c r="AL61" s="4">
        <v>2.6357539107204619E-3</v>
      </c>
      <c r="AM61" s="4">
        <v>2.596234096921779E-3</v>
      </c>
      <c r="AN61" s="4">
        <v>2.5572726378597643E-3</v>
      </c>
      <c r="AO61" s="4">
        <v>2.5188641163236269E-3</v>
      </c>
      <c r="AP61" s="4">
        <v>2.4810029774708919E-3</v>
      </c>
      <c r="AQ61" s="4">
        <v>2.4436835465923012E-3</v>
      </c>
      <c r="AR61" s="4">
        <v>2.4069000455024803E-3</v>
      </c>
      <c r="AS61" s="4">
        <v>2.3706466076522936E-3</v>
      </c>
      <c r="AT61" s="4">
        <v>2.3349172920542616E-3</v>
      </c>
      <c r="AU61" s="4">
        <v>2.2997060961050808E-3</v>
      </c>
      <c r="AV61" s="4">
        <v>2.2650069673844087E-3</v>
      </c>
      <c r="AW61" s="4">
        <v>2.2308138145028522E-3</v>
      </c>
      <c r="AX61" s="4">
        <v>2.1971205170687735E-3</v>
      </c>
      <c r="AY61" s="4">
        <v>2.1639209348357502E-3</v>
      </c>
      <c r="AZ61" s="4">
        <v>2.1312089160913095E-3</v>
      </c>
      <c r="BA61" s="4">
        <v>2.098978305341892E-3</v>
      </c>
      <c r="BB61" s="4">
        <v>2.0672229503451156E-3</v>
      </c>
      <c r="BC61" s="4">
        <v>2.0359367085370783E-3</v>
      </c>
      <c r="BD61" s="4">
        <v>2.005113452899332E-3</v>
      </c>
      <c r="BE61" s="4">
        <v>1.9747470773063824E-3</v>
      </c>
      <c r="BF61" s="4">
        <v>1.9448315013934625E-3</v>
      </c>
      <c r="BG61" s="4">
        <v>1.915360674977884E-3</v>
      </c>
      <c r="BH61" s="4">
        <v>1.8863285820689413E-3</v>
      </c>
      <c r="BI61" s="4">
        <v>1.8577292444971194E-3</v>
      </c>
      <c r="BJ61" s="4">
        <v>1.8295567251903622E-3</v>
      </c>
      <c r="BK61" s="4">
        <v>1.8018051311238237E-3</v>
      </c>
      <c r="BL61" s="4">
        <v>1.7744686159694156E-3</v>
      </c>
      <c r="BM61" s="4">
        <v>1.7475413824659114E-3</v>
      </c>
      <c r="BN61" s="4">
        <v>1.7210176845325886E-3</v>
      </c>
      <c r="BO61" s="4">
        <v>1.69489182914484E-3</v>
      </c>
      <c r="BP61" s="4">
        <v>1.6691581779908482E-3</v>
      </c>
      <c r="BQ61" s="4">
        <v>1.6438111489266438E-3</v>
      </c>
      <c r="BR61" s="4">
        <v>1.6188452172436474E-3</v>
      </c>
      <c r="BS61" s="4">
        <v>1.5942549167656805E-3</v>
      </c>
      <c r="BT61" s="4">
        <v>1.5700348407865494E-3</v>
      </c>
      <c r="BU61" s="4">
        <v>1.5461796428628549E-3</v>
      </c>
      <c r="BV61" s="4">
        <v>1.5226840374723549E-3</v>
      </c>
      <c r="BW61" s="4">
        <v>1.4995428005490918E-3</v>
      </c>
      <c r="BX61" s="4">
        <v>1.4767507699056104E-3</v>
      </c>
      <c r="BY61" s="4">
        <v>1.4543028455509255E-3</v>
      </c>
      <c r="BZ61" s="4">
        <v>1.4321939899130109E-3</v>
      </c>
      <c r="CA61" s="4">
        <v>1.4104192279745797E-3</v>
      </c>
      <c r="CB61" s="4">
        <v>1.388973647327818E-3</v>
      </c>
      <c r="CC61" s="4">
        <v>1.3678523981571766E-3</v>
      </c>
      <c r="CD61" s="4">
        <v>1.3470506931538839E-3</v>
      </c>
      <c r="CE61" s="4">
        <v>1.3265638073707287E-3</v>
      </c>
      <c r="CF61" s="4">
        <v>1.3063870780204434E-3</v>
      </c>
      <c r="CG61" s="4">
        <v>1.286515904223462E-3</v>
      </c>
      <c r="CH61" s="4">
        <v>1.2669457467107126E-3</v>
      </c>
      <c r="CI61" s="4">
        <v>1.2476721274827796E-3</v>
      </c>
      <c r="CJ61" s="4">
        <v>1.2286906294337596E-3</v>
      </c>
      <c r="CK61" s="4">
        <v>1.2099968959388141E-3</v>
      </c>
      <c r="CL61" s="4">
        <v>1.1915866304130773E-3</v>
      </c>
      <c r="CM61" s="4">
        <v>1.1734555958407E-3</v>
      </c>
      <c r="CN61" s="4">
        <v>1.1555996142819103E-3</v>
      </c>
      <c r="CO61" s="4">
        <v>1.1380145663557606E-3</v>
      </c>
      <c r="CP61" s="4">
        <v>1.1206963907044454E-3</v>
      </c>
      <c r="CQ61" s="4">
        <v>1.1036410834405208E-3</v>
      </c>
      <c r="CR61" s="4">
        <v>1.0868446975782486E-3</v>
      </c>
      <c r="CS61" s="4">
        <v>1.0703033424522834E-3</v>
      </c>
      <c r="CT61" s="4">
        <v>1.0540131831243693E-3</v>
      </c>
      <c r="CU61" s="4">
        <v>1.037970439780822E-3</v>
      </c>
      <c r="CV61" s="4">
        <v>1.0221713871212401E-3</v>
      </c>
      <c r="CW61" s="4">
        <v>1.0066123537402216E-3</v>
      </c>
      <c r="CX61" s="4">
        <v>9.9128972150375194E-4</v>
      </c>
      <c r="CY61" s="4">
        <v>9.7619992492103957E-4</v>
      </c>
      <c r="CZ61" s="4">
        <v>9.6133945051235514E-4</v>
      </c>
      <c r="DA61" s="4">
        <v>9.4670483617531609E-4</v>
      </c>
      <c r="DB61" s="4">
        <v>9.32292670549284E-4</v>
      </c>
      <c r="DC61" s="4">
        <v>9.1809959237842964E-4</v>
      </c>
      <c r="DD61" s="4">
        <v>9.0412228987590826E-4</v>
      </c>
      <c r="DE61" s="4">
        <v>8.903575000879238E-4</v>
      </c>
      <c r="DF61" s="4">
        <v>8.7680200825968058E-4</v>
      </c>
      <c r="DG61" s="4">
        <v>8.6345264720300019E-4</v>
      </c>
      <c r="DH61" s="4">
        <v>8.5030629666638102E-4</v>
      </c>
      <c r="DI61" s="4">
        <v>8.3735988270861039E-4</v>
      </c>
      <c r="DJ61" s="4">
        <v>8.2461037707437512E-4</v>
      </c>
      <c r="DK61" s="4">
        <v>8.1205479657520119E-4</v>
      </c>
      <c r="DL61" s="4">
        <v>7.99690202473613E-4</v>
      </c>
      <c r="DM61" s="4">
        <v>7.8751369987173359E-4</v>
      </c>
      <c r="DN61" s="4">
        <v>7.7552243710521385E-4</v>
      </c>
      <c r="DO61" s="4">
        <v>7.6371360514104758E-4</v>
      </c>
      <c r="DP61" s="4">
        <v>7.5208443698193683E-4</v>
      </c>
      <c r="DQ61" s="4">
        <v>7.4063220707498711E-4</v>
      </c>
      <c r="DR61" s="4">
        <v>7.293542307262868E-4</v>
      </c>
      <c r="DS61" s="4">
        <v>7.1824786352170378E-4</v>
      </c>
      <c r="DT61" s="4">
        <v>7.0731050075256707E-4</v>
      </c>
      <c r="DU61" s="4">
        <v>6.9653957684867596E-4</v>
      </c>
      <c r="DV61" s="4">
        <v>6.85932564816083E-4</v>
      </c>
      <c r="DW61" s="4">
        <v>6.7548697568187155E-4</v>
      </c>
      <c r="DX61" s="4">
        <v>6.652003579450394E-4</v>
      </c>
      <c r="DY61" s="4">
        <v>6.5507029703371078E-4</v>
      </c>
      <c r="DZ61" s="4">
        <v>6.450944147683435E-4</v>
      </c>
      <c r="EA61" s="4">
        <v>6.3527036883204158E-4</v>
      </c>
      <c r="EB61" s="4">
        <v>6.2559585224652992E-4</v>
      </c>
      <c r="EC61" s="4">
        <v>6.1606859285534554E-4</v>
      </c>
      <c r="ED61" s="4">
        <v>6.0668635281280192E-4</v>
      </c>
      <c r="EE61" s="4">
        <v>5.9744692807983668E-4</v>
      </c>
      <c r="EF61" s="4">
        <v>5.8834814792652068E-4</v>
      </c>
      <c r="EG61" s="4">
        <v>5.7938787443989614E-4</v>
      </c>
      <c r="EH61" s="4">
        <v>5.7056400203980839E-4</v>
      </c>
      <c r="EI61" s="4">
        <v>5.6187445700006666E-4</v>
      </c>
      <c r="EJ61" s="4">
        <v>5.5331719697582216E-4</v>
      </c>
      <c r="EK61" s="4">
        <v>5.4489021053882869E-4</v>
      </c>
      <c r="EL61" s="4">
        <v>5.3659151671658911E-4</v>
      </c>
      <c r="EM61" s="4">
        <v>5.2841916454005045E-4</v>
      </c>
      <c r="EN61" s="4">
        <v>5.2037123259607299E-4</v>
      </c>
      <c r="EO61" s="4">
        <v>5.1244582858667176E-4</v>
      </c>
      <c r="EP61" s="4">
        <v>5.0464108889414216E-4</v>
      </c>
      <c r="EQ61" s="4">
        <v>4.9695517815262491E-4</v>
      </c>
      <c r="ER61" s="4">
        <v>4.8938628882466695E-4</v>
      </c>
      <c r="ES61" s="4">
        <v>4.81932640785665E-4</v>
      </c>
      <c r="ET61" s="4">
        <v>4.7459248091175077E-4</v>
      </c>
      <c r="EU61" s="4">
        <v>4.6736408267566976E-4</v>
      </c>
      <c r="EV61" s="4">
        <v>4.6024574574710098E-4</v>
      </c>
      <c r="EW61" s="4">
        <v>4.5323579559941596E-4</v>
      </c>
      <c r="EX61" s="4">
        <v>4.4633258312143376E-4</v>
      </c>
      <c r="EY61" s="4">
        <v>4.3953448423539321E-4</v>
      </c>
      <c r="EZ61" s="4">
        <v>4.328398995204763E-4</v>
      </c>
      <c r="FA61" s="4">
        <v>4.2624725384099449E-4</v>
      </c>
      <c r="FB61" s="4">
        <v>4.197549959805702E-4</v>
      </c>
      <c r="FC61" s="4">
        <v>4.1336159828209151E-4</v>
      </c>
      <c r="FD61" s="4">
        <v>4.0706555629177466E-4</v>
      </c>
      <c r="FE61" s="4">
        <v>4.0086538840944375E-4</v>
      </c>
      <c r="FF61" s="4">
        <v>3.9475963554369553E-4</v>
      </c>
      <c r="FG61" s="4">
        <v>3.8874686077139398E-4</v>
      </c>
      <c r="FH61" s="4">
        <v>3.8282564900371518E-4</v>
      </c>
      <c r="FI61" s="4">
        <v>3.7699460665518991E-4</v>
      </c>
      <c r="FJ61" s="4">
        <v>3.7125236131951844E-4</v>
      </c>
      <c r="FK61" s="4">
        <v>3.6559756144882716E-4</v>
      </c>
      <c r="FL61" s="4">
        <v>3.6002887603825418E-4</v>
      </c>
      <c r="FM61" s="4">
        <v>3.5454499431530895E-4</v>
      </c>
      <c r="FN61" s="4">
        <v>3.4914462543322866E-4</v>
      </c>
      <c r="FO61" s="4">
        <v>3.4382649816999677E-4</v>
      </c>
      <c r="FP61" s="4">
        <v>3.3858936063035916E-4</v>
      </c>
      <c r="FQ61" s="4">
        <v>3.3343197995405749E-4</v>
      </c>
    </row>
    <row r="62" spans="1:173" x14ac:dyDescent="0.2">
      <c r="A62" s="3">
        <v>60</v>
      </c>
      <c r="B62" s="4">
        <v>5.1263973457893464E-3</v>
      </c>
      <c r="C62" s="4">
        <v>5.0684737317470141E-3</v>
      </c>
      <c r="D62" s="4">
        <v>4.899810322372633E-3</v>
      </c>
      <c r="E62" s="4">
        <v>4.784688375455648E-3</v>
      </c>
      <c r="F62" s="4">
        <v>4.6956069237519271E-3</v>
      </c>
      <c r="G62" s="4">
        <v>4.619450957646265E-3</v>
      </c>
      <c r="H62" s="4">
        <v>4.5498718451594256E-3</v>
      </c>
      <c r="I62" s="4">
        <v>4.4837780783681946E-3</v>
      </c>
      <c r="J62" s="4">
        <v>4.4196641749209009E-3</v>
      </c>
      <c r="K62" s="4">
        <v>4.3568009494201476E-3</v>
      </c>
      <c r="L62" s="4">
        <v>4.2948397103579339E-3</v>
      </c>
      <c r="M62" s="4">
        <v>4.2336179722228806E-3</v>
      </c>
      <c r="N62" s="4">
        <v>4.1730639186614571E-3</v>
      </c>
      <c r="O62" s="4">
        <v>4.1131494136363855E-3</v>
      </c>
      <c r="P62" s="4">
        <v>4.0538669151561901E-3</v>
      </c>
      <c r="Q62" s="4">
        <v>3.9952181638254203E-3</v>
      </c>
      <c r="R62" s="4">
        <v>3.9372086715502297E-3</v>
      </c>
      <c r="S62" s="4">
        <v>3.8798450656055694E-3</v>
      </c>
      <c r="T62" s="4">
        <v>3.8231338364473899E-3</v>
      </c>
      <c r="U62" s="4">
        <v>3.7670807737796297E-3</v>
      </c>
      <c r="V62" s="4">
        <v>3.7116907383296649E-3</v>
      </c>
      <c r="W62" s="4">
        <v>3.6569675957350833E-3</v>
      </c>
      <c r="X62" s="4">
        <v>3.6029142271667425E-3</v>
      </c>
      <c r="Y62" s="4">
        <v>3.5495325747965101E-3</v>
      </c>
      <c r="Z62" s="4">
        <v>3.496823701646945E-3</v>
      </c>
      <c r="AA62" s="4">
        <v>3.4447878559129563E-3</v>
      </c>
      <c r="AB62" s="4">
        <v>3.3934245350392134E-3</v>
      </c>
      <c r="AC62" s="4">
        <v>3.3427325473857072E-3</v>
      </c>
      <c r="AD62" s="4">
        <v>3.2927100705633094E-3</v>
      </c>
      <c r="AE62" s="4">
        <v>3.2433547061255785E-3</v>
      </c>
      <c r="AF62" s="4">
        <v>3.194663530598163E-3</v>
      </c>
      <c r="AG62" s="4">
        <v>3.1466331429562677E-3</v>
      </c>
      <c r="AH62" s="4">
        <v>3.0992597087257101E-3</v>
      </c>
      <c r="AI62" s="4">
        <v>3.0525390009015219E-3</v>
      </c>
      <c r="AJ62" s="4">
        <v>3.0064664378838257E-3</v>
      </c>
      <c r="AK62" s="4">
        <v>2.9610371186257201E-3</v>
      </c>
      <c r="AL62" s="4">
        <v>2.9162458551789117E-3</v>
      </c>
      <c r="AM62" s="4">
        <v>2.8720872028145106E-3</v>
      </c>
      <c r="AN62" s="4">
        <v>2.828555487885076E-3</v>
      </c>
      <c r="AO62" s="4">
        <v>2.7856448335836781E-3</v>
      </c>
      <c r="AP62" s="4">
        <v>2.7433491837459689E-3</v>
      </c>
      <c r="AQ62" s="4">
        <v>2.7016623248321547E-3</v>
      </c>
      <c r="AR62" s="4">
        <v>2.6605779062168766E-3</v>
      </c>
      <c r="AS62" s="4">
        <v>2.6200894589055723E-3</v>
      </c>
      <c r="AT62" s="4">
        <v>2.5801904127892294E-3</v>
      </c>
      <c r="AU62" s="4">
        <v>2.5408741125402257E-3</v>
      </c>
      <c r="AV62" s="4">
        <v>2.5021338322486208E-3</v>
      </c>
      <c r="AW62" s="4">
        <v>2.4639627888852766E-3</v>
      </c>
      <c r="AX62" s="4">
        <v>2.426354154680177E-3</v>
      </c>
      <c r="AY62" s="4">
        <v>2.3893010684903349E-3</v>
      </c>
      <c r="AZ62" s="4">
        <v>2.3527966462332239E-3</v>
      </c>
      <c r="BA62" s="4">
        <v>2.3168339904519053E-3</v>
      </c>
      <c r="BB62" s="4">
        <v>2.2814061990755752E-3</v>
      </c>
      <c r="BC62" s="4">
        <v>2.2465063734340429E-3</v>
      </c>
      <c r="BD62" s="4">
        <v>2.2121276255818723E-3</v>
      </c>
      <c r="BE62" s="4">
        <v>2.1782630849810358E-3</v>
      </c>
      <c r="BF62" s="4">
        <v>2.1449059045914876E-3</v>
      </c>
      <c r="BG62" s="4">
        <v>2.1120492664116197E-3</v>
      </c>
      <c r="BH62" s="4">
        <v>2.07968638651157E-3</v>
      </c>
      <c r="BI62" s="4">
        <v>2.0478105195951279E-3</v>
      </c>
      <c r="BJ62" s="4">
        <v>2.016414963126989E-3</v>
      </c>
      <c r="BK62" s="4">
        <v>1.9854930610576638E-3</v>
      </c>
      <c r="BL62" s="4">
        <v>1.9550382071756855E-3</v>
      </c>
      <c r="BM62" s="4">
        <v>1.9250438481172027E-3</v>
      </c>
      <c r="BN62" s="4">
        <v>1.8955034860569375E-3</v>
      </c>
      <c r="BO62" s="4">
        <v>1.8664106811059344E-3</v>
      </c>
      <c r="BP62" s="4">
        <v>1.8377590534393029E-3</v>
      </c>
      <c r="BQ62" s="4">
        <v>1.8095422851729381E-3</v>
      </c>
      <c r="BR62" s="4">
        <v>1.7817541220113142E-3</v>
      </c>
      <c r="BS62" s="4">
        <v>1.7543883746813371E-3</v>
      </c>
      <c r="BT62" s="4">
        <v>1.7274389201719087E-3</v>
      </c>
      <c r="BU62" s="4">
        <v>1.7008997027920802E-3</v>
      </c>
      <c r="BV62" s="4">
        <v>1.6747647350640049E-3</v>
      </c>
      <c r="BW62" s="4">
        <v>1.6490280984636785E-3</v>
      </c>
      <c r="BX62" s="4">
        <v>1.6236839440201267E-3</v>
      </c>
      <c r="BY62" s="4">
        <v>1.5987264927875833E-3</v>
      </c>
      <c r="BZ62" s="4">
        <v>1.5741500361980965E-3</v>
      </c>
      <c r="CA62" s="4">
        <v>1.5499489363063335E-3</v>
      </c>
      <c r="CB62" s="4">
        <v>1.5261176259350195E-3</v>
      </c>
      <c r="CC62" s="4">
        <v>1.5026506087291169E-3</v>
      </c>
      <c r="CD62" s="4">
        <v>1.4795424591278472E-3</v>
      </c>
      <c r="CE62" s="4">
        <v>1.4567878222596642E-3</v>
      </c>
      <c r="CF62" s="4">
        <v>1.434381413768504E-3</v>
      </c>
      <c r="CG62" s="4">
        <v>1.4123180195774188E-3</v>
      </c>
      <c r="CH62" s="4">
        <v>1.3905924955940341E-3</v>
      </c>
      <c r="CI62" s="4">
        <v>1.3691997673646039E-3</v>
      </c>
      <c r="CJ62" s="4">
        <v>1.3481348296803253E-3</v>
      </c>
      <c r="CK62" s="4">
        <v>1.3273927461415758E-3</v>
      </c>
      <c r="CL62" s="4">
        <v>1.3069686486834042E-3</v>
      </c>
      <c r="CM62" s="4">
        <v>1.2868577370658274E-3</v>
      </c>
      <c r="CN62" s="4">
        <v>1.2670552783342615E-3</v>
      </c>
      <c r="CO62" s="4">
        <v>1.2475566062507548E-3</v>
      </c>
      <c r="CP62" s="4">
        <v>1.2283571207015731E-3</v>
      </c>
      <c r="CQ62" s="4">
        <v>1.2094522870823576E-3</v>
      </c>
      <c r="CR62" s="4">
        <v>1.1908376356634109E-3</v>
      </c>
      <c r="CS62" s="4">
        <v>1.1725087609391061E-3</v>
      </c>
      <c r="CT62" s="4">
        <v>1.1544613209613086E-3</v>
      </c>
      <c r="CU62" s="4">
        <v>1.1366910366608085E-3</v>
      </c>
      <c r="CV62" s="4">
        <v>1.1191936911575384E-3</v>
      </c>
      <c r="CW62" s="4">
        <v>1.1019651290612442E-3</v>
      </c>
      <c r="CX62" s="4">
        <v>1.0850012557649391E-3</v>
      </c>
      <c r="CY62" s="4">
        <v>1.0682980367319184E-3</v>
      </c>
      <c r="CZ62" s="4">
        <v>1.0518514967781112E-3</v>
      </c>
      <c r="DA62" s="4">
        <v>1.0356577193503247E-3</v>
      </c>
      <c r="DB62" s="4">
        <v>1.0197128458023785E-3</v>
      </c>
      <c r="DC62" s="4">
        <v>1.0040130746692411E-3</v>
      </c>
      <c r="DD62" s="4">
        <v>9.8855466094127653E-4</v>
      </c>
      <c r="DE62" s="4">
        <v>9.7333391533782621E-4</v>
      </c>
      <c r="DF62" s="4">
        <v>9.5834720358256575E-4</v>
      </c>
      <c r="DG62" s="4">
        <v>9.4359094568008395E-4</v>
      </c>
      <c r="DH62" s="4">
        <v>9.2906161519545893E-4</v>
      </c>
      <c r="DI62" s="4">
        <v>9.1475573853627701E-4</v>
      </c>
      <c r="DJ62" s="4">
        <v>9.0066989423820409E-4</v>
      </c>
      <c r="DK62" s="4">
        <v>8.8680071225510915E-4</v>
      </c>
      <c r="DL62" s="4">
        <v>8.7314487325262924E-4</v>
      </c>
      <c r="DM62" s="4">
        <v>8.596991079079519E-4</v>
      </c>
      <c r="DN62" s="4">
        <v>8.4646019621337221E-4</v>
      </c>
      <c r="DO62" s="4">
        <v>8.3342496678640021E-4</v>
      </c>
      <c r="DP62" s="4">
        <v>8.2059029618508639E-4</v>
      </c>
      <c r="DQ62" s="4">
        <v>8.0795310822978639E-4</v>
      </c>
      <c r="DR62" s="4">
        <v>7.9551037333080998E-4</v>
      </c>
      <c r="DS62" s="4">
        <v>7.832591078230644E-4</v>
      </c>
      <c r="DT62" s="4">
        <v>7.7119637330669288E-4</v>
      </c>
      <c r="DU62" s="4">
        <v>7.5931927599548477E-4</v>
      </c>
      <c r="DV62" s="4">
        <v>7.4762496607083673E-4</v>
      </c>
      <c r="DW62" s="4">
        <v>7.3611063704437374E-4</v>
      </c>
      <c r="DX62" s="4">
        <v>7.2477352512645421E-4</v>
      </c>
      <c r="DY62" s="4">
        <v>7.1361090860244669E-4</v>
      </c>
      <c r="DZ62" s="4">
        <v>7.0262010721644508E-4</v>
      </c>
      <c r="EA62" s="4">
        <v>6.9179848156175616E-4</v>
      </c>
      <c r="EB62" s="4">
        <v>6.8114343247960285E-4</v>
      </c>
      <c r="EC62" s="4">
        <v>6.7065240046448871E-4</v>
      </c>
      <c r="ED62" s="4">
        <v>6.6032286507711202E-4</v>
      </c>
      <c r="EE62" s="4">
        <v>6.5015234436538449E-4</v>
      </c>
      <c r="EF62" s="4">
        <v>6.4013839429188923E-4</v>
      </c>
      <c r="EG62" s="4">
        <v>6.3027860816955439E-4</v>
      </c>
      <c r="EH62" s="4">
        <v>6.2057061610432118E-4</v>
      </c>
      <c r="EI62" s="4">
        <v>6.1101208444513944E-4</v>
      </c>
      <c r="EJ62" s="4">
        <v>6.0160071524195669E-4</v>
      </c>
      <c r="EK62" s="4">
        <v>5.9233424571014659E-4</v>
      </c>
      <c r="EL62" s="4">
        <v>5.8321044770259789E-4</v>
      </c>
      <c r="EM62" s="4">
        <v>5.7422712718924185E-4</v>
      </c>
      <c r="EN62" s="4">
        <v>5.6538212374346308E-4</v>
      </c>
      <c r="EO62" s="4">
        <v>5.5667331003594889E-4</v>
      </c>
      <c r="EP62" s="4">
        <v>5.4809859133508887E-4</v>
      </c>
      <c r="EQ62" s="4">
        <v>5.3965590501470206E-4</v>
      </c>
      <c r="ER62" s="4">
        <v>5.3134322006942458E-4</v>
      </c>
      <c r="ES62" s="4">
        <v>5.2315853663509326E-4</v>
      </c>
      <c r="ET62" s="4">
        <v>5.1509988551823316E-4</v>
      </c>
      <c r="EU62" s="4">
        <v>5.0716532773054102E-4</v>
      </c>
      <c r="EV62" s="4">
        <v>4.9935295403102931E-4</v>
      </c>
      <c r="EW62" s="4">
        <v>4.9166088447449852E-4</v>
      </c>
      <c r="EX62" s="4">
        <v>4.840872679662267E-4</v>
      </c>
      <c r="EY62" s="4">
        <v>4.7663028182376443E-4</v>
      </c>
      <c r="EZ62" s="4">
        <v>4.6928813134450298E-4</v>
      </c>
      <c r="FA62" s="4">
        <v>4.6205904938023679E-4</v>
      </c>
      <c r="FB62" s="4">
        <v>4.549412959169441E-4</v>
      </c>
      <c r="FC62" s="4">
        <v>4.479331576623391E-4</v>
      </c>
      <c r="FD62" s="4">
        <v>4.4103294763753187E-4</v>
      </c>
      <c r="FE62" s="4">
        <v>4.3423900477634891E-4</v>
      </c>
      <c r="FF62" s="4">
        <v>4.2754969352987171E-4</v>
      </c>
      <c r="FG62" s="4">
        <v>4.2096340347685945E-4</v>
      </c>
      <c r="FH62" s="4">
        <v>4.1447854894027802E-4</v>
      </c>
      <c r="FI62" s="4">
        <v>4.0809356860882495E-4</v>
      </c>
      <c r="FJ62" s="4">
        <v>4.0180692516511574E-4</v>
      </c>
      <c r="FK62" s="4">
        <v>3.9561710491875512E-4</v>
      </c>
      <c r="FL62" s="4">
        <v>3.8952261744484851E-4</v>
      </c>
      <c r="FM62" s="4">
        <v>3.8352199522850849E-4</v>
      </c>
      <c r="FN62" s="4">
        <v>3.776137933138024E-4</v>
      </c>
      <c r="FO62" s="4">
        <v>3.7179658895902801E-4</v>
      </c>
      <c r="FP62" s="4">
        <v>3.6606898129643017E-4</v>
      </c>
      <c r="FQ62" s="4">
        <v>3.6042959099702454E-4</v>
      </c>
    </row>
    <row r="63" spans="1:173" x14ac:dyDescent="0.2">
      <c r="A63" s="3">
        <v>61</v>
      </c>
      <c r="B63" s="4">
        <v>5.6324563204894762E-3</v>
      </c>
      <c r="C63" s="4">
        <v>5.5704031980505775E-3</v>
      </c>
      <c r="D63" s="4">
        <v>5.347294393889479E-3</v>
      </c>
      <c r="E63" s="4">
        <v>5.2025321472998209E-3</v>
      </c>
      <c r="F63" s="4">
        <v>5.095579108064463E-3</v>
      </c>
      <c r="G63" s="4">
        <v>5.0073011442767212E-3</v>
      </c>
      <c r="H63" s="4">
        <v>4.9284784387624292E-3</v>
      </c>
      <c r="I63" s="4">
        <v>4.8546256067240057E-3</v>
      </c>
      <c r="J63" s="4">
        <v>4.7835534498957832E-3</v>
      </c>
      <c r="K63" s="4">
        <v>4.7141947573440257E-3</v>
      </c>
      <c r="L63" s="4">
        <v>4.6460322049713954E-3</v>
      </c>
      <c r="M63" s="4">
        <v>4.5788179994470379E-3</v>
      </c>
      <c r="N63" s="4">
        <v>4.5124361242320221E-3</v>
      </c>
      <c r="O63" s="4">
        <v>4.4468345918140528E-3</v>
      </c>
      <c r="P63" s="4">
        <v>4.3819921353100977E-3</v>
      </c>
      <c r="Q63" s="4">
        <v>4.3179018578336503E-3</v>
      </c>
      <c r="R63" s="4">
        <v>4.254563233716091E-3</v>
      </c>
      <c r="S63" s="4">
        <v>4.1919782219852486E-3</v>
      </c>
      <c r="T63" s="4">
        <v>4.1301494029394314E-3</v>
      </c>
      <c r="U63" s="4">
        <v>4.0690791083163314E-3</v>
      </c>
      <c r="V63" s="4">
        <v>4.00876903782732E-3</v>
      </c>
      <c r="W63" s="4">
        <v>3.9492201122602877E-3</v>
      </c>
      <c r="X63" s="4">
        <v>3.8904324402257995E-3</v>
      </c>
      <c r="Y63" s="4">
        <v>3.8324053381555423E-3</v>
      </c>
      <c r="Z63" s="4">
        <v>3.7751373739662863E-3</v>
      </c>
      <c r="AA63" s="4">
        <v>3.7186264199768893E-3</v>
      </c>
      <c r="AB63" s="4">
        <v>3.6628697081370065E-3</v>
      </c>
      <c r="AC63" s="4">
        <v>3.6078638842906852E-3</v>
      </c>
      <c r="AD63" s="4">
        <v>3.5536050600072366E-3</v>
      </c>
      <c r="AE63" s="4">
        <v>3.5000888613807568E-3</v>
      </c>
      <c r="AF63" s="4">
        <v>3.4473104746319816E-3</v>
      </c>
      <c r="AG63" s="4">
        <v>3.3952646885447857E-3</v>
      </c>
      <c r="AH63" s="4">
        <v>3.3439459338602262E-3</v>
      </c>
      <c r="AI63" s="4">
        <v>3.2933483197931102E-3</v>
      </c>
      <c r="AJ63" s="4">
        <v>3.243465667845169E-3</v>
      </c>
      <c r="AK63" s="4">
        <v>3.1942915430921426E-3</v>
      </c>
      <c r="AL63" s="4">
        <v>3.1458192831124165E-3</v>
      </c>
      <c r="AM63" s="4">
        <v>3.0980420247201934E-3</v>
      </c>
      <c r="AN63" s="4">
        <v>3.0509527286555205E-3</v>
      </c>
      <c r="AO63" s="4">
        <v>3.0045442023720614E-3</v>
      </c>
      <c r="AP63" s="4">
        <v>2.9588091210591694E-3</v>
      </c>
      <c r="AQ63" s="4">
        <v>2.9137400470207186E-3</v>
      </c>
      <c r="AR63" s="4">
        <v>2.8693294475283793E-3</v>
      </c>
      <c r="AS63" s="4">
        <v>2.8255697112582467E-3</v>
      </c>
      <c r="AT63" s="4">
        <v>2.7824531634113026E-3</v>
      </c>
      <c r="AU63" s="4">
        <v>2.7399720796131843E-3</v>
      </c>
      <c r="AV63" s="4">
        <v>2.6981186986804184E-3</v>
      </c>
      <c r="AW63" s="4">
        <v>2.6568852343358262E-3</v>
      </c>
      <c r="AX63" s="4">
        <v>2.6162638859487108E-3</v>
      </c>
      <c r="AY63" s="4">
        <v>2.5762468483709888E-3</v>
      </c>
      <c r="AZ63" s="4">
        <v>2.5368263209355479E-3</v>
      </c>
      <c r="BA63" s="4">
        <v>2.4979945156776706E-3</v>
      </c>
      <c r="BB63" s="4">
        <v>2.4597436648381432E-3</v>
      </c>
      <c r="BC63" s="4">
        <v>2.4220660276985662E-3</v>
      </c>
      <c r="BD63" s="4">
        <v>2.3849538968006012E-3</v>
      </c>
      <c r="BE63" s="4">
        <v>2.3483996035944532E-3</v>
      </c>
      <c r="BF63" s="4">
        <v>2.3123955235576643E-3</v>
      </c>
      <c r="BG63" s="4">
        <v>2.2769340808264094E-3</v>
      </c>
      <c r="BH63" s="4">
        <v>2.2420077523738202E-3</v>
      </c>
      <c r="BI63" s="4">
        <v>2.2076090717705332E-3</v>
      </c>
      <c r="BJ63" s="4">
        <v>2.1737306325592121E-3</v>
      </c>
      <c r="BK63" s="4">
        <v>2.1403650912720229E-3</v>
      </c>
      <c r="BL63" s="4">
        <v>2.1075051701184844E-3</v>
      </c>
      <c r="BM63" s="4">
        <v>2.0751436593695605E-3</v>
      </c>
      <c r="BN63" s="4">
        <v>2.043273419460534E-3</v>
      </c>
      <c r="BO63" s="4">
        <v>2.01188738283542E-3</v>
      </c>
      <c r="BP63" s="4">
        <v>1.9809785555529036E-3</v>
      </c>
      <c r="BQ63" s="4">
        <v>1.950540018671898E-3</v>
      </c>
      <c r="BR63" s="4">
        <v>1.9205649294350424E-3</v>
      </c>
      <c r="BS63" s="4">
        <v>1.8910465222656825E-3</v>
      </c>
      <c r="BT63" s="4">
        <v>1.8619781095939869E-3</v>
      </c>
      <c r="BU63" s="4">
        <v>1.8333530825245248E-3</v>
      </c>
      <c r="BV63" s="4">
        <v>1.8051649113602908E-3</v>
      </c>
      <c r="BW63" s="4">
        <v>1.7774071459935037E-3</v>
      </c>
      <c r="BX63" s="4">
        <v>1.7500734161740583E-3</v>
      </c>
      <c r="BY63" s="4">
        <v>1.7231574316676213E-3</v>
      </c>
      <c r="BZ63" s="4">
        <v>1.6966529823106979E-3</v>
      </c>
      <c r="CA63" s="4">
        <v>1.6705539379728851E-3</v>
      </c>
      <c r="CB63" s="4">
        <v>1.6448542484330808E-3</v>
      </c>
      <c r="CC63" s="4">
        <v>1.6195479431792004E-3</v>
      </c>
      <c r="CD63" s="4">
        <v>1.5946291311362826E-3</v>
      </c>
      <c r="CE63" s="4">
        <v>1.5700920003298702E-3</v>
      </c>
      <c r="CF63" s="4">
        <v>1.5459308174918807E-3</v>
      </c>
      <c r="CG63" s="4">
        <v>1.5221399276125203E-3</v>
      </c>
      <c r="CH63" s="4">
        <v>1.4987137534454575E-3</v>
      </c>
      <c r="CI63" s="4">
        <v>1.475646794968366E-3</v>
      </c>
      <c r="CJ63" s="4">
        <v>1.4529336288056083E-3</v>
      </c>
      <c r="CK63" s="4">
        <v>1.4305689076159478E-3</v>
      </c>
      <c r="CL63" s="4">
        <v>1.4085473594483977E-3</v>
      </c>
      <c r="CM63" s="4">
        <v>1.3868637870708689E-3</v>
      </c>
      <c r="CN63" s="4">
        <v>1.3655130672741711E-3</v>
      </c>
      <c r="CO63" s="4">
        <v>1.3444901501542539E-3</v>
      </c>
      <c r="CP63" s="4">
        <v>1.3237900583746853E-3</v>
      </c>
      <c r="CQ63" s="4">
        <v>1.3034078864132548E-3</v>
      </c>
      <c r="CR63" s="4">
        <v>1.2833387997946977E-3</v>
      </c>
      <c r="CS63" s="4">
        <v>1.2635780343094316E-3</v>
      </c>
      <c r="CT63" s="4">
        <v>1.2441208952239657E-3</v>
      </c>
      <c r="CU63" s="4">
        <v>1.2249627564812071E-3</v>
      </c>
      <c r="CV63" s="4">
        <v>1.2060990598948829E-3</v>
      </c>
      <c r="CW63" s="4">
        <v>1.1875253143375231E-3</v>
      </c>
      <c r="CX63" s="4">
        <v>1.169237094925446E-3</v>
      </c>
      <c r="CY63" s="4">
        <v>1.1512300422001909E-3</v>
      </c>
      <c r="CZ63" s="4">
        <v>1.1334998613082847E-3</v>
      </c>
      <c r="DA63" s="4">
        <v>1.1160423211803439E-3</v>
      </c>
      <c r="DB63" s="4">
        <v>1.098853253711507E-3</v>
      </c>
      <c r="DC63" s="4">
        <v>1.0819285529410916E-3</v>
      </c>
      <c r="DD63" s="4">
        <v>1.0652641742365798E-3</v>
      </c>
      <c r="DE63" s="4">
        <v>1.0488561334783819E-3</v>
      </c>
      <c r="DF63" s="4">
        <v>1.0327005062490402E-3</v>
      </c>
      <c r="DG63" s="4">
        <v>1.0167934270264301E-3</v>
      </c>
      <c r="DH63" s="4">
        <v>1.0011310883807356E-3</v>
      </c>
      <c r="DI63" s="4">
        <v>9.857097401777537E-4</v>
      </c>
      <c r="DJ63" s="4">
        <v>9.7052568878619461E-4</v>
      </c>
      <c r="DK63" s="4">
        <v>9.5557529629197724E-4</v>
      </c>
      <c r="DL63" s="4">
        <v>9.408549797185195E-4</v>
      </c>
      <c r="DM63" s="4">
        <v>9.2636121025313489E-4</v>
      </c>
      <c r="DN63" s="4">
        <v>9.1209051248075657E-4</v>
      </c>
      <c r="DO63" s="4">
        <v>8.9803946362476683E-4</v>
      </c>
      <c r="DP63" s="4">
        <v>8.8420469279493208E-4</v>
      </c>
      <c r="DQ63" s="4">
        <v>8.7058288024277619E-4</v>
      </c>
      <c r="DR63" s="4">
        <v>8.5717075662505859E-4</v>
      </c>
      <c r="DS63" s="4">
        <v>8.4396510227480181E-4</v>
      </c>
      <c r="DT63" s="4">
        <v>8.309627464805347E-4</v>
      </c>
      <c r="DU63" s="4">
        <v>8.1816056677286308E-4</v>
      </c>
      <c r="DV63" s="4">
        <v>8.0555548822069944E-4</v>
      </c>
      <c r="DW63" s="4">
        <v>7.9314448273404281E-4</v>
      </c>
      <c r="DX63" s="4">
        <v>7.8092456837608459E-4</v>
      </c>
      <c r="DY63" s="4">
        <v>7.6889280868375209E-4</v>
      </c>
      <c r="DZ63" s="4">
        <v>7.5704631199557948E-4</v>
      </c>
      <c r="EA63" s="4">
        <v>7.453822307896818E-4</v>
      </c>
      <c r="EB63" s="4">
        <v>7.3389776102794624E-4</v>
      </c>
      <c r="EC63" s="4">
        <v>7.2259014151088152E-4</v>
      </c>
      <c r="ED63" s="4">
        <v>7.1145665323912866E-4</v>
      </c>
      <c r="EE63" s="4">
        <v>7.0049461878407548E-4</v>
      </c>
      <c r="EF63" s="4">
        <v>6.8970140166668692E-4</v>
      </c>
      <c r="EG63" s="4">
        <v>6.7907440574488387E-4</v>
      </c>
      <c r="EH63" s="4">
        <v>6.6861107460891578E-4</v>
      </c>
      <c r="EI63" s="4">
        <v>6.5830889098472678E-4</v>
      </c>
      <c r="EJ63" s="4">
        <v>6.4816537614587055E-4</v>
      </c>
      <c r="EK63" s="4">
        <v>6.381780893334188E-4</v>
      </c>
      <c r="EL63" s="4">
        <v>6.2834462718430739E-4</v>
      </c>
      <c r="EM63" s="4">
        <v>6.1866262316667697E-4</v>
      </c>
      <c r="EN63" s="4">
        <v>6.0912974702387324E-4</v>
      </c>
      <c r="EO63" s="4">
        <v>5.9974370422655188E-4</v>
      </c>
      <c r="EP63" s="4">
        <v>5.9050223543177793E-4</v>
      </c>
      <c r="EQ63" s="4">
        <v>5.8140311595056282E-4</v>
      </c>
      <c r="ER63" s="4">
        <v>5.7244415522206271E-4</v>
      </c>
      <c r="ES63" s="4">
        <v>5.6362319629688074E-4</v>
      </c>
      <c r="ET63" s="4">
        <v>5.5493811532603132E-4</v>
      </c>
      <c r="EU63" s="4">
        <v>5.4638682105878633E-4</v>
      </c>
      <c r="EV63" s="4">
        <v>5.3796725434684944E-4</v>
      </c>
      <c r="EW63" s="4">
        <v>5.2967738765641315E-4</v>
      </c>
      <c r="EX63" s="4">
        <v>5.2151522458676602E-4</v>
      </c>
      <c r="EY63" s="4">
        <v>5.1347879939633856E-4</v>
      </c>
      <c r="EZ63" s="4">
        <v>5.0556617653574332E-4</v>
      </c>
      <c r="FA63" s="4">
        <v>4.9777545018758751E-4</v>
      </c>
      <c r="FB63" s="4">
        <v>4.9010474381272484E-4</v>
      </c>
      <c r="FC63" s="4">
        <v>4.8255220970427892E-4</v>
      </c>
      <c r="FD63" s="4">
        <v>4.7511602854655166E-4</v>
      </c>
      <c r="FE63" s="4">
        <v>4.6779440898259139E-4</v>
      </c>
      <c r="FF63" s="4">
        <v>4.6058558718631293E-4</v>
      </c>
      <c r="FG63" s="4">
        <v>4.5348782644227814E-4</v>
      </c>
      <c r="FH63" s="4">
        <v>4.4649941673113869E-4</v>
      </c>
      <c r="FI63" s="4">
        <v>4.3961867432118495E-4</v>
      </c>
      <c r="FJ63" s="4">
        <v>4.3284394136666737E-4</v>
      </c>
      <c r="FK63" s="4">
        <v>4.2617358551155782E-4</v>
      </c>
      <c r="FL63" s="4">
        <v>4.1960599949930621E-4</v>
      </c>
      <c r="FM63" s="4">
        <v>4.131396007888144E-4</v>
      </c>
      <c r="FN63" s="4">
        <v>4.0677283117573904E-4</v>
      </c>
      <c r="FO63" s="4">
        <v>4.0050415642023385E-4</v>
      </c>
      <c r="FP63" s="4">
        <v>3.943320658790217E-4</v>
      </c>
      <c r="FQ63" s="4">
        <v>3.8825507214468313E-4</v>
      </c>
    </row>
    <row r="64" spans="1:173" x14ac:dyDescent="0.2">
      <c r="A64" s="3">
        <v>62</v>
      </c>
      <c r="B64" s="4">
        <v>5.8956574707285103E-3</v>
      </c>
      <c r="C64" s="4">
        <v>5.8230702981011406E-3</v>
      </c>
      <c r="D64" s="4">
        <v>5.6722091109715489E-3</v>
      </c>
      <c r="E64" s="4">
        <v>5.5591906366283528E-3</v>
      </c>
      <c r="F64" s="4">
        <v>5.4648173484777018E-3</v>
      </c>
      <c r="G64" s="4">
        <v>5.3798314197058827E-3</v>
      </c>
      <c r="H64" s="4">
        <v>5.2997336372723192E-3</v>
      </c>
      <c r="I64" s="4">
        <v>5.2223354382915366E-3</v>
      </c>
      <c r="J64" s="4">
        <v>5.1465776054857582E-3</v>
      </c>
      <c r="K64" s="4">
        <v>5.0719540659439621E-3</v>
      </c>
      <c r="L64" s="4">
        <v>4.9982293701290592E-3</v>
      </c>
      <c r="M64" s="4">
        <v>4.9252998535218584E-3</v>
      </c>
      <c r="N64" s="4">
        <v>4.8531253733602453E-3</v>
      </c>
      <c r="O64" s="4">
        <v>4.7816957752467859E-3</v>
      </c>
      <c r="P64" s="4">
        <v>4.7110144627330319E-3</v>
      </c>
      <c r="Q64" s="4">
        <v>4.6410903897616818E-3</v>
      </c>
      <c r="R64" s="4">
        <v>4.5719341989625129E-3</v>
      </c>
      <c r="S64" s="4">
        <v>4.5035563979699544E-3</v>
      </c>
      <c r="T64" s="4">
        <v>4.4359665350355293E-3</v>
      </c>
      <c r="U64" s="4">
        <v>4.3691728622085035E-3</v>
      </c>
      <c r="V64" s="4">
        <v>4.3031822341395021E-3</v>
      </c>
      <c r="W64" s="4">
        <v>4.2380001186086425E-3</v>
      </c>
      <c r="X64" s="4">
        <v>4.1736306579773785E-3</v>
      </c>
      <c r="Y64" s="4">
        <v>4.1100767518591486E-3</v>
      </c>
      <c r="Z64" s="4">
        <v>4.0473401466069037E-3</v>
      </c>
      <c r="AA64" s="4">
        <v>3.9854215247526747E-3</v>
      </c>
      <c r="AB64" s="4">
        <v>3.9243205912313783E-3</v>
      </c>
      <c r="AC64" s="4">
        <v>3.8640361550337232E-3</v>
      </c>
      <c r="AD64" s="4">
        <v>3.8045662058134866E-3</v>
      </c>
      <c r="AE64" s="4">
        <v>3.7459079853993105E-3</v>
      </c>
      <c r="AF64" s="4">
        <v>3.6880580543556807E-3</v>
      </c>
      <c r="AG64" s="4">
        <v>3.631012353830898E-3</v>
      </c>
      <c r="AH64" s="4">
        <v>3.5747662629560528E-3</v>
      </c>
      <c r="AI64" s="4">
        <v>3.5193146520738905E-3</v>
      </c>
      <c r="AJ64" s="4">
        <v>3.4646519320654656E-3</v>
      </c>
      <c r="AK64" s="4">
        <v>3.4107721000337099E-3</v>
      </c>
      <c r="AL64" s="4">
        <v>3.3576687815906059E-3</v>
      </c>
      <c r="AM64" s="4">
        <v>3.3053352699798921E-3</v>
      </c>
      <c r="AN64" s="4">
        <v>3.2537645622507938E-3</v>
      </c>
      <c r="AO64" s="4">
        <v>3.2029493926900576E-3</v>
      </c>
      <c r="AP64" s="4">
        <v>3.152882263701029E-3</v>
      </c>
      <c r="AQ64" s="4">
        <v>3.1035554743091831E-3</v>
      </c>
      <c r="AR64" s="4">
        <v>3.0549611464609772E-3</v>
      </c>
      <c r="AS64" s="4">
        <v>3.0070912492726753E-3</v>
      </c>
      <c r="AT64" s="4">
        <v>2.9599376213726991E-3</v>
      </c>
      <c r="AU64" s="4">
        <v>2.9134919914761692E-3</v>
      </c>
      <c r="AV64" s="4">
        <v>2.8677459973152075E-3</v>
      </c>
      <c r="AW64" s="4">
        <v>2.8226912030452356E-3</v>
      </c>
      <c r="AX64" s="4">
        <v>2.778319115235961E-3</v>
      </c>
      <c r="AY64" s="4">
        <v>2.7346211975503021E-3</v>
      </c>
      <c r="AZ64" s="4">
        <v>2.6915888842051761E-3</v>
      </c>
      <c r="BA64" s="4">
        <v>2.6492135923048554E-3</v>
      </c>
      <c r="BB64" s="4">
        <v>2.6074867331279394E-3</v>
      </c>
      <c r="BC64" s="4">
        <v>2.5663997224448787E-3</v>
      </c>
      <c r="BD64" s="4">
        <v>2.5259439899385505E-3</v>
      </c>
      <c r="BE64" s="4">
        <v>2.4861109877927223E-3</v>
      </c>
      <c r="BF64" s="4">
        <v>2.4468921985114633E-3</v>
      </c>
      <c r="BG64" s="4">
        <v>2.4082791420261263E-3</v>
      </c>
      <c r="BH64" s="4">
        <v>2.3702633821430785E-3</v>
      </c>
      <c r="BI64" s="4">
        <v>2.3328365323828093E-3</v>
      </c>
      <c r="BJ64" s="4">
        <v>2.295990261254155E-3</v>
      </c>
      <c r="BK64" s="4">
        <v>2.2597162970091622E-3</v>
      </c>
      <c r="BL64" s="4">
        <v>2.2240064319152264E-3</v>
      </c>
      <c r="BM64" s="4">
        <v>2.1888525260842506E-3</v>
      </c>
      <c r="BN64" s="4">
        <v>2.1542465108901343E-3</v>
      </c>
      <c r="BO64" s="4">
        <v>2.1201803920080087E-3</v>
      </c>
      <c r="BP64" s="4">
        <v>2.0866462521047513E-3</v>
      </c>
      <c r="BQ64" s="4">
        <v>2.0536362532059815E-3</v>
      </c>
      <c r="BR64" s="4">
        <v>2.0211426387678477E-3</v>
      </c>
      <c r="BS64" s="4">
        <v>1.9891577354734791E-3</v>
      </c>
      <c r="BT64" s="4">
        <v>1.9576739547796373E-3</v>
      </c>
      <c r="BU64" s="4">
        <v>1.9266837942296666E-3</v>
      </c>
      <c r="BV64" s="4">
        <v>1.8961798385551676E-3</v>
      </c>
      <c r="BW64" s="4">
        <v>1.8661547605810513E-3</v>
      </c>
      <c r="BX64" s="4">
        <v>1.8366013219505151E-3</v>
      </c>
      <c r="BY64" s="4">
        <v>1.8075123736860377E-3</v>
      </c>
      <c r="BZ64" s="4">
        <v>1.7788808565978309E-3</v>
      </c>
      <c r="CA64" s="4">
        <v>1.7506998015551778E-3</v>
      </c>
      <c r="CB64" s="4">
        <v>1.7229623296299845E-3</v>
      </c>
      <c r="CC64" s="4">
        <v>1.695661652124647E-3</v>
      </c>
      <c r="CD64" s="4">
        <v>1.6687910704942244E-3</v>
      </c>
      <c r="CE64" s="4">
        <v>1.6423439761719116E-3</v>
      </c>
      <c r="CF64" s="4">
        <v>1.6163138503068053E-3</v>
      </c>
      <c r="CG64" s="4">
        <v>1.5906942634212884E-3</v>
      </c>
      <c r="CH64" s="4">
        <v>1.5654788749965842E-3</v>
      </c>
      <c r="CI64" s="4">
        <v>1.5406614329916968E-3</v>
      </c>
      <c r="CJ64" s="4">
        <v>1.5162357733033982E-3</v>
      </c>
      <c r="CK64" s="4">
        <v>1.4921958191720375E-3</v>
      </c>
      <c r="CL64" s="4">
        <v>1.4685355805398315E-3</v>
      </c>
      <c r="CM64" s="4">
        <v>1.4452491533647471E-3</v>
      </c>
      <c r="CN64" s="4">
        <v>1.4223307188965251E-3</v>
      </c>
      <c r="CO64" s="4">
        <v>1.399774542917509E-3</v>
      </c>
      <c r="CP64" s="4">
        <v>1.3775749749526112E-3</v>
      </c>
      <c r="CQ64" s="4">
        <v>1.3557264474532982E-3</v>
      </c>
      <c r="CR64" s="4">
        <v>1.3342234749562643E-3</v>
      </c>
      <c r="CS64" s="4">
        <v>1.313060653222009E-3</v>
      </c>
      <c r="CT64" s="4">
        <v>1.2922326583560961E-3</v>
      </c>
      <c r="CU64" s="4">
        <v>1.2717342459136471E-3</v>
      </c>
      <c r="CV64" s="4">
        <v>1.2515602499918455E-3</v>
      </c>
      <c r="CW64" s="4">
        <v>1.2317055823112266E-3</v>
      </c>
      <c r="CX64" s="4">
        <v>1.2121652312880871E-3</v>
      </c>
      <c r="CY64" s="4">
        <v>1.1929342611000093E-3</v>
      </c>
      <c r="CZ64" s="4">
        <v>1.1740078107457252E-3</v>
      </c>
      <c r="DA64" s="4">
        <v>1.1553810931018704E-3</v>
      </c>
      <c r="DB64" s="4">
        <v>1.1370493939764081E-3</v>
      </c>
      <c r="DC64" s="4">
        <v>1.119008071161498E-3</v>
      </c>
      <c r="DD64" s="4">
        <v>1.10125255348692E-3</v>
      </c>
      <c r="DE64" s="4">
        <v>1.0837783398734979E-3</v>
      </c>
      <c r="DF64" s="4">
        <v>1.0665809983896324E-3</v>
      </c>
      <c r="DG64" s="4">
        <v>1.0496561653106085E-3</v>
      </c>
      <c r="DH64" s="4">
        <v>1.0329995441814566E-3</v>
      </c>
      <c r="DI64" s="4">
        <v>1.0166069048849202E-3</v>
      </c>
      <c r="DJ64" s="4">
        <v>1.0004740827138647E-3</v>
      </c>
      <c r="DK64" s="4">
        <v>9.8459697745090224E-4</v>
      </c>
      <c r="DL64" s="4">
        <v>9.6897155245279087E-4</v>
      </c>
      <c r="DM64" s="4">
        <v>9.5359383374293838E-4</v>
      </c>
      <c r="DN64" s="4">
        <v>9.384599091105672E-4</v>
      </c>
      <c r="DO64" s="4">
        <v>9.2356592721809516E-4</v>
      </c>
      <c r="DP64" s="4">
        <v>9.0890809671606565E-4</v>
      </c>
      <c r="DQ64" s="4">
        <v>8.9448268536673758E-4</v>
      </c>
      <c r="DR64" s="4">
        <v>8.8028601917655713E-4</v>
      </c>
      <c r="DS64" s="4">
        <v>8.6631448153695612E-4</v>
      </c>
      <c r="DT64" s="4">
        <v>8.5256451237425424E-4</v>
      </c>
      <c r="DU64" s="4">
        <v>8.3903260731010842E-4</v>
      </c>
      <c r="DV64" s="4">
        <v>8.2571531682906762E-4</v>
      </c>
      <c r="DW64" s="4">
        <v>8.1260924545822899E-4</v>
      </c>
      <c r="DX64" s="4">
        <v>7.9971105095433259E-4</v>
      </c>
      <c r="DY64" s="4">
        <v>7.8701744350240244E-4</v>
      </c>
      <c r="DZ64" s="4">
        <v>7.7452518492282518E-4</v>
      </c>
      <c r="EA64" s="4">
        <v>7.62231087889087E-4</v>
      </c>
      <c r="EB64" s="4">
        <v>7.5013201515528038E-4</v>
      </c>
      <c r="EC64" s="4">
        <v>7.3822487879326992E-4</v>
      </c>
      <c r="ED64" s="4">
        <v>7.2650663943996108E-4</v>
      </c>
      <c r="EE64" s="4">
        <v>7.1497430555478303E-4</v>
      </c>
      <c r="EF64" s="4">
        <v>7.036249326864974E-4</v>
      </c>
      <c r="EG64" s="4">
        <v>6.9245562275022099E-4</v>
      </c>
      <c r="EH64" s="4">
        <v>6.8146352331432958E-4</v>
      </c>
      <c r="EI64" s="4">
        <v>6.7064582689702057E-4</v>
      </c>
      <c r="EJ64" s="4">
        <v>6.5999977027286771E-4</v>
      </c>
      <c r="EK64" s="4">
        <v>6.4952263378870168E-4</v>
      </c>
      <c r="EL64" s="4">
        <v>6.3921174068970465E-4</v>
      </c>
      <c r="EM64" s="4">
        <v>6.2906445645427578E-4</v>
      </c>
      <c r="EN64" s="4">
        <v>6.1907818813888849E-4</v>
      </c>
      <c r="EO64" s="4">
        <v>6.0925038373271789E-4</v>
      </c>
      <c r="EP64" s="4">
        <v>5.9957853152081686E-4</v>
      </c>
      <c r="EQ64" s="4">
        <v>5.9006015945695101E-4</v>
      </c>
      <c r="ER64" s="4">
        <v>5.8069283454564857E-4</v>
      </c>
      <c r="ES64" s="4">
        <v>5.7147416223302105E-4</v>
      </c>
      <c r="ET64" s="4">
        <v>5.6240178580735378E-4</v>
      </c>
      <c r="EU64" s="4">
        <v>5.5347338580724603E-4</v>
      </c>
      <c r="EV64" s="4">
        <v>5.4468667943963212E-4</v>
      </c>
      <c r="EW64" s="4">
        <v>5.3603942000635119E-4</v>
      </c>
      <c r="EX64" s="4">
        <v>5.2752939633848861E-4</v>
      </c>
      <c r="EY64" s="4">
        <v>5.1915443224059832E-4</v>
      </c>
      <c r="EZ64" s="4">
        <v>5.1091238594180854E-4</v>
      </c>
      <c r="FA64" s="4">
        <v>5.0280114955614241E-4</v>
      </c>
      <c r="FB64" s="4">
        <v>4.9481864855094315E-4</v>
      </c>
      <c r="FC64" s="4">
        <v>4.8696284122295985E-4</v>
      </c>
      <c r="FD64" s="4">
        <v>4.7923171818287091E-4</v>
      </c>
      <c r="FE64" s="4">
        <v>4.7162330184724599E-4</v>
      </c>
      <c r="FF64" s="4">
        <v>4.6413564593839052E-4</v>
      </c>
      <c r="FG64" s="4">
        <v>4.5676683499229487E-4</v>
      </c>
      <c r="FH64" s="4">
        <v>4.4951498387335587E-4</v>
      </c>
      <c r="FI64" s="4">
        <v>4.4237823729720294E-4</v>
      </c>
      <c r="FJ64" s="4">
        <v>4.3535476936074069E-4</v>
      </c>
      <c r="FK64" s="4">
        <v>4.2844278307863082E-4</v>
      </c>
      <c r="FL64" s="4">
        <v>4.2164050992865576E-4</v>
      </c>
      <c r="FM64" s="4">
        <v>4.149462094021894E-4</v>
      </c>
      <c r="FN64" s="4">
        <v>4.0835816856299445E-4</v>
      </c>
      <c r="FO64" s="4">
        <v>4.0187470161212602E-4</v>
      </c>
      <c r="FP64" s="4">
        <v>3.9549414946005168E-4</v>
      </c>
      <c r="FQ64" s="4">
        <v>3.8921487930487775E-4</v>
      </c>
    </row>
    <row r="65" spans="1:173" x14ac:dyDescent="0.2">
      <c r="A65" s="3">
        <v>63</v>
      </c>
      <c r="B65" s="4">
        <v>6.5073527435682843E-3</v>
      </c>
      <c r="C65" s="4">
        <v>6.4315637499143818E-3</v>
      </c>
      <c r="D65" s="4">
        <v>6.1683936569540965E-3</v>
      </c>
      <c r="E65" s="4">
        <v>5.996588416945281E-3</v>
      </c>
      <c r="F65" s="4">
        <v>5.8688582429526903E-3</v>
      </c>
      <c r="G65" s="4">
        <v>5.7629048874699995E-3</v>
      </c>
      <c r="H65" s="4">
        <v>5.6679947920155183E-3</v>
      </c>
      <c r="I65" s="4">
        <v>5.5789121059308666E-3</v>
      </c>
      <c r="J65" s="4">
        <v>5.4931148071548641E-3</v>
      </c>
      <c r="K65" s="4">
        <v>5.4093662284834254E-3</v>
      </c>
      <c r="L65" s="4">
        <v>5.3270687952443607E-3</v>
      </c>
      <c r="M65" s="4">
        <v>5.2459377688177655E-3</v>
      </c>
      <c r="N65" s="4">
        <v>5.1658410657474674E-3</v>
      </c>
      <c r="O65" s="4">
        <v>5.0867205498934531E-3</v>
      </c>
      <c r="P65" s="4">
        <v>5.0085533765679147E-3</v>
      </c>
      <c r="Q65" s="4">
        <v>4.9313330434666014E-3</v>
      </c>
      <c r="R65" s="4">
        <v>4.8550601396795123E-3</v>
      </c>
      <c r="S65" s="4">
        <v>4.7797378655699552E-3</v>
      </c>
      <c r="T65" s="4">
        <v>4.705369897278544E-3</v>
      </c>
      <c r="U65" s="4">
        <v>4.6319594011389187E-3</v>
      </c>
      <c r="V65" s="4">
        <v>4.5595086098505488E-3</v>
      </c>
      <c r="W65" s="4">
        <v>4.4880186710083425E-3</v>
      </c>
      <c r="X65" s="4">
        <v>4.4174896257268559E-3</v>
      </c>
      <c r="Y65" s="4">
        <v>4.3479204475571631E-3</v>
      </c>
      <c r="Z65" s="4">
        <v>4.2793091075622458E-3</v>
      </c>
      <c r="AA65" s="4">
        <v>4.2116526489762718E-3</v>
      </c>
      <c r="AB65" s="4">
        <v>4.1449472634994544E-3</v>
      </c>
      <c r="AC65" s="4">
        <v>4.0791883655213468E-3</v>
      </c>
      <c r="AD65" s="4">
        <v>4.0143706626395437E-3</v>
      </c>
      <c r="AE65" s="4">
        <v>3.9504882218488468E-3</v>
      </c>
      <c r="AF65" s="4">
        <v>3.8875345312655574E-3</v>
      </c>
      <c r="AG65" s="4">
        <v>3.82550255747649E-3</v>
      </c>
      <c r="AH65" s="4">
        <v>3.7643847987091084E-3</v>
      </c>
      <c r="AI65" s="4">
        <v>3.7041733340572591E-3</v>
      </c>
      <c r="AJ65" s="4">
        <v>3.6448598690101974E-3</v>
      </c>
      <c r="AK65" s="4">
        <v>3.586435777528596E-3</v>
      </c>
      <c r="AL65" s="4">
        <v>3.5288921409027951E-3</v>
      </c>
      <c r="AM65" s="4">
        <v>3.4722197836152269E-3</v>
      </c>
      <c r="AN65" s="4">
        <v>3.4164093064176226E-3</v>
      </c>
      <c r="AO65" s="4">
        <v>3.3614511168185146E-3</v>
      </c>
      <c r="AP65" s="4">
        <v>3.307335457165328E-3</v>
      </c>
      <c r="AQ65" s="4">
        <v>3.2540524304927043E-3</v>
      </c>
      <c r="AR65" s="4">
        <v>3.2015920242967066E-3</v>
      </c>
      <c r="AS65" s="4">
        <v>3.1499441323854516E-3</v>
      </c>
      <c r="AT65" s="4">
        <v>3.09909857494306E-3</v>
      </c>
      <c r="AU65" s="4">
        <v>3.0490451169395971E-3</v>
      </c>
      <c r="AV65" s="4">
        <v>2.9997734850046864E-3</v>
      </c>
      <c r="AW65" s="4">
        <v>2.9512733828793714E-3</v>
      </c>
      <c r="AX65" s="4">
        <v>2.9035345055489215E-3</v>
      </c>
      <c r="AY65" s="4">
        <v>2.8565465521558364E-3</v>
      </c>
      <c r="AZ65" s="4">
        <v>2.8102992377807556E-3</v>
      </c>
      <c r="BA65" s="4">
        <v>2.7647823041778707E-3</v>
      </c>
      <c r="BB65" s="4">
        <v>2.7199855295418907E-3</v>
      </c>
      <c r="BC65" s="4">
        <v>2.6758987373773913E-3</v>
      </c>
      <c r="BD65" s="4">
        <v>2.6325118045420481E-3</v>
      </c>
      <c r="BE65" s="4">
        <v>2.5898146685211509E-3</v>
      </c>
      <c r="BF65" s="4">
        <v>2.5477973339962379E-3</v>
      </c>
      <c r="BG65" s="4">
        <v>2.5064498787582545E-3</v>
      </c>
      <c r="BH65" s="4">
        <v>2.4657624590173066E-3</v>
      </c>
      <c r="BI65" s="4">
        <v>2.4257253141547475E-3</v>
      </c>
      <c r="BJ65" s="4">
        <v>2.3863287709603442E-3</v>
      </c>
      <c r="BK65" s="4">
        <v>2.3475632473949348E-3</v>
      </c>
      <c r="BL65" s="4">
        <v>2.3094192559161009E-3</v>
      </c>
      <c r="BM65" s="4">
        <v>2.2718874063996086E-3</v>
      </c>
      <c r="BN65" s="4">
        <v>2.2349584086898133E-3</v>
      </c>
      <c r="BO65" s="4">
        <v>2.1986230748087809E-3</v>
      </c>
      <c r="BP65" s="4">
        <v>2.1628723208496625E-3</v>
      </c>
      <c r="BQ65" s="4">
        <v>2.1276971685815216E-3</v>
      </c>
      <c r="BR65" s="4">
        <v>2.0930887467887072E-3</v>
      </c>
      <c r="BS65" s="4">
        <v>2.0590382923646455E-3</v>
      </c>
      <c r="BT65" s="4">
        <v>2.0255371511836984E-3</v>
      </c>
      <c r="BU65" s="4">
        <v>1.9925767787659643E-3</v>
      </c>
      <c r="BV65" s="4">
        <v>1.9601487407548968E-3</v>
      </c>
      <c r="BW65" s="4">
        <v>1.9282447132222824E-3</v>
      </c>
      <c r="BX65" s="4">
        <v>1.8968564828162338E-3</v>
      </c>
      <c r="BY65" s="4">
        <v>1.865975946765186E-3</v>
      </c>
      <c r="BZ65" s="4">
        <v>1.8355951127505543E-3</v>
      </c>
      <c r="CA65" s="4">
        <v>1.8057060986602647E-3</v>
      </c>
      <c r="CB65" s="4">
        <v>1.7763011322335931E-3</v>
      </c>
      <c r="CC65" s="4">
        <v>1.7473725506073068E-3</v>
      </c>
      <c r="CD65" s="4">
        <v>1.7189127997716547E-3</v>
      </c>
      <c r="CE65" s="4">
        <v>1.6909144339467552E-3</v>
      </c>
      <c r="CF65" s="4">
        <v>1.6633701148843771E-3</v>
      </c>
      <c r="CG65" s="4">
        <v>1.6362726111047721E-3</v>
      </c>
      <c r="CH65" s="4">
        <v>1.6096147970744434E-3</v>
      </c>
      <c r="CI65" s="4">
        <v>1.5833896523299584E-3</v>
      </c>
      <c r="CJ65" s="4">
        <v>1.5575902605556857E-3</v>
      </c>
      <c r="CK65" s="4">
        <v>1.5322098086184566E-3</v>
      </c>
      <c r="CL65" s="4">
        <v>1.5072415855658106E-3</v>
      </c>
      <c r="CM65" s="4">
        <v>1.4826789815908237E-3</v>
      </c>
      <c r="CN65" s="4">
        <v>1.4585154869688477E-3</v>
      </c>
      <c r="CO65" s="4">
        <v>1.4347446909692696E-3</v>
      </c>
      <c r="CP65" s="4">
        <v>1.4113602807453995E-3</v>
      </c>
      <c r="CQ65" s="4">
        <v>1.3883560402069284E-3</v>
      </c>
      <c r="CR65" s="4">
        <v>1.3657258488762869E-3</v>
      </c>
      <c r="CS65" s="4">
        <v>1.3434636807335698E-3</v>
      </c>
      <c r="CT65" s="4">
        <v>1.3215636030498024E-3</v>
      </c>
      <c r="CU65" s="4">
        <v>1.3000197752138787E-3</v>
      </c>
      <c r="CV65" s="4">
        <v>1.2788264475531719E-3</v>
      </c>
      <c r="CW65" s="4">
        <v>1.2579779601494812E-3</v>
      </c>
      <c r="CX65" s="4">
        <v>1.2374687416546459E-3</v>
      </c>
      <c r="CY65" s="4">
        <v>1.2172933081036064E-3</v>
      </c>
      <c r="CZ65" s="4">
        <v>1.1974462617301285E-3</v>
      </c>
      <c r="DA65" s="4">
        <v>1.1779222897836394E-3</v>
      </c>
      <c r="DB65" s="4">
        <v>1.1587161633499488E-3</v>
      </c>
      <c r="DC65" s="4">
        <v>1.1398227361761881E-3</v>
      </c>
      <c r="DD65" s="4">
        <v>1.1212369435020797E-3</v>
      </c>
      <c r="DE65" s="4">
        <v>1.1029538008963113E-3</v>
      </c>
      <c r="DF65" s="4">
        <v>1.0849684031012385E-3</v>
      </c>
      <c r="DG65" s="4">
        <v>1.0672759228852469E-3</v>
      </c>
      <c r="DH65" s="4">
        <v>1.0498716099033301E-3</v>
      </c>
      <c r="DI65" s="4">
        <v>1.0327507895673271E-3</v>
      </c>
      <c r="DJ65" s="4">
        <v>1.0159088619254852E-3</v>
      </c>
      <c r="DK65" s="4">
        <v>9.9934130055290282E-4</v>
      </c>
      <c r="DL65" s="4">
        <v>9.8304365145152062E-4</v>
      </c>
      <c r="DM65" s="4">
        <v>9.670115319621031E-4</v>
      </c>
      <c r="DN65" s="4">
        <v>9.5124062968687806E-4</v>
      </c>
      <c r="DO65" s="4">
        <v>9.3572670142394454E-4</v>
      </c>
      <c r="DP65" s="4">
        <v>9.2046557211333813E-4</v>
      </c>
      <c r="DQ65" s="4">
        <v>9.054531337954197E-4</v>
      </c>
      <c r="DR65" s="4">
        <v>8.9068534458147663E-4</v>
      </c>
      <c r="DS65" s="4">
        <v>8.7615822763598139E-4</v>
      </c>
      <c r="DT65" s="4">
        <v>8.6186787017195066E-4</v>
      </c>
      <c r="DU65" s="4">
        <v>8.478104224589611E-4</v>
      </c>
      <c r="DV65" s="4">
        <v>8.3398209684293345E-4</v>
      </c>
      <c r="DW65" s="4">
        <v>8.2037916677968337E-4</v>
      </c>
      <c r="DX65" s="4">
        <v>8.069979658800186E-4</v>
      </c>
      <c r="DY65" s="4">
        <v>7.9383488696860294E-4</v>
      </c>
      <c r="DZ65" s="4">
        <v>7.8088638115481057E-4</v>
      </c>
      <c r="EA65" s="4">
        <v>7.6814895691612595E-4</v>
      </c>
      <c r="EB65" s="4">
        <v>7.5561917919519939E-4</v>
      </c>
      <c r="EC65" s="4">
        <v>7.4329366850811596E-4</v>
      </c>
      <c r="ED65" s="4">
        <v>7.3116910006654212E-4</v>
      </c>
      <c r="EE65" s="4">
        <v>7.1924220291097463E-4</v>
      </c>
      <c r="EF65" s="4">
        <v>7.0750975905775615E-4</v>
      </c>
      <c r="EG65" s="4">
        <v>6.9596860265752625E-4</v>
      </c>
      <c r="EH65" s="4">
        <v>6.846156191661068E-4</v>
      </c>
      <c r="EI65" s="4">
        <v>6.734477445274889E-4</v>
      </c>
      <c r="EJ65" s="4">
        <v>6.624619643692542E-4</v>
      </c>
      <c r="EK65" s="4">
        <v>6.5165531320920955E-4</v>
      </c>
      <c r="EL65" s="4">
        <v>6.4102487367456717E-4</v>
      </c>
      <c r="EM65" s="4">
        <v>6.3056777573200495E-4</v>
      </c>
      <c r="EN65" s="4">
        <v>6.2028119593049436E-4</v>
      </c>
      <c r="EO65" s="4">
        <v>6.1016235665412033E-4</v>
      </c>
      <c r="EP65" s="4">
        <v>6.0020852538722469E-4</v>
      </c>
      <c r="EQ65" s="4">
        <v>5.9041701399087376E-4</v>
      </c>
      <c r="ER65" s="4">
        <v>5.8078517798965112E-4</v>
      </c>
      <c r="ES65" s="4">
        <v>5.7131041586944153E-4</v>
      </c>
      <c r="ET65" s="4">
        <v>5.6199016838742732E-4</v>
      </c>
      <c r="EU65" s="4">
        <v>5.5282191789041146E-4</v>
      </c>
      <c r="EV65" s="4">
        <v>5.438031876460192E-4</v>
      </c>
      <c r="EW65" s="4">
        <v>5.3493154118244846E-4</v>
      </c>
      <c r="EX65" s="4">
        <v>5.2620458163987749E-4</v>
      </c>
      <c r="EY65" s="4">
        <v>5.176199511310875E-4</v>
      </c>
      <c r="EZ65" s="4">
        <v>5.0917533011241023E-4</v>
      </c>
      <c r="FA65" s="4">
        <v>5.008684367650007E-4</v>
      </c>
      <c r="FB65" s="4">
        <v>4.926970263845476E-4</v>
      </c>
      <c r="FC65" s="4">
        <v>4.8465889078241897E-4</v>
      </c>
      <c r="FD65" s="4">
        <v>4.7675185769435746E-4</v>
      </c>
      <c r="FE65" s="4">
        <v>4.6897379020016672E-4</v>
      </c>
      <c r="FF65" s="4">
        <v>4.6132258615139143E-4</v>
      </c>
      <c r="FG65" s="4">
        <v>4.5379617760843427E-4</v>
      </c>
      <c r="FH65" s="4">
        <v>4.463925302872207E-4</v>
      </c>
      <c r="FI65" s="4">
        <v>4.391096430135244E-4</v>
      </c>
      <c r="FJ65" s="4">
        <v>4.3194554718695155E-4</v>
      </c>
      <c r="FK65" s="4">
        <v>4.248983062529188E-4</v>
      </c>
      <c r="FL65" s="4">
        <v>4.1796601518340193E-4</v>
      </c>
      <c r="FM65" s="4">
        <v>4.1114679996556713E-4</v>
      </c>
      <c r="FN65" s="4">
        <v>4.0443881709884E-4</v>
      </c>
      <c r="FO65" s="4">
        <v>3.9784025310019011E-4</v>
      </c>
      <c r="FP65" s="4">
        <v>3.9134932401663214E-4</v>
      </c>
      <c r="FQ65" s="4">
        <v>3.849642749467197E-4</v>
      </c>
    </row>
    <row r="66" spans="1:173" x14ac:dyDescent="0.2">
      <c r="A66" s="3">
        <v>64</v>
      </c>
      <c r="B66" s="4">
        <v>7.3763506685590174E-3</v>
      </c>
      <c r="C66" s="4">
        <v>7.3044407624157648E-3</v>
      </c>
      <c r="D66" s="4">
        <v>6.823582308514986E-3</v>
      </c>
      <c r="E66" s="4">
        <v>6.5448736547459863E-3</v>
      </c>
      <c r="F66" s="4">
        <v>6.3606557488585791E-3</v>
      </c>
      <c r="G66" s="4">
        <v>6.2221239288637875E-3</v>
      </c>
      <c r="H66" s="4">
        <v>6.1062503721394101E-3</v>
      </c>
      <c r="I66" s="4">
        <v>6.0019486268717559E-3</v>
      </c>
      <c r="J66" s="4">
        <v>5.9038311094748996E-3</v>
      </c>
      <c r="K66" s="4">
        <v>5.8092713050558187E-3</v>
      </c>
      <c r="L66" s="4">
        <v>5.7169900827125364E-3</v>
      </c>
      <c r="M66" s="4">
        <v>5.6263676522435579E-3</v>
      </c>
      <c r="N66" s="4">
        <v>5.5371068140407376E-3</v>
      </c>
      <c r="O66" s="4">
        <v>5.4490677248714148E-3</v>
      </c>
      <c r="P66" s="4">
        <v>5.3621867587009264E-3</v>
      </c>
      <c r="Q66" s="4">
        <v>5.2764366827485754E-3</v>
      </c>
      <c r="R66" s="4">
        <v>5.1918071486041217E-3</v>
      </c>
      <c r="S66" s="4">
        <v>5.1082951740500926E-3</v>
      </c>
      <c r="T66" s="4">
        <v>5.0259005363432196E-3</v>
      </c>
      <c r="U66" s="4">
        <v>4.9446235775185698E-3</v>
      </c>
      <c r="V66" s="4">
        <v>4.864464191792206E-3</v>
      </c>
      <c r="W66" s="4">
        <v>4.7854213899901632E-3</v>
      </c>
      <c r="X66" s="4">
        <v>4.7074931434849532E-3</v>
      </c>
      <c r="Y66" s="4">
        <v>4.6306763614967217E-3</v>
      </c>
      <c r="Z66" s="4">
        <v>4.5549669301058193E-3</v>
      </c>
      <c r="AA66" s="4">
        <v>4.4803597779725646E-3</v>
      </c>
      <c r="AB66" s="4">
        <v>4.4068489517844478E-3</v>
      </c>
      <c r="AC66" s="4">
        <v>4.3344276933008352E-3</v>
      </c>
      <c r="AD66" s="4">
        <v>4.2630885142135311E-3</v>
      </c>
      <c r="AE66" s="4">
        <v>4.1928232671644139E-3</v>
      </c>
      <c r="AF66" s="4">
        <v>4.1236232122913163E-3</v>
      </c>
      <c r="AG66" s="4">
        <v>4.0554790791751394E-3</v>
      </c>
      <c r="AH66" s="4">
        <v>3.9883811242886757E-3</v>
      </c>
      <c r="AI66" s="4">
        <v>3.9223191841554206E-3</v>
      </c>
      <c r="AJ66" s="4">
        <v>3.8572827244642838E-3</v>
      </c>
      <c r="AK66" s="4">
        <v>3.7932608854015504E-3</v>
      </c>
      <c r="AL66" s="4">
        <v>3.7302425234508885E-3</v>
      </c>
      <c r="AM66" s="4">
        <v>3.6682162499089843E-3</v>
      </c>
      <c r="AN66" s="4">
        <v>3.6071704663465098E-3</v>
      </c>
      <c r="AO66" s="4">
        <v>3.5470933972320262E-3</v>
      </c>
      <c r="AP66" s="4">
        <v>3.4879731199218833E-3</v>
      </c>
      <c r="AQ66" s="4">
        <v>3.4297975922070734E-3</v>
      </c>
      <c r="AR66" s="4">
        <v>3.3725546775936754E-3</v>
      </c>
      <c r="AS66" s="4">
        <v>3.3162321684818696E-3</v>
      </c>
      <c r="AT66" s="4">
        <v>3.2608178073981753E-3</v>
      </c>
      <c r="AU66" s="4">
        <v>3.2062993064230216E-3</v>
      </c>
      <c r="AV66" s="4">
        <v>3.152664364948099E-3</v>
      </c>
      <c r="AW66" s="4">
        <v>3.0999006858855038E-3</v>
      </c>
      <c r="AX66" s="4">
        <v>3.0479959904462506E-3</v>
      </c>
      <c r="AY66" s="4">
        <v>2.9969380315935101E-3</v>
      </c>
      <c r="AZ66" s="4">
        <v>2.9467146062698291E-3</v>
      </c>
      <c r="BA66" s="4">
        <v>2.8973135664923655E-3</v>
      </c>
      <c r="BB66" s="4">
        <v>2.8487228293999634E-3</v>
      </c>
      <c r="BC66" s="4">
        <v>2.8009303863331114E-3</v>
      </c>
      <c r="BD66" s="4">
        <v>2.7539243110200617E-3</v>
      </c>
      <c r="BE66" s="4">
        <v>2.7076927669376083E-3</v>
      </c>
      <c r="BF66" s="4">
        <v>2.6622240139102527E-3</v>
      </c>
      <c r="BG66" s="4">
        <v>2.6175064140074866E-3</v>
      </c>
      <c r="BH66" s="4">
        <v>2.5735284367924827E-3</v>
      </c>
      <c r="BI66" s="4">
        <v>2.5302786639738173E-3</v>
      </c>
      <c r="BJ66" s="4">
        <v>2.487745793507079E-3</v>
      </c>
      <c r="BK66" s="4">
        <v>2.4459186431906588E-3</v>
      </c>
      <c r="BL66" s="4">
        <v>2.4047861537939141E-3</v>
      </c>
      <c r="BM66" s="4">
        <v>2.3643373917580091E-3</v>
      </c>
      <c r="BN66" s="4">
        <v>2.3245615515015139E-3</v>
      </c>
      <c r="BO66" s="4">
        <v>2.2854479573648501E-3</v>
      </c>
      <c r="BP66" s="4">
        <v>2.2469860652208906E-3</v>
      </c>
      <c r="BQ66" s="4">
        <v>2.2091654637828029E-3</v>
      </c>
      <c r="BR66" s="4">
        <v>2.1719758756296725E-3</v>
      </c>
      <c r="BS66" s="4">
        <v>2.1354071579787748E-3</v>
      </c>
      <c r="BT66" s="4">
        <v>2.099449303221812E-3</v>
      </c>
      <c r="BU66" s="4">
        <v>2.0640924392476556E-3</v>
      </c>
      <c r="BV66" s="4">
        <v>2.0293268295696887E-3</v>
      </c>
      <c r="BW66" s="4">
        <v>1.9951428732747356E-3</v>
      </c>
      <c r="BX66" s="4">
        <v>1.9615311048094553E-3</v>
      </c>
      <c r="BY66" s="4">
        <v>1.9284821936194074E-3</v>
      </c>
      <c r="BZ66" s="4">
        <v>1.8959869436534493E-3</v>
      </c>
      <c r="CA66" s="4">
        <v>1.8640362927467846E-3</v>
      </c>
      <c r="CB66" s="4">
        <v>1.8326213118944334E-3</v>
      </c>
      <c r="CC66" s="4">
        <v>1.8017332044241163E-3</v>
      </c>
      <c r="CD66" s="4">
        <v>1.7713633050810973E-3</v>
      </c>
      <c r="CE66" s="4">
        <v>1.7415030790313146E-3</v>
      </c>
      <c r="CF66" s="4">
        <v>1.7121441207933463E-3</v>
      </c>
      <c r="CG66" s="4">
        <v>1.6832781531055385E-3</v>
      </c>
      <c r="CH66" s="4">
        <v>1.6548970257361795E-3</v>
      </c>
      <c r="CI66" s="4">
        <v>1.6269927142428253E-3</v>
      </c>
      <c r="CJ66" s="4">
        <v>1.599557318687217E-3</v>
      </c>
      <c r="CK66" s="4">
        <v>1.5725830623107839E-3</v>
      </c>
      <c r="CL66" s="4">
        <v>1.5460622901766197E-3</v>
      </c>
      <c r="CM66" s="4">
        <v>1.5199874677818137E-3</v>
      </c>
      <c r="CN66" s="4">
        <v>1.4943511796449149E-3</v>
      </c>
      <c r="CO66" s="4">
        <v>1.4691461278727447E-3</v>
      </c>
      <c r="CP66" s="4">
        <v>1.4443651307088912E-3</v>
      </c>
      <c r="CQ66" s="4">
        <v>1.4200011210693253E-3</v>
      </c>
      <c r="CR66" s="4">
        <v>1.3960471450663592E-3</v>
      </c>
      <c r="CS66" s="4">
        <v>1.3724963605243889E-3</v>
      </c>
      <c r="CT66" s="4">
        <v>1.3493420354903085E-3</v>
      </c>
      <c r="CU66" s="4">
        <v>1.3265775467404817E-3</v>
      </c>
      <c r="CV66" s="4">
        <v>1.3041963782861599E-3</v>
      </c>
      <c r="CW66" s="4">
        <v>1.2821921198804542E-3</v>
      </c>
      <c r="CX66" s="4">
        <v>1.2605584655270841E-3</v>
      </c>
      <c r="CY66" s="4">
        <v>1.2392892119938992E-3</v>
      </c>
      <c r="CZ66" s="4">
        <v>1.2183782573312874E-3</v>
      </c>
      <c r="DA66" s="4">
        <v>1.1978195993983531E-3</v>
      </c>
      <c r="DB66" s="4">
        <v>1.1776073343962024E-3</v>
      </c>
      <c r="DC66" s="4">
        <v>1.1577356554117735E-3</v>
      </c>
      <c r="DD66" s="4">
        <v>1.1381988509703289E-3</v>
      </c>
      <c r="DE66" s="4">
        <v>1.1189913036003807E-3</v>
      </c>
      <c r="DF66" s="4">
        <v>1.1001074884091633E-3</v>
      </c>
      <c r="DG66" s="4">
        <v>1.0815419716719843E-3</v>
      </c>
      <c r="DH66" s="4">
        <v>1.0632894094334544E-3</v>
      </c>
      <c r="DI66" s="4">
        <v>1.0453445461232613E-3</v>
      </c>
      <c r="DJ66" s="4">
        <v>1.0277022131858216E-3</v>
      </c>
      <c r="DK66" s="4">
        <v>1.010357327724587E-3</v>
      </c>
      <c r="DL66" s="4">
        <v>9.933048911614506E-4</v>
      </c>
      <c r="DM66" s="4">
        <v>9.7653998791091823E-4</v>
      </c>
      <c r="DN66" s="4">
        <v>9.6005778407060038E-4</v>
      </c>
      <c r="DO66" s="4">
        <v>9.4385352612702533E-4</v>
      </c>
      <c r="DP66" s="4">
        <v>9.2792253967743932E-4</v>
      </c>
      <c r="DQ66" s="4">
        <v>9.1226022816803809E-4</v>
      </c>
      <c r="DR66" s="4">
        <v>8.9686207164785259E-4</v>
      </c>
      <c r="DS66" s="4">
        <v>8.8172362553973205E-4</v>
      </c>
      <c r="DT66" s="4">
        <v>8.668405194272033E-4</v>
      </c>
      <c r="DU66" s="4">
        <v>8.5220845585742833E-4</v>
      </c>
      <c r="DV66" s="4">
        <v>8.3782320916203634E-4</v>
      </c>
      <c r="DW66" s="4">
        <v>8.2368062429227784E-4</v>
      </c>
      <c r="DX66" s="4">
        <v>8.0977661567227521E-4</v>
      </c>
      <c r="DY66" s="4">
        <v>7.961071660682606E-4</v>
      </c>
      <c r="DZ66" s="4">
        <v>7.8266832547302378E-4</v>
      </c>
      <c r="EA66" s="4">
        <v>7.6945621000834574E-4</v>
      </c>
      <c r="EB66" s="4">
        <v>7.5646700084208707E-4</v>
      </c>
      <c r="EC66" s="4">
        <v>7.4369694312181878E-4</v>
      </c>
      <c r="ED66" s="4">
        <v>7.3114234492455132E-4</v>
      </c>
      <c r="EE66" s="4">
        <v>7.1879957622189572E-4</v>
      </c>
      <c r="EF66" s="4">
        <v>7.0666506786132288E-4</v>
      </c>
      <c r="EG66" s="4">
        <v>6.9473531056229998E-4</v>
      </c>
      <c r="EH66" s="4">
        <v>6.8300685392808091E-4</v>
      </c>
      <c r="EI66" s="4">
        <v>6.7147630547348403E-4</v>
      </c>
      <c r="EJ66" s="4">
        <v>6.601403296662145E-4</v>
      </c>
      <c r="EK66" s="4">
        <v>6.4899564698406298E-4</v>
      </c>
      <c r="EL66" s="4">
        <v>6.3803903298720321E-4</v>
      </c>
      <c r="EM66" s="4">
        <v>6.2726731740392339E-4</v>
      </c>
      <c r="EN66" s="4">
        <v>6.1667738323167853E-4</v>
      </c>
      <c r="EO66" s="4">
        <v>6.0626616585213178E-4</v>
      </c>
      <c r="EP66" s="4">
        <v>5.9603065215974027E-4</v>
      </c>
      <c r="EQ66" s="4">
        <v>5.8596787970521813E-4</v>
      </c>
      <c r="ER66" s="4">
        <v>5.7607493585165592E-4</v>
      </c>
      <c r="ES66" s="4">
        <v>5.6634895694507303E-4</v>
      </c>
      <c r="ET66" s="4">
        <v>5.5678712749729353E-4</v>
      </c>
      <c r="EU66" s="4">
        <v>5.4738667938303287E-4</v>
      </c>
      <c r="EV66" s="4">
        <v>5.3814489104919705E-4</v>
      </c>
      <c r="EW66" s="4">
        <v>5.2905908673728241E-4</v>
      </c>
      <c r="EX66" s="4">
        <v>5.2012663571843198E-4</v>
      </c>
      <c r="EY66" s="4">
        <v>5.1134495154081527E-4</v>
      </c>
      <c r="EZ66" s="4">
        <v>5.0271149128944259E-4</v>
      </c>
      <c r="FA66" s="4">
        <v>4.9422375485741465E-4</v>
      </c>
      <c r="FB66" s="4">
        <v>4.858792842301618E-4</v>
      </c>
      <c r="FC66" s="4">
        <v>4.7767566278056339E-4</v>
      </c>
      <c r="FD66" s="4">
        <v>4.6961051457572456E-4</v>
      </c>
      <c r="FE66" s="4">
        <v>4.6168150369563232E-4</v>
      </c>
      <c r="FF66" s="4">
        <v>4.5388633356246988E-4</v>
      </c>
      <c r="FG66" s="4">
        <v>4.4622274628103309E-4</v>
      </c>
      <c r="FH66" s="4">
        <v>4.3868852199047126E-4</v>
      </c>
      <c r="FI66" s="4">
        <v>4.3128147822613094E-4</v>
      </c>
      <c r="FJ66" s="4">
        <v>4.2399946929250198E-4</v>
      </c>
      <c r="FK66" s="4">
        <v>4.1684038564571146E-4</v>
      </c>
      <c r="FL66" s="4">
        <v>4.0980215328756397E-4</v>
      </c>
      <c r="FM66" s="4">
        <v>4.0288273316813061E-4</v>
      </c>
      <c r="FN66" s="4">
        <v>3.9608012059921816E-4</v>
      </c>
      <c r="FO66" s="4">
        <v>3.8939234467727513E-4</v>
      </c>
      <c r="FP66" s="4">
        <v>3.8281746771606784E-4</v>
      </c>
      <c r="FQ66" s="4">
        <v>3.7635358468812719E-4</v>
      </c>
    </row>
    <row r="67" spans="1:173" x14ac:dyDescent="0.2">
      <c r="A67" s="3">
        <v>65</v>
      </c>
      <c r="B67" s="4">
        <v>7.6854560608508038E-3</v>
      </c>
      <c r="C67" s="4">
        <v>7.5906570101356152E-3</v>
      </c>
      <c r="D67" s="4">
        <v>7.246248050700177E-3</v>
      </c>
      <c r="E67" s="4">
        <v>7.024397431990681E-3</v>
      </c>
      <c r="F67" s="4">
        <v>6.8614484948829046E-3</v>
      </c>
      <c r="G67" s="4">
        <v>6.7275751844806386E-3</v>
      </c>
      <c r="H67" s="4">
        <v>6.6084699253186052E-3</v>
      </c>
      <c r="I67" s="4">
        <v>6.4971919378588039E-3</v>
      </c>
      <c r="J67" s="4">
        <v>6.3903595111387546E-3</v>
      </c>
      <c r="K67" s="4">
        <v>6.2863251233784556E-3</v>
      </c>
      <c r="L67" s="4">
        <v>6.1842892456367426E-3</v>
      </c>
      <c r="M67" s="4">
        <v>6.0838671599227068E-3</v>
      </c>
      <c r="N67" s="4">
        <v>5.984876570251485E-3</v>
      </c>
      <c r="O67" s="4">
        <v>5.8872333559923939E-3</v>
      </c>
      <c r="P67" s="4">
        <v>5.7909004181545543E-3</v>
      </c>
      <c r="Q67" s="4">
        <v>5.6958626189800299E-3</v>
      </c>
      <c r="R67" s="4">
        <v>5.6021145490335877E-3</v>
      </c>
      <c r="S67" s="4">
        <v>5.5096545985349188E-3</v>
      </c>
      <c r="T67" s="4">
        <v>5.4184821242106995E-3</v>
      </c>
      <c r="U67" s="4">
        <v>5.3285961332896203E-3</v>
      </c>
      <c r="V67" s="4">
        <v>5.239994708393092E-3</v>
      </c>
      <c r="W67" s="4">
        <v>5.1526747917355342E-3</v>
      </c>
      <c r="X67" s="4">
        <v>5.0666321412339288E-3</v>
      </c>
      <c r="Y67" s="4">
        <v>4.981861366645024E-3</v>
      </c>
      <c r="Z67" s="4">
        <v>4.8983560008299953E-3</v>
      </c>
      <c r="AA67" s="4">
        <v>4.8161085843432261E-3</v>
      </c>
      <c r="AB67" s="4">
        <v>4.7351107528856851E-3</v>
      </c>
      <c r="AC67" s="4">
        <v>4.6553533227305932E-3</v>
      </c>
      <c r="AD67" s="4">
        <v>4.5768263719472291E-3</v>
      </c>
      <c r="AE67" s="4">
        <v>4.4995193165779934E-3</v>
      </c>
      <c r="AF67" s="4">
        <v>4.4234209815569026E-3</v>
      </c>
      <c r="AG67" s="4">
        <v>4.3485196664613257E-3</v>
      </c>
      <c r="AH67" s="4">
        <v>4.2748032063221197E-3</v>
      </c>
      <c r="AI67" s="4">
        <v>4.2022590277731586E-3</v>
      </c>
      <c r="AJ67" s="4">
        <v>4.1308742008367982E-3</v>
      </c>
      <c r="AK67" s="4">
        <v>4.0606354866375982E-3</v>
      </c>
      <c r="AL67" s="4">
        <v>3.9915293813299613E-3</v>
      </c>
      <c r="AM67" s="4">
        <v>3.9235421565034789E-3</v>
      </c>
      <c r="AN67" s="4">
        <v>3.856659896321224E-3</v>
      </c>
      <c r="AO67" s="4">
        <v>3.7908685316245805E-3</v>
      </c>
      <c r="AP67" s="4">
        <v>3.7261538712253239E-3</v>
      </c>
      <c r="AQ67" s="4">
        <v>3.6625016305903424E-3</v>
      </c>
      <c r="AR67" s="4">
        <v>3.5998974581105125E-3</v>
      </c>
      <c r="AS67" s="4">
        <v>3.5383269591306998E-3</v>
      </c>
      <c r="AT67" s="4">
        <v>3.4777757179081936E-3</v>
      </c>
      <c r="AU67" s="4">
        <v>3.4182293176515666E-3</v>
      </c>
      <c r="AV67" s="4">
        <v>3.3596733587856198E-3</v>
      </c>
      <c r="AW67" s="4">
        <v>3.3020934755725317E-3</v>
      </c>
      <c r="AX67" s="4">
        <v>3.2454753512167756E-3</v>
      </c>
      <c r="AY67" s="4">
        <v>3.1898047315641609E-3</v>
      </c>
      <c r="AZ67" s="4">
        <v>3.1350674375052456E-3</v>
      </c>
      <c r="BA67" s="4">
        <v>3.0812493761807058E-3</v>
      </c>
      <c r="BB67" s="4">
        <v>3.0283365510800353E-3</v>
      </c>
      <c r="BC67" s="4">
        <v>2.9763150711196174E-3</v>
      </c>
      <c r="BD67" s="4">
        <v>2.9251711587791052E-3</v>
      </c>
      <c r="BE67" s="4">
        <v>2.8748911573686087E-3</v>
      </c>
      <c r="BF67" s="4">
        <v>2.8254615374958547E-3</v>
      </c>
      <c r="BG67" s="4">
        <v>2.7768689027952709E-3</v>
      </c>
      <c r="BH67" s="4">
        <v>2.729099994977835E-3</v>
      </c>
      <c r="BI67" s="4">
        <v>2.6821416982556467E-3</v>
      </c>
      <c r="BJ67" s="4">
        <v>2.6359810431916264E-3</v>
      </c>
      <c r="BK67" s="4">
        <v>2.5906052100196364E-3</v>
      </c>
      <c r="BL67" s="4">
        <v>2.5460015314792139E-3</v>
      </c>
      <c r="BM67" s="4">
        <v>2.5021574952046599E-3</v>
      </c>
      <c r="BN67" s="4">
        <v>2.4590607457033453E-3</v>
      </c>
      <c r="BO67" s="4">
        <v>2.4166990859603166E-3</v>
      </c>
      <c r="BP67" s="4">
        <v>2.3750604786979546E-3</v>
      </c>
      <c r="BQ67" s="4">
        <v>2.3341330473209965E-3</v>
      </c>
      <c r="BR67" s="4">
        <v>2.293905076574454E-3</v>
      </c>
      <c r="BS67" s="4">
        <v>2.2543650129379644E-3</v>
      </c>
      <c r="BT67" s="4">
        <v>2.215501464780556E-3</v>
      </c>
      <c r="BU67" s="4">
        <v>2.1773032022961436E-3</v>
      </c>
      <c r="BV67" s="4">
        <v>2.1397591572412944E-3</v>
      </c>
      <c r="BW67" s="4">
        <v>2.1028584224909164E-3</v>
      </c>
      <c r="BX67" s="4">
        <v>2.0665902514299672E-3</v>
      </c>
      <c r="BY67" s="4">
        <v>2.0309440571976145E-3</v>
      </c>
      <c r="BZ67" s="4">
        <v>1.9959094117953935E-3</v>
      </c>
      <c r="CA67" s="4">
        <v>1.9614760450753499E-3</v>
      </c>
      <c r="CB67" s="4">
        <v>1.9276338436184925E-3</v>
      </c>
      <c r="CC67" s="4">
        <v>1.8943728495155465E-3</v>
      </c>
      <c r="CD67" s="4">
        <v>1.8616832590602206E-3</v>
      </c>
      <c r="CE67" s="4">
        <v>1.8295554213636489E-3</v>
      </c>
      <c r="CF67" s="4">
        <v>1.797979836900776E-3</v>
      </c>
      <c r="CG67" s="4">
        <v>1.7669471559943473E-3</v>
      </c>
      <c r="CH67" s="4">
        <v>1.7364481772453866E-3</v>
      </c>
      <c r="CI67" s="4">
        <v>1.7064738459167117E-3</v>
      </c>
      <c r="CJ67" s="4">
        <v>1.6770152522752602E-3</v>
      </c>
      <c r="CK67" s="4">
        <v>1.6480636299001095E-3</v>
      </c>
      <c r="CL67" s="4">
        <v>1.619610353959855E-3</v>
      </c>
      <c r="CM67" s="4">
        <v>1.591646939465452E-3</v>
      </c>
      <c r="CN67" s="4">
        <v>1.5641650395029627E-3</v>
      </c>
      <c r="CO67" s="4">
        <v>1.5371564434487617E-3</v>
      </c>
      <c r="CP67" s="4">
        <v>1.5106130751735281E-3</v>
      </c>
      <c r="CQ67" s="4">
        <v>1.4845269912358017E-3</v>
      </c>
      <c r="CR67" s="4">
        <v>1.4588903790698771E-3</v>
      </c>
      <c r="CS67" s="4">
        <v>1.4336955551701447E-3</v>
      </c>
      <c r="CT67" s="4">
        <v>1.4089349632749881E-3</v>
      </c>
      <c r="CU67" s="4">
        <v>1.3846011725521246E-3</v>
      </c>
      <c r="CV67" s="4">
        <v>1.360686875787831E-3</v>
      </c>
      <c r="CW67" s="4">
        <v>1.3371848875816106E-3</v>
      </c>
      <c r="CX67" s="4">
        <v>1.3140881425487416E-3</v>
      </c>
      <c r="CY67" s="4">
        <v>1.2913896935314861E-3</v>
      </c>
      <c r="CZ67" s="4">
        <v>1.2690827098216229E-3</v>
      </c>
      <c r="DA67" s="4">
        <v>1.2471604753936383E-3</v>
      </c>
      <c r="DB67" s="4">
        <v>1.2256163871521286E-3</v>
      </c>
      <c r="DC67" s="4">
        <v>1.2044439531921913E-3</v>
      </c>
      <c r="DD67" s="4">
        <v>1.1836367910758039E-3</v>
      </c>
      <c r="DE67" s="4">
        <v>1.1631886261235236E-3</v>
      </c>
      <c r="DF67" s="4">
        <v>1.1430932897223967E-3</v>
      </c>
      <c r="DG67" s="4">
        <v>1.123344717651853E-3</v>
      </c>
      <c r="DH67" s="4">
        <v>1.1039369484269201E-3</v>
      </c>
      <c r="DI67" s="4">
        <v>1.0848641216598676E-3</v>
      </c>
      <c r="DJ67" s="4">
        <v>1.0661204764406129E-3</v>
      </c>
      <c r="DK67" s="4">
        <v>1.0477003497360027E-3</v>
      </c>
      <c r="DL67" s="4">
        <v>1.0295981748086325E-3</v>
      </c>
      <c r="DM67" s="4">
        <v>1.0118084796558735E-3</v>
      </c>
      <c r="DN67" s="4">
        <v>9.9432588546721767E-4</v>
      </c>
      <c r="DO67" s="4">
        <v>9.7714510510393815E-4</v>
      </c>
      <c r="DP67" s="4">
        <v>9.6026094159662456E-4</v>
      </c>
      <c r="DQ67" s="4">
        <v>9.4366828666447855E-4</v>
      </c>
      <c r="DR67" s="4">
        <v>9.2736211925470435E-4</v>
      </c>
      <c r="DS67" s="4">
        <v>9.113375041013283E-4</v>
      </c>
      <c r="DT67" s="4">
        <v>8.9558959030588969E-4</v>
      </c>
      <c r="DU67" s="4">
        <v>8.8011360993667243E-4</v>
      </c>
      <c r="DV67" s="4">
        <v>8.6490487665003002E-4</v>
      </c>
      <c r="DW67" s="4">
        <v>8.4995878432991834E-4</v>
      </c>
      <c r="DX67" s="4">
        <v>8.3527080574974377E-4</v>
      </c>
      <c r="DY67" s="4">
        <v>8.2083649125208602E-4</v>
      </c>
      <c r="DZ67" s="4">
        <v>8.0665146744973715E-4</v>
      </c>
      <c r="EA67" s="4">
        <v>7.9271143594583648E-4</v>
      </c>
      <c r="EB67" s="4">
        <v>7.7901217207376749E-4</v>
      </c>
      <c r="EC67" s="4">
        <v>7.6554952365637252E-4</v>
      </c>
      <c r="ED67" s="4">
        <v>7.5231940978459644E-4</v>
      </c>
      <c r="EE67" s="4">
        <v>7.3931781961456E-4</v>
      </c>
      <c r="EF67" s="4">
        <v>7.2654081118495029E-4</v>
      </c>
      <c r="EG67" s="4">
        <v>7.1398451025139753E-4</v>
      </c>
      <c r="EH67" s="4">
        <v>7.0164510914028089E-4</v>
      </c>
      <c r="EI67" s="4">
        <v>6.8951886562074183E-4</v>
      </c>
      <c r="EJ67" s="4">
        <v>6.7760210179490521E-4</v>
      </c>
      <c r="EK67" s="4">
        <v>6.6589120300508675E-4</v>
      </c>
      <c r="EL67" s="4">
        <v>6.5438261675976328E-4</v>
      </c>
      <c r="EM67" s="4">
        <v>6.4307285167641837E-4</v>
      </c>
      <c r="EN67" s="4">
        <v>6.3195847644115233E-4</v>
      </c>
      <c r="EO67" s="4">
        <v>6.2103611878649989E-4</v>
      </c>
      <c r="EP67" s="4">
        <v>6.1030246448456893E-4</v>
      </c>
      <c r="EQ67" s="4">
        <v>5.9975425635738766E-4</v>
      </c>
      <c r="ER67" s="4">
        <v>5.8938829330401621E-4</v>
      </c>
      <c r="ES67" s="4">
        <v>5.7920142934253516E-4</v>
      </c>
      <c r="ET67" s="4">
        <v>5.6919057266902051E-4</v>
      </c>
      <c r="EU67" s="4">
        <v>5.5935268473128463E-4</v>
      </c>
      <c r="EV67" s="4">
        <v>5.4968477931860438E-4</v>
      </c>
      <c r="EW67" s="4">
        <v>5.4018392166621521E-4</v>
      </c>
      <c r="EX67" s="4">
        <v>5.308472275747933E-4</v>
      </c>
      <c r="EY67" s="4">
        <v>5.216718625449257E-4</v>
      </c>
      <c r="EZ67" s="4">
        <v>5.1265504092579128E-4</v>
      </c>
      <c r="FA67" s="4">
        <v>5.037940250780526E-4</v>
      </c>
      <c r="FB67" s="4">
        <v>4.9508612455095857E-4</v>
      </c>
      <c r="FC67" s="4">
        <v>4.8652869527365805E-4</v>
      </c>
      <c r="FD67" s="4">
        <v>4.7811913875883683E-4</v>
      </c>
      <c r="FE67" s="4">
        <v>4.6985490132156471E-4</v>
      </c>
      <c r="FF67" s="4">
        <v>4.6173347331002201E-4</v>
      </c>
      <c r="FG67" s="4">
        <v>4.5375238834943765E-4</v>
      </c>
      <c r="FH67" s="4">
        <v>4.4590922259934995E-4</v>
      </c>
      <c r="FI67" s="4">
        <v>4.3820159402263581E-4</v>
      </c>
      <c r="FJ67" s="4">
        <v>4.3062716166797355E-4</v>
      </c>
      <c r="FK67" s="4">
        <v>4.2318362496318596E-4</v>
      </c>
      <c r="FL67" s="4">
        <v>4.1586872302168398E-4</v>
      </c>
      <c r="FM67" s="4">
        <v>4.0868023396023467E-4</v>
      </c>
      <c r="FN67" s="4">
        <v>4.0161597422827544E-4</v>
      </c>
      <c r="FO67" s="4">
        <v>3.9467379794833057E-4</v>
      </c>
      <c r="FP67" s="4">
        <v>3.8785159626897325E-4</v>
      </c>
      <c r="FQ67" s="4">
        <v>3.811472967268914E-4</v>
      </c>
    </row>
    <row r="68" spans="1:173" x14ac:dyDescent="0.2">
      <c r="A68" s="3">
        <v>66</v>
      </c>
      <c r="B68" s="4">
        <v>8.3965339077869405E-3</v>
      </c>
      <c r="C68" s="4">
        <v>8.2927548772857573E-3</v>
      </c>
      <c r="D68" s="4">
        <v>7.9003659969917317E-3</v>
      </c>
      <c r="E68" s="4">
        <v>7.6498372366083922E-3</v>
      </c>
      <c r="F68" s="4">
        <v>7.4673128715512238E-3</v>
      </c>
      <c r="G68" s="4">
        <v>7.3182912505340703E-3</v>
      </c>
      <c r="H68" s="4">
        <v>7.186249020106672E-3</v>
      </c>
      <c r="I68" s="4">
        <v>7.0631781198220445E-3</v>
      </c>
      <c r="J68" s="4">
        <v>6.9451792578151261E-3</v>
      </c>
      <c r="K68" s="4">
        <v>6.8303536951789257E-3</v>
      </c>
      <c r="L68" s="4">
        <v>6.7177804619739101E-3</v>
      </c>
      <c r="M68" s="4">
        <v>6.6070167100332755E-3</v>
      </c>
      <c r="N68" s="4">
        <v>6.4978528363234256E-3</v>
      </c>
      <c r="O68" s="4">
        <v>6.390192328471489E-3</v>
      </c>
      <c r="P68" s="4">
        <v>6.2839928213960228E-3</v>
      </c>
      <c r="Q68" s="4">
        <v>6.1792372283808739E-3</v>
      </c>
      <c r="R68" s="4">
        <v>6.0759196529784898E-3</v>
      </c>
      <c r="S68" s="4">
        <v>5.9740385633623161E-3</v>
      </c>
      <c r="T68" s="4">
        <v>5.8735935318227073E-3</v>
      </c>
      <c r="U68" s="4">
        <v>5.7745837211264917E-3</v>
      </c>
      <c r="V68" s="4">
        <v>5.6770072237122271E-3</v>
      </c>
      <c r="W68" s="4">
        <v>5.5808608143508298E-3</v>
      </c>
      <c r="X68" s="4">
        <v>5.4861399005359246E-3</v>
      </c>
      <c r="Y68" s="4">
        <v>5.3928385648621679E-3</v>
      </c>
      <c r="Z68" s="4">
        <v>5.3009496477310902E-3</v>
      </c>
      <c r="AA68" s="4">
        <v>5.2104648453064062E-3</v>
      </c>
      <c r="AB68" s="4">
        <v>5.121374810692858E-3</v>
      </c>
      <c r="AC68" s="4">
        <v>5.033669252717643E-3</v>
      </c>
      <c r="AD68" s="4">
        <v>4.94733702982042E-3</v>
      </c>
      <c r="AE68" s="4">
        <v>4.8623662380836707E-3</v>
      </c>
      <c r="AF68" s="4">
        <v>4.7787442931650492E-3</v>
      </c>
      <c r="AG68" s="4">
        <v>4.6964580062409667E-3</v>
      </c>
      <c r="AH68" s="4">
        <v>4.6154936542244229E-3</v>
      </c>
      <c r="AI68" s="4">
        <v>4.5358370445839347E-3</v>
      </c>
      <c r="AJ68" s="4">
        <v>4.4574735751062855E-3</v>
      </c>
      <c r="AK68" s="4">
        <v>4.3803882889459356E-3</v>
      </c>
      <c r="AL68" s="4">
        <v>4.3045659252873847E-3</v>
      </c>
      <c r="AM68" s="4">
        <v>4.2299909659319068E-3</v>
      </c>
      <c r="AN68" s="4">
        <v>4.1566476781005335E-3</v>
      </c>
      <c r="AO68" s="4">
        <v>4.0845201537264009E-3</v>
      </c>
      <c r="AP68" s="4">
        <v>4.0135923454931444E-3</v>
      </c>
      <c r="AQ68" s="4">
        <v>3.9438480998550407E-3</v>
      </c>
      <c r="AR68" s="4">
        <v>3.8752711872633849E-3</v>
      </c>
      <c r="AS68" s="4">
        <v>3.8078453298039383E-3</v>
      </c>
      <c r="AT68" s="4">
        <v>3.7415542264384039E-3</v>
      </c>
      <c r="AU68" s="4">
        <v>3.6763815760274543E-3</v>
      </c>
      <c r="AV68" s="4">
        <v>3.6123110983038442E-3</v>
      </c>
      <c r="AW68" s="4">
        <v>3.5493265529461526E-3</v>
      </c>
      <c r="AX68" s="4">
        <v>3.4874117569012597E-3</v>
      </c>
      <c r="AY68" s="4">
        <v>3.4265506000838997E-3</v>
      </c>
      <c r="AZ68" s="4">
        <v>3.36672705958041E-3</v>
      </c>
      <c r="BA68" s="4">
        <v>3.3079252124700309E-3</v>
      </c>
      <c r="BB68" s="4">
        <v>3.2501292473697818E-3</v>
      </c>
      <c r="BC68" s="4">
        <v>3.1933234748026118E-3</v>
      </c>
      <c r="BD68" s="4">
        <v>3.1374923364797525E-3</v>
      </c>
      <c r="BE68" s="4">
        <v>3.0826204135815383E-3</v>
      </c>
      <c r="BF68" s="4">
        <v>3.0286924341175192E-3</v>
      </c>
      <c r="BG68" s="4">
        <v>2.9756932794355873E-3</v>
      </c>
      <c r="BH68" s="4">
        <v>2.9236079899509493E-3</v>
      </c>
      <c r="BI68" s="4">
        <v>2.8724217701545651E-3</v>
      </c>
      <c r="BJ68" s="4">
        <v>2.822119992961003E-3</v>
      </c>
      <c r="BK68" s="4">
        <v>2.7726882034485589E-3</v>
      </c>
      <c r="BL68" s="4">
        <v>2.7241121220410447E-3</v>
      </c>
      <c r="BM68" s="4">
        <v>2.6763776471776524E-3</v>
      </c>
      <c r="BN68" s="4">
        <v>2.6294708575133052E-3</v>
      </c>
      <c r="BO68" s="4">
        <v>2.5833780136879092E-3</v>
      </c>
      <c r="BP68" s="4">
        <v>2.5380855597030294E-3</v>
      </c>
      <c r="BQ68" s="4">
        <v>2.493580123936634E-3</v>
      </c>
      <c r="BR68" s="4">
        <v>2.449848519829767E-3</v>
      </c>
      <c r="BS68" s="4">
        <v>2.406877746271685E-3</v>
      </c>
      <c r="BT68" s="4">
        <v>2.3646549877116563E-3</v>
      </c>
      <c r="BU68" s="4">
        <v>2.323167614020627E-3</v>
      </c>
      <c r="BV68" s="4">
        <v>2.2824031801264022E-3</v>
      </c>
      <c r="BW68" s="4">
        <v>2.2423494254422138E-3</v>
      </c>
      <c r="BX68" s="4">
        <v>2.2029942731089935E-3</v>
      </c>
      <c r="BY68" s="4">
        <v>2.1643258290684475E-3</v>
      </c>
      <c r="BZ68" s="4">
        <v>2.1263323809836976E-3</v>
      </c>
      <c r="CA68" s="4">
        <v>2.0890023970220328E-3</v>
      </c>
      <c r="CB68" s="4">
        <v>2.0523245245146482E-3</v>
      </c>
      <c r="CC68" s="4">
        <v>2.0162875885055831E-3</v>
      </c>
      <c r="CD68" s="4">
        <v>1.980880590201739E-3</v>
      </c>
      <c r="CE68" s="4">
        <v>1.9460927053349675E-3</v>
      </c>
      <c r="CF68" s="4">
        <v>1.9119132824465535E-3</v>
      </c>
      <c r="CG68" s="4">
        <v>1.8783318411024208E-3</v>
      </c>
      <c r="CH68" s="4">
        <v>1.8453380700493849E-3</v>
      </c>
      <c r="CI68" s="4">
        <v>1.8129218253172263E-3</v>
      </c>
      <c r="CJ68" s="4">
        <v>1.7810731282777992E-3</v>
      </c>
      <c r="CK68" s="4">
        <v>1.7497821636630606E-3</v>
      </c>
      <c r="CL68" s="4">
        <v>1.7190392775527918E-3</v>
      </c>
      <c r="CM68" s="4">
        <v>1.6888349753338971E-3</v>
      </c>
      <c r="CN68" s="4">
        <v>1.6591599196379425E-3</v>
      </c>
      <c r="CO68" s="4">
        <v>1.630004928261708E-3</v>
      </c>
      <c r="CP68" s="4">
        <v>1.6013609720745281E-3</v>
      </c>
      <c r="CQ68" s="4">
        <v>1.573219172916196E-3</v>
      </c>
      <c r="CR68" s="4">
        <v>1.5455708014890934E-3</v>
      </c>
      <c r="CS68" s="4">
        <v>1.5184072752487676E-3</v>
      </c>
      <c r="CT68" s="4">
        <v>1.4917201562936189E-3</v>
      </c>
      <c r="CU68" s="4">
        <v>1.4655011492592518E-3</v>
      </c>
      <c r="CV68" s="4">
        <v>1.4397420992170451E-3</v>
      </c>
      <c r="CW68" s="4">
        <v>1.4144349895814923E-3</v>
      </c>
      <c r="CX68" s="4">
        <v>1.389571940026868E-3</v>
      </c>
      <c r="CY68" s="4">
        <v>1.3651452044158852E-3</v>
      </c>
      <c r="CZ68" s="4">
        <v>1.3411471687411192E-3</v>
      </c>
      <c r="DA68" s="4">
        <v>1.3175703490813095E-3</v>
      </c>
      <c r="DB68" s="4">
        <v>1.2944073895742036E-3</v>
      </c>
      <c r="DC68" s="4">
        <v>1.2716510604052766E-3</v>
      </c>
      <c r="DD68" s="4">
        <v>1.2492942558159914E-3</v>
      </c>
      <c r="DE68" s="4">
        <v>1.2273299921305991E-3</v>
      </c>
      <c r="DF68" s="4">
        <v>1.205751405803035E-3</v>
      </c>
      <c r="DG68" s="4">
        <v>1.1845517514842419E-3</v>
      </c>
      <c r="DH68" s="4">
        <v>1.1637244001111435E-3</v>
      </c>
      <c r="DI68" s="4">
        <v>1.1432628370172671E-3</v>
      </c>
      <c r="DJ68" s="4">
        <v>1.1231606600657917E-3</v>
      </c>
      <c r="DK68" s="4">
        <v>1.1034115778052467E-3</v>
      </c>
      <c r="DL68" s="4">
        <v>1.0840094076484119E-3</v>
      </c>
      <c r="DM68" s="4">
        <v>1.0649480740740902E-3</v>
      </c>
      <c r="DN68" s="4">
        <v>1.0462216068528596E-3</v>
      </c>
      <c r="DO68" s="4">
        <v>1.0278241392966958E-3</v>
      </c>
      <c r="DP68" s="4">
        <v>1.0097499065315763E-3</v>
      </c>
      <c r="DQ68" s="4">
        <v>9.9199324379495302E-4</v>
      </c>
      <c r="DR68" s="4">
        <v>9.7454858475642947E-4</v>
      </c>
      <c r="DS68" s="4">
        <v>9.5741045986297291E-4</v>
      </c>
      <c r="DT68" s="4">
        <v>9.4057349470766383E-4</v>
      </c>
      <c r="DU68" s="4">
        <v>9.2403240842231504E-4</v>
      </c>
      <c r="DV68" s="4">
        <v>9.0778201209429366E-4</v>
      </c>
      <c r="DW68" s="4">
        <v>8.9181720720654667E-4</v>
      </c>
      <c r="DX68" s="4">
        <v>8.7613298410149643E-4</v>
      </c>
      <c r="DY68" s="4">
        <v>8.6072442046825071E-4</v>
      </c>
      <c r="DZ68" s="4">
        <v>8.4558667985312752E-4</v>
      </c>
      <c r="EA68" s="4">
        <v>8.3071501019338356E-4</v>
      </c>
      <c r="EB68" s="4">
        <v>8.1610474237336916E-4</v>
      </c>
      <c r="EC68" s="4">
        <v>8.0175128880444202E-4</v>
      </c>
      <c r="ED68" s="4">
        <v>7.8765014202586414E-4</v>
      </c>
      <c r="EE68" s="4">
        <v>7.7379687332967961E-4</v>
      </c>
      <c r="EF68" s="4">
        <v>7.6018713140568739E-4</v>
      </c>
      <c r="EG68" s="4">
        <v>7.4681664101039491E-4</v>
      </c>
      <c r="EH68" s="4">
        <v>7.3368120165562267E-4</v>
      </c>
      <c r="EI68" s="4">
        <v>7.2077668631953529E-4</v>
      </c>
      <c r="EJ68" s="4">
        <v>7.0809904017843373E-4</v>
      </c>
      <c r="EK68" s="4">
        <v>6.9564427935897566E-4</v>
      </c>
      <c r="EL68" s="4">
        <v>6.8340848971182311E-4</v>
      </c>
      <c r="EM68" s="4">
        <v>6.7138782560449695E-4</v>
      </c>
      <c r="EN68" s="4">
        <v>6.5957850873477053E-4</v>
      </c>
      <c r="EO68" s="4">
        <v>6.4797682696404735E-4</v>
      </c>
      <c r="EP68" s="4">
        <v>6.3657913316950143E-4</v>
      </c>
      <c r="EQ68" s="4">
        <v>6.2538184411620179E-4</v>
      </c>
      <c r="ER68" s="4">
        <v>6.1438143934744449E-4</v>
      </c>
      <c r="ES68" s="4">
        <v>6.0357446009418059E-4</v>
      </c>
      <c r="ET68" s="4">
        <v>5.9295750820231863E-4</v>
      </c>
      <c r="EU68" s="4">
        <v>5.8252724507923404E-4</v>
      </c>
      <c r="EV68" s="4">
        <v>5.722803906563767E-4</v>
      </c>
      <c r="EW68" s="4">
        <v>5.6221372237141853E-4</v>
      </c>
      <c r="EX68" s="4">
        <v>5.5232407416605511E-4</v>
      </c>
      <c r="EY68" s="4">
        <v>5.4260833550157095E-4</v>
      </c>
      <c r="EZ68" s="4">
        <v>5.3306345039139114E-4</v>
      </c>
      <c r="FA68" s="4">
        <v>5.2368641644962022E-4</v>
      </c>
      <c r="FB68" s="4">
        <v>5.1447428395634542E-4</v>
      </c>
      <c r="FC68" s="4">
        <v>5.0542415493826098E-4</v>
      </c>
      <c r="FD68" s="4">
        <v>4.9653318226594578E-4</v>
      </c>
      <c r="FE68" s="4">
        <v>4.8779856876568495E-4</v>
      </c>
      <c r="FF68" s="4">
        <v>4.7921756634750068E-4</v>
      </c>
      <c r="FG68" s="4">
        <v>4.7078747514739394E-4</v>
      </c>
      <c r="FH68" s="4">
        <v>4.6250564268435213E-4</v>
      </c>
      <c r="FI68" s="4">
        <v>4.543694630327888E-4</v>
      </c>
      <c r="FJ68" s="4">
        <v>4.4637637600841718E-4</v>
      </c>
      <c r="FK68" s="4">
        <v>4.3852386636800134E-4</v>
      </c>
      <c r="FL68" s="4">
        <v>4.3080946302387346E-4</v>
      </c>
      <c r="FM68" s="4">
        <v>4.232307382712186E-4</v>
      </c>
      <c r="FN68" s="4">
        <v>4.1578530702912619E-4</v>
      </c>
      <c r="FO68" s="4">
        <v>4.0847082609429819E-4</v>
      </c>
      <c r="FP68" s="4">
        <v>4.0128499340852386E-4</v>
      </c>
      <c r="FQ68" s="4">
        <v>3.9422554733803405E-4</v>
      </c>
    </row>
    <row r="69" spans="1:173" x14ac:dyDescent="0.2">
      <c r="A69" s="3">
        <v>67</v>
      </c>
      <c r="B69" s="4">
        <v>9.6082837258035791E-3</v>
      </c>
      <c r="C69" s="4">
        <v>9.5117324336903009E-3</v>
      </c>
      <c r="D69" s="4">
        <v>8.7760963493094257E-3</v>
      </c>
      <c r="E69" s="4">
        <v>8.3598358607067658E-3</v>
      </c>
      <c r="F69" s="4">
        <v>8.0910139270958803E-3</v>
      </c>
      <c r="G69" s="4">
        <v>7.8930209653648165E-3</v>
      </c>
      <c r="H69" s="4">
        <v>7.7300521489754859E-3</v>
      </c>
      <c r="I69" s="4">
        <v>7.5849592898121765E-3</v>
      </c>
      <c r="J69" s="4">
        <v>7.4494313380949473E-3</v>
      </c>
      <c r="K69" s="4">
        <v>7.3194198565764701E-3</v>
      </c>
      <c r="L69" s="4">
        <v>7.1929507840272633E-3</v>
      </c>
      <c r="M69" s="4">
        <v>7.0690633385622759E-3</v>
      </c>
      <c r="N69" s="4">
        <v>6.9472919839164149E-3</v>
      </c>
      <c r="O69" s="4">
        <v>6.8274127209922986E-3</v>
      </c>
      <c r="P69" s="4">
        <v>6.7093186903965929E-3</v>
      </c>
      <c r="Q69" s="4">
        <v>6.5929591911009222E-3</v>
      </c>
      <c r="R69" s="4">
        <v>6.4783098330517541E-3</v>
      </c>
      <c r="S69" s="4">
        <v>6.3653579794838988E-3</v>
      </c>
      <c r="T69" s="4">
        <v>6.2540956959101779E-3</v>
      </c>
      <c r="U69" s="4">
        <v>6.1445163813235171E-3</v>
      </c>
      <c r="V69" s="4">
        <v>6.0366132022736663E-3</v>
      </c>
      <c r="W69" s="4">
        <v>5.9303784064963505E-3</v>
      </c>
      <c r="X69" s="4">
        <v>5.8258030626816559E-3</v>
      </c>
      <c r="Y69" s="4">
        <v>5.7228770039330357E-3</v>
      </c>
      <c r="Z69" s="4">
        <v>5.6215888659738589E-3</v>
      </c>
      <c r="AA69" s="4">
        <v>5.5219261669205988E-3</v>
      </c>
      <c r="AB69" s="4">
        <v>5.4238754028341774E-3</v>
      </c>
      <c r="AC69" s="4">
        <v>5.3274221466946825E-3</v>
      </c>
      <c r="AD69" s="4">
        <v>5.2325511450306283E-3</v>
      </c>
      <c r="AE69" s="4">
        <v>5.1392464096505774E-3</v>
      </c>
      <c r="AF69" s="4">
        <v>5.0474913034885827E-3</v>
      </c>
      <c r="AG69" s="4">
        <v>4.9572686203208649E-3</v>
      </c>
      <c r="AH69" s="4">
        <v>4.8685606584714103E-3</v>
      </c>
      <c r="AI69" s="4">
        <v>4.7813492887749387E-3</v>
      </c>
      <c r="AJ69" s="4">
        <v>4.6956160171324202E-3</v>
      </c>
      <c r="AK69" s="4">
        <v>4.6113420420137441E-3</v>
      </c>
      <c r="AL69" s="4">
        <v>4.5285083072528209E-3</v>
      </c>
      <c r="AM69" s="4">
        <v>4.4470955504711807E-3</v>
      </c>
      <c r="AN69" s="4">
        <v>4.3670843474457044E-3</v>
      </c>
      <c r="AO69" s="4">
        <v>4.2884551527174741E-3</v>
      </c>
      <c r="AP69" s="4">
        <v>4.2111883367189629E-3</v>
      </c>
      <c r="AQ69" s="4">
        <v>4.1352642196780254E-3</v>
      </c>
      <c r="AR69" s="4">
        <v>4.0606631025399409E-3</v>
      </c>
      <c r="AS69" s="4">
        <v>3.9873652951311067E-3</v>
      </c>
      <c r="AT69" s="4">
        <v>3.9153511417729936E-3</v>
      </c>
      <c r="AU69" s="4">
        <v>3.8446010445390977E-3</v>
      </c>
      <c r="AV69" s="4">
        <v>3.7750954843355222E-3</v>
      </c>
      <c r="AW69" s="4">
        <v>3.7068150399709454E-3</v>
      </c>
      <c r="AX69" s="4">
        <v>3.6397404053716276E-3</v>
      </c>
      <c r="AY69" s="4">
        <v>3.5738524050840104E-3</v>
      </c>
      <c r="AZ69" s="4">
        <v>3.509132008199245E-3</v>
      </c>
      <c r="BA69" s="4">
        <v>3.4455603408214408E-3</v>
      </c>
      <c r="BB69" s="4">
        <v>3.3831186971962079E-3</v>
      </c>
      <c r="BC69" s="4">
        <v>3.3217885496031885E-3</v>
      </c>
      <c r="BD69" s="4">
        <v>3.2615515571122744E-3</v>
      </c>
      <c r="BE69" s="4">
        <v>3.2023895732944396E-3</v>
      </c>
      <c r="BF69" s="4">
        <v>3.1442846529701196E-3</v>
      </c>
      <c r="BG69" s="4">
        <v>3.0872190580741865E-3</v>
      </c>
      <c r="BH69" s="4">
        <v>3.0311752627102395E-3</v>
      </c>
      <c r="BI69" s="4">
        <v>2.9761359574587143E-3</v>
      </c>
      <c r="BJ69" s="4">
        <v>2.9220840530025383E-3</v>
      </c>
      <c r="BK69" s="4">
        <v>2.8690026831272863E-3</v>
      </c>
      <c r="BL69" s="4">
        <v>2.8168752071472403E-3</v>
      </c>
      <c r="BM69" s="4">
        <v>2.7656852118072006E-3</v>
      </c>
      <c r="BN69" s="4">
        <v>2.7154165127056817E-3</v>
      </c>
      <c r="BO69" s="4">
        <v>2.6660531552790134E-3</v>
      </c>
      <c r="BP69" s="4">
        <v>2.6175794153876497E-3</v>
      </c>
      <c r="BQ69" s="4">
        <v>2.5699797995376583E-3</v>
      </c>
      <c r="BR69" s="4">
        <v>2.5232390447714748E-3</v>
      </c>
      <c r="BS69" s="4">
        <v>2.4773421182587851E-3</v>
      </c>
      <c r="BT69" s="4">
        <v>2.4322742166132949E-3</v>
      </c>
      <c r="BU69" s="4">
        <v>2.3880207649636942E-3</v>
      </c>
      <c r="BV69" s="4">
        <v>2.3445674158006913E-3</v>
      </c>
      <c r="BW69" s="4">
        <v>2.3019000476224294E-3</v>
      </c>
      <c r="BX69" s="4">
        <v>2.2600047634000475E-3</v>
      </c>
      <c r="BY69" s="4">
        <v>2.2188678888785951E-3</v>
      </c>
      <c r="BZ69" s="4">
        <v>2.1784759707343948E-3</v>
      </c>
      <c r="CA69" s="4">
        <v>2.138815774600844E-3</v>
      </c>
      <c r="CB69" s="4">
        <v>2.0998742829809736E-3</v>
      </c>
      <c r="CC69" s="4">
        <v>2.0616386930555342E-3</v>
      </c>
      <c r="CD69" s="4">
        <v>2.0240964144040419E-3</v>
      </c>
      <c r="CE69" s="4">
        <v>1.98723506664511E-3</v>
      </c>
      <c r="CF69" s="4">
        <v>1.9510424770100565E-3</v>
      </c>
      <c r="CG69" s="4">
        <v>1.915506677857004E-3</v>
      </c>
      <c r="CH69" s="4">
        <v>1.8806159041359072E-3</v>
      </c>
      <c r="CI69" s="4">
        <v>1.8463585908109481E-3</v>
      </c>
      <c r="CJ69" s="4">
        <v>1.8127233702480705E-3</v>
      </c>
      <c r="CK69" s="4">
        <v>1.7796990695752024E-3</v>
      </c>
      <c r="CL69" s="4">
        <v>1.7472747080202744E-3</v>
      </c>
      <c r="CM69" s="4">
        <v>1.7154394942323625E-3</v>
      </c>
      <c r="CN69" s="4">
        <v>1.6841828235930612E-3</v>
      </c>
      <c r="CO69" s="4">
        <v>1.6534942755191961E-3</v>
      </c>
      <c r="CP69" s="4">
        <v>1.623363610765538E-3</v>
      </c>
      <c r="CQ69" s="4">
        <v>1.593780768726849E-3</v>
      </c>
      <c r="CR69" s="4">
        <v>1.5647358647464804E-3</v>
      </c>
      <c r="CS69" s="4">
        <v>1.5362191874324083E-3</v>
      </c>
      <c r="CT69" s="4">
        <v>1.5082211959843717E-3</v>
      </c>
      <c r="CU69" s="4">
        <v>1.4807325175347774E-3</v>
      </c>
      <c r="CV69" s="4">
        <v>1.4537439445054812E-3</v>
      </c>
      <c r="CW69" s="4">
        <v>1.427246431982776E-3</v>
      </c>
      <c r="CX69" s="4">
        <v>1.4012310951118101E-3</v>
      </c>
      <c r="CY69" s="4">
        <v>1.3756892065136528E-3</v>
      </c>
      <c r="CZ69" s="4">
        <v>1.3506121937240101E-3</v>
      </c>
      <c r="DA69" s="4">
        <v>1.3259916366581415E-3</v>
      </c>
      <c r="DB69" s="4">
        <v>1.3018192650998683E-3</v>
      </c>
      <c r="DC69" s="4">
        <v>1.2780869562183383E-3</v>
      </c>
      <c r="DD69" s="4">
        <v>1.2547867321117678E-3</v>
      </c>
      <c r="DE69" s="4">
        <v>1.2319107573800503E-3</v>
      </c>
      <c r="DF69" s="4">
        <v>1.2094513367258974E-3</v>
      </c>
      <c r="DG69" s="4">
        <v>1.1874009125859564E-3</v>
      </c>
      <c r="DH69" s="4">
        <v>1.1657520627923468E-3</v>
      </c>
      <c r="DI69" s="4">
        <v>1.1444974982639522E-3</v>
      </c>
      <c r="DJ69" s="4">
        <v>1.1236300607289085E-3</v>
      </c>
      <c r="DK69" s="4">
        <v>1.1031427204788447E-3</v>
      </c>
      <c r="DL69" s="4">
        <v>1.0830285741530998E-3</v>
      </c>
      <c r="DM69" s="4">
        <v>1.0632808425558027E-3</v>
      </c>
      <c r="DN69" s="4">
        <v>1.043892868503038E-3</v>
      </c>
      <c r="DO69" s="4">
        <v>1.0248581147025426E-3</v>
      </c>
      <c r="DP69" s="4">
        <v>1.0061701616648211E-3</v>
      </c>
      <c r="DQ69" s="4">
        <v>9.8782270564490293E-4</v>
      </c>
      <c r="DR69" s="4">
        <v>9.6980955661629675E-4</v>
      </c>
      <c r="DS69" s="4">
        <v>9.5212463627569743E-4</v>
      </c>
      <c r="DT69" s="4">
        <v>9.347619760791126E-4</v>
      </c>
      <c r="DU69" s="4">
        <v>9.1771571530829821E-4</v>
      </c>
      <c r="DV69" s="4">
        <v>9.0098009916828037E-4</v>
      </c>
      <c r="DW69" s="4">
        <v>8.8454947691529728E-4</v>
      </c>
      <c r="DX69" s="4">
        <v>8.6841830001460618E-4</v>
      </c>
      <c r="DY69" s="4">
        <v>8.5258112032859934E-4</v>
      </c>
      <c r="DZ69" s="4">
        <v>8.3703258833400795E-4</v>
      </c>
      <c r="EA69" s="4">
        <v>8.21767451368971E-4</v>
      </c>
      <c r="EB69" s="4">
        <v>8.067805519084148E-4</v>
      </c>
      <c r="EC69" s="4">
        <v>7.9206682586929755E-4</v>
      </c>
      <c r="ED69" s="4">
        <v>7.7762130094272131E-4</v>
      </c>
      <c r="EE69" s="4">
        <v>7.6343909495513174E-4</v>
      </c>
      <c r="EF69" s="4">
        <v>7.4951541425682944E-4</v>
      </c>
      <c r="EG69" s="4">
        <v>7.3584555213745961E-4</v>
      </c>
      <c r="EH69" s="4">
        <v>7.224248872694794E-4</v>
      </c>
      <c r="EI69" s="4">
        <v>7.092488821766052E-4</v>
      </c>
      <c r="EJ69" s="4">
        <v>6.9631308173034867E-4</v>
      </c>
      <c r="EK69" s="4">
        <v>6.8361311167086658E-4</v>
      </c>
      <c r="EL69" s="4">
        <v>6.71144677154345E-4</v>
      </c>
      <c r="EM69" s="4">
        <v>6.5890356132480843E-4</v>
      </c>
      <c r="EN69" s="4">
        <v>6.4688562391135296E-4</v>
      </c>
      <c r="EO69" s="4">
        <v>6.3508679984924932E-4</v>
      </c>
      <c r="EP69" s="4">
        <v>6.2350309792547076E-4</v>
      </c>
      <c r="EQ69" s="4">
        <v>6.1213059944720261E-4</v>
      </c>
      <c r="ER69" s="4">
        <v>6.0096545693522074E-4</v>
      </c>
      <c r="ES69" s="4">
        <v>5.9000389283792032E-4</v>
      </c>
      <c r="ET69" s="4">
        <v>5.7924219827021339E-4</v>
      </c>
      <c r="EU69" s="4">
        <v>5.6867673177318778E-4</v>
      </c>
      <c r="EV69" s="4">
        <v>5.5830391809608138E-4</v>
      </c>
      <c r="EW69" s="4">
        <v>5.4812024699979478E-4</v>
      </c>
      <c r="EX69" s="4">
        <v>5.381222720819423E-4</v>
      </c>
      <c r="EY69" s="4">
        <v>5.2830660962188691E-4</v>
      </c>
      <c r="EZ69" s="4">
        <v>5.1866993744698053E-4</v>
      </c>
      <c r="FA69" s="4">
        <v>5.0920899381889928E-4</v>
      </c>
      <c r="FB69" s="4">
        <v>4.9992057633918563E-4</v>
      </c>
      <c r="FC69" s="4">
        <v>4.9080154087532968E-4</v>
      </c>
      <c r="FD69" s="4">
        <v>4.8184880050494705E-4</v>
      </c>
      <c r="FE69" s="4">
        <v>4.730593244793857E-4</v>
      </c>
      <c r="FF69" s="4">
        <v>4.6443013720587345E-4</v>
      </c>
      <c r="FG69" s="4">
        <v>4.5595831724742908E-4</v>
      </c>
      <c r="FH69" s="4">
        <v>4.4764099634131416E-4</v>
      </c>
      <c r="FI69" s="4">
        <v>4.3947535843469332E-4</v>
      </c>
      <c r="FJ69" s="4">
        <v>4.3145863873716994E-4</v>
      </c>
      <c r="FK69" s="4">
        <v>4.2358812279141844E-4</v>
      </c>
      <c r="FL69" s="4">
        <v>4.1586114555947074E-4</v>
      </c>
      <c r="FM69" s="4">
        <v>4.0827509052576705E-4</v>
      </c>
      <c r="FN69" s="4">
        <v>4.0082738881663804E-4</v>
      </c>
      <c r="FO69" s="4">
        <v>3.9351551833510801E-4</v>
      </c>
      <c r="FP69" s="4">
        <v>3.8633700291179629E-4</v>
      </c>
      <c r="FQ69" s="4">
        <v>3.7928941147047368E-4</v>
      </c>
    </row>
    <row r="70" spans="1:173" x14ac:dyDescent="0.2">
      <c r="A70" s="3">
        <v>68</v>
      </c>
      <c r="B70" s="4">
        <v>1.0583896440851781E-2</v>
      </c>
      <c r="C70" s="4">
        <v>1.0471699726947281E-2</v>
      </c>
      <c r="D70" s="4">
        <v>9.7001617253195116E-3</v>
      </c>
      <c r="E70" s="4">
        <v>9.2575449079128624E-3</v>
      </c>
      <c r="F70" s="4">
        <v>8.9674734241078635E-3</v>
      </c>
      <c r="G70" s="4">
        <v>8.7508910128996087E-3</v>
      </c>
      <c r="H70" s="4">
        <v>8.570739668880667E-3</v>
      </c>
      <c r="I70" s="4">
        <v>8.4092481030896282E-3</v>
      </c>
      <c r="J70" s="4">
        <v>8.2578007316560509E-3</v>
      </c>
      <c r="K70" s="4">
        <v>8.1122025978810353E-3</v>
      </c>
      <c r="L70" s="4">
        <v>7.970410645658621E-3</v>
      </c>
      <c r="M70" s="4">
        <v>7.8314327823973962E-3</v>
      </c>
      <c r="N70" s="4">
        <v>7.694790259094697E-3</v>
      </c>
      <c r="O70" s="4">
        <v>7.5602543772644859E-3</v>
      </c>
      <c r="P70" s="4">
        <v>7.4277174226405895E-3</v>
      </c>
      <c r="Q70" s="4">
        <v>7.2971294244655871E-3</v>
      </c>
      <c r="R70" s="4">
        <v>7.1684672272639416E-3</v>
      </c>
      <c r="S70" s="4">
        <v>7.0417194274788875E-3</v>
      </c>
      <c r="T70" s="4">
        <v>6.9168790965500326E-3</v>
      </c>
      <c r="U70" s="4">
        <v>6.7939403215021565E-3</v>
      </c>
      <c r="V70" s="4">
        <v>6.6728966131277545E-3</v>
      </c>
      <c r="W70" s="4">
        <v>6.5537402240214426E-3</v>
      </c>
      <c r="X70" s="4">
        <v>6.4364619063120854E-3</v>
      </c>
      <c r="Y70" s="4">
        <v>6.3210508785420672E-3</v>
      </c>
      <c r="Z70" s="4">
        <v>6.2074948888687365E-3</v>
      </c>
      <c r="AA70" s="4">
        <v>6.0957803195830218E-3</v>
      </c>
      <c r="AB70" s="4">
        <v>5.9858923063349501E-3</v>
      </c>
      <c r="AC70" s="4">
        <v>5.8778148593722213E-3</v>
      </c>
      <c r="AD70" s="4">
        <v>5.7715309809199811E-3</v>
      </c>
      <c r="AE70" s="4">
        <v>5.667022776156827E-3</v>
      </c>
      <c r="AF70" s="4">
        <v>5.5642715568506862E-3</v>
      </c>
      <c r="AG70" s="4">
        <v>5.4632579374965795E-3</v>
      </c>
      <c r="AH70" s="4">
        <v>5.3639619241521164E-3</v>
      </c>
      <c r="AI70" s="4">
        <v>5.2663629963297653E-3</v>
      </c>
      <c r="AJ70" s="4">
        <v>5.1704401823620127E-3</v>
      </c>
      <c r="AK70" s="4">
        <v>5.0761721286732842E-3</v>
      </c>
      <c r="AL70" s="4">
        <v>4.9835371633782932E-3</v>
      </c>
      <c r="AM70" s="4">
        <v>4.8925133546146027E-3</v>
      </c>
      <c r="AN70" s="4">
        <v>4.8030785639880946E-3</v>
      </c>
      <c r="AO70" s="4">
        <v>4.7152104954913954E-3</v>
      </c>
      <c r="AP70" s="4">
        <v>4.6288867402280998E-3</v>
      </c>
      <c r="AQ70" s="4">
        <v>4.5440848172562109E-3</v>
      </c>
      <c r="AR70" s="4">
        <v>4.4607822108396755E-3</v>
      </c>
      <c r="AS70" s="4">
        <v>4.3789564043786866E-3</v>
      </c>
      <c r="AT70" s="4">
        <v>4.298584911269443E-3</v>
      </c>
      <c r="AU70" s="4">
        <v>4.2196453029277325E-3</v>
      </c>
      <c r="AV70" s="4">
        <v>4.142115234190169E-3</v>
      </c>
      <c r="AW70" s="4">
        <v>4.06597246629814E-3</v>
      </c>
      <c r="AX70" s="4">
        <v>3.9911948876466541E-3</v>
      </c>
      <c r="AY70" s="4">
        <v>3.9177605324747233E-3</v>
      </c>
      <c r="AZ70" s="4">
        <v>3.8456475976555993E-3</v>
      </c>
      <c r="BA70" s="4">
        <v>3.7748344577366311E-3</v>
      </c>
      <c r="BB70" s="4">
        <v>3.7052996783661918E-3</v>
      </c>
      <c r="BC70" s="4">
        <v>3.6370220282356813E-3</v>
      </c>
      <c r="BD70" s="4">
        <v>3.5699804896544007E-3</v>
      </c>
      <c r="BE70" s="4">
        <v>3.5041542678682092E-3</v>
      </c>
      <c r="BF70" s="4">
        <v>3.4395227992212174E-3</v>
      </c>
      <c r="BG70" s="4">
        <v>3.3760657582569964E-3</v>
      </c>
      <c r="BH70" s="4">
        <v>3.3137630638436777E-3</v>
      </c>
      <c r="BI70" s="4">
        <v>3.2525948844052133E-3</v>
      </c>
      <c r="BJ70" s="4">
        <v>3.1925416423320696E-3</v>
      </c>
      <c r="BK70" s="4">
        <v>3.1335840176406338E-3</v>
      </c>
      <c r="BL70" s="4">
        <v>3.0757029509441702E-3</v>
      </c>
      <c r="BM70" s="4">
        <v>3.0188796457948364E-3</v>
      </c>
      <c r="BN70" s="4">
        <v>2.9630955704507134E-3</v>
      </c>
      <c r="BO70" s="4">
        <v>2.9083324591173687E-3</v>
      </c>
      <c r="BP70" s="4">
        <v>2.8545723127109124E-3</v>
      </c>
      <c r="BQ70" s="4">
        <v>2.8017973991855127E-3</v>
      </c>
      <c r="BR70" s="4">
        <v>2.7499902534635634E-3</v>
      </c>
      <c r="BS70" s="4">
        <v>2.699133677005916E-3</v>
      </c>
      <c r="BT70" s="4">
        <v>2.6492107370559292E-3</v>
      </c>
      <c r="BU70" s="4">
        <v>2.6002047655866445E-3</v>
      </c>
      <c r="BV70" s="4">
        <v>2.5520993579820628E-3</v>
      </c>
      <c r="BW70" s="4">
        <v>2.5048783714761713E-3</v>
      </c>
      <c r="BX70" s="4">
        <v>2.4585259233762535E-3</v>
      </c>
      <c r="BY70" s="4">
        <v>2.413026389091355E-3</v>
      </c>
      <c r="BZ70" s="4">
        <v>2.3683643999863335E-3</v>
      </c>
      <c r="CA70" s="4">
        <v>2.3245248410816988E-3</v>
      </c>
      <c r="CB70" s="4">
        <v>2.2814928486151187E-3</v>
      </c>
      <c r="CC70" s="4">
        <v>2.2392538074815782E-3</v>
      </c>
      <c r="CD70" s="4">
        <v>2.1977933485660683E-3</v>
      </c>
      <c r="CE70" s="4">
        <v>2.1570973459831277E-3</v>
      </c>
      <c r="CF70" s="4">
        <v>2.1171519142352269E-3</v>
      </c>
      <c r="CG70" s="4">
        <v>2.0779434053002088E-3</v>
      </c>
      <c r="CH70" s="4">
        <v>2.0394584056608878E-3</v>
      </c>
      <c r="CI70" s="4">
        <v>2.0016837332835768E-3</v>
      </c>
      <c r="CJ70" s="4">
        <v>1.9646064345557601E-3</v>
      </c>
      <c r="CK70" s="4">
        <v>1.9282137811902356E-3</v>
      </c>
      <c r="CL70" s="4">
        <v>1.8924932671040562E-3</v>
      </c>
      <c r="CM70" s="4">
        <v>1.8574326052771539E-3</v>
      </c>
      <c r="CN70" s="4">
        <v>1.8230197245987512E-3</v>
      </c>
      <c r="CO70" s="4">
        <v>1.7892427667054456E-3</v>
      </c>
      <c r="CP70" s="4">
        <v>1.7560900828167414E-3</v>
      </c>
      <c r="CQ70" s="4">
        <v>1.7235502305731343E-3</v>
      </c>
      <c r="CR70" s="4">
        <v>1.6916119708794142E-3</v>
      </c>
      <c r="CS70" s="4">
        <v>1.6602642647584043E-3</v>
      </c>
      <c r="CT70" s="4">
        <v>1.6294962702180227E-3</v>
      </c>
      <c r="CU70" s="4">
        <v>1.5992973391345533E-3</v>
      </c>
      <c r="CV70" s="4">
        <v>1.5696570141549016E-3</v>
      </c>
      <c r="CW70" s="4">
        <v>1.5405650256208325E-3</v>
      </c>
      <c r="CX70" s="4">
        <v>1.5120112885169679E-3</v>
      </c>
      <c r="CY70" s="4">
        <v>1.4839858994443178E-3</v>
      </c>
      <c r="CZ70" s="4">
        <v>1.4564791336221239E-3</v>
      </c>
      <c r="DA70" s="4">
        <v>1.4294814419182345E-3</v>
      </c>
      <c r="DB70" s="4">
        <v>1.4029834479105663E-3</v>
      </c>
      <c r="DC70" s="4">
        <v>1.3769759449800967E-3</v>
      </c>
      <c r="DD70" s="4">
        <v>1.3514498934372732E-3</v>
      </c>
      <c r="DE70" s="4">
        <v>1.3263964176813969E-3</v>
      </c>
      <c r="DF70" s="4">
        <v>1.3018068033953112E-3</v>
      </c>
      <c r="DG70" s="4">
        <v>1.2776724947753948E-3</v>
      </c>
      <c r="DH70" s="4">
        <v>1.253985091797083E-3</v>
      </c>
      <c r="DI70" s="4">
        <v>1.2307363475165811E-3</v>
      </c>
      <c r="DJ70" s="4">
        <v>1.2079181654099935E-3</v>
      </c>
      <c r="DK70" s="4">
        <v>1.1855225967487559E-3</v>
      </c>
      <c r="DL70" s="4">
        <v>1.1635418380124829E-3</v>
      </c>
      <c r="DM70" s="4">
        <v>1.1419682283390076E-3</v>
      </c>
      <c r="DN70" s="4">
        <v>1.120794247012058E-3</v>
      </c>
      <c r="DO70" s="4">
        <v>1.1000125109865699E-3</v>
      </c>
      <c r="DP70" s="4">
        <v>1.0796157724505262E-3</v>
      </c>
      <c r="DQ70" s="4">
        <v>1.0595969164249874E-3</v>
      </c>
      <c r="DR70" s="4">
        <v>1.0399489584006494E-3</v>
      </c>
      <c r="DS70" s="4">
        <v>1.0206650420123697E-3</v>
      </c>
      <c r="DT70" s="4">
        <v>1.0017384367488891E-3</v>
      </c>
      <c r="DU70" s="4">
        <v>9.8316253570107648E-4</v>
      </c>
      <c r="DV70" s="4">
        <v>9.6493085334470319E-4</v>
      </c>
      <c r="DW70" s="4">
        <v>9.4703702336074169E-4</v>
      </c>
      <c r="DX70" s="4">
        <v>9.2947479649019282E-4</v>
      </c>
      <c r="DY70" s="4">
        <v>9.1223803842488405E-4</v>
      </c>
      <c r="DZ70" s="4">
        <v>8.9532072773346183E-4</v>
      </c>
      <c r="EA70" s="4">
        <v>8.7871695382191195E-4</v>
      </c>
      <c r="EB70" s="4">
        <v>8.6242091492771955E-4</v>
      </c>
      <c r="EC70" s="4">
        <v>8.4642691614922327E-4</v>
      </c>
      <c r="ED70" s="4">
        <v>8.3072936750727688E-4</v>
      </c>
      <c r="EE70" s="4">
        <v>8.1532278204077269E-4</v>
      </c>
      <c r="EF70" s="4">
        <v>8.0020177393447245E-4</v>
      </c>
      <c r="EG70" s="4">
        <v>7.853610566791458E-4</v>
      </c>
      <c r="EH70" s="4">
        <v>7.7079544126401611E-4</v>
      </c>
      <c r="EI70" s="4">
        <v>7.5649983439929347E-4</v>
      </c>
      <c r="EJ70" s="4">
        <v>7.4246923677145915E-4</v>
      </c>
      <c r="EK70" s="4">
        <v>7.2869874132774903E-4</v>
      </c>
      <c r="EL70" s="4">
        <v>7.1518353159105708E-4</v>
      </c>
      <c r="EM70" s="4">
        <v>7.0191888000448177E-4</v>
      </c>
      <c r="EN70" s="4">
        <v>6.8890014630573759E-4</v>
      </c>
      <c r="EO70" s="4">
        <v>6.7612277592854486E-4</v>
      </c>
      <c r="EP70" s="4">
        <v>6.6358229843488381E-4</v>
      </c>
      <c r="EQ70" s="4">
        <v>6.5127432597267276E-4</v>
      </c>
      <c r="ER70" s="4">
        <v>6.3919455176209006E-4</v>
      </c>
      <c r="ES70" s="4">
        <v>6.2733874860954053E-4</v>
      </c>
      <c r="ET70" s="4">
        <v>6.1570276744637997E-4</v>
      </c>
      <c r="EU70" s="4">
        <v>6.042825358956172E-4</v>
      </c>
      <c r="EV70" s="4">
        <v>5.9307405686293002E-4</v>
      </c>
      <c r="EW70" s="4">
        <v>5.8207340715410449E-4</v>
      </c>
      <c r="EX70" s="4">
        <v>5.7127673611656604E-4</v>
      </c>
      <c r="EY70" s="4">
        <v>5.6068026430589057E-4</v>
      </c>
      <c r="EZ70" s="4">
        <v>5.5028028217585234E-4</v>
      </c>
      <c r="FA70" s="4">
        <v>5.4007314879278567E-4</v>
      </c>
      <c r="FB70" s="4">
        <v>5.3005529057237322E-4</v>
      </c>
      <c r="FC70" s="4">
        <v>5.20223200040415E-4</v>
      </c>
      <c r="FD70" s="4">
        <v>5.105734346150248E-4</v>
      </c>
      <c r="FE70" s="4">
        <v>5.0110261541158607E-4</v>
      </c>
      <c r="FF70" s="4">
        <v>4.9180742606880212E-4</v>
      </c>
      <c r="FG70" s="4">
        <v>4.8268461159695075E-4</v>
      </c>
      <c r="FH70" s="4">
        <v>4.7373097724623392E-4</v>
      </c>
      <c r="FI70" s="4">
        <v>4.6494338739622165E-4</v>
      </c>
      <c r="FJ70" s="4">
        <v>4.5631876446561304E-4</v>
      </c>
      <c r="FK70" s="4">
        <v>4.4785408784142611E-4</v>
      </c>
      <c r="FL70" s="4">
        <v>4.3954639282817176E-4</v>
      </c>
      <c r="FM70" s="4">
        <v>4.3139276961601247E-4</v>
      </c>
      <c r="FN70" s="4">
        <v>4.2339036226757276E-4</v>
      </c>
      <c r="FO70" s="4">
        <v>4.1553636772428959E-4</v>
      </c>
      <c r="FP70" s="4">
        <v>4.0782803482908303E-4</v>
      </c>
      <c r="FQ70" s="4">
        <v>4.0026266336901095E-4</v>
      </c>
    </row>
    <row r="71" spans="1:173" x14ac:dyDescent="0.2">
      <c r="A71" s="3">
        <v>69</v>
      </c>
      <c r="B71" s="4">
        <v>1.1107972242584641E-2</v>
      </c>
      <c r="C71" s="4">
        <v>1.0964761061931672E-2</v>
      </c>
      <c r="D71" s="4">
        <v>1.0370507062711698E-2</v>
      </c>
      <c r="E71" s="4">
        <v>9.9993407464160633E-3</v>
      </c>
      <c r="F71" s="4">
        <v>9.7342810001199709E-3</v>
      </c>
      <c r="G71" s="4">
        <v>9.5212357059822894E-3</v>
      </c>
      <c r="H71" s="4">
        <v>9.3344489066238268E-3</v>
      </c>
      <c r="I71" s="4">
        <v>9.1614811279580044E-3</v>
      </c>
      <c r="J71" s="4">
        <v>8.9962888910026795E-3</v>
      </c>
      <c r="K71" s="4">
        <v>8.8359338743009275E-3</v>
      </c>
      <c r="L71" s="4">
        <v>8.6789922633812022E-3</v>
      </c>
      <c r="M71" s="4">
        <v>8.5247795849163754E-3</v>
      </c>
      <c r="N71" s="4">
        <v>8.3729714899652974E-3</v>
      </c>
      <c r="O71" s="4">
        <v>8.223417967524238E-3</v>
      </c>
      <c r="P71" s="4">
        <v>8.076052334654138E-3</v>
      </c>
      <c r="Q71" s="4">
        <v>7.9308467265859495E-3</v>
      </c>
      <c r="R71" s="4">
        <v>7.7877904100920325E-3</v>
      </c>
      <c r="S71" s="4">
        <v>7.64687929622343E-3</v>
      </c>
      <c r="T71" s="4">
        <v>7.5081109434229631E-3</v>
      </c>
      <c r="U71" s="4">
        <v>7.371482246928629E-3</v>
      </c>
      <c r="V71" s="4">
        <v>7.2369884374671178E-3</v>
      </c>
      <c r="W71" s="4">
        <v>7.1046227133764184E-3</v>
      </c>
      <c r="X71" s="4">
        <v>6.9743761747534938E-3</v>
      </c>
      <c r="Y71" s="4">
        <v>6.8462378974258886E-3</v>
      </c>
      <c r="Z71" s="4">
        <v>6.720195067639323E-3</v>
      </c>
      <c r="AA71" s="4">
        <v>6.5962331391401507E-3</v>
      </c>
      <c r="AB71" s="4">
        <v>6.4743359943343348E-3</v>
      </c>
      <c r="AC71" s="4">
        <v>6.3544861010013109E-3</v>
      </c>
      <c r="AD71" s="4">
        <v>6.2366646608225107E-3</v>
      </c>
      <c r="AE71" s="4">
        <v>6.120851748306011E-3</v>
      </c>
      <c r="AF71" s="4">
        <v>6.0070264398033313E-3</v>
      </c>
      <c r="AG71" s="4">
        <v>5.8951669328359824E-3</v>
      </c>
      <c r="AH71" s="4">
        <v>5.7852506561811845E-3</v>
      </c>
      <c r="AI71" s="4">
        <v>5.677254371261431E-3</v>
      </c>
      <c r="AJ71" s="4">
        <v>5.5711542654020008E-3</v>
      </c>
      <c r="AK71" s="4">
        <v>5.4669260375175277E-3</v>
      </c>
      <c r="AL71" s="4">
        <v>5.3645449767611986E-3</v>
      </c>
      <c r="AM71" s="4">
        <v>5.2639860346445078E-3</v>
      </c>
      <c r="AN71" s="4">
        <v>5.1652238911038539E-3</v>
      </c>
      <c r="AO71" s="4">
        <v>5.0682330149579569E-3</v>
      </c>
      <c r="AP71" s="4">
        <v>4.9729877191730942E-3</v>
      </c>
      <c r="AQ71" s="4">
        <v>4.879462211322072E-3</v>
      </c>
      <c r="AR71" s="4">
        <v>4.7876306395976398E-3</v>
      </c>
      <c r="AS71" s="4">
        <v>4.6974671347158603E-3</v>
      </c>
      <c r="AT71" s="4">
        <v>4.6089458480205181E-3</v>
      </c>
      <c r="AU71" s="4">
        <v>4.5220409860777799E-3</v>
      </c>
      <c r="AV71" s="4">
        <v>4.4367268420306694E-3</v>
      </c>
      <c r="AW71" s="4">
        <v>4.3529778239620454E-3</v>
      </c>
      <c r="AX71" s="4">
        <v>4.2707684804973445E-3</v>
      </c>
      <c r="AY71" s="4">
        <v>4.190073523863469E-3</v>
      </c>
      <c r="AZ71" s="4">
        <v>4.1108678506007745E-3</v>
      </c>
      <c r="BA71" s="4">
        <v>4.0331265601135646E-3</v>
      </c>
      <c r="BB71" s="4">
        <v>3.9568249712313985E-3</v>
      </c>
      <c r="BC71" s="4">
        <v>3.8819386369365327E-3</v>
      </c>
      <c r="BD71" s="4">
        <v>3.8084433574077092E-3</v>
      </c>
      <c r="BE71" s="4">
        <v>3.7363151915135173E-3</v>
      </c>
      <c r="BF71" s="4">
        <v>3.6655304668815614E-3</v>
      </c>
      <c r="BG71" s="4">
        <v>3.5960657886612291E-3</v>
      </c>
      <c r="BH71" s="4">
        <v>3.5278980470856425E-3</v>
      </c>
      <c r="BI71" s="4">
        <v>3.461004423932823E-3</v>
      </c>
      <c r="BJ71" s="4">
        <v>3.3953623979787739E-3</v>
      </c>
      <c r="BK71" s="4">
        <v>3.3309497495275231E-3</v>
      </c>
      <c r="BL71" s="4">
        <v>3.2677445640945102E-3</v>
      </c>
      <c r="BM71" s="4">
        <v>3.2057252353197008E-3</v>
      </c>
      <c r="BN71" s="4">
        <v>3.1448704671729333E-3</v>
      </c>
      <c r="BO71" s="4">
        <v>3.0851592755176682E-3</v>
      </c>
      <c r="BP71" s="4">
        <v>3.0265709890873183E-3</v>
      </c>
      <c r="BQ71" s="4">
        <v>2.96908524992745E-3</v>
      </c>
      <c r="BR71" s="4">
        <v>2.9126820133541509E-3</v>
      </c>
      <c r="BS71" s="4">
        <v>2.8573415474700825E-3</v>
      </c>
      <c r="BT71" s="4">
        <v>2.8030444322839632E-3</v>
      </c>
      <c r="BU71" s="4">
        <v>2.7497715584665627E-3</v>
      </c>
      <c r="BV71" s="4">
        <v>2.6975041257830679E-3</v>
      </c>
      <c r="BW71" s="4">
        <v>2.6462236412307938E-3</v>
      </c>
      <c r="BX71" s="4">
        <v>2.5959119169128853E-3</v>
      </c>
      <c r="BY71" s="4">
        <v>2.5465510676770942E-3</v>
      </c>
      <c r="BZ71" s="4">
        <v>2.4981235085417275E-3</v>
      </c>
      <c r="CA71" s="4">
        <v>2.4506119519348557E-3</v>
      </c>
      <c r="CB71" s="4">
        <v>2.4039994047660995E-3</v>
      </c>
      <c r="CC71" s="4">
        <v>2.3582691653517562E-3</v>
      </c>
      <c r="CD71" s="4">
        <v>2.313404820210363E-3</v>
      </c>
      <c r="CE71" s="4">
        <v>2.2693902407462385E-3</v>
      </c>
      <c r="CF71" s="4">
        <v>2.2262095798347703E-3</v>
      </c>
      <c r="CG71" s="4">
        <v>2.1838472683243237E-3</v>
      </c>
      <c r="CH71" s="4">
        <v>2.1422880114673193E-3</v>
      </c>
      <c r="CI71" s="4">
        <v>2.1015167852918015E-3</v>
      </c>
      <c r="CJ71" s="4">
        <v>2.0615188329246026E-3</v>
      </c>
      <c r="CK71" s="4">
        <v>2.0222796608745375E-3</v>
      </c>
      <c r="CL71" s="4">
        <v>1.9837850352870667E-3</v>
      </c>
      <c r="CM71" s="4">
        <v>1.9460209781756443E-3</v>
      </c>
      <c r="CN71" s="4">
        <v>1.9089737636385218E-3</v>
      </c>
      <c r="CO71" s="4">
        <v>1.8726299140687797E-3</v>
      </c>
      <c r="CP71" s="4">
        <v>1.8369761963608067E-3</v>
      </c>
      <c r="CQ71" s="4">
        <v>1.8019996181222186E-3</v>
      </c>
      <c r="CR71" s="4">
        <v>1.767687423892994E-3</v>
      </c>
      <c r="CS71" s="4">
        <v>1.7340270913792644E-3</v>
      </c>
      <c r="CT71" s="4">
        <v>1.7010063277033138E-3</v>
      </c>
      <c r="CU71" s="4">
        <v>1.6686130656755616E-3</v>
      </c>
      <c r="CV71" s="4">
        <v>1.6368354600904134E-3</v>
      </c>
      <c r="CW71" s="4">
        <v>1.6056618840499803E-3</v>
      </c>
      <c r="CX71" s="4">
        <v>1.5750809253175513E-3</v>
      </c>
      <c r="CY71" s="4">
        <v>1.5450813827033727E-3</v>
      </c>
      <c r="CZ71" s="4">
        <v>1.5156522624857338E-3</v>
      </c>
      <c r="DA71" s="4">
        <v>1.4867827748678009E-3</v>
      </c>
      <c r="DB71" s="4">
        <v>1.458462330472643E-3</v>
      </c>
      <c r="DC71" s="4">
        <v>1.4306805368783371E-3</v>
      </c>
      <c r="DD71" s="4">
        <v>1.403427195193041E-3</v>
      </c>
      <c r="DE71" s="4">
        <v>1.3766922966725881E-3</v>
      </c>
      <c r="DF71" s="4">
        <v>1.3504660193804918E-3</v>
      </c>
      <c r="DG71" s="4">
        <v>1.3247387248920273E-3</v>
      </c>
      <c r="DH71" s="4">
        <v>1.2995009550414993E-3</v>
      </c>
      <c r="DI71" s="4">
        <v>1.2747434287152526E-3</v>
      </c>
      <c r="DJ71" s="4">
        <v>1.2504570386894232E-3</v>
      </c>
      <c r="DK71" s="4">
        <v>1.2266328485127653E-3</v>
      </c>
      <c r="DL71" s="4">
        <v>1.2032620894357748E-3</v>
      </c>
      <c r="DM71" s="4">
        <v>1.180336157385109E-3</v>
      </c>
      <c r="DN71" s="4">
        <v>1.1578466099837481E-3</v>
      </c>
      <c r="DO71" s="4">
        <v>1.1357851636174532E-3</v>
      </c>
      <c r="DP71" s="4">
        <v>1.1141436905465207E-3</v>
      </c>
      <c r="DQ71" s="4">
        <v>1.0929142160630567E-3</v>
      </c>
      <c r="DR71" s="4">
        <v>1.0720889156945468E-3</v>
      </c>
      <c r="DS71" s="4">
        <v>1.0516601124507252E-3</v>
      </c>
      <c r="DT71" s="4">
        <v>1.0316202741175173E-3</v>
      </c>
      <c r="DU71" s="4">
        <v>1.0119620105941696E-3</v>
      </c>
      <c r="DV71" s="4">
        <v>9.9267807127467744E-4</v>
      </c>
      <c r="DW71" s="4">
        <v>9.7376134247351143E-4</v>
      </c>
      <c r="DX71" s="4">
        <v>9.5520484489475255E-4</v>
      </c>
      <c r="DY71" s="4">
        <v>9.3700173114386054E-4</v>
      </c>
      <c r="DZ71" s="4">
        <v>9.1914528328218559E-4</v>
      </c>
      <c r="EA71" s="4">
        <v>9.0162891042355753E-4</v>
      </c>
      <c r="EB71" s="4">
        <v>8.8444614637273045E-4</v>
      </c>
      <c r="EC71" s="4">
        <v>8.675906473042394E-4</v>
      </c>
      <c r="ED71" s="4">
        <v>8.5105618948289052E-4</v>
      </c>
      <c r="EE71" s="4">
        <v>8.348366670232199E-4</v>
      </c>
      <c r="EF71" s="4">
        <v>8.189260896891426E-4</v>
      </c>
      <c r="EG71" s="4">
        <v>8.033185807327925E-4</v>
      </c>
      <c r="EH71" s="4">
        <v>7.880083747708877E-4</v>
      </c>
      <c r="EI71" s="4">
        <v>7.7298981570017578E-4</v>
      </c>
      <c r="EJ71" s="4">
        <v>7.5825735464940536E-4</v>
      </c>
      <c r="EK71" s="4">
        <v>7.4380554796860121E-4</v>
      </c>
      <c r="EL71" s="4">
        <v>7.2962905525419952E-4</v>
      </c>
      <c r="EM71" s="4">
        <v>7.1572263741048747E-4</v>
      </c>
      <c r="EN71" s="4">
        <v>7.0208115474512667E-4</v>
      </c>
      <c r="EO71" s="4">
        <v>6.8869956510086983E-4</v>
      </c>
      <c r="EP71" s="4">
        <v>6.7557292201991803E-4</v>
      </c>
      <c r="EQ71" s="4">
        <v>6.6269637294247286E-4</v>
      </c>
      <c r="ER71" s="4">
        <v>6.5006515743815108E-4</v>
      </c>
      <c r="ES71" s="4">
        <v>6.3767460546981791E-4</v>
      </c>
      <c r="ET71" s="4">
        <v>6.2552013568961673E-4</v>
      </c>
      <c r="EU71" s="4">
        <v>6.1359725376564089E-4</v>
      </c>
      <c r="EV71" s="4">
        <v>6.0190155073991392E-4</v>
      </c>
      <c r="EW71" s="4">
        <v>5.904287014172338E-4</v>
      </c>
      <c r="EX71" s="4">
        <v>5.791744627828832E-4</v>
      </c>
      <c r="EY71" s="4">
        <v>5.681346724499825E-4</v>
      </c>
      <c r="EZ71" s="4">
        <v>5.5730524713570873E-4</v>
      </c>
      <c r="FA71" s="4">
        <v>5.4668218116615819E-4</v>
      </c>
      <c r="FB71" s="4">
        <v>5.3626154500807655E-4</v>
      </c>
      <c r="FC71" s="4">
        <v>5.260394838292326E-4</v>
      </c>
      <c r="FD71" s="4">
        <v>5.1601221608410519E-4</v>
      </c>
      <c r="FE71" s="4">
        <v>5.0617603212721463E-4</v>
      </c>
      <c r="FF71" s="4">
        <v>4.965272928516562E-4</v>
      </c>
      <c r="FG71" s="4">
        <v>4.8706242835350189E-4</v>
      </c>
      <c r="FH71" s="4">
        <v>4.7777793662062695E-4</v>
      </c>
      <c r="FI71" s="4">
        <v>4.686703822466276E-4</v>
      </c>
      <c r="FJ71" s="4">
        <v>4.5973639516871945E-4</v>
      </c>
      <c r="FK71" s="4">
        <v>4.509726694287286E-4</v>
      </c>
      <c r="FL71" s="4">
        <v>4.4237596195839668E-4</v>
      </c>
      <c r="FM71" s="4">
        <v>4.3394309138644616E-4</v>
      </c>
      <c r="FN71" s="4">
        <v>4.2567093686851631E-4</v>
      </c>
      <c r="FO71" s="4">
        <v>4.1755643693952571E-4</v>
      </c>
      <c r="FP71" s="4">
        <v>4.0959658838635171E-4</v>
      </c>
      <c r="FQ71" s="4">
        <v>4.0178844514338063E-4</v>
      </c>
    </row>
    <row r="72" spans="1:173" x14ac:dyDescent="0.2">
      <c r="A72" s="3">
        <v>70</v>
      </c>
      <c r="B72" s="4">
        <v>1.2560869292009724E-2</v>
      </c>
      <c r="C72" s="4">
        <v>1.2412413992230253E-2</v>
      </c>
      <c r="D72" s="4">
        <v>1.1554472408220606E-2</v>
      </c>
      <c r="E72" s="4">
        <v>1.1050329229882583E-2</v>
      </c>
      <c r="F72" s="4">
        <v>1.0711330797110619E-2</v>
      </c>
      <c r="G72" s="4">
        <v>1.0452258680561877E-2</v>
      </c>
      <c r="H72" s="4">
        <v>1.0233021424990496E-2</v>
      </c>
      <c r="I72" s="4">
        <v>1.0034367705185399E-2</v>
      </c>
      <c r="J72" s="4">
        <v>9.8469646636782926E-3</v>
      </c>
      <c r="K72" s="4">
        <v>9.6662724619320795E-3</v>
      </c>
      <c r="L72" s="4">
        <v>9.4900841283305226E-3</v>
      </c>
      <c r="M72" s="4">
        <v>9.3173310845777735E-3</v>
      </c>
      <c r="N72" s="4">
        <v>9.1474999325030781E-3</v>
      </c>
      <c r="O72" s="4">
        <v>8.9803469915064049E-3</v>
      </c>
      <c r="P72" s="4">
        <v>8.8157584894489327E-3</v>
      </c>
      <c r="Q72" s="4">
        <v>8.6536821464955338E-3</v>
      </c>
      <c r="R72" s="4">
        <v>8.4940937804137695E-3</v>
      </c>
      <c r="S72" s="4">
        <v>8.3369810924022181E-3</v>
      </c>
      <c r="T72" s="4">
        <v>8.1823358763365439E-3</v>
      </c>
      <c r="U72" s="4">
        <v>8.0301503521655881E-3</v>
      </c>
      <c r="V72" s="4">
        <v>7.8804155129184039E-3</v>
      </c>
      <c r="W72" s="4">
        <v>7.7331204496075001E-3</v>
      </c>
      <c r="X72" s="4">
        <v>7.5882521461290153E-3</v>
      </c>
      <c r="Y72" s="4">
        <v>7.445795495436891E-3</v>
      </c>
      <c r="Z72" s="4">
        <v>7.3057334154994491E-3</v>
      </c>
      <c r="AA72" s="4">
        <v>7.1680470059949375E-3</v>
      </c>
      <c r="AB72" s="4">
        <v>7.0327157173181165E-3</v>
      </c>
      <c r="AC72" s="4">
        <v>6.8997175184775106E-3</v>
      </c>
      <c r="AD72" s="4">
        <v>6.7690290577934187E-3</v>
      </c>
      <c r="AE72" s="4">
        <v>6.6406258138737018E-3</v>
      </c>
      <c r="AF72" s="4">
        <v>6.5144822360689858E-3</v>
      </c>
      <c r="AG72" s="4">
        <v>6.3905718744241558E-3</v>
      </c>
      <c r="AH72" s="4">
        <v>6.2688674995202698E-3</v>
      </c>
      <c r="AI72" s="4">
        <v>6.1493412127556768E-3</v>
      </c>
      <c r="AJ72" s="4">
        <v>6.0319645476729633E-3</v>
      </c>
      <c r="AK72" s="4">
        <v>5.9167085629409089E-3</v>
      </c>
      <c r="AL72" s="4">
        <v>5.8035439275812006E-3</v>
      </c>
      <c r="AM72" s="4">
        <v>5.6924409990005698E-3</v>
      </c>
      <c r="AN72" s="4">
        <v>5.5833698943568155E-3</v>
      </c>
      <c r="AO72" s="4">
        <v>5.4763005557526556E-3</v>
      </c>
      <c r="AP72" s="4">
        <v>5.3712028097174791E-3</v>
      </c>
      <c r="AQ72" s="4">
        <v>5.2680464214082123E-3</v>
      </c>
      <c r="AR72" s="4">
        <v>5.1668011439277572E-3</v>
      </c>
      <c r="AS72" s="4">
        <v>5.0674367631324824E-3</v>
      </c>
      <c r="AT72" s="4">
        <v>4.9699231382747122E-3</v>
      </c>
      <c r="AU72" s="4">
        <v>4.8742302387999592E-3</v>
      </c>
      <c r="AV72" s="4">
        <v>4.7803281775963269E-3</v>
      </c>
      <c r="AW72" s="4">
        <v>4.6881872409731962E-3</v>
      </c>
      <c r="AX72" s="4">
        <v>4.5977779156231025E-3</v>
      </c>
      <c r="AY72" s="4">
        <v>4.5090709128052797E-3</v>
      </c>
      <c r="AZ72" s="4">
        <v>4.4220371899716948E-3</v>
      </c>
      <c r="BA72" s="4">
        <v>4.3366479700359672E-3</v>
      </c>
      <c r="BB72" s="4">
        <v>4.2528747584777982E-3</v>
      </c>
      <c r="BC72" s="4">
        <v>4.1706893584538829E-3</v>
      </c>
      <c r="BD72" s="4">
        <v>4.090063884080064E-3</v>
      </c>
      <c r="BE72" s="4">
        <v>4.0109707720307197E-3</v>
      </c>
      <c r="BF72" s="4">
        <v>3.9333827915979391E-3</v>
      </c>
      <c r="BG72" s="4">
        <v>3.8572730533339428E-3</v>
      </c>
      <c r="BH72" s="4">
        <v>3.7826150163979833E-3</v>
      </c>
      <c r="BI72" s="4">
        <v>3.7093824947164178E-3</v>
      </c>
      <c r="BJ72" s="4">
        <v>3.6375496620554282E-3</v>
      </c>
      <c r="BK72" s="4">
        <v>3.5670910561016456E-3</v>
      </c>
      <c r="BL72" s="4">
        <v>3.4979815816349458E-3</v>
      </c>
      <c r="BM72" s="4">
        <v>3.4301965128749057E-3</v>
      </c>
      <c r="BN72" s="4">
        <v>3.3637114950711977E-3</v>
      </c>
      <c r="BO72" s="4">
        <v>3.2985025454097538E-3</v>
      </c>
      <c r="BP72" s="4">
        <v>3.2345460532928749E-3</v>
      </c>
      <c r="BQ72" s="4">
        <v>3.1718187800539033E-3</v>
      </c>
      <c r="BR72" s="4">
        <v>3.1102978581580842E-3</v>
      </c>
      <c r="BS72" s="4">
        <v>3.0499607899384662E-3</v>
      </c>
      <c r="BT72" s="4">
        <v>2.9907854459126915E-3</v>
      </c>
      <c r="BU72" s="4">
        <v>2.9327500627212011E-3</v>
      </c>
      <c r="BV72" s="4">
        <v>2.8758332407258225E-3</v>
      </c>
      <c r="BW72" s="4">
        <v>2.8200139413028236E-3</v>
      </c>
      <c r="BX72" s="4">
        <v>2.7652714838639625E-3</v>
      </c>
      <c r="BY72" s="4">
        <v>2.7115855426347313E-3</v>
      </c>
      <c r="BZ72" s="4">
        <v>2.6589361432159953E-3</v>
      </c>
      <c r="CA72" s="4">
        <v>2.6073036589564502E-3</v>
      </c>
      <c r="CB72" s="4">
        <v>2.5566688071562149E-3</v>
      </c>
      <c r="CC72" s="4">
        <v>2.5070126451248731E-3</v>
      </c>
      <c r="CD72" s="4">
        <v>2.4583165661120621E-3</v>
      </c>
      <c r="CE72" s="4">
        <v>2.4105622951287042E-3</v>
      </c>
      <c r="CF72" s="4">
        <v>2.363731884675202E-3</v>
      </c>
      <c r="CG72" s="4">
        <v>2.3178077103914729E-3</v>
      </c>
      <c r="CH72" s="4">
        <v>2.2727724666419258E-3</v>
      </c>
      <c r="CI72" s="4">
        <v>2.2286091620492554E-3</v>
      </c>
      <c r="CJ72" s="4">
        <v>2.185301114985938E-3</v>
      </c>
      <c r="CK72" s="4">
        <v>2.1428319490365277E-3</v>
      </c>
      <c r="CL72" s="4">
        <v>2.1011855884381925E-3</v>
      </c>
      <c r="CM72" s="4">
        <v>2.0603462535085937E-3</v>
      </c>
      <c r="CN72" s="4">
        <v>2.020298456069658E-3</v>
      </c>
      <c r="CO72" s="4">
        <v>1.9810269948733472E-3</v>
      </c>
      <c r="CP72" s="4">
        <v>1.9425169510363105E-3</v>
      </c>
      <c r="CQ72" s="4">
        <v>1.9047536834886358E-3</v>
      </c>
      <c r="CR72" s="4">
        <v>1.8677228244435851E-3</v>
      </c>
      <c r="CS72" s="4">
        <v>1.8314102748907546E-3</v>
      </c>
      <c r="CT72" s="4">
        <v>1.7958022001183238E-3</v>
      </c>
      <c r="CU72" s="4">
        <v>1.7608850252686103E-3</v>
      </c>
      <c r="CV72" s="4">
        <v>1.7266454309284862E-3</v>
      </c>
      <c r="CW72" s="4">
        <v>1.6930703487600951E-3</v>
      </c>
      <c r="CX72" s="4">
        <v>1.6601469571719818E-3</v>
      </c>
      <c r="CY72" s="4">
        <v>1.6278626770359628E-3</v>
      </c>
      <c r="CZ72" s="4">
        <v>1.5962051674487387E-3</v>
      </c>
      <c r="DA72" s="4">
        <v>1.5651623215422461E-3</v>
      </c>
      <c r="DB72" s="4">
        <v>1.5347222623441903E-3</v>
      </c>
      <c r="DC72" s="4">
        <v>1.5048733386888724E-3</v>
      </c>
      <c r="DD72" s="4">
        <v>1.4756041211801962E-3</v>
      </c>
      <c r="DE72" s="4">
        <v>1.4469033982087431E-3</v>
      </c>
      <c r="DF72" s="4">
        <v>1.4187601720222487E-3</v>
      </c>
      <c r="DG72" s="4">
        <v>1.3911636548508133E-3</v>
      </c>
      <c r="DH72" s="4">
        <v>1.3641032650871798E-3</v>
      </c>
      <c r="DI72" s="4">
        <v>1.3375686235235218E-3</v>
      </c>
      <c r="DJ72" s="4">
        <v>1.3115495496431873E-3</v>
      </c>
      <c r="DK72" s="4">
        <v>1.2860360579689534E-3</v>
      </c>
      <c r="DL72" s="4">
        <v>1.261018354467125E-3</v>
      </c>
      <c r="DM72" s="4">
        <v>1.2364868330083656E-3</v>
      </c>
      <c r="DN72" s="4">
        <v>1.2124320718839288E-3</v>
      </c>
      <c r="DO72" s="4">
        <v>1.1888448303786214E-3</v>
      </c>
      <c r="DP72" s="4">
        <v>1.1657160453978355E-3</v>
      </c>
      <c r="DQ72" s="4">
        <v>1.1430368281519776E-3</v>
      </c>
      <c r="DR72" s="4">
        <v>1.1207984608946342E-3</v>
      </c>
      <c r="DS72" s="4">
        <v>1.0989923937151369E-3</v>
      </c>
      <c r="DT72" s="4">
        <v>1.0776102413867505E-3</v>
      </c>
      <c r="DU72" s="4">
        <v>1.0566437802669304E-3</v>
      </c>
      <c r="DV72" s="4">
        <v>1.0360849452517584E-3</v>
      </c>
      <c r="DW72" s="4">
        <v>1.0159258267832261E-3</v>
      </c>
      <c r="DX72" s="4">
        <v>9.9615866790780938E-4</v>
      </c>
      <c r="DY72" s="4">
        <v>9.7677586138722461E-4</v>
      </c>
      <c r="DZ72" s="4">
        <v>9.5776994686014305E-4</v>
      </c>
      <c r="EA72" s="4">
        <v>9.3913360805397694E-4</v>
      </c>
      <c r="EB72" s="4">
        <v>9.2085967004607028E-4</v>
      </c>
      <c r="EC72" s="4">
        <v>9.0294109657473864E-4</v>
      </c>
      <c r="ED72" s="4">
        <v>8.8537098739815967E-4</v>
      </c>
      <c r="EE72" s="4">
        <v>8.6814257570066999E-4</v>
      </c>
      <c r="EF72" s="4">
        <v>8.5124922554713489E-4</v>
      </c>
      <c r="EG72" s="4">
        <v>8.3468442938205989E-4</v>
      </c>
      <c r="EH72" s="4">
        <v>8.1844180557610891E-4</v>
      </c>
      <c r="EI72" s="4">
        <v>8.0251509601669824E-4</v>
      </c>
      <c r="EJ72" s="4">
        <v>7.8689816374255539E-4</v>
      </c>
      <c r="EK72" s="4">
        <v>7.7158499062268682E-4</v>
      </c>
      <c r="EL72" s="4">
        <v>7.5656967507786721E-4</v>
      </c>
      <c r="EM72" s="4">
        <v>7.4184642984442828E-4</v>
      </c>
      <c r="EN72" s="4">
        <v>7.274095797796809E-4</v>
      </c>
      <c r="EO72" s="4">
        <v>7.1325355970763837E-4</v>
      </c>
      <c r="EP72" s="4">
        <v>6.9937291230615095E-4</v>
      </c>
      <c r="EQ72" s="4">
        <v>6.8576228603234313E-4</v>
      </c>
      <c r="ER72" s="4">
        <v>6.7241643308779686E-4</v>
      </c>
      <c r="ES72" s="4">
        <v>6.5933020742126036E-4</v>
      </c>
      <c r="ET72" s="4">
        <v>6.4649856276954853E-4</v>
      </c>
      <c r="EU72" s="4">
        <v>6.3391655073474773E-4</v>
      </c>
      <c r="EV72" s="4">
        <v>6.2157931889816886E-4</v>
      </c>
      <c r="EW72" s="4">
        <v>6.0948210897004973E-4</v>
      </c>
      <c r="EX72" s="4">
        <v>5.9762025497334115E-4</v>
      </c>
      <c r="EY72" s="4">
        <v>5.8598918146313128E-4</v>
      </c>
      <c r="EZ72" s="4">
        <v>5.7458440177893255E-4</v>
      </c>
      <c r="FA72" s="4">
        <v>5.6340151633071933E-4</v>
      </c>
      <c r="FB72" s="4">
        <v>5.5243621091705108E-4</v>
      </c>
      <c r="FC72" s="4">
        <v>5.4168425507572504E-4</v>
      </c>
      <c r="FD72" s="4">
        <v>5.3114150046529307E-4</v>
      </c>
      <c r="FE72" s="4">
        <v>5.2080387927821992E-4</v>
      </c>
      <c r="FF72" s="4">
        <v>5.1066740268312927E-4</v>
      </c>
      <c r="FG72" s="4">
        <v>5.007281592982471E-4</v>
      </c>
      <c r="FH72" s="4">
        <v>4.9098231369293366E-4</v>
      </c>
      <c r="FI72" s="4">
        <v>4.8142610491797022E-4</v>
      </c>
      <c r="FJ72" s="4">
        <v>4.7205584506504472E-4</v>
      </c>
      <c r="FK72" s="4">
        <v>4.6286791785210557E-4</v>
      </c>
      <c r="FL72" s="4">
        <v>4.5385877723735923E-4</v>
      </c>
      <c r="FM72" s="4">
        <v>4.4502494605913601E-4</v>
      </c>
      <c r="FN72" s="4">
        <v>4.3636301470195704E-4</v>
      </c>
      <c r="FO72" s="4">
        <v>4.2786963978813652E-4</v>
      </c>
      <c r="FP72" s="4">
        <v>4.1954154289480794E-4</v>
      </c>
      <c r="FQ72" s="4">
        <v>4.1137550929515321E-4</v>
      </c>
    </row>
    <row r="73" spans="1:173" x14ac:dyDescent="0.2">
      <c r="A73" s="3">
        <v>71</v>
      </c>
      <c r="B73" s="4">
        <v>1.3662990799084174E-2</v>
      </c>
      <c r="C73" s="4">
        <v>1.3484552101265312E-2</v>
      </c>
      <c r="D73" s="4">
        <v>1.2663892399400134E-2</v>
      </c>
      <c r="E73" s="4">
        <v>1.2162836125795606E-2</v>
      </c>
      <c r="F73" s="4">
        <v>1.1812681437818662E-2</v>
      </c>
      <c r="G73" s="4">
        <v>1.1536192246879295E-2</v>
      </c>
      <c r="H73" s="4">
        <v>1.1296786088373589E-2</v>
      </c>
      <c r="I73" s="4">
        <v>1.1076840569803736E-2</v>
      </c>
      <c r="J73" s="4">
        <v>1.0867801392745124E-2</v>
      </c>
      <c r="K73" s="4">
        <v>1.0665506142468528E-2</v>
      </c>
      <c r="L73" s="4">
        <v>1.0467931664812413E-2</v>
      </c>
      <c r="M73" s="4">
        <v>1.027409856643402E-2</v>
      </c>
      <c r="N73" s="4">
        <v>1.0083536010899175E-2</v>
      </c>
      <c r="O73" s="4">
        <v>9.8960197538650041E-3</v>
      </c>
      <c r="P73" s="4">
        <v>9.7114438935143044E-3</v>
      </c>
      <c r="Q73" s="4">
        <v>9.5297581619331329E-3</v>
      </c>
      <c r="R73" s="4">
        <v>9.350937359674405E-3</v>
      </c>
      <c r="S73" s="4">
        <v>9.1749665523994661E-3</v>
      </c>
      <c r="T73" s="4">
        <v>9.0018339907966816E-3</v>
      </c>
      <c r="U73" s="4">
        <v>8.8315278083790361E-3</v>
      </c>
      <c r="V73" s="4">
        <v>8.6640345610744518E-3</v>
      </c>
      <c r="W73" s="4">
        <v>8.4993386589529152E-3</v>
      </c>
      <c r="X73" s="4">
        <v>8.3374222246827001E-3</v>
      </c>
      <c r="Y73" s="4">
        <v>8.1782651510086124E-3</v>
      </c>
      <c r="Z73" s="4">
        <v>8.0218452461853218E-3</v>
      </c>
      <c r="AA73" s="4">
        <v>7.8681384135232957E-3</v>
      </c>
      <c r="AB73" s="4">
        <v>7.7171188392448631E-3</v>
      </c>
      <c r="AC73" s="4">
        <v>7.568759176578066E-3</v>
      </c>
      <c r="AD73" s="4">
        <v>7.423030720713486E-3</v>
      </c>
      <c r="AE73" s="4">
        <v>7.2799035725066297E-3</v>
      </c>
      <c r="AF73" s="4">
        <v>7.1393467903678731E-3</v>
      </c>
      <c r="AG73" s="4">
        <v>7.0013285305200457E-3</v>
      </c>
      <c r="AH73" s="4">
        <v>6.8658161761355752E-3</v>
      </c>
      <c r="AI73" s="4">
        <v>6.732776455997791E-3</v>
      </c>
      <c r="AJ73" s="4">
        <v>6.6021755533721693E-3</v>
      </c>
      <c r="AK73" s="4">
        <v>6.4739792057670886E-3</v>
      </c>
      <c r="AL73" s="4">
        <v>6.3481527962371276E-3</v>
      </c>
      <c r="AM73" s="4">
        <v>6.2246614368487441E-3</v>
      </c>
      <c r="AN73" s="4">
        <v>6.1034700448878709E-3</v>
      </c>
      <c r="AO73" s="4">
        <v>5.9845434123517727E-3</v>
      </c>
      <c r="AP73" s="4">
        <v>5.8678462692338673E-3</v>
      </c>
      <c r="AQ73" s="4">
        <v>5.7533433410691392E-3</v>
      </c>
      <c r="AR73" s="4">
        <v>5.6409994011802356E-3</v>
      </c>
      <c r="AS73" s="4">
        <v>5.5307793180308096E-3</v>
      </c>
      <c r="AT73" s="4">
        <v>5.422648098062921E-3</v>
      </c>
      <c r="AU73" s="4">
        <v>5.3165709243698789E-3</v>
      </c>
      <c r="AV73" s="4">
        <v>5.2125131915297107E-3</v>
      </c>
      <c r="AW73" s="4">
        <v>5.1104405368997963E-3</v>
      </c>
      <c r="AX73" s="4">
        <v>5.0103188686535516E-3</v>
      </c>
      <c r="AY73" s="4">
        <v>4.9121143908170684E-3</v>
      </c>
      <c r="AZ73" s="4">
        <v>4.8157936255454059E-3</v>
      </c>
      <c r="BA73" s="4">
        <v>4.7213234328614684E-3</v>
      </c>
      <c r="BB73" s="4">
        <v>4.6286710280623033E-3</v>
      </c>
      <c r="BC73" s="4">
        <v>4.537803996982559E-3</v>
      </c>
      <c r="BD73" s="4">
        <v>4.4486903092926244E-3</v>
      </c>
      <c r="BE73" s="4">
        <v>4.3612983299917696E-3</v>
      </c>
      <c r="BF73" s="4">
        <v>4.275596829249384E-3</v>
      </c>
      <c r="BG73" s="4">
        <v>4.1915549907303173E-3</v>
      </c>
      <c r="BH73" s="4">
        <v>4.1091424185354386E-3</v>
      </c>
      <c r="BI73" s="4">
        <v>4.0283291428744317E-3</v>
      </c>
      <c r="BJ73" s="4">
        <v>3.9490856245804062E-3</v>
      </c>
      <c r="BK73" s="4">
        <v>3.8713827585682425E-3</v>
      </c>
      <c r="BL73" s="4">
        <v>3.7951918763294845E-3</v>
      </c>
      <c r="BM73" s="4">
        <v>3.7204847475491576E-3</v>
      </c>
      <c r="BN73" s="4">
        <v>3.6472335809258905E-3</v>
      </c>
      <c r="BO73" s="4">
        <v>3.5754110242658399E-3</v>
      </c>
      <c r="BP73" s="4">
        <v>3.5049901639201408E-3</v>
      </c>
      <c r="BQ73" s="4">
        <v>3.4359445236274988E-3</v>
      </c>
      <c r="BR73" s="4">
        <v>3.3682480628174361E-3</v>
      </c>
      <c r="BS73" s="4">
        <v>3.3018751744303687E-3</v>
      </c>
      <c r="BT73" s="4">
        <v>3.2368006822993678E-3</v>
      </c>
      <c r="BU73" s="4">
        <v>3.1729998381408997E-3</v>
      </c>
      <c r="BV73" s="4">
        <v>3.1104483181941811E-3</v>
      </c>
      <c r="BW73" s="4">
        <v>3.0491222195478951E-3</v>
      </c>
      <c r="BX73" s="4">
        <v>2.9889980561876861E-3</v>
      </c>
      <c r="BY73" s="4">
        <v>2.9300527547979627E-3</v>
      </c>
      <c r="BZ73" s="4">
        <v>2.8722636503455412E-3</v>
      </c>
      <c r="CA73" s="4">
        <v>2.8156084814733306E-3</v>
      </c>
      <c r="CB73" s="4">
        <v>2.7600653857280388E-3</v>
      </c>
      <c r="CC73" s="4">
        <v>2.7056128946442159E-3</v>
      </c>
      <c r="CD73" s="4">
        <v>2.6522299287065065E-3</v>
      </c>
      <c r="CE73" s="4">
        <v>2.5998957922067634E-3</v>
      </c>
      <c r="CF73" s="4">
        <v>2.5485901680162293E-3</v>
      </c>
      <c r="CG73" s="4">
        <v>2.4982931122862206E-3</v>
      </c>
      <c r="CH73" s="4">
        <v>2.4489850490923004E-3</v>
      </c>
      <c r="CI73" s="4">
        <v>2.4006467650365959E-3</v>
      </c>
      <c r="CJ73" s="4">
        <v>2.3532594038176979E-3</v>
      </c>
      <c r="CK73" s="4">
        <v>2.3068044607813531E-3</v>
      </c>
      <c r="CL73" s="4">
        <v>2.2612637774603872E-3</v>
      </c>
      <c r="CM73" s="4">
        <v>2.2166195361138508E-3</v>
      </c>
      <c r="CN73" s="4">
        <v>2.1728542542730489E-3</v>
      </c>
      <c r="CO73" s="4">
        <v>2.1299507793015593E-3</v>
      </c>
      <c r="CP73" s="4">
        <v>2.0878922829763447E-3</v>
      </c>
      <c r="CQ73" s="4">
        <v>2.0466622560968428E-3</v>
      </c>
      <c r="CR73" s="4">
        <v>2.006244503125254E-3</v>
      </c>
      <c r="CS73" s="4">
        <v>1.9666231368645759E-3</v>
      </c>
      <c r="CT73" s="4">
        <v>1.9277825731790488E-3</v>
      </c>
      <c r="CU73" s="4">
        <v>1.8897075257594542E-3</v>
      </c>
      <c r="CV73" s="4">
        <v>1.8523830009373743E-3</v>
      </c>
      <c r="CW73" s="4">
        <v>1.8157942925520754E-3</v>
      </c>
      <c r="CX73" s="4">
        <v>1.7799269768719039E-3</v>
      </c>
      <c r="CY73" s="4">
        <v>1.7447669075726369E-3</v>
      </c>
      <c r="CZ73" s="4">
        <v>1.7103002107757836E-3</v>
      </c>
      <c r="DA73" s="4">
        <v>1.6765132801466187E-3</v>
      </c>
      <c r="DB73" s="4">
        <v>1.6433927720561625E-3</v>
      </c>
      <c r="DC73" s="4">
        <v>1.6109256008058903E-3</v>
      </c>
      <c r="DD73" s="4">
        <v>1.5790989339177219E-3</v>
      </c>
      <c r="DE73" s="4">
        <v>1.54790018749007E-3</v>
      </c>
      <c r="DF73" s="4">
        <v>1.517317021619724E-3</v>
      </c>
      <c r="DG73" s="4">
        <v>1.4873373358907926E-3</v>
      </c>
      <c r="DH73" s="4">
        <v>1.4579492649318126E-3</v>
      </c>
      <c r="DI73" s="4">
        <v>1.4291411740395832E-3</v>
      </c>
      <c r="DJ73" s="4">
        <v>1.4009016548710562E-3</v>
      </c>
      <c r="DK73" s="4">
        <v>1.3732195212030618E-3</v>
      </c>
      <c r="DL73" s="4">
        <v>1.3460838047598678E-3</v>
      </c>
      <c r="DM73" s="4">
        <v>1.3194837511077973E-3</v>
      </c>
      <c r="DN73" s="4">
        <v>1.2934088156175694E-3</v>
      </c>
      <c r="DO73" s="4">
        <v>1.2678486594933647E-3</v>
      </c>
      <c r="DP73" s="4">
        <v>1.2427931458682817E-3</v>
      </c>
      <c r="DQ73" s="4">
        <v>1.2182323359661851E-3</v>
      </c>
      <c r="DR73" s="4">
        <v>1.1941564853289455E-3</v>
      </c>
      <c r="DS73" s="4">
        <v>1.1705560401084059E-3</v>
      </c>
      <c r="DT73" s="4">
        <v>1.1474216334230736E-3</v>
      </c>
      <c r="DU73" s="4">
        <v>1.1247440817787613E-3</v>
      </c>
      <c r="DV73" s="4">
        <v>1.1025143815515115E-3</v>
      </c>
      <c r="DW73" s="4">
        <v>1.0807237055334706E-3</v>
      </c>
      <c r="DX73" s="4">
        <v>1.0593633995406027E-3</v>
      </c>
      <c r="DY73" s="4">
        <v>1.0384249790805766E-3</v>
      </c>
      <c r="DZ73" s="4">
        <v>1.0179001260812726E-3</v>
      </c>
      <c r="EA73" s="4">
        <v>9.9778068567824008E-4</v>
      </c>
      <c r="EB73" s="4">
        <v>9.7805866306155398E-4</v>
      </c>
      <c r="EC73" s="4">
        <v>9.5872622037862509E-4</v>
      </c>
      <c r="ED73" s="4">
        <v>9.3977567369607495E-4</v>
      </c>
      <c r="EE73" s="4">
        <v>9.2119949001578938E-4</v>
      </c>
      <c r="EF73" s="4">
        <v>9.0299028434714934E-4</v>
      </c>
      <c r="EG73" s="4">
        <v>8.8514081683355172E-4</v>
      </c>
      <c r="EH73" s="4">
        <v>8.6764398993233183E-4</v>
      </c>
      <c r="EI73" s="4">
        <v>8.5049284564731042E-4</v>
      </c>
      <c r="EJ73" s="4">
        <v>8.336805628134103E-4</v>
      </c>
      <c r="EK73" s="4">
        <v>8.1720045443212097E-4</v>
      </c>
      <c r="EL73" s="4">
        <v>8.0104596505725656E-4</v>
      </c>
      <c r="EM73" s="4">
        <v>7.8521066823034058E-4</v>
      </c>
      <c r="EN73" s="4">
        <v>7.6968826396373036E-4</v>
      </c>
      <c r="EO73" s="4">
        <v>7.5447257627248021E-4</v>
      </c>
      <c r="EP73" s="4">
        <v>7.3955755075261198E-4</v>
      </c>
      <c r="EQ73" s="4">
        <v>7.249372522050157E-4</v>
      </c>
      <c r="ER73" s="4">
        <v>7.1060586230597966E-4</v>
      </c>
      <c r="ES73" s="4">
        <v>6.9655767732090812E-4</v>
      </c>
      <c r="ET73" s="4">
        <v>6.8278710586222591E-4</v>
      </c>
      <c r="EU73" s="4">
        <v>6.692886666909148E-4</v>
      </c>
      <c r="EV73" s="4">
        <v>6.5605698655901712E-4</v>
      </c>
      <c r="EW73" s="4">
        <v>6.4308679809488289E-4</v>
      </c>
      <c r="EX73" s="4">
        <v>6.3037293772816305E-4</v>
      </c>
      <c r="EY73" s="4">
        <v>6.179103436547706E-4</v>
      </c>
      <c r="EZ73" s="4">
        <v>6.0569405384236497E-4</v>
      </c>
      <c r="FA73" s="4">
        <v>5.9371920407258472E-4</v>
      </c>
      <c r="FB73" s="4">
        <v>5.819810260222491E-4</v>
      </c>
      <c r="FC73" s="4">
        <v>5.7047484538164106E-4</v>
      </c>
      <c r="FD73" s="4">
        <v>5.5919608000831733E-4</v>
      </c>
      <c r="FE73" s="4">
        <v>5.4814023811811108E-4</v>
      </c>
      <c r="FF73" s="4">
        <v>5.3730291651021833E-4</v>
      </c>
      <c r="FG73" s="4">
        <v>5.2667979882670135E-4</v>
      </c>
      <c r="FH73" s="4">
        <v>5.1626665384663095E-4</v>
      </c>
      <c r="FI73" s="4">
        <v>5.0605933381242529E-4</v>
      </c>
      <c r="FJ73" s="4">
        <v>4.9605377278927332E-4</v>
      </c>
      <c r="FK73" s="4">
        <v>4.8624598505675465E-4</v>
      </c>
      <c r="FL73" s="4">
        <v>4.7663206353121268E-4</v>
      </c>
      <c r="FM73" s="4">
        <v>4.6720817821899185E-4</v>
      </c>
      <c r="FN73" s="4">
        <v>4.5797057470009506E-4</v>
      </c>
      <c r="FO73" s="4">
        <v>4.4891557264137294E-4</v>
      </c>
      <c r="FP73" s="4">
        <v>4.4003956433857905E-4</v>
      </c>
      <c r="FQ73" s="4">
        <v>4.3133901328695767E-4</v>
      </c>
    </row>
    <row r="74" spans="1:173" x14ac:dyDescent="0.2">
      <c r="A74" s="3">
        <v>72</v>
      </c>
      <c r="B74" s="4">
        <v>1.4964493597499295E-2</v>
      </c>
      <c r="C74" s="4">
        <v>1.476619483831898E-2</v>
      </c>
      <c r="D74" s="4">
        <v>1.3858407078694235E-2</v>
      </c>
      <c r="E74" s="4">
        <v>1.330401274764248E-2</v>
      </c>
      <c r="F74" s="4">
        <v>1.2916384971369488E-2</v>
      </c>
      <c r="G74" s="4">
        <v>1.2610148619894956E-2</v>
      </c>
      <c r="H74" s="4">
        <v>1.2344888570235746E-2</v>
      </c>
      <c r="I74" s="4">
        <v>1.2101145009584147E-2</v>
      </c>
      <c r="J74" s="4">
        <v>1.1869475958056097E-2</v>
      </c>
      <c r="K74" s="4">
        <v>1.1645289480979204E-2</v>
      </c>
      <c r="L74" s="4">
        <v>1.142635521150559E-2</v>
      </c>
      <c r="M74" s="4">
        <v>1.1211594534295322E-2</v>
      </c>
      <c r="N74" s="4">
        <v>1.1000489707777117E-2</v>
      </c>
      <c r="O74" s="4">
        <v>1.0792794737005118E-2</v>
      </c>
      <c r="P74" s="4">
        <v>1.0588393874894853E-2</v>
      </c>
      <c r="Q74" s="4">
        <v>1.0387232464777352E-2</v>
      </c>
      <c r="R74" s="4">
        <v>1.0189283251490822E-2</v>
      </c>
      <c r="S74" s="4">
        <v>9.9945300800122761E-3</v>
      </c>
      <c r="T74" s="4">
        <v>9.8029601108924336E-3</v>
      </c>
      <c r="U74" s="4">
        <v>9.6145601999222396E-3</v>
      </c>
      <c r="V74" s="4">
        <v>9.4293153067303015E-3</v>
      </c>
      <c r="W74" s="4">
        <v>9.2472078852514628E-3</v>
      </c>
      <c r="X74" s="4">
        <v>9.0682177430978506E-3</v>
      </c>
      <c r="Y74" s="4">
        <v>8.8923221189622925E-3</v>
      </c>
      <c r="Z74" s="4">
        <v>8.7194958557628155E-3</v>
      </c>
      <c r="AA74" s="4">
        <v>8.5497116102910553E-3</v>
      </c>
      <c r="AB74" s="4">
        <v>8.3829400710264679E-3</v>
      </c>
      <c r="AC74" s="4">
        <v>8.2191501708900327E-3</v>
      </c>
      <c r="AD74" s="4">
        <v>8.0583092890897934E-3</v>
      </c>
      <c r="AE74" s="4">
        <v>7.9003834397848305E-3</v>
      </c>
      <c r="AF74" s="4">
        <v>7.7453374470157765E-3</v>
      </c>
      <c r="AG74" s="4">
        <v>7.5931351061512276E-3</v>
      </c>
      <c r="AH74" s="4">
        <v>7.4437393324648937E-3</v>
      </c>
      <c r="AI74" s="4">
        <v>7.297112297601327E-3</v>
      </c>
      <c r="AJ74" s="4">
        <v>7.1532155547280318E-3</v>
      </c>
      <c r="AK74" s="4">
        <v>7.0120101531631063E-3</v>
      </c>
      <c r="AL74" s="4">
        <v>6.8734567432364724E-3</v>
      </c>
      <c r="AM74" s="4">
        <v>6.7375156721017904E-3</v>
      </c>
      <c r="AN74" s="4">
        <v>6.6041470711702965E-3</v>
      </c>
      <c r="AO74" s="4">
        <v>6.4733109357959506E-3</v>
      </c>
      <c r="AP74" s="4">
        <v>6.3449671977977573E-3</v>
      </c>
      <c r="AQ74" s="4">
        <v>6.2190757913640482E-3</v>
      </c>
      <c r="AR74" s="4">
        <v>6.0955967128446531E-3</v>
      </c>
      <c r="AS74" s="4">
        <v>5.9744900749039154E-3</v>
      </c>
      <c r="AT74" s="4">
        <v>5.8557161554695369E-3</v>
      </c>
      <c r="AU74" s="4">
        <v>5.7392354418830394E-3</v>
      </c>
      <c r="AV74" s="4">
        <v>5.6250086706294278E-3</v>
      </c>
      <c r="AW74" s="4">
        <v>5.5129968629931136E-3</v>
      </c>
      <c r="AX74" s="4">
        <v>5.403161356963615E-3</v>
      </c>
      <c r="AY74" s="4">
        <v>5.2954638356907946E-3</v>
      </c>
      <c r="AZ74" s="4">
        <v>5.1898663527666367E-3</v>
      </c>
      <c r="BA74" s="4">
        <v>5.0863313545896904E-3</v>
      </c>
      <c r="BB74" s="4">
        <v>4.9848217000499906E-3</v>
      </c>
      <c r="BC74" s="4">
        <v>4.8853006777543895E-3</v>
      </c>
      <c r="BD74" s="4">
        <v>4.7877320209944729E-3</v>
      </c>
      <c r="BE74" s="4">
        <v>4.6920799206459085E-3</v>
      </c>
      <c r="BF74" s="4">
        <v>4.598309036172088E-3</v>
      </c>
      <c r="BG74" s="4">
        <v>4.5063845048927131E-3</v>
      </c>
      <c r="BH74" s="4">
        <v>4.4162719496648739E-3</v>
      </c>
      <c r="BI74" s="4">
        <v>4.3279374851150632E-3</v>
      </c>
      <c r="BJ74" s="4">
        <v>4.2413477225455853E-3</v>
      </c>
      <c r="BK74" s="4">
        <v>4.1564697736343748E-3</v>
      </c>
      <c r="BL74" s="4">
        <v>4.0732712530348048E-3</v>
      </c>
      <c r="BM74" s="4">
        <v>3.9917202799742979E-3</v>
      </c>
      <c r="BN74" s="4">
        <v>3.9117854789427753E-3</v>
      </c>
      <c r="BO74" s="4">
        <v>3.8334359795574313E-3</v>
      </c>
      <c r="BP74" s="4">
        <v>3.756641415677886E-3</v>
      </c>
      <c r="BQ74" s="4">
        <v>3.6813719238460996E-3</v>
      </c>
      <c r="BR74" s="4">
        <v>3.6075981411164415E-3</v>
      </c>
      <c r="BS74" s="4">
        <v>3.5352912023338678E-3</v>
      </c>
      <c r="BT74" s="4">
        <v>3.4644227369204916E-3</v>
      </c>
      <c r="BU74" s="4">
        <v>3.394964865217065E-3</v>
      </c>
      <c r="BV74" s="4">
        <v>3.3268901944302209E-3</v>
      </c>
      <c r="BW74" s="4">
        <v>3.2601718142262204E-3</v>
      </c>
      <c r="BX74" s="4">
        <v>3.1947832920127262E-3</v>
      </c>
      <c r="BY74" s="4">
        <v>3.1306986679432436E-3</v>
      </c>
      <c r="BZ74" s="4">
        <v>3.0678924496806426E-3</v>
      </c>
      <c r="CA74" s="4">
        <v>3.0063396069461845E-3</v>
      </c>
      <c r="CB74" s="4">
        <v>2.946015565887028E-3</v>
      </c>
      <c r="CC74" s="4">
        <v>2.8868962032838619E-3</v>
      </c>
      <c r="CD74" s="4">
        <v>2.8289578406252014E-3</v>
      </c>
      <c r="CE74" s="4">
        <v>2.7721772380673304E-3</v>
      </c>
      <c r="CF74" s="4">
        <v>2.7165315883025398E-3</v>
      </c>
      <c r="CG74" s="4">
        <v>2.6619985103512045E-3</v>
      </c>
      <c r="CH74" s="4">
        <v>2.6085560432944632E-3</v>
      </c>
      <c r="CI74" s="4">
        <v>2.5561826399648213E-3</v>
      </c>
      <c r="CJ74" s="4">
        <v>2.5048571606042236E-3</v>
      </c>
      <c r="CK74" s="4">
        <v>2.4545588665062512E-3</v>
      </c>
      <c r="CL74" s="4">
        <v>2.4052674136504359E-3</v>
      </c>
      <c r="CM74" s="4">
        <v>2.3569628463401271E-3</v>
      </c>
      <c r="CN74" s="4">
        <v>2.3096255908542362E-3</v>
      </c>
      <c r="CO74" s="4">
        <v>2.2632364491190771E-3</v>
      </c>
      <c r="CP74" s="4">
        <v>2.2177765924088488E-3</v>
      </c>
      <c r="CQ74" s="4">
        <v>2.1732275550825353E-3</v>
      </c>
      <c r="CR74" s="4">
        <v>2.1295712283611046E-3</v>
      </c>
      <c r="CS74" s="4">
        <v>2.0867898541526708E-3</v>
      </c>
      <c r="CT74" s="4">
        <v>2.044866018928615E-3</v>
      </c>
      <c r="CU74" s="4">
        <v>2.0037826476569931E-3</v>
      </c>
      <c r="CV74" s="4">
        <v>1.9635229977945645E-3</v>
      </c>
      <c r="CW74" s="4">
        <v>1.9240706533433238E-3</v>
      </c>
      <c r="CX74" s="4">
        <v>1.8854095189729803E-3</v>
      </c>
      <c r="CY74" s="4">
        <v>1.8475238142122707E-3</v>
      </c>
      <c r="CZ74" s="4">
        <v>1.8103980677117715E-3</v>
      </c>
      <c r="DA74" s="4">
        <v>1.7740171115792069E-3</v>
      </c>
      <c r="DB74" s="4">
        <v>1.7383660757908093E-3</v>
      </c>
      <c r="DC74" s="4">
        <v>1.7034303826773955E-3</v>
      </c>
      <c r="DD74" s="4">
        <v>1.6691957414882719E-3</v>
      </c>
      <c r="DE74" s="4">
        <v>1.6356481430337411E-3</v>
      </c>
      <c r="DF74" s="4">
        <v>1.6027738544057701E-3</v>
      </c>
      <c r="DG74" s="4">
        <v>1.5705594137788159E-3</v>
      </c>
      <c r="DH74" s="4">
        <v>1.5389916252892544E-3</v>
      </c>
      <c r="DI74" s="4">
        <v>1.5080575539961893E-3</v>
      </c>
      <c r="DJ74" s="4">
        <v>1.4777445209210871E-3</v>
      </c>
      <c r="DK74" s="4">
        <v>1.448040098167902E-3</v>
      </c>
      <c r="DL74" s="4">
        <v>1.4189321041230274E-3</v>
      </c>
      <c r="DM74" s="4">
        <v>1.3904085987346271E-3</v>
      </c>
      <c r="DN74" s="4">
        <v>1.362457878870682E-3</v>
      </c>
      <c r="DO74" s="4">
        <v>1.3350684737563068E-3</v>
      </c>
      <c r="DP74" s="4">
        <v>1.3082291404891144E-3</v>
      </c>
      <c r="DQ74" s="4">
        <v>1.2819288596315204E-3</v>
      </c>
      <c r="DR74" s="4">
        <v>1.2561568308805393E-3</v>
      </c>
      <c r="DS74" s="4">
        <v>1.2309024688135217E-3</v>
      </c>
      <c r="DT74" s="4">
        <v>1.2061553987092744E-3</v>
      </c>
      <c r="DU74" s="4">
        <v>1.1819054524435657E-3</v>
      </c>
      <c r="DV74" s="4">
        <v>1.1581426644592385E-3</v>
      </c>
      <c r="DW74" s="4">
        <v>1.1348572678079316E-3</v>
      </c>
      <c r="DX74" s="4">
        <v>1.1120396902646323E-3</v>
      </c>
      <c r="DY74" s="4">
        <v>1.0896805505135054E-3</v>
      </c>
      <c r="DZ74" s="4">
        <v>1.0677706544029997E-3</v>
      </c>
      <c r="EA74" s="4">
        <v>1.0463009912712318E-3</v>
      </c>
      <c r="EB74" s="4">
        <v>1.0252627303383166E-3</v>
      </c>
      <c r="EC74" s="4">
        <v>1.0046472171671983E-3</v>
      </c>
      <c r="ED74" s="4">
        <v>9.8444597018987334E-4</v>
      </c>
      <c r="EE74" s="4">
        <v>9.6465067729922804E-4</v>
      </c>
      <c r="EF74" s="4">
        <v>9.4525319250482465E-4</v>
      </c>
      <c r="EG74" s="4">
        <v>9.2624553265274745E-4</v>
      </c>
      <c r="EH74" s="4">
        <v>9.0761987420617807E-4</v>
      </c>
      <c r="EI74" s="4">
        <v>8.8936855008925342E-4</v>
      </c>
      <c r="EJ74" s="4">
        <v>8.7148404658898837E-4</v>
      </c>
      <c r="EK74" s="4">
        <v>8.5395900031837169E-4</v>
      </c>
      <c r="EL74" s="4">
        <v>8.3678619523630537E-4</v>
      </c>
      <c r="EM74" s="4">
        <v>8.1995855972560872E-4</v>
      </c>
      <c r="EN74" s="4">
        <v>8.0346916372742161E-4</v>
      </c>
      <c r="EO74" s="4">
        <v>7.8731121592989783E-4</v>
      </c>
      <c r="EP74" s="4">
        <v>7.7147806101274252E-4</v>
      </c>
      <c r="EQ74" s="4">
        <v>7.5596317694393012E-4</v>
      </c>
      <c r="ER74" s="4">
        <v>7.4076017232949098E-4</v>
      </c>
      <c r="ES74" s="4">
        <v>7.2586278381470137E-4</v>
      </c>
      <c r="ET74" s="4">
        <v>7.1126487353601053E-4</v>
      </c>
      <c r="EU74" s="4">
        <v>6.9696042662215074E-4</v>
      </c>
      <c r="EV74" s="4">
        <v>6.8294354874509633E-4</v>
      </c>
      <c r="EW74" s="4">
        <v>6.6920846371754106E-4</v>
      </c>
      <c r="EX74" s="4">
        <v>6.5574951113878122E-4</v>
      </c>
      <c r="EY74" s="4">
        <v>6.4256114408545173E-4</v>
      </c>
      <c r="EZ74" s="4">
        <v>6.2963792684866959E-4</v>
      </c>
      <c r="FA74" s="4">
        <v>6.1697453271536418E-4</v>
      </c>
      <c r="FB74" s="4">
        <v>6.0456574179235112E-4</v>
      </c>
      <c r="FC74" s="4">
        <v>5.924064388745931E-4</v>
      </c>
      <c r="FD74" s="4">
        <v>5.8049161135453886E-4</v>
      </c>
      <c r="FE74" s="4">
        <v>5.6881634717298457E-4</v>
      </c>
      <c r="FF74" s="4">
        <v>5.5737583281056935E-4</v>
      </c>
      <c r="FG74" s="4">
        <v>5.4616535131823962E-4</v>
      </c>
      <c r="FH74" s="4">
        <v>5.3518028038757048E-4</v>
      </c>
      <c r="FI74" s="4">
        <v>5.2441609045883464E-4</v>
      </c>
      <c r="FJ74" s="4">
        <v>5.1386834286593075E-4</v>
      </c>
      <c r="FK74" s="4">
        <v>5.0353268801917039E-4</v>
      </c>
      <c r="FL74" s="4">
        <v>4.9340486362325908E-4</v>
      </c>
      <c r="FM74" s="4">
        <v>4.8348069293091545E-4</v>
      </c>
      <c r="FN74" s="4">
        <v>4.7375608303112937E-4</v>
      </c>
      <c r="FO74" s="4">
        <v>4.642270231710599E-4</v>
      </c>
      <c r="FP74" s="4">
        <v>4.5488958311179495E-4</v>
      </c>
      <c r="FQ74" s="4">
        <v>4.457399115166405E-4</v>
      </c>
    </row>
    <row r="75" spans="1:173" x14ac:dyDescent="0.2">
      <c r="A75" s="3">
        <v>73</v>
      </c>
      <c r="B75" s="4">
        <v>1.6967725619374652E-2</v>
      </c>
      <c r="C75" s="4">
        <v>1.6752752417538486E-2</v>
      </c>
      <c r="D75" s="4">
        <v>1.5573513516389026E-2</v>
      </c>
      <c r="E75" s="4">
        <v>1.4876966189544594E-2</v>
      </c>
      <c r="F75" s="4">
        <v>1.4405688203713574E-2</v>
      </c>
      <c r="G75" s="4">
        <v>1.4043535083790193E-2</v>
      </c>
      <c r="H75" s="4">
        <v>1.3735920182344596E-2</v>
      </c>
      <c r="I75" s="4">
        <v>1.3456653325031098E-2</v>
      </c>
      <c r="J75" s="4">
        <v>1.3193045493248623E-2</v>
      </c>
      <c r="K75" s="4">
        <v>1.2938925769810705E-2</v>
      </c>
      <c r="L75" s="4">
        <v>1.2691292777740837E-2</v>
      </c>
      <c r="M75" s="4">
        <v>1.2448690365310378E-2</v>
      </c>
      <c r="N75" s="4">
        <v>1.221041524599431E-2</v>
      </c>
      <c r="O75" s="4">
        <v>1.1976129525245183E-2</v>
      </c>
      <c r="P75" s="4">
        <v>1.1745671112143419E-2</v>
      </c>
      <c r="Q75" s="4">
        <v>1.1518961038514464E-2</v>
      </c>
      <c r="R75" s="4">
        <v>1.1295958272305118E-2</v>
      </c>
      <c r="S75" s="4">
        <v>1.1076637808521195E-2</v>
      </c>
      <c r="T75" s="4">
        <v>1.0860980161675249E-2</v>
      </c>
      <c r="U75" s="4">
        <v>1.0648966434475993E-2</v>
      </c>
      <c r="V75" s="4">
        <v>1.0440576105714916E-2</v>
      </c>
      <c r="W75" s="4">
        <v>1.0235786136616132E-2</v>
      </c>
      <c r="X75" s="4">
        <v>1.0034570709438473E-2</v>
      </c>
      <c r="Y75" s="4">
        <v>9.8369012626566832E-3</v>
      </c>
      <c r="Z75" s="4">
        <v>9.6427466589714683E-3</v>
      </c>
      <c r="AA75" s="4">
        <v>9.4520734066991796E-3</v>
      </c>
      <c r="AB75" s="4">
        <v>9.2648458963870972E-3</v>
      </c>
      <c r="AC75" s="4">
        <v>9.0810266347103319E-3</v>
      </c>
      <c r="AD75" s="4">
        <v>8.9005764675740284E-3</v>
      </c>
      <c r="AE75" s="4">
        <v>8.7234547891303915E-3</v>
      </c>
      <c r="AF75" s="4">
        <v>8.5496197357356474E-3</v>
      </c>
      <c r="AG75" s="4">
        <v>8.3790283649539665E-3</v>
      </c>
      <c r="AH75" s="4">
        <v>8.2116368202180823E-3</v>
      </c>
      <c r="AI75" s="4">
        <v>8.0474004819577338E-3</v>
      </c>
      <c r="AJ75" s="4">
        <v>7.8862741060762298E-3</v>
      </c>
      <c r="AK75" s="4">
        <v>7.7282119506540958E-3</v>
      </c>
      <c r="AL75" s="4">
        <v>7.5731678917283496E-3</v>
      </c>
      <c r="AM75" s="4">
        <v>7.4210955289515379E-3</v>
      </c>
      <c r="AN75" s="4">
        <v>7.2719482818862646E-3</v>
      </c>
      <c r="AO75" s="4">
        <v>7.1256794776420884E-3</v>
      </c>
      <c r="AP75" s="4">
        <v>6.9822424305118203E-3</v>
      </c>
      <c r="AQ75" s="4">
        <v>6.8415905142217293E-3</v>
      </c>
      <c r="AR75" s="4">
        <v>6.7036772273627587E-3</v>
      </c>
      <c r="AS75" s="4">
        <v>6.5684562525335499E-3</v>
      </c>
      <c r="AT75" s="4">
        <v>6.4358815096839939E-3</v>
      </c>
      <c r="AU75" s="4">
        <v>6.3059072041161679E-3</v>
      </c>
      <c r="AV75" s="4">
        <v>6.1784878695629875E-3</v>
      </c>
      <c r="AW75" s="4">
        <v>6.0535784067365928E-3</v>
      </c>
      <c r="AX75" s="4">
        <v>5.9311341177085142E-3</v>
      </c>
      <c r="AY75" s="4">
        <v>5.8111107364562375E-3</v>
      </c>
      <c r="AZ75" s="4">
        <v>5.693464455888031E-3</v>
      </c>
      <c r="BA75" s="4">
        <v>5.5781519516316935E-3</v>
      </c>
      <c r="BB75" s="4">
        <v>5.4651304028540126E-3</v>
      </c>
      <c r="BC75" s="4">
        <v>5.354357510356289E-3</v>
      </c>
      <c r="BD75" s="4">
        <v>5.2457915121735255E-3</v>
      </c>
      <c r="BE75" s="4">
        <v>5.1393911968861117E-3</v>
      </c>
      <c r="BF75" s="4">
        <v>5.0351159148390723E-3</v>
      </c>
      <c r="BG75" s="4">
        <v>4.9329255874470679E-3</v>
      </c>
      <c r="BH75" s="4">
        <v>4.8327807147517943E-3</v>
      </c>
      <c r="BI75" s="4">
        <v>4.7346423813822147E-3</v>
      </c>
      <c r="BJ75" s="4">
        <v>4.6384722610610662E-3</v>
      </c>
      <c r="BK75" s="4">
        <v>4.5442326197847605E-3</v>
      </c>
      <c r="BL75" s="4">
        <v>4.4518863177994694E-3</v>
      </c>
      <c r="BM75" s="4">
        <v>4.3613968104806444E-3</v>
      </c>
      <c r="BN75" s="4">
        <v>4.2727281482201063E-3</v>
      </c>
      <c r="BO75" s="4">
        <v>4.1858449754131888E-3</v>
      </c>
      <c r="BP75" s="4">
        <v>4.1007125286329771E-3</v>
      </c>
      <c r="BQ75" s="4">
        <v>4.0172966340701333E-3</v>
      </c>
      <c r="BR75" s="4">
        <v>3.9355637043119174E-3</v>
      </c>
      <c r="BS75" s="4">
        <v>3.8554807345283493E-3</v>
      </c>
      <c r="BT75" s="4">
        <v>3.7770152981254634E-3</v>
      </c>
      <c r="BU75" s="4">
        <v>3.7001355419249427E-3</v>
      </c>
      <c r="BV75" s="4">
        <v>3.6248101809197575E-3</v>
      </c>
      <c r="BW75" s="4">
        <v>3.5510084926558827E-3</v>
      </c>
      <c r="BX75" s="4">
        <v>3.4787003112820569E-3</v>
      </c>
      <c r="BY75" s="4">
        <v>3.4078560213105513E-3</v>
      </c>
      <c r="BZ75" s="4">
        <v>3.3384465511226979E-3</v>
      </c>
      <c r="CA75" s="4">
        <v>3.2704433662557042E-3</v>
      </c>
      <c r="CB75" s="4">
        <v>3.2038184625005073E-3</v>
      </c>
      <c r="CC75" s="4">
        <v>3.1385443588395345E-3</v>
      </c>
      <c r="CD75" s="4">
        <v>3.0745940902490165E-3</v>
      </c>
      <c r="CE75" s="4">
        <v>3.0119412003923873E-3</v>
      </c>
      <c r="CF75" s="4">
        <v>2.9505597342229795E-3</v>
      </c>
      <c r="CG75" s="4">
        <v>2.8904242305179961E-3</v>
      </c>
      <c r="CH75" s="4">
        <v>2.8315097143614132E-3</v>
      </c>
      <c r="CI75" s="4">
        <v>2.7737916895911319E-3</v>
      </c>
      <c r="CJ75" s="4">
        <v>2.7172461312263696E-3</v>
      </c>
      <c r="CK75" s="4">
        <v>2.6618494778881674E-3</v>
      </c>
      <c r="CL75" s="4">
        <v>2.6075786242255594E-3</v>
      </c>
      <c r="CM75" s="4">
        <v>2.5544109133580628E-3</v>
      </c>
      <c r="CN75" s="4">
        <v>2.5023241293447018E-3</v>
      </c>
      <c r="CO75" s="4">
        <v>2.4512964896883371E-3</v>
      </c>
      <c r="CP75" s="4">
        <v>2.4013066378846259E-3</v>
      </c>
      <c r="CQ75" s="4">
        <v>2.3523336360201652E-3</v>
      </c>
      <c r="CR75" s="4">
        <v>2.3043569574296985E-3</v>
      </c>
      <c r="CS75" s="4">
        <v>2.2573564794151624E-3</v>
      </c>
      <c r="CT75" s="4">
        <v>2.2113124760340108E-3</v>
      </c>
      <c r="CU75" s="4">
        <v>2.1662056109595929E-3</v>
      </c>
      <c r="CV75" s="4">
        <v>2.122016930419246E-3</v>
      </c>
      <c r="CW75" s="4">
        <v>2.0787278562119926E-3</v>
      </c>
      <c r="CX75" s="4">
        <v>2.0363201788106133E-3</v>
      </c>
      <c r="CY75" s="4">
        <v>1.9947760505488743E-3</v>
      </c>
      <c r="CZ75" s="4">
        <v>1.9540779788980167E-3</v>
      </c>
      <c r="DA75" s="4">
        <v>1.9142088198329521E-3</v>
      </c>
      <c r="DB75" s="4">
        <v>1.8751517712909394E-3</v>
      </c>
      <c r="DC75" s="4">
        <v>1.8368903667228542E-3</v>
      </c>
      <c r="DD75" s="4">
        <v>1.799408468739383E-3</v>
      </c>
      <c r="DE75" s="4">
        <v>1.7626902628516961E-3</v>
      </c>
      <c r="DF75" s="4">
        <v>1.7267202513084889E-3</v>
      </c>
      <c r="DG75" s="4">
        <v>1.6914832470281693E-3</v>
      </c>
      <c r="DH75" s="4">
        <v>1.6569643676282997E-3</v>
      </c>
      <c r="DI75" s="4">
        <v>1.6231490295504081E-3</v>
      </c>
      <c r="DJ75" s="4">
        <v>1.5900229422817214E-3</v>
      </c>
      <c r="DK75" s="4">
        <v>1.5575721026719336E-3</v>
      </c>
      <c r="DL75" s="4">
        <v>1.5257827893466747E-3</v>
      </c>
      <c r="DM75" s="4">
        <v>1.4946415572150151E-3</v>
      </c>
      <c r="DN75" s="4">
        <v>1.4641352320720058E-3</v>
      </c>
      <c r="DO75" s="4">
        <v>1.4342509052946983E-3</v>
      </c>
      <c r="DP75" s="4">
        <v>1.4049759286316466E-3</v>
      </c>
      <c r="DQ75" s="4">
        <v>1.3762979090842231E-3</v>
      </c>
      <c r="DR75" s="4">
        <v>1.3482047038794187E-3</v>
      </c>
      <c r="DS75" s="4">
        <v>1.3206844155333464E-3</v>
      </c>
      <c r="DT75" s="4">
        <v>1.2937253870037857E-3</v>
      </c>
      <c r="DU75" s="4">
        <v>1.2673161969312119E-3</v>
      </c>
      <c r="DV75" s="4">
        <v>1.2414456549676434E-3</v>
      </c>
      <c r="DW75" s="4">
        <v>1.2161027971908656E-3</v>
      </c>
      <c r="DX75" s="4">
        <v>1.191276881604364E-3</v>
      </c>
      <c r="DY75" s="4">
        <v>1.16695738372119E-3</v>
      </c>
      <c r="DZ75" s="4">
        <v>1.1431339922306494E-3</v>
      </c>
      <c r="EA75" s="4">
        <v>1.1197966047460373E-3</v>
      </c>
      <c r="EB75" s="4">
        <v>1.096935323633752E-3</v>
      </c>
      <c r="EC75" s="4">
        <v>1.0745404519207913E-3</v>
      </c>
      <c r="ED75" s="4">
        <v>1.0526024892802965E-3</v>
      </c>
      <c r="EE75" s="4">
        <v>1.0311121280947022E-3</v>
      </c>
      <c r="EF75" s="4">
        <v>1.0100602495934918E-3</v>
      </c>
      <c r="EG75" s="4">
        <v>9.8943792006589426E-4</v>
      </c>
      <c r="EH75" s="4">
        <v>9.692363871460774E-4</v>
      </c>
      <c r="EI75" s="4">
        <v>9.4944707617106161E-4</v>
      </c>
      <c r="EJ75" s="4">
        <v>9.3006158660891014E-4</v>
      </c>
      <c r="EK75" s="4">
        <v>9.1107168855619758E-4</v>
      </c>
      <c r="EL75" s="4">
        <v>8.9246931930431206E-4</v>
      </c>
      <c r="EM75" s="4">
        <v>8.7424657997225985E-4</v>
      </c>
      <c r="EN75" s="4">
        <v>8.5639573220619436E-4</v>
      </c>
      <c r="EO75" s="4">
        <v>8.3890919494289395E-4</v>
      </c>
      <c r="EP75" s="4">
        <v>8.2177954123752173E-4</v>
      </c>
      <c r="EQ75" s="4">
        <v>8.0499949515355773E-4</v>
      </c>
      <c r="ER75" s="4">
        <v>7.8856192871412656E-4</v>
      </c>
      <c r="ES75" s="4">
        <v>7.7245985891338798E-4</v>
      </c>
      <c r="ET75" s="4">
        <v>7.5668644478754654E-4</v>
      </c>
      <c r="EU75" s="4">
        <v>7.412349845434818E-4</v>
      </c>
      <c r="EV75" s="4">
        <v>7.2609891274433291E-4</v>
      </c>
      <c r="EW75" s="4">
        <v>7.1127179755148262E-4</v>
      </c>
      <c r="EX75" s="4">
        <v>6.9674733802083111E-4</v>
      </c>
      <c r="EY75" s="4">
        <v>6.8251936145280467E-4</v>
      </c>
      <c r="EZ75" s="4">
        <v>6.6858182079643225E-4</v>
      </c>
      <c r="FA75" s="4">
        <v>6.5492879210315991E-4</v>
      </c>
      <c r="FB75" s="4">
        <v>6.4155447203362304E-4</v>
      </c>
      <c r="FC75" s="4">
        <v>6.2845317541271317E-4</v>
      </c>
      <c r="FD75" s="4">
        <v>6.1561933283449388E-4</v>
      </c>
      <c r="FE75" s="4">
        <v>6.0304748831452315E-4</v>
      </c>
      <c r="FF75" s="4">
        <v>5.907322969895823E-4</v>
      </c>
      <c r="FG75" s="4">
        <v>5.7866852286303505E-4</v>
      </c>
      <c r="FH75" s="4">
        <v>5.6685103659648295E-4</v>
      </c>
      <c r="FI75" s="4">
        <v>5.5527481334460838E-4</v>
      </c>
      <c r="FJ75" s="4">
        <v>5.4393493063376042E-4</v>
      </c>
      <c r="FK75" s="4">
        <v>5.3282656628428349E-4</v>
      </c>
      <c r="FL75" s="4">
        <v>5.2194499637292502E-4</v>
      </c>
      <c r="FM75" s="4">
        <v>5.1128559323765366E-4</v>
      </c>
      <c r="FN75" s="4">
        <v>5.0084382352189039E-4</v>
      </c>
      <c r="FO75" s="4">
        <v>4.9061524625892972E-4</v>
      </c>
      <c r="FP75" s="4">
        <v>4.8059551099366438E-4</v>
      </c>
      <c r="FQ75" s="4">
        <v>4.7078035594372292E-4</v>
      </c>
    </row>
    <row r="76" spans="1:173" x14ac:dyDescent="0.2">
      <c r="A76" s="3">
        <v>74</v>
      </c>
      <c r="B76" s="4">
        <v>1.8786318768286625E-2</v>
      </c>
      <c r="C76" s="4">
        <v>1.8541405950477041E-2</v>
      </c>
      <c r="D76" s="4">
        <v>1.7235469373752865E-2</v>
      </c>
      <c r="E76" s="4">
        <v>1.6461498326092006E-2</v>
      </c>
      <c r="F76" s="4">
        <v>1.5935961815498279E-2</v>
      </c>
      <c r="G76" s="4">
        <v>1.5530899980346735E-2</v>
      </c>
      <c r="H76" s="4">
        <v>1.5186169166034547E-2</v>
      </c>
      <c r="I76" s="4">
        <v>1.487291209723185E-2</v>
      </c>
      <c r="J76" s="4">
        <v>1.4577145274104697E-2</v>
      </c>
      <c r="K76" s="4">
        <v>1.4292064709579333E-2</v>
      </c>
      <c r="L76" s="4">
        <v>1.4014356919773485E-2</v>
      </c>
      <c r="M76" s="4">
        <v>1.3742409882410156E-2</v>
      </c>
      <c r="N76" s="4">
        <v>1.3475440550219098E-2</v>
      </c>
      <c r="O76" s="4">
        <v>1.321306830785518E-2</v>
      </c>
      <c r="P76" s="4">
        <v>1.2955106317906973E-2</v>
      </c>
      <c r="Q76" s="4">
        <v>1.2701459539584903E-2</v>
      </c>
      <c r="R76" s="4">
        <v>1.2452075012390762E-2</v>
      </c>
      <c r="S76" s="4">
        <v>1.2206917748343371E-2</v>
      </c>
      <c r="T76" s="4">
        <v>1.196595916417309E-2</v>
      </c>
      <c r="U76" s="4">
        <v>1.1729171645183722E-2</v>
      </c>
      <c r="V76" s="4">
        <v>1.1496526098703441E-2</v>
      </c>
      <c r="W76" s="4">
        <v>1.1267990957089857E-2</v>
      </c>
      <c r="X76" s="4">
        <v>1.1043531876040236E-2</v>
      </c>
      <c r="Y76" s="4">
        <v>1.082311175934525E-2</v>
      </c>
      <c r="Z76" s="4">
        <v>1.0606690930185736E-2</v>
      </c>
      <c r="AA76" s="4">
        <v>1.0394227361695041E-2</v>
      </c>
      <c r="AB76" s="4">
        <v>1.0185676924874154E-2</v>
      </c>
      <c r="AC76" s="4">
        <v>9.9809936341401784E-3</v>
      </c>
      <c r="AD76" s="4">
        <v>9.7801298816158067E-3</v>
      </c>
      <c r="AE76" s="4">
        <v>9.583036656531152E-3</v>
      </c>
      <c r="AF76" s="4">
        <v>9.3896637486357015E-3</v>
      </c>
      <c r="AG76" s="4">
        <v>9.1999599357195372E-3</v>
      </c>
      <c r="AH76" s="4">
        <v>9.0138731558834229E-3</v>
      </c>
      <c r="AI76" s="4">
        <v>8.8313506654258411E-3</v>
      </c>
      <c r="AJ76" s="4">
        <v>8.6523391832873386E-3</v>
      </c>
      <c r="AK76" s="4">
        <v>8.4767850229940933E-3</v>
      </c>
      <c r="AL76" s="4">
        <v>8.3046342130086437E-3</v>
      </c>
      <c r="AM76" s="4">
        <v>8.1358326063487585E-3</v>
      </c>
      <c r="AN76" s="4">
        <v>7.9703259802826887E-3</v>
      </c>
      <c r="AO76" s="4">
        <v>7.8080601268555316E-3</v>
      </c>
      <c r="AP76" s="4">
        <v>7.6489809349510329E-3</v>
      </c>
      <c r="AQ76" s="4">
        <v>7.4930344645413038E-3</v>
      </c>
      <c r="AR76" s="4">
        <v>7.3401670137329678E-3</v>
      </c>
      <c r="AS76" s="4">
        <v>7.1903251791738398E-3</v>
      </c>
      <c r="AT76" s="4">
        <v>7.0434559103413896E-3</v>
      </c>
      <c r="AU76" s="4">
        <v>6.8995065581997084E-3</v>
      </c>
      <c r="AV76" s="4">
        <v>6.758424918672512E-3</v>
      </c>
      <c r="AW76" s="4">
        <v>6.6201592713486246E-3</v>
      </c>
      <c r="AX76" s="4">
        <v>6.484658413806188E-3</v>
      </c>
      <c r="AY76" s="4">
        <v>6.3518716919099827E-3</v>
      </c>
      <c r="AZ76" s="4">
        <v>6.2217490264135922E-3</v>
      </c>
      <c r="BA76" s="4">
        <v>6.0942409361695038E-3</v>
      </c>
      <c r="BB76" s="4">
        <v>5.9692985582314728E-3</v>
      </c>
      <c r="BC76" s="4">
        <v>5.8468736651071662E-3</v>
      </c>
      <c r="BD76" s="4">
        <v>5.7269186794036697E-3</v>
      </c>
      <c r="BE76" s="4">
        <v>5.6093866860880137E-3</v>
      </c>
      <c r="BF76" s="4">
        <v>5.4942314425666661E-3</v>
      </c>
      <c r="BG76" s="4">
        <v>5.3814073867758383E-3</v>
      </c>
      <c r="BH76" s="4">
        <v>5.2708696434553559E-3</v>
      </c>
      <c r="BI76" s="4">
        <v>5.1625740287687405E-3</v>
      </c>
      <c r="BJ76" s="4">
        <v>5.0564770534176073E-3</v>
      </c>
      <c r="BK76" s="4">
        <v>4.9525359243880462E-3</v>
      </c>
      <c r="BL76" s="4">
        <v>4.8507085454551069E-3</v>
      </c>
      <c r="BM76" s="4">
        <v>4.7509535165611849E-3</v>
      </c>
      <c r="BN76" s="4">
        <v>4.6532301321776659E-3</v>
      </c>
      <c r="BO76" s="4">
        <v>4.557498378745084E-3</v>
      </c>
      <c r="BP76" s="4">
        <v>4.4637189312861647E-3</v>
      </c>
      <c r="BQ76" s="4">
        <v>4.3718531492733526E-3</v>
      </c>
      <c r="BR76" s="4">
        <v>4.2818630718274298E-3</v>
      </c>
      <c r="BS76" s="4">
        <v>4.1937114123192787E-3</v>
      </c>
      <c r="BT76" s="4">
        <v>4.1073615524382934E-3</v>
      </c>
      <c r="BU76" s="4">
        <v>4.0227775357879469E-3</v>
      </c>
      <c r="BV76" s="4">
        <v>3.9399240610624719E-3</v>
      </c>
      <c r="BW76" s="4">
        <v>3.8587664748552797E-3</v>
      </c>
      <c r="BX76" s="4">
        <v>3.7792707641450818E-3</v>
      </c>
      <c r="BY76" s="4">
        <v>3.7014035485014585E-3</v>
      </c>
      <c r="BZ76" s="4">
        <v>3.6251320720487312E-3</v>
      </c>
      <c r="CA76" s="4">
        <v>3.5504241952240001E-3</v>
      </c>
      <c r="CB76" s="4">
        <v>3.4772483863599879E-3</v>
      </c>
      <c r="CC76" s="4">
        <v>3.4055737131241104E-3</v>
      </c>
      <c r="CD76" s="4">
        <v>3.3353698338396409E-3</v>
      </c>
      <c r="CE76" s="4">
        <v>3.2666069887133942E-3</v>
      </c>
      <c r="CF76" s="4">
        <v>3.1992559909926888E-3</v>
      </c>
      <c r="CG76" s="4">
        <v>3.1332882180725719E-3</v>
      </c>
      <c r="CH76" s="4">
        <v>3.068675602569515E-3</v>
      </c>
      <c r="CI76" s="4">
        <v>3.0053906233822314E-3</v>
      </c>
      <c r="CJ76" s="4">
        <v>2.9434062967502728E-3</v>
      </c>
      <c r="CK76" s="4">
        <v>2.8826961673281692E-3</v>
      </c>
      <c r="CL76" s="4">
        <v>2.8232342992854376E-3</v>
      </c>
      <c r="CM76" s="4">
        <v>2.7649952674438927E-3</v>
      </c>
      <c r="CN76" s="4">
        <v>2.7079541484632541E-3</v>
      </c>
      <c r="CO76" s="4">
        <v>2.6520865120829296E-3</v>
      </c>
      <c r="CP76" s="4">
        <v>2.5973684124296348E-3</v>
      </c>
      <c r="CQ76" s="4">
        <v>2.5437763793958457E-3</v>
      </c>
      <c r="CR76" s="4">
        <v>2.4912874100988525E-3</v>
      </c>
      <c r="CS76" s="4">
        <v>2.4398789604223037E-3</v>
      </c>
      <c r="CT76" s="4">
        <v>2.3895289366485661E-3</v>
      </c>
      <c r="CU76" s="4">
        <v>2.3402156871846769E-3</v>
      </c>
      <c r="CV76" s="4">
        <v>2.2919179943854395E-3</v>
      </c>
      <c r="CW76" s="4">
        <v>2.2446150664788833E-3</v>
      </c>
      <c r="CX76" s="4">
        <v>2.1982865295946397E-3</v>
      </c>
      <c r="CY76" s="4">
        <v>2.1529124198996774E-3</v>
      </c>
      <c r="CZ76" s="4">
        <v>2.1084731758419517E-3</v>
      </c>
      <c r="DA76" s="4">
        <v>2.0649496305048531E-3</v>
      </c>
      <c r="DB76" s="4">
        <v>2.0223230040730122E-3</v>
      </c>
      <c r="DC76" s="4">
        <v>1.9805748964105696E-3</v>
      </c>
      <c r="DD76" s="4">
        <v>1.9396872797534659E-3</v>
      </c>
      <c r="DE76" s="4">
        <v>1.8996424915153076E-3</v>
      </c>
      <c r="DF76" s="4">
        <v>1.8604232272078081E-3</v>
      </c>
      <c r="DG76" s="4">
        <v>1.8220125334758031E-3</v>
      </c>
      <c r="DH76" s="4">
        <v>1.7843938012458427E-3</v>
      </c>
      <c r="DI76" s="4">
        <v>1.7475507589902461E-3</v>
      </c>
      <c r="DJ76" s="4">
        <v>1.7114674661037332E-3</v>
      </c>
      <c r="DK76" s="4">
        <v>1.6761283063938537E-3</v>
      </c>
      <c r="DL76" s="4">
        <v>1.64151798168366E-3</v>
      </c>
      <c r="DM76" s="4">
        <v>1.6076215055265131E-3</v>
      </c>
      <c r="DN76" s="4">
        <v>1.5744241970312434E-3</v>
      </c>
      <c r="DO76" s="4">
        <v>1.5419116747981132E-3</v>
      </c>
      <c r="DP76" s="4">
        <v>1.510069850962692E-3</v>
      </c>
      <c r="DQ76" s="4">
        <v>1.4788849253484226E-3</v>
      </c>
      <c r="DR76" s="4">
        <v>1.4483433797252143E-3</v>
      </c>
      <c r="DS76" s="4">
        <v>1.4184319721739502E-3</v>
      </c>
      <c r="DT76" s="4">
        <v>1.3891377315550235E-3</v>
      </c>
      <c r="DU76" s="4">
        <v>1.3604479520795687E-3</v>
      </c>
      <c r="DV76" s="4">
        <v>1.3323501879822786E-3</v>
      </c>
      <c r="DW76" s="4">
        <v>1.3048322482946961E-3</v>
      </c>
      <c r="DX76" s="4">
        <v>1.2778821917170946E-3</v>
      </c>
      <c r="DY76" s="4">
        <v>1.2514883215872796E-3</v>
      </c>
      <c r="DZ76" s="4">
        <v>1.2256391809462031E-3</v>
      </c>
      <c r="EA76" s="4">
        <v>1.2003235476972796E-3</v>
      </c>
      <c r="EB76" s="4">
        <v>1.175530429859406E-3</v>
      </c>
      <c r="EC76" s="4">
        <v>1.1512490609109083E-3</v>
      </c>
      <c r="ED76" s="4">
        <v>1.1274688952239709E-3</v>
      </c>
      <c r="EE76" s="4">
        <v>1.1041796035879958E-3</v>
      </c>
      <c r="EF76" s="4">
        <v>1.0813710688195588E-3</v>
      </c>
      <c r="EG76" s="4">
        <v>1.0590333814586295E-3</v>
      </c>
      <c r="EH76" s="4">
        <v>1.0371568355491689E-3</v>
      </c>
      <c r="EI76" s="4">
        <v>1.0157319245017726E-3</v>
      </c>
      <c r="EJ76" s="4">
        <v>9.9474933703869173E-4</v>
      </c>
      <c r="EK76" s="4">
        <v>9.7419995321890163E-4</v>
      </c>
      <c r="EL76" s="4">
        <v>9.5407484054055303E-4</v>
      </c>
      <c r="EM76" s="4">
        <v>9.343652501222488E-4</v>
      </c>
      <c r="EN76" s="4">
        <v>9.1506261295892788E-4</v>
      </c>
      <c r="EO76" s="4">
        <v>8.9615853625268915E-4</v>
      </c>
      <c r="EP76" s="4">
        <v>8.7764479981700116E-4</v>
      </c>
      <c r="EQ76" s="4">
        <v>8.5951335255196604E-4</v>
      </c>
      <c r="ER76" s="4">
        <v>8.4175630899041565E-4</v>
      </c>
      <c r="ES76" s="4">
        <v>8.2436594591339674E-4</v>
      </c>
      <c r="ET76" s="4">
        <v>8.0733469903293553E-4</v>
      </c>
      <c r="EU76" s="4">
        <v>7.9065515974152678E-4</v>
      </c>
      <c r="EV76" s="4">
        <v>7.7432007192757002E-4</v>
      </c>
      <c r="EW76" s="4">
        <v>7.583223288537555E-4</v>
      </c>
      <c r="EX76" s="4">
        <v>7.4265497009895487E-4</v>
      </c>
      <c r="EY76" s="4">
        <v>7.2731117856217331E-4</v>
      </c>
      <c r="EZ76" s="4">
        <v>7.1228427752600965E-4</v>
      </c>
      <c r="FA76" s="4">
        <v>6.9756772777984644E-4</v>
      </c>
      <c r="FB76" s="4">
        <v>6.8315512480177087E-4</v>
      </c>
      <c r="FC76" s="4">
        <v>6.6904019599656195E-4</v>
      </c>
      <c r="FD76" s="4">
        <v>6.5521679799007693E-4</v>
      </c>
      <c r="FE76" s="4">
        <v>6.4167891397870491E-4</v>
      </c>
      <c r="FF76" s="4">
        <v>6.2842065113200007E-4</v>
      </c>
      <c r="FG76" s="4">
        <v>6.1543623804871661E-4</v>
      </c>
      <c r="FH76" s="4">
        <v>6.0272002226380295E-4</v>
      </c>
      <c r="FI76" s="4">
        <v>5.9026646780668823E-4</v>
      </c>
      <c r="FJ76" s="4">
        <v>5.7807015280852969E-4</v>
      </c>
      <c r="FK76" s="4">
        <v>5.6612576715919793E-4</v>
      </c>
      <c r="FL76" s="4">
        <v>5.5442811021066962E-4</v>
      </c>
      <c r="FM76" s="4">
        <v>5.429720885281597E-4</v>
      </c>
      <c r="FN76" s="4">
        <v>5.3175271368688382E-4</v>
      </c>
      <c r="FO76" s="4">
        <v>5.2076510011334065E-4</v>
      </c>
      <c r="FP76" s="4">
        <v>5.1000446297122526E-4</v>
      </c>
      <c r="FQ76" s="4">
        <v>4.9946611608986391E-4</v>
      </c>
    </row>
    <row r="77" spans="1:173" x14ac:dyDescent="0.2">
      <c r="A77" s="3">
        <v>75</v>
      </c>
      <c r="B77" s="4">
        <v>2.127615275870598E-2</v>
      </c>
      <c r="C77" s="4">
        <v>2.1006891190570309E-2</v>
      </c>
      <c r="D77" s="4">
        <v>1.9442624517307716E-2</v>
      </c>
      <c r="E77" s="4">
        <v>1.8528752822454475E-2</v>
      </c>
      <c r="F77" s="4">
        <v>1.7917077779318724E-2</v>
      </c>
      <c r="G77" s="4">
        <v>1.7451429610061076E-2</v>
      </c>
      <c r="H77" s="4">
        <v>1.7058643698205866E-2</v>
      </c>
      <c r="I77" s="4">
        <v>1.6703672981961848E-2</v>
      </c>
      <c r="J77" s="4">
        <v>1.6369548143441381E-2</v>
      </c>
      <c r="K77" s="4">
        <v>1.6048015331992072E-2</v>
      </c>
      <c r="L77" s="4">
        <v>1.5735055540905152E-2</v>
      </c>
      <c r="M77" s="4">
        <v>1.5428713669823901E-2</v>
      </c>
      <c r="N77" s="4">
        <v>1.5128040280185995E-2</v>
      </c>
      <c r="O77" s="4">
        <v>1.4832574345374216E-2</v>
      </c>
      <c r="P77" s="4">
        <v>1.4542090237343097E-2</v>
      </c>
      <c r="Q77" s="4">
        <v>1.4256474052737556E-2</v>
      </c>
      <c r="R77" s="4">
        <v>1.3975663304313768E-2</v>
      </c>
      <c r="S77" s="4">
        <v>1.3699617659153729E-2</v>
      </c>
      <c r="T77" s="4">
        <v>1.3428304880512831E-2</v>
      </c>
      <c r="U77" s="4">
        <v>1.3161694204822716E-2</v>
      </c>
      <c r="V77" s="4">
        <v>1.2899753344943976E-2</v>
      </c>
      <c r="W77" s="4">
        <v>1.2642447252780409E-2</v>
      </c>
      <c r="X77" s="4">
        <v>1.2389737726883676E-2</v>
      </c>
      <c r="Y77" s="4">
        <v>1.2141583417814128E-2</v>
      </c>
      <c r="Z77" s="4">
        <v>1.1897940013072095E-2</v>
      </c>
      <c r="AA77" s="4">
        <v>1.1658760495681708E-2</v>
      </c>
      <c r="AB77" s="4">
        <v>1.1423995425503652E-2</v>
      </c>
      <c r="AC77" s="4">
        <v>1.1193593219251841E-2</v>
      </c>
      <c r="AD77" s="4">
        <v>1.0967500418327281E-2</v>
      </c>
      <c r="AE77" s="4">
        <v>1.074566193995985E-2</v>
      </c>
      <c r="AF77" s="4">
        <v>1.0528021310225233E-2</v>
      </c>
      <c r="AG77" s="4">
        <v>1.0314520878962119E-2</v>
      </c>
      <c r="AH77" s="4">
        <v>1.0105102017276879E-2</v>
      </c>
      <c r="AI77" s="4">
        <v>9.8997052986089518E-3</v>
      </c>
      <c r="AJ77" s="4">
        <v>9.6982706644180849E-3</v>
      </c>
      <c r="AK77" s="4">
        <v>9.5007375755676859E-3</v>
      </c>
      <c r="AL77" s="4">
        <v>9.3070451504375651E-3</v>
      </c>
      <c r="AM77" s="4">
        <v>9.1171322907495078E-3</v>
      </c>
      <c r="AN77" s="4">
        <v>8.9309377960302694E-3</v>
      </c>
      <c r="AO77" s="4">
        <v>8.7484004675730809E-3</v>
      </c>
      <c r="AP77" s="4">
        <v>8.5694592027037997E-3</v>
      </c>
      <c r="AQ77" s="4">
        <v>8.3940530800991064E-3</v>
      </c>
      <c r="AR77" s="4">
        <v>8.2221214368501938E-3</v>
      </c>
      <c r="AS77" s="4">
        <v>8.0536039379196511E-3</v>
      </c>
      <c r="AT77" s="4">
        <v>7.8884406385879569E-3</v>
      </c>
      <c r="AU77" s="4">
        <v>7.7265720404442462E-3</v>
      </c>
      <c r="AV77" s="4">
        <v>7.5679391414367192E-3</v>
      </c>
      <c r="AW77" s="4">
        <v>7.4124834804576434E-3</v>
      </c>
      <c r="AX77" s="4">
        <v>7.2601471769048187E-3</v>
      </c>
      <c r="AY77" s="4">
        <v>7.1108729656260694E-3</v>
      </c>
      <c r="AZ77" s="4">
        <v>6.9646042276267917E-3</v>
      </c>
      <c r="BA77" s="4">
        <v>6.8212850168872796E-3</v>
      </c>
      <c r="BB77" s="4">
        <v>6.6808600836146814E-3</v>
      </c>
      <c r="BC77" s="4">
        <v>6.5432748942265695E-3</v>
      </c>
      <c r="BD77" s="4">
        <v>6.4084756483437921E-3</v>
      </c>
      <c r="BE77" s="4">
        <v>6.276409293044849E-3</v>
      </c>
      <c r="BF77" s="4">
        <v>6.147023534619489E-3</v>
      </c>
      <c r="BG77" s="4">
        <v>6.0202668480374699E-3</v>
      </c>
      <c r="BH77" s="4">
        <v>5.896088484332429E-3</v>
      </c>
      <c r="BI77" s="4">
        <v>5.7744384760871625E-3</v>
      </c>
      <c r="BJ77" s="4">
        <v>5.6552676411901759E-3</v>
      </c>
      <c r="BK77" s="4">
        <v>5.5385275850193816E-3</v>
      </c>
      <c r="BL77" s="4">
        <v>5.4241707012004925E-3</v>
      </c>
      <c r="BM77" s="4">
        <v>5.3121501710708952E-3</v>
      </c>
      <c r="BN77" s="4">
        <v>5.2024199619742362E-3</v>
      </c>
      <c r="BO77" s="4">
        <v>5.0949348244967441E-3</v>
      </c>
      <c r="BP77" s="4">
        <v>4.9896502887512018E-3</v>
      </c>
      <c r="BQ77" s="4">
        <v>4.8865226598037159E-3</v>
      </c>
      <c r="BR77" s="4">
        <v>4.7855090123305466E-3</v>
      </c>
      <c r="BS77" s="4">
        <v>4.6865671845878198E-3</v>
      </c>
      <c r="BT77" s="4">
        <v>4.5896557717669539E-3</v>
      </c>
      <c r="BU77" s="4">
        <v>4.494734118804633E-3</v>
      </c>
      <c r="BV77" s="4">
        <v>4.4017623127103889E-3</v>
      </c>
      <c r="BW77" s="4">
        <v>4.3107011744687451E-3</v>
      </c>
      <c r="BX77" s="4">
        <v>4.221512250569659E-3</v>
      </c>
      <c r="BY77" s="4">
        <v>4.1341578042136673E-3</v>
      </c>
      <c r="BZ77" s="4">
        <v>4.0486008062385892E-3</v>
      </c>
      <c r="CA77" s="4">
        <v>3.964804925806531E-3</v>
      </c>
      <c r="CB77" s="4">
        <v>3.8827345208882758E-3</v>
      </c>
      <c r="CC77" s="4">
        <v>3.8023546285800291E-3</v>
      </c>
      <c r="CD77" s="4">
        <v>3.7236309552822755E-3</v>
      </c>
      <c r="CE77" s="4">
        <v>3.64652986676961E-3</v>
      </c>
      <c r="CF77" s="4">
        <v>3.5710183781773042E-3</v>
      </c>
      <c r="CG77" s="4">
        <v>3.4970641439275862E-3</v>
      </c>
      <c r="CH77" s="4">
        <v>3.4246354476163976E-3</v>
      </c>
      <c r="CI77" s="4">
        <v>3.3537011918819415E-3</v>
      </c>
      <c r="CJ77" s="4">
        <v>3.2842308882701232E-3</v>
      </c>
      <c r="CK77" s="4">
        <v>3.2161946471146452E-3</v>
      </c>
      <c r="CL77" s="4">
        <v>3.1495631674443025E-3</v>
      </c>
      <c r="CM77" s="4">
        <v>3.084307726932356E-3</v>
      </c>
      <c r="CN77" s="4">
        <v>3.0204001718981965E-3</v>
      </c>
      <c r="CO77" s="4">
        <v>2.9578129073724035E-3</v>
      </c>
      <c r="CP77" s="4">
        <v>2.8965188872339676E-3</v>
      </c>
      <c r="CQ77" s="4">
        <v>2.8364916044294475E-3</v>
      </c>
      <c r="CR77" s="4">
        <v>2.7777050812792803E-3</v>
      </c>
      <c r="CS77" s="4">
        <v>2.720133859880236E-3</v>
      </c>
      <c r="CT77" s="4">
        <v>2.663752992608015E-3</v>
      </c>
      <c r="CU77" s="4">
        <v>2.6085380327264263E-3</v>
      </c>
      <c r="CV77" s="4">
        <v>2.5544650251063672E-3</v>
      </c>
      <c r="CW77" s="4">
        <v>2.5015104970600444E-3</v>
      </c>
      <c r="CX77" s="4">
        <v>2.4496514492922117E-3</v>
      </c>
      <c r="CY77" s="4">
        <v>2.398865346972312E-3</v>
      </c>
      <c r="CZ77" s="4">
        <v>2.3491301109292984E-3</v>
      </c>
      <c r="DA77" s="4">
        <v>2.3004241089719102E-3</v>
      </c>
      <c r="DB77" s="4">
        <v>2.2527261473352933E-3</v>
      </c>
      <c r="DC77" s="4">
        <v>2.2060154622547401E-3</v>
      </c>
      <c r="DD77" s="4">
        <v>2.1602717116692149E-3</v>
      </c>
      <c r="DE77" s="4">
        <v>2.1154749670538875E-3</v>
      </c>
      <c r="DF77" s="4">
        <v>2.0716057053817849E-3</v>
      </c>
      <c r="DG77" s="4">
        <v>2.0286448012162284E-3</v>
      </c>
      <c r="DH77" s="4">
        <v>1.9865735189329436E-3</v>
      </c>
      <c r="DI77" s="4">
        <v>1.9453735050714016E-3</v>
      </c>
      <c r="DJ77" s="4">
        <v>1.9050267808158328E-3</v>
      </c>
      <c r="DK77" s="4">
        <v>1.8655157346043616E-3</v>
      </c>
      <c r="DL77" s="4">
        <v>1.8268231148661496E-3</v>
      </c>
      <c r="DM77" s="4">
        <v>1.7889320228863248E-3</v>
      </c>
      <c r="DN77" s="4">
        <v>1.7518259057953678E-3</v>
      </c>
      <c r="DO77" s="4">
        <v>1.7154885496848404E-3</v>
      </c>
      <c r="DP77" s="4">
        <v>1.679904072846794E-3</v>
      </c>
      <c r="DQ77" s="4">
        <v>1.6450569191345243E-3</v>
      </c>
      <c r="DR77" s="4">
        <v>1.61093185144634E-3</v>
      </c>
      <c r="DS77" s="4">
        <v>1.5775139453276799E-3</v>
      </c>
      <c r="DT77" s="4">
        <v>1.544788582692691E-3</v>
      </c>
      <c r="DU77" s="4">
        <v>1.51274144566238E-3</v>
      </c>
      <c r="DV77" s="4">
        <v>1.4813585105180049E-3</v>
      </c>
      <c r="DW77" s="4">
        <v>1.450626041768821E-3</v>
      </c>
      <c r="DX77" s="4">
        <v>1.4205305863320694E-3</v>
      </c>
      <c r="DY77" s="4">
        <v>1.3910589678231E-3</v>
      </c>
      <c r="DZ77" s="4">
        <v>1.3621982809554067E-3</v>
      </c>
      <c r="EA77" s="4">
        <v>1.333935886047799E-3</v>
      </c>
      <c r="EB77" s="4">
        <v>1.3062594036372666E-3</v>
      </c>
      <c r="EC77" s="4">
        <v>1.2791567091958722E-3</v>
      </c>
      <c r="ED77" s="4">
        <v>1.2526159279508953E-3</v>
      </c>
      <c r="EE77" s="4">
        <v>1.2266254298048951E-3</v>
      </c>
      <c r="EF77" s="4">
        <v>1.2011738243555836E-3</v>
      </c>
      <c r="EG77" s="4">
        <v>1.1762499560129536E-3</v>
      </c>
      <c r="EH77" s="4">
        <v>1.1518428992123297E-3</v>
      </c>
      <c r="EI77" s="4">
        <v>1.1279419537222335E-3</v>
      </c>
      <c r="EJ77" s="4">
        <v>1.1045366400433965E-3</v>
      </c>
      <c r="EK77" s="4">
        <v>1.0816166949007E-3</v>
      </c>
      <c r="EL77" s="4">
        <v>1.0591720668231552E-3</v>
      </c>
      <c r="EM77" s="4">
        <v>1.0371929118119239E-3</v>
      </c>
      <c r="EN77" s="4">
        <v>1.0156695890952694E-3</v>
      </c>
      <c r="EO77" s="4">
        <v>9.9459265696699717E-4</v>
      </c>
      <c r="EP77" s="4">
        <v>9.7395286870938236E-4</v>
      </c>
      <c r="EQ77" s="4">
        <v>9.5374116859647806E-4</v>
      </c>
      <c r="ER77" s="4">
        <v>9.3394868797846975E-4</v>
      </c>
      <c r="ES77" s="4">
        <v>9.1456674144374528E-4</v>
      </c>
      <c r="ET77" s="4">
        <v>8.9558682305912463E-4</v>
      </c>
      <c r="EU77" s="4">
        <v>8.770006026846966E-4</v>
      </c>
      <c r="EV77" s="4">
        <v>8.5879992236381764E-4</v>
      </c>
      <c r="EW77" s="4">
        <v>8.4097679278571924E-4</v>
      </c>
      <c r="EX77" s="4">
        <v>8.2352338981883655E-4</v>
      </c>
      <c r="EY77" s="4">
        <v>8.064320511155243E-4</v>
      </c>
      <c r="EZ77" s="4">
        <v>7.8969527278449636E-4</v>
      </c>
      <c r="FA77" s="4">
        <v>7.7330570613109995E-4</v>
      </c>
      <c r="FB77" s="4">
        <v>7.5725615446364802E-4</v>
      </c>
      <c r="FC77" s="4">
        <v>7.4153956996481085E-4</v>
      </c>
      <c r="FD77" s="4">
        <v>7.2614905062584612E-4</v>
      </c>
      <c r="FE77" s="4">
        <v>7.110778372442228E-4</v>
      </c>
      <c r="FF77" s="4">
        <v>6.9631931048153017E-4</v>
      </c>
      <c r="FG77" s="4">
        <v>6.8186698798156087E-4</v>
      </c>
      <c r="FH77" s="4">
        <v>6.6771452154712474E-4</v>
      </c>
      <c r="FI77" s="4">
        <v>6.5385569437459434E-4</v>
      </c>
      <c r="FJ77" s="4">
        <v>6.4028441834484973E-4</v>
      </c>
      <c r="FK77" s="4">
        <v>6.2699473136906825E-4</v>
      </c>
      <c r="FL77" s="4">
        <v>6.1398079478902634E-4</v>
      </c>
      <c r="FM77" s="4">
        <v>6.0123689083146914E-4</v>
      </c>
      <c r="FN77" s="4">
        <v>5.8875742011244014E-4</v>
      </c>
      <c r="FO77" s="4">
        <v>5.7653689919501261E-4</v>
      </c>
      <c r="FP77" s="4">
        <v>5.6456995819542666E-4</v>
      </c>
      <c r="FQ77" s="4">
        <v>5.5285133843863132E-4</v>
      </c>
    </row>
    <row r="78" spans="1:173" x14ac:dyDescent="0.2">
      <c r="A78" s="3">
        <v>76</v>
      </c>
      <c r="B78" s="4">
        <v>2.3833018942890472E-2</v>
      </c>
      <c r="C78" s="4">
        <v>2.3530780623172376E-2</v>
      </c>
      <c r="D78" s="4">
        <v>2.1808240346220642E-2</v>
      </c>
      <c r="E78" s="4">
        <v>2.0798227192928009E-2</v>
      </c>
      <c r="F78" s="4">
        <v>2.0119788708044317E-2</v>
      </c>
      <c r="G78" s="4">
        <v>1.9601712507535285E-2</v>
      </c>
      <c r="H78" s="4">
        <v>1.916369872851631E-2</v>
      </c>
      <c r="I78" s="4">
        <v>1.8767261005391722E-2</v>
      </c>
      <c r="J78" s="4">
        <v>1.8393760517669833E-2</v>
      </c>
      <c r="K78" s="4">
        <v>1.8034131686365584E-2</v>
      </c>
      <c r="L78" s="4">
        <v>1.7683961775203483E-2</v>
      </c>
      <c r="M78" s="4">
        <v>1.7341105937451418E-2</v>
      </c>
      <c r="N78" s="4">
        <v>1.7004524362639772E-2</v>
      </c>
      <c r="O78" s="4">
        <v>1.6673713804556733E-2</v>
      </c>
      <c r="P78" s="4">
        <v>1.6348429484121851E-2</v>
      </c>
      <c r="Q78" s="4">
        <v>1.6028549148804583E-2</v>
      </c>
      <c r="R78" s="4">
        <v>1.5714006785431778E-2</v>
      </c>
      <c r="S78" s="4">
        <v>1.5404760464240441E-2</v>
      </c>
      <c r="T78" s="4">
        <v>1.5100776898299584E-2</v>
      </c>
      <c r="U78" s="4">
        <v>1.4802024177694162E-2</v>
      </c>
      <c r="V78" s="4">
        <v>1.450846849054277E-2</v>
      </c>
      <c r="W78" s="4">
        <v>1.422007277800319E-2</v>
      </c>
      <c r="X78" s="4">
        <v>1.3936796317733369E-2</v>
      </c>
      <c r="Y78" s="4">
        <v>1.3658594743960584E-2</v>
      </c>
      <c r="Z78" s="4">
        <v>1.3385420264212189E-2</v>
      </c>
      <c r="AA78" s="4">
        <v>1.3117221956236547E-2</v>
      </c>
      <c r="AB78" s="4">
        <v>1.2853946089135482E-2</v>
      </c>
      <c r="AC78" s="4">
        <v>1.2595536442319255E-2</v>
      </c>
      <c r="AD78" s="4">
        <v>1.234193461034705E-2</v>
      </c>
      <c r="AE78" s="4">
        <v>1.2093080288731461E-2</v>
      </c>
      <c r="AF78" s="4">
        <v>1.1848911539169893E-2</v>
      </c>
      <c r="AG78" s="4">
        <v>1.1609365034266239E-2</v>
      </c>
      <c r="AH78" s="4">
        <v>1.1374376282538567E-2</v>
      </c>
      <c r="AI78" s="4">
        <v>1.1143879834811243E-2</v>
      </c>
      <c r="AJ78" s="4">
        <v>1.0917809473199203E-2</v>
      </c>
      <c r="AK78" s="4">
        <v>1.0696098383889963E-2</v>
      </c>
      <c r="AL78" s="4">
        <v>1.047867931489499E-2</v>
      </c>
      <c r="AM78" s="4">
        <v>1.0265484719876539E-2</v>
      </c>
      <c r="AN78" s="4">
        <v>1.0056446889094683E-2</v>
      </c>
      <c r="AO78" s="4">
        <v>9.8514980684468734E-3</v>
      </c>
      <c r="AP78" s="4">
        <v>9.6505705675089537E-3</v>
      </c>
      <c r="AQ78" s="4">
        <v>9.4535968574214202E-3</v>
      </c>
      <c r="AR78" s="4">
        <v>9.260509659407834E-3</v>
      </c>
      <c r="AS78" s="4">
        <v>9.0712420246514824E-3</v>
      </c>
      <c r="AT78" s="4">
        <v>8.8857274062095204E-3</v>
      </c>
      <c r="AU78" s="4">
        <v>8.7038997235890925E-3</v>
      </c>
      <c r="AV78" s="4">
        <v>8.5256934205694135E-3</v>
      </c>
      <c r="AW78" s="4">
        <v>8.3510435168064889E-3</v>
      </c>
      <c r="AX78" s="4">
        <v>8.17988565372052E-3</v>
      </c>
      <c r="AY78" s="4">
        <v>8.0121561351276238E-3</v>
      </c>
      <c r="AZ78" s="4">
        <v>7.8477919630444148E-3</v>
      </c>
      <c r="BA78" s="4">
        <v>7.6867308690589109E-3</v>
      </c>
      <c r="BB78" s="4">
        <v>7.5289113416360243E-3</v>
      </c>
      <c r="BC78" s="4">
        <v>7.374272649694924E-3</v>
      </c>
      <c r="BD78" s="4">
        <v>7.2227548627704641E-3</v>
      </c>
      <c r="BE78" s="4">
        <v>7.0742988680485563E-3</v>
      </c>
      <c r="BF78" s="4">
        <v>6.9288463845418313E-3</v>
      </c>
      <c r="BG78" s="4">
        <v>6.7863399746523889E-3</v>
      </c>
      <c r="BH78" s="4">
        <v>6.6467230533483468E-3</v>
      </c>
      <c r="BI78" s="4">
        <v>6.5099398951656839E-3</v>
      </c>
      <c r="BJ78" s="4">
        <v>6.3759356392267819E-3</v>
      </c>
      <c r="BK78" s="4">
        <v>6.2446562924570737E-3</v>
      </c>
      <c r="BL78" s="4">
        <v>6.1160487311618938E-3</v>
      </c>
      <c r="BM78" s="4">
        <v>5.9900607011166285E-3</v>
      </c>
      <c r="BN78" s="4">
        <v>5.8666408163101647E-3</v>
      </c>
      <c r="BO78" s="4">
        <v>5.7457385564695374E-3</v>
      </c>
      <c r="BP78" s="4">
        <v>5.6273042634851222E-3</v>
      </c>
      <c r="BQ78" s="4">
        <v>5.5112891368453987E-3</v>
      </c>
      <c r="BR78" s="4">
        <v>5.3976452281805365E-3</v>
      </c>
      <c r="BS78" s="4">
        <v>5.286325435009398E-3</v>
      </c>
      <c r="BT78" s="4">
        <v>5.1772834937718892E-3</v>
      </c>
      <c r="BU78" s="4">
        <v>5.070473972227818E-3</v>
      </c>
      <c r="BV78" s="4">
        <v>4.9658522612907596E-3</v>
      </c>
      <c r="BW78" s="4">
        <v>4.8633745663646533E-3</v>
      </c>
      <c r="BX78" s="4">
        <v>4.7629978982430821E-3</v>
      </c>
      <c r="BY78" s="4">
        <v>4.664680063625859E-3</v>
      </c>
      <c r="BZ78" s="4">
        <v>4.5683796553041001E-3</v>
      </c>
      <c r="CA78" s="4">
        <v>4.4740560420595266E-3</v>
      </c>
      <c r="CB78" s="4">
        <v>4.3816693583220712E-3</v>
      </c>
      <c r="CC78" s="4">
        <v>4.2911804936217601E-3</v>
      </c>
      <c r="CD78" s="4">
        <v>4.2025510818738399E-3</v>
      </c>
      <c r="CE78" s="4">
        <v>4.1157434905260137E-3</v>
      </c>
      <c r="CF78" s="4">
        <v>4.0307208095996527E-3</v>
      </c>
      <c r="CG78" s="4">
        <v>3.947446840651847E-3</v>
      </c>
      <c r="CH78" s="4">
        <v>3.8658860856805033E-3</v>
      </c>
      <c r="CI78" s="4">
        <v>3.7860037359979115E-3</v>
      </c>
      <c r="CJ78" s="4">
        <v>3.7077656610906562E-3</v>
      </c>
      <c r="CK78" s="4">
        <v>3.6311383974846345E-3</v>
      </c>
      <c r="CL78" s="4">
        <v>3.5560891376328341E-3</v>
      </c>
      <c r="CM78" s="4">
        <v>3.482585718839637E-3</v>
      </c>
      <c r="CN78" s="4">
        <v>3.410596612235306E-3</v>
      </c>
      <c r="CO78" s="4">
        <v>3.3400909118139754E-3</v>
      </c>
      <c r="CP78" s="4">
        <v>3.2710383235438067E-3</v>
      </c>
      <c r="CQ78" s="4">
        <v>3.2034091545620758E-3</v>
      </c>
      <c r="CR78" s="4">
        <v>3.1371743024607435E-3</v>
      </c>
      <c r="CS78" s="4">
        <v>3.0723052446727239E-3</v>
      </c>
      <c r="CT78" s="4">
        <v>3.0087740279644004E-3</v>
      </c>
      <c r="CU78" s="4">
        <v>2.9465532580411624E-3</v>
      </c>
      <c r="CV78" s="4">
        <v>2.8856160892706262E-3</v>
      </c>
      <c r="CW78" s="4">
        <v>2.8259362145280909E-3</v>
      </c>
      <c r="CX78" s="4">
        <v>2.7674878551701143E-3</v>
      </c>
      <c r="CY78" s="4">
        <v>2.7102457511364308E-3</v>
      </c>
      <c r="CZ78" s="4">
        <v>2.6541851511856507E-3</v>
      </c>
      <c r="DA78" s="4">
        <v>2.5992818032670728E-3</v>
      </c>
      <c r="DB78" s="4">
        <v>2.5455119450282782E-3</v>
      </c>
      <c r="DC78" s="4">
        <v>2.492852294463499E-3</v>
      </c>
      <c r="DD78" s="4">
        <v>2.4412800407010993E-3</v>
      </c>
      <c r="DE78" s="4">
        <v>2.3907728349329416E-3</v>
      </c>
      <c r="DF78" s="4">
        <v>2.3413087814848632E-3</v>
      </c>
      <c r="DG78" s="4">
        <v>2.2928664290300382E-3</v>
      </c>
      <c r="DH78" s="4">
        <v>2.2454247619440038E-3</v>
      </c>
      <c r="DI78" s="4">
        <v>2.198963191802128E-3</v>
      </c>
      <c r="DJ78" s="4">
        <v>2.1534615490185205E-3</v>
      </c>
      <c r="DK78" s="4">
        <v>2.1089000746264963E-3</v>
      </c>
      <c r="DL78" s="4">
        <v>2.0652594121991497E-3</v>
      </c>
      <c r="DM78" s="4">
        <v>2.0225205999100382E-3</v>
      </c>
      <c r="DN78" s="4">
        <v>1.980665062732645E-3</v>
      </c>
      <c r="DO78" s="4">
        <v>1.939674604776398E-3</v>
      </c>
      <c r="DP78" s="4">
        <v>1.8995314017610232E-3</v>
      </c>
      <c r="DQ78" s="4">
        <v>1.8602179936243468E-3</v>
      </c>
      <c r="DR78" s="4">
        <v>1.8217172772643231E-3</v>
      </c>
      <c r="DS78" s="4">
        <v>1.7840124994142892E-3</v>
      </c>
      <c r="DT78" s="4">
        <v>1.7470872496472278E-3</v>
      </c>
      <c r="DU78" s="4">
        <v>1.7109254535112584E-3</v>
      </c>
      <c r="DV78" s="4">
        <v>1.675511365791027E-3</v>
      </c>
      <c r="DW78" s="4">
        <v>1.6408295638961068E-3</v>
      </c>
      <c r="DX78" s="4">
        <v>1.6068649413730762E-3</v>
      </c>
      <c r="DY78" s="4">
        <v>1.5736027015406107E-3</v>
      </c>
      <c r="DZ78" s="4">
        <v>1.5410283512445888E-3</v>
      </c>
      <c r="EA78" s="4">
        <v>1.5091276947331034E-3</v>
      </c>
      <c r="EB78" s="4">
        <v>1.477886827647823E-3</v>
      </c>
      <c r="EC78" s="4">
        <v>1.4472921311312614E-3</v>
      </c>
      <c r="ED78" s="4">
        <v>1.4173302660478448E-3</v>
      </c>
      <c r="EE78" s="4">
        <v>1.38798816731589E-3</v>
      </c>
      <c r="EF78" s="4">
        <v>1.3592530383507162E-3</v>
      </c>
      <c r="EG78" s="4">
        <v>1.3311123456147822E-3</v>
      </c>
      <c r="EH78" s="4">
        <v>1.3035538132756264E-3</v>
      </c>
      <c r="EI78" s="4">
        <v>1.276565417966613E-3</v>
      </c>
      <c r="EJ78" s="4">
        <v>1.2501353836522622E-3</v>
      </c>
      <c r="EK78" s="4">
        <v>1.2242521765934988E-3</v>
      </c>
      <c r="EL78" s="4">
        <v>1.1989045004124899E-3</v>
      </c>
      <c r="EM78" s="4">
        <v>1.1740812912549581E-3</v>
      </c>
      <c r="EN78" s="4">
        <v>1.1497717130484197E-3</v>
      </c>
      <c r="EO78" s="4">
        <v>1.1259651528547909E-3</v>
      </c>
      <c r="EP78" s="4">
        <v>1.1026512163143654E-3</v>
      </c>
      <c r="EQ78" s="4">
        <v>1.0798197231818296E-3</v>
      </c>
      <c r="ER78" s="4">
        <v>1.0574607029502081E-3</v>
      </c>
      <c r="ES78" s="4">
        <v>1.0355643905629597E-3</v>
      </c>
      <c r="ET78" s="4">
        <v>1.0141212222116724E-3</v>
      </c>
      <c r="EU78" s="4">
        <v>9.9312183121746944E-4</v>
      </c>
      <c r="EV78" s="4">
        <v>9.7255704399590304E-4</v>
      </c>
      <c r="EW78" s="4">
        <v>9.5241787610234052E-4</v>
      </c>
      <c r="EX78" s="4">
        <v>9.3269552835684166E-4</v>
      </c>
      <c r="EY78" s="4">
        <v>9.1338138304730698E-4</v>
      </c>
      <c r="EZ78" s="4">
        <v>8.9446700020923142E-4</v>
      </c>
      <c r="FA78" s="4">
        <v>8.7594411398017602E-4</v>
      </c>
      <c r="FB78" s="4">
        <v>8.5780462902818044E-4</v>
      </c>
      <c r="FC78" s="4">
        <v>8.4004061705200694E-4</v>
      </c>
      <c r="FD78" s="4">
        <v>8.2264431335299371E-4</v>
      </c>
      <c r="FE78" s="4">
        <v>8.0560811347540895E-4</v>
      </c>
      <c r="FF78" s="4">
        <v>7.889245699153058E-4</v>
      </c>
      <c r="FG78" s="4">
        <v>7.7258638889632358E-4</v>
      </c>
      <c r="FH78" s="4">
        <v>7.565864272107703E-4</v>
      </c>
      <c r="FI78" s="4">
        <v>7.4091768912454281E-4</v>
      </c>
      <c r="FJ78" s="4">
        <v>7.2557332334566293E-4</v>
      </c>
      <c r="FK78" s="4">
        <v>7.1054662005398672E-4</v>
      </c>
      <c r="FL78" s="4">
        <v>6.9583100799142095E-4</v>
      </c>
      <c r="FM78" s="4">
        <v>6.8142005161131447E-4</v>
      </c>
      <c r="FN78" s="4">
        <v>6.673074482865804E-4</v>
      </c>
      <c r="FO78" s="4">
        <v>6.5348702557377347E-4</v>
      </c>
      <c r="FP78" s="4">
        <v>6.3995273853367785E-4</v>
      </c>
      <c r="FQ78" s="4">
        <v>6.2669866710629574E-4</v>
      </c>
    </row>
    <row r="79" spans="1:173" x14ac:dyDescent="0.2">
      <c r="A79" s="3">
        <v>77</v>
      </c>
      <c r="B79" s="4">
        <v>2.6943715383628275E-2</v>
      </c>
      <c r="C79" s="4">
        <v>2.6602303052512211E-2</v>
      </c>
      <c r="D79" s="4">
        <v>2.4627886757422668E-2</v>
      </c>
      <c r="E79" s="4">
        <v>2.3473551464716635E-2</v>
      </c>
      <c r="F79" s="4">
        <v>2.2700513076052253E-2</v>
      </c>
      <c r="G79" s="4">
        <v>2.2111833263256386E-2</v>
      </c>
      <c r="H79" s="4">
        <v>2.1615207295777816E-2</v>
      </c>
      <c r="I79" s="4">
        <v>2.1166404138570405E-2</v>
      </c>
      <c r="J79" s="4">
        <v>2.0743999101256128E-2</v>
      </c>
      <c r="K79" s="4">
        <v>2.0337565014839631E-2</v>
      </c>
      <c r="L79" s="4">
        <v>1.9942019499708197E-2</v>
      </c>
      <c r="M79" s="4">
        <v>1.9554885711063452E-2</v>
      </c>
      <c r="N79" s="4">
        <v>1.9174956892890282E-2</v>
      </c>
      <c r="O79" s="4">
        <v>1.8801643548760238E-2</v>
      </c>
      <c r="P79" s="4">
        <v>1.8434654053818278E-2</v>
      </c>
      <c r="Q79" s="4">
        <v>1.8073838496306949E-2</v>
      </c>
      <c r="R79" s="4">
        <v>1.7719112495942602E-2</v>
      </c>
      <c r="S79" s="4">
        <v>1.7370420213164595E-2</v>
      </c>
      <c r="T79" s="4">
        <v>1.7027716553498218E-2</v>
      </c>
      <c r="U79" s="4">
        <v>1.6690958761491737E-2</v>
      </c>
      <c r="V79" s="4">
        <v>1.636010259603804E-2</v>
      </c>
      <c r="W79" s="4">
        <v>1.603510073011305E-2</v>
      </c>
      <c r="X79" s="4">
        <v>1.5715902220328037E-2</v>
      </c>
      <c r="Y79" s="4">
        <v>1.5402452481421469E-2</v>
      </c>
      <c r="Z79" s="4">
        <v>1.5094693490004807E-2</v>
      </c>
      <c r="AA79" s="4">
        <v>1.4792564083637938E-2</v>
      </c>
      <c r="AB79" s="4">
        <v>1.4496000290762145E-2</v>
      </c>
      <c r="AC79" s="4">
        <v>1.4204935660999896E-2</v>
      </c>
      <c r="AD79" s="4">
        <v>1.3919301581926335E-2</v>
      </c>
      <c r="AE79" s="4">
        <v>1.3639027576487717E-2</v>
      </c>
      <c r="AF79" s="4">
        <v>1.3364041579130626E-2</v>
      </c>
      <c r="AG79" s="4">
        <v>1.3094270190557311E-2</v>
      </c>
      <c r="AH79" s="4">
        <v>1.2829638911867947E-2</v>
      </c>
      <c r="AI79" s="4">
        <v>1.2570072359213369E-2</v>
      </c>
      <c r="AJ79" s="4">
        <v>1.2315494460207299E-2</v>
      </c>
      <c r="AK79" s="4">
        <v>1.2065828633362252E-2</v>
      </c>
      <c r="AL79" s="4">
        <v>1.1820997951773271E-2</v>
      </c>
      <c r="AM79" s="4">
        <v>1.1580925292213218E-2</v>
      </c>
      <c r="AN79" s="4">
        <v>1.1345533470735414E-2</v>
      </c>
      <c r="AO79" s="4">
        <v>1.1114745365803924E-2</v>
      </c>
      <c r="AP79" s="4">
        <v>1.0888484029908274E-2</v>
      </c>
      <c r="AQ79" s="4">
        <v>1.0666672790546672E-2</v>
      </c>
      <c r="AR79" s="4">
        <v>1.0449235341402963E-2</v>
      </c>
      <c r="AS79" s="4">
        <v>1.0236095824482372E-2</v>
      </c>
      <c r="AT79" s="4">
        <v>1.0027178903915246E-2</v>
      </c>
      <c r="AU79" s="4">
        <v>9.8224098320864872E-3</v>
      </c>
      <c r="AV79" s="4">
        <v>9.6217145087010847E-3</v>
      </c>
      <c r="AW79" s="4">
        <v>9.4250195333512865E-3</v>
      </c>
      <c r="AX79" s="4">
        <v>9.2322522521063322E-3</v>
      </c>
      <c r="AY79" s="4">
        <v>9.0433407986120207E-3</v>
      </c>
      <c r="AZ79" s="4">
        <v>8.8582141301464246E-3</v>
      </c>
      <c r="BA79" s="4">
        <v>8.676802059046862E-3</v>
      </c>
      <c r="BB79" s="4">
        <v>8.4990352798920421E-3</v>
      </c>
      <c r="BC79" s="4">
        <v>8.3248453927936561E-3</v>
      </c>
      <c r="BD79" s="4">
        <v>8.1541649231250402E-3</v>
      </c>
      <c r="BE79" s="4">
        <v>7.9869273379900019E-3</v>
      </c>
      <c r="BF79" s="4">
        <v>7.8230670597108087E-3</v>
      </c>
      <c r="BG79" s="4">
        <v>7.6625194765943538E-3</v>
      </c>
      <c r="BH79" s="4">
        <v>7.5052209512144197E-3</v>
      </c>
      <c r="BI79" s="4">
        <v>7.3511088264303082E-3</v>
      </c>
      <c r="BJ79" s="4">
        <v>7.2001214293438975E-3</v>
      </c>
      <c r="BK79" s="4">
        <v>7.052198073383753E-3</v>
      </c>
      <c r="BL79" s="4">
        <v>6.9072790586870436E-3</v>
      </c>
      <c r="BM79" s="4">
        <v>6.765305670940025E-3</v>
      </c>
      <c r="BN79" s="4">
        <v>6.6262201788218622E-3</v>
      </c>
      <c r="BO79" s="4">
        <v>6.4899658301883489E-3</v>
      </c>
      <c r="BP79" s="4">
        <v>6.3564868471178704E-3</v>
      </c>
      <c r="BQ79" s="4">
        <v>6.2257284199360718E-3</v>
      </c>
      <c r="BR79" s="4">
        <v>6.09763670032204E-3</v>
      </c>
      <c r="BS79" s="4">
        <v>5.9721587935944731E-3</v>
      </c>
      <c r="BT79" s="4">
        <v>5.8492427502657707E-3</v>
      </c>
      <c r="BU79" s="4">
        <v>5.728837556946309E-3</v>
      </c>
      <c r="BV79" s="4">
        <v>5.6108931266727335E-3</v>
      </c>
      <c r="BW79" s="4">
        <v>5.4953602887305442E-3</v>
      </c>
      <c r="BX79" s="4">
        <v>5.3821907780322586E-3</v>
      </c>
      <c r="BY79" s="4">
        <v>5.2713372241114387E-3</v>
      </c>
      <c r="BZ79" s="4">
        <v>5.1627531397828719E-3</v>
      </c>
      <c r="CA79" s="4">
        <v>5.0563929095193139E-3</v>
      </c>
      <c r="CB79" s="4">
        <v>4.9522117775886443E-3</v>
      </c>
      <c r="CC79" s="4">
        <v>4.8501658359912936E-3</v>
      </c>
      <c r="CD79" s="4">
        <v>4.7502120122364655E-3</v>
      </c>
      <c r="CE79" s="4">
        <v>4.6523080569894626E-3</v>
      </c>
      <c r="CF79" s="4">
        <v>4.5564125316220894E-3</v>
      </c>
      <c r="CG79" s="4">
        <v>4.4624847956933333E-3</v>
      </c>
      <c r="CH79" s="4">
        <v>4.3704849943865254E-3</v>
      </c>
      <c r="CI79" s="4">
        <v>4.2803740459259609E-3</v>
      </c>
      <c r="CJ79" s="4">
        <v>4.1921136289941874E-3</v>
      </c>
      <c r="CK79" s="4">
        <v>4.1056661701682762E-3</v>
      </c>
      <c r="CL79" s="4">
        <v>4.0209948313933985E-3</v>
      </c>
      <c r="CM79" s="4">
        <v>3.9380634975089146E-3</v>
      </c>
      <c r="CN79" s="4">
        <v>3.85683676384041E-3</v>
      </c>
      <c r="CO79" s="4">
        <v>3.777279923871224E-3</v>
      </c>
      <c r="CP79" s="4">
        <v>3.6993589570042396E-3</v>
      </c>
      <c r="CQ79" s="4">
        <v>3.6230405164237034E-3</v>
      </c>
      <c r="CR79" s="4">
        <v>3.5482919170670701E-3</v>
      </c>
      <c r="CS79" s="4">
        <v>3.4750811237140855E-3</v>
      </c>
      <c r="CT79" s="4">
        <v>3.4033767392002146E-3</v>
      </c>
      <c r="CU79" s="4">
        <v>3.3331479927610763E-3</v>
      </c>
      <c r="CV79" s="4">
        <v>3.2643647285127697E-3</v>
      </c>
      <c r="CW79" s="4">
        <v>3.1969973940733087E-3</v>
      </c>
      <c r="CX79" s="4">
        <v>3.1310170293287198E-3</v>
      </c>
      <c r="CY79" s="4">
        <v>3.066395255347909E-3</v>
      </c>
      <c r="CZ79" s="4">
        <v>3.0031042634482974E-3</v>
      </c>
      <c r="DA79" s="4">
        <v>2.9411168044159997E-3</v>
      </c>
      <c r="DB79" s="4">
        <v>2.8804061778804346E-3</v>
      </c>
      <c r="DC79" s="4">
        <v>2.8209462218476977E-3</v>
      </c>
      <c r="DD79" s="4">
        <v>2.7627113023905858E-3</v>
      </c>
      <c r="DE79" s="4">
        <v>2.7056763034994935E-3</v>
      </c>
      <c r="DF79" s="4">
        <v>2.649816617091405E-3</v>
      </c>
      <c r="DG79" s="4">
        <v>2.5951081331799797E-3</v>
      </c>
      <c r="DH79" s="4">
        <v>2.541527230204621E-3</v>
      </c>
      <c r="DI79" s="4">
        <v>2.4890507655196403E-3</v>
      </c>
      <c r="DJ79" s="4">
        <v>2.4376560660417379E-3</v>
      </c>
      <c r="DK79" s="4">
        <v>2.3873209190566902E-3</v>
      </c>
      <c r="DL79" s="4">
        <v>2.3380235631829116E-3</v>
      </c>
      <c r="DM79" s="4">
        <v>2.2897426794914466E-3</v>
      </c>
      <c r="DN79" s="4">
        <v>2.2424573827811711E-3</v>
      </c>
      <c r="DO79" s="4">
        <v>2.1961472130087589E-3</v>
      </c>
      <c r="DP79" s="4">
        <v>2.1507921268697494E-3</v>
      </c>
      <c r="DQ79" s="4">
        <v>2.1063724895321601E-3</v>
      </c>
      <c r="DR79" s="4">
        <v>2.0628690665190907E-3</v>
      </c>
      <c r="DS79" s="4">
        <v>2.0202630157384327E-3</v>
      </c>
      <c r="DT79" s="4">
        <v>1.9785358796596819E-3</v>
      </c>
      <c r="DU79" s="4">
        <v>1.9376695776348596E-3</v>
      </c>
      <c r="DV79" s="4">
        <v>1.897646398361208E-3</v>
      </c>
      <c r="DW79" s="4">
        <v>1.8584489924858838E-3</v>
      </c>
      <c r="DX79" s="4">
        <v>1.8200603653474312E-3</v>
      </c>
      <c r="DY79" s="4">
        <v>1.7824638698560324E-3</v>
      </c>
      <c r="DZ79" s="4">
        <v>1.7456431995066524E-3</v>
      </c>
      <c r="EA79" s="4">
        <v>1.709582381526964E-3</v>
      </c>
      <c r="EB79" s="4">
        <v>1.6742657701538377E-3</v>
      </c>
      <c r="EC79" s="4">
        <v>1.6396780400405042E-3</v>
      </c>
      <c r="ED79" s="4">
        <v>1.6058041797895051E-3</v>
      </c>
      <c r="EE79" s="4">
        <v>1.5726294856105438E-3</v>
      </c>
      <c r="EF79" s="4">
        <v>1.5401395551012387E-3</v>
      </c>
      <c r="EG79" s="4">
        <v>1.5083202811483343E-3</v>
      </c>
      <c r="EH79" s="4">
        <v>1.4771578459475965E-3</v>
      </c>
      <c r="EI79" s="4">
        <v>1.4466387151411686E-3</v>
      </c>
      <c r="EJ79" s="4">
        <v>1.4167496320683926E-3</v>
      </c>
      <c r="EK79" s="4">
        <v>1.3874776121299837E-3</v>
      </c>
      <c r="EL79" s="4">
        <v>1.3588099372635609E-3</v>
      </c>
      <c r="EM79" s="4">
        <v>1.3307341505268688E-3</v>
      </c>
      <c r="EN79" s="4">
        <v>1.3032380507888019E-3</v>
      </c>
      <c r="EO79" s="4">
        <v>1.2763096875250124E-3</v>
      </c>
      <c r="EP79" s="4">
        <v>1.2499373557165461E-3</v>
      </c>
      <c r="EQ79" s="4">
        <v>1.2241095908501753E-3</v>
      </c>
      <c r="ER79" s="4">
        <v>1.1988151640173195E-3</v>
      </c>
      <c r="ES79" s="4">
        <v>1.1740430771116639E-3</v>
      </c>
      <c r="ET79" s="4">
        <v>1.1497825581215926E-3</v>
      </c>
      <c r="EU79" s="4">
        <v>1.1260230565167673E-3</v>
      </c>
      <c r="EV79" s="4">
        <v>1.1027542387272993E-3</v>
      </c>
      <c r="EW79" s="4">
        <v>1.0799659837135156E-3</v>
      </c>
      <c r="EX79" s="4">
        <v>1.0576483786234325E-3</v>
      </c>
      <c r="EY79" s="4">
        <v>1.0357917145391582E-3</v>
      </c>
      <c r="EZ79" s="4">
        <v>1.0143864823070059E-3</v>
      </c>
      <c r="FA79" s="4">
        <v>9.9342336845242851E-4</v>
      </c>
      <c r="FB79" s="4">
        <v>9.7289325117733139E-4</v>
      </c>
      <c r="FC79" s="4">
        <v>9.5278719643698828E-4</v>
      </c>
      <c r="FD79" s="4">
        <v>9.3309645409722641E-4</v>
      </c>
      <c r="FE79" s="4">
        <v>9.1381245416877199E-4</v>
      </c>
      <c r="FF79" s="4">
        <v>8.9492680311720196E-4</v>
      </c>
      <c r="FG79" s="4">
        <v>8.7643128024827988E-4</v>
      </c>
      <c r="FH79" s="4">
        <v>8.5831783416567831E-4</v>
      </c>
      <c r="FI79" s="4">
        <v>8.4057857930119884E-4</v>
      </c>
      <c r="FJ79" s="4">
        <v>8.2320579251426995E-4</v>
      </c>
      <c r="FK79" s="4">
        <v>8.0619190976183308E-4</v>
      </c>
      <c r="FL79" s="4">
        <v>7.8952952283406486E-4</v>
      </c>
      <c r="FM79" s="4">
        <v>7.7321137615782298E-4</v>
      </c>
      <c r="FN79" s="4">
        <v>7.5723036366437402E-4</v>
      </c>
      <c r="FO79" s="4">
        <v>7.4157952572051489E-4</v>
      </c>
      <c r="FP79" s="4">
        <v>7.2625204612275507E-4</v>
      </c>
      <c r="FQ79" s="4">
        <v>7.1124124915222797E-4</v>
      </c>
    </row>
    <row r="80" spans="1:173" x14ac:dyDescent="0.2">
      <c r="A80" s="3">
        <v>78</v>
      </c>
      <c r="B80" s="4">
        <v>3.0365151762286047E-2</v>
      </c>
      <c r="C80" s="4">
        <v>2.9982685309061008E-2</v>
      </c>
      <c r="D80" s="4">
        <v>2.7849539637356036E-2</v>
      </c>
      <c r="E80" s="4">
        <v>2.6592992564992035E-2</v>
      </c>
      <c r="F80" s="4">
        <v>2.57454585125243E-2</v>
      </c>
      <c r="G80" s="4">
        <v>2.5096066854378041E-2</v>
      </c>
      <c r="H80" s="4">
        <v>2.4545723390475782E-2</v>
      </c>
      <c r="I80" s="4">
        <v>2.4046876096330272E-2</v>
      </c>
      <c r="J80" s="4">
        <v>2.3576475384490814E-2</v>
      </c>
      <c r="K80" s="4">
        <v>2.3123301490139636E-2</v>
      </c>
      <c r="L80" s="4">
        <v>2.2681888277679474E-2</v>
      </c>
      <c r="M80" s="4">
        <v>2.2249575768240049E-2</v>
      </c>
      <c r="N80" s="4">
        <v>2.182507218162999E-2</v>
      </c>
      <c r="O80" s="4">
        <v>2.1407750628858246E-2</v>
      </c>
      <c r="P80" s="4">
        <v>2.0997304887100499E-2</v>
      </c>
      <c r="Q80" s="4">
        <v>2.0593581044491716E-2</v>
      </c>
      <c r="R80" s="4">
        <v>2.0196495352555521E-2</v>
      </c>
      <c r="S80" s="4">
        <v>1.9805994339390676E-2</v>
      </c>
      <c r="T80" s="4">
        <v>1.9422035628958723E-2</v>
      </c>
      <c r="U80" s="4">
        <v>1.9044578892215003E-2</v>
      </c>
      <c r="V80" s="4">
        <v>1.8673581742935763E-2</v>
      </c>
      <c r="W80" s="4">
        <v>1.8308998034552326E-2</v>
      </c>
      <c r="X80" s="4">
        <v>1.7950777311474431E-2</v>
      </c>
      <c r="Y80" s="4">
        <v>1.7598864804857062E-2</v>
      </c>
      <c r="Z80" s="4">
        <v>1.7253201674993002E-2</v>
      </c>
      <c r="AA80" s="4">
        <v>1.6913725355632292E-2</v>
      </c>
      <c r="AB80" s="4">
        <v>1.6580369930567662E-2</v>
      </c>
      <c r="AC80" s="4">
        <v>1.6253066509556602E-2</v>
      </c>
      <c r="AD80" s="4">
        <v>1.5931743588595726E-2</v>
      </c>
      <c r="AE80" s="4">
        <v>1.561632738828822E-2</v>
      </c>
      <c r="AF80" s="4">
        <v>1.5306742168256782E-2</v>
      </c>
      <c r="AG80" s="4">
        <v>1.5002910517552093E-2</v>
      </c>
      <c r="AH80" s="4">
        <v>1.470475362192436E-2</v>
      </c>
      <c r="AI80" s="4">
        <v>1.4412191509216354E-2</v>
      </c>
      <c r="AJ80" s="4">
        <v>1.4125143274269836E-2</v>
      </c>
      <c r="AK80" s="4">
        <v>1.3843527284753465E-2</v>
      </c>
      <c r="AL80" s="4">
        <v>1.3567261369273886E-2</v>
      </c>
      <c r="AM80" s="4">
        <v>1.3296262989067831E-2</v>
      </c>
      <c r="AN80" s="4">
        <v>1.3030449394491717E-2</v>
      </c>
      <c r="AO80" s="4">
        <v>1.2769737767451939E-2</v>
      </c>
      <c r="AP80" s="4">
        <v>1.2514045350836445E-2</v>
      </c>
      <c r="AQ80" s="4">
        <v>1.2263289565939028E-2</v>
      </c>
      <c r="AR80" s="4">
        <v>1.2017388118795602E-2</v>
      </c>
      <c r="AS80" s="4">
        <v>1.1776259096287878E-2</v>
      </c>
      <c r="AT80" s="4">
        <v>1.1539821052808152E-2</v>
      </c>
      <c r="AU80" s="4">
        <v>1.1307993088220281E-2</v>
      </c>
      <c r="AV80" s="4">
        <v>1.1080694917801726E-2</v>
      </c>
      <c r="AW80" s="4">
        <v>1.0857846934798077E-2</v>
      </c>
      <c r="AX80" s="4">
        <v>1.0639370266177672E-2</v>
      </c>
      <c r="AY80" s="4">
        <v>1.0425186822130117E-2</v>
      </c>
      <c r="AZ80" s="4">
        <v>1.0215219339811621E-2</v>
      </c>
      <c r="BA80" s="4">
        <v>1.0009391421803016E-2</v>
      </c>
      <c r="BB80" s="4">
        <v>9.8076275697127624E-3</v>
      </c>
      <c r="BC80" s="4">
        <v>9.6098532133229719E-3</v>
      </c>
      <c r="BD80" s="4">
        <v>9.4159947356484697E-3</v>
      </c>
      <c r="BE80" s="4">
        <v>9.2259794942493034E-3</v>
      </c>
      <c r="BF80" s="4">
        <v>9.0397358391131055E-3</v>
      </c>
      <c r="BG80" s="4">
        <v>8.8571931273980775E-3</v>
      </c>
      <c r="BH80" s="4">
        <v>8.6782817353063813E-3</v>
      </c>
      <c r="BI80" s="4">
        <v>8.5029330673367376E-3</v>
      </c>
      <c r="BJ80" s="4">
        <v>8.3310795631456047E-3</v>
      </c>
      <c r="BK80" s="4">
        <v>8.1626547022293217E-3</v>
      </c>
      <c r="BL80" s="4">
        <v>7.9975930066219503E-3</v>
      </c>
      <c r="BM80" s="4">
        <v>7.8358300417907811E-3</v>
      </c>
      <c r="BN80" s="4">
        <v>7.6773024158943715E-3</v>
      </c>
      <c r="BO80" s="4">
        <v>7.5219477775573251E-3</v>
      </c>
      <c r="BP80" s="4">
        <v>7.3697048123029241E-3</v>
      </c>
      <c r="BQ80" s="4">
        <v>7.2205132377738401E-3</v>
      </c>
      <c r="BR80" s="4">
        <v>7.0743137978612758E-3</v>
      </c>
      <c r="BS80" s="4">
        <v>6.9310482558517794E-3</v>
      </c>
      <c r="BT80" s="4">
        <v>6.7906593866944309E-3</v>
      </c>
      <c r="BU80" s="4">
        <v>6.6530909684821005E-3</v>
      </c>
      <c r="BV80" s="4">
        <v>6.5182877732307132E-3</v>
      </c>
      <c r="BW80" s="4">
        <v>6.3861955570377882E-3</v>
      </c>
      <c r="BX80" s="4">
        <v>6.2567610496914172E-3</v>
      </c>
      <c r="BY80" s="4">
        <v>6.1299319437967403E-3</v>
      </c>
      <c r="BZ80" s="4">
        <v>6.0056568834803148E-3</v>
      </c>
      <c r="CA80" s="4">
        <v>5.8838854527299977E-3</v>
      </c>
      <c r="CB80" s="4">
        <v>5.7645681634193036E-3</v>
      </c>
      <c r="CC80" s="4">
        <v>5.6476564430653076E-3</v>
      </c>
      <c r="CD80" s="4">
        <v>5.5331026223626179E-3</v>
      </c>
      <c r="CE80" s="4">
        <v>5.4208599225317178E-3</v>
      </c>
      <c r="CF80" s="4">
        <v>5.3108824425190937E-3</v>
      </c>
      <c r="CG80" s="4">
        <v>5.2031251460807892E-3</v>
      </c>
      <c r="CH80" s="4">
        <v>5.0975438487800284E-3</v>
      </c>
      <c r="CI80" s="4">
        <v>4.9940952049265519E-3</v>
      </c>
      <c r="CJ80" s="4">
        <v>4.8927366944804263E-3</v>
      </c>
      <c r="CK80" s="4">
        <v>4.7934266099459721E-3</v>
      </c>
      <c r="CL80" s="4">
        <v>4.6961240432737972E-3</v>
      </c>
      <c r="CM80" s="4">
        <v>4.6007888727902513E-3</v>
      </c>
      <c r="CN80" s="4">
        <v>4.507381750171402E-3</v>
      </c>
      <c r="CO80" s="4">
        <v>4.4158640874766286E-3</v>
      </c>
      <c r="CP80" s="4">
        <v>4.3261980442547143E-3</v>
      </c>
      <c r="CQ80" s="4">
        <v>4.238346514736091E-3</v>
      </c>
      <c r="CR80" s="4">
        <v>4.1522731151205639E-3</v>
      </c>
      <c r="CS80" s="4">
        <v>4.0679421709718389E-3</v>
      </c>
      <c r="CT80" s="4">
        <v>3.9853187047265148E-3</v>
      </c>
      <c r="CU80" s="4">
        <v>3.9043684233265319E-3</v>
      </c>
      <c r="CV80" s="4">
        <v>3.8250577059802948E-3</v>
      </c>
      <c r="CW80" s="4">
        <v>3.747353592060132E-3</v>
      </c>
      <c r="CX80" s="4">
        <v>3.6712237691405303E-3</v>
      </c>
      <c r="CY80" s="4">
        <v>3.5966365611813655E-3</v>
      </c>
      <c r="CZ80" s="4">
        <v>3.5235609168617898E-3</v>
      </c>
      <c r="DA80" s="4">
        <v>3.4519663980655535E-3</v>
      </c>
      <c r="DB80" s="4">
        <v>3.3818231685226463E-3</v>
      </c>
      <c r="DC80" s="4">
        <v>3.3131019826092567E-3</v>
      </c>
      <c r="DD80" s="4">
        <v>3.2457741743071589E-3</v>
      </c>
      <c r="DE80" s="4">
        <v>3.1798116463239712E-3</v>
      </c>
      <c r="DF80" s="4">
        <v>3.1151868593771725E-3</v>
      </c>
      <c r="DG80" s="4">
        <v>3.0518728216398783E-3</v>
      </c>
      <c r="DH80" s="4">
        <v>2.989843078351373E-3</v>
      </c>
      <c r="DI80" s="4">
        <v>2.9290717015908463E-3</v>
      </c>
      <c r="DJ80" s="4">
        <v>2.8695332802149975E-3</v>
      </c>
      <c r="DK80" s="4">
        <v>2.8112029099593983E-3</v>
      </c>
      <c r="DL80" s="4">
        <v>2.7540561837025024E-3</v>
      </c>
      <c r="DM80" s="4">
        <v>2.698069181891416E-3</v>
      </c>
      <c r="DN80" s="4">
        <v>2.6432184631300926E-3</v>
      </c>
      <c r="DO80" s="4">
        <v>2.5894810549265124E-3</v>
      </c>
      <c r="DP80" s="4">
        <v>2.5368344445999558E-3</v>
      </c>
      <c r="DQ80" s="4">
        <v>2.4852565703457064E-3</v>
      </c>
      <c r="DR80" s="4">
        <v>2.4347258124555182E-3</v>
      </c>
      <c r="DS80" s="4">
        <v>2.3852209846944028E-3</v>
      </c>
      <c r="DT80" s="4">
        <v>2.336721325829183E-3</v>
      </c>
      <c r="DU80" s="4">
        <v>2.2892064913097032E-3</v>
      </c>
      <c r="DV80" s="4">
        <v>2.24265654509892E-3</v>
      </c>
      <c r="DW80" s="4">
        <v>2.19705195165254E-3</v>
      </c>
      <c r="DX80" s="4">
        <v>2.1523735680432088E-3</v>
      </c>
      <c r="DY80" s="4">
        <v>2.1086026362299171E-3</v>
      </c>
      <c r="DZ80" s="4">
        <v>2.0657207754702922E-3</v>
      </c>
      <c r="EA80" s="4">
        <v>2.0237099748721121E-3</v>
      </c>
      <c r="EB80" s="4">
        <v>1.982552586084152E-3</v>
      </c>
      <c r="EC80" s="4">
        <v>1.9422313161234772E-3</v>
      </c>
      <c r="ED80" s="4">
        <v>1.9027292203365187E-3</v>
      </c>
      <c r="EE80" s="4">
        <v>1.8640296954938185E-3</v>
      </c>
      <c r="EF80" s="4">
        <v>1.8261164730137835E-3</v>
      </c>
      <c r="EG80" s="4">
        <v>1.7889736123158917E-3</v>
      </c>
      <c r="EH80" s="4">
        <v>1.7525854942993524E-3</v>
      </c>
      <c r="EI80" s="4">
        <v>1.716936814947001E-3</v>
      </c>
      <c r="EJ80" s="4">
        <v>1.6820125790506513E-3</v>
      </c>
      <c r="EK80" s="4">
        <v>1.6477980940573511E-3</v>
      </c>
      <c r="EL80" s="4">
        <v>1.6142789640333222E-3</v>
      </c>
      <c r="EM80" s="4">
        <v>1.5814410837446946E-3</v>
      </c>
      <c r="EN80" s="4">
        <v>1.549270632851929E-3</v>
      </c>
      <c r="EO80" s="4">
        <v>1.5177540702171477E-3</v>
      </c>
      <c r="EP80" s="4">
        <v>1.4868781283216004E-3</v>
      </c>
      <c r="EQ80" s="4">
        <v>1.4566298077914874E-3</v>
      </c>
      <c r="ER80" s="4">
        <v>1.4269963720302536E-3</v>
      </c>
      <c r="ES80" s="4">
        <v>1.397965341955798E-3</v>
      </c>
      <c r="ET80" s="4">
        <v>1.3695244908400461E-3</v>
      </c>
      <c r="EU80" s="4">
        <v>1.3416618392499968E-3</v>
      </c>
      <c r="EV80" s="4">
        <v>1.3143656500874679E-3</v>
      </c>
      <c r="EW80" s="4">
        <v>1.2876244237258749E-3</v>
      </c>
      <c r="EX80" s="4">
        <v>1.2614268932434891E-3</v>
      </c>
      <c r="EY80" s="4">
        <v>1.2357620197490649E-3</v>
      </c>
      <c r="EZ80" s="4">
        <v>1.2106189878010598E-3</v>
      </c>
      <c r="FA80" s="4">
        <v>1.1859872009155614E-3</v>
      </c>
      <c r="FB80" s="4">
        <v>1.1618562771644747E-3</v>
      </c>
      <c r="FC80" s="4">
        <v>1.1382160448591971E-3</v>
      </c>
      <c r="FD80" s="4">
        <v>1.11505653832078E-3</v>
      </c>
      <c r="FE80" s="4">
        <v>1.0923679937332453E-3</v>
      </c>
      <c r="FF80" s="4">
        <v>1.0701408450792815E-3</v>
      </c>
      <c r="FG80" s="4">
        <v>1.04836572015643E-3</v>
      </c>
      <c r="FH80" s="4">
        <v>1.027033436672431E-3</v>
      </c>
      <c r="FI80" s="4">
        <v>1.0061349984179513E-3</v>
      </c>
      <c r="FJ80" s="4">
        <v>9.8566159151602939E-4</v>
      </c>
      <c r="FK80" s="4">
        <v>9.6560458074523847E-4</v>
      </c>
      <c r="FL80" s="4">
        <v>9.4595550593690181E-4</v>
      </c>
      <c r="FM80" s="4">
        <v>9.2670607844325126E-4</v>
      </c>
      <c r="FN80" s="4">
        <v>9.078481776768621E-4</v>
      </c>
      <c r="FO80" s="4">
        <v>8.8937384771858863E-4</v>
      </c>
      <c r="FP80" s="4">
        <v>8.7127529399344539E-4</v>
      </c>
      <c r="FQ80" s="4">
        <v>8.5354488001265771E-4</v>
      </c>
    </row>
    <row r="81" spans="1:173" x14ac:dyDescent="0.2">
      <c r="A81" s="3">
        <v>79</v>
      </c>
      <c r="B81" s="4">
        <v>3.4109063801407435E-2</v>
      </c>
      <c r="C81" s="4">
        <v>3.3677914775766649E-2</v>
      </c>
      <c r="D81" s="4">
        <v>3.1380681530803756E-2</v>
      </c>
      <c r="E81" s="4">
        <v>3.0016081311800669E-2</v>
      </c>
      <c r="F81" s="4">
        <v>2.9088299278865803E-2</v>
      </c>
      <c r="G81" s="4">
        <v>2.8372683274750399E-2</v>
      </c>
      <c r="H81" s="4">
        <v>2.7763386023536341E-2</v>
      </c>
      <c r="I81" s="4">
        <v>2.7209535306567778E-2</v>
      </c>
      <c r="J81" s="4">
        <v>2.6686444790700592E-2</v>
      </c>
      <c r="K81" s="4">
        <v>2.6182085559865453E-2</v>
      </c>
      <c r="L81" s="4">
        <v>2.5690589705204214E-2</v>
      </c>
      <c r="M81" s="4">
        <v>2.520909610926203E-2</v>
      </c>
      <c r="N81" s="4">
        <v>2.4736210664006109E-2</v>
      </c>
      <c r="O81" s="4">
        <v>2.4271252789097142E-2</v>
      </c>
      <c r="P81" s="4">
        <v>2.3813886479956747E-2</v>
      </c>
      <c r="Q81" s="4">
        <v>2.3363939768531794E-2</v>
      </c>
      <c r="R81" s="4">
        <v>2.2921316575099437E-2</v>
      </c>
      <c r="S81" s="4">
        <v>2.2485953869214037E-2</v>
      </c>
      <c r="T81" s="4">
        <v>2.2057801039434888E-2</v>
      </c>
      <c r="U81" s="4">
        <v>2.1636810135441054E-2</v>
      </c>
      <c r="V81" s="4">
        <v>2.1222931419601743E-2</v>
      </c>
      <c r="W81" s="4">
        <v>2.0816111499046497E-2</v>
      </c>
      <c r="X81" s="4">
        <v>2.0416292700388139E-2</v>
      </c>
      <c r="Y81" s="4">
        <v>2.0023413032048465E-2</v>
      </c>
      <c r="Z81" s="4">
        <v>1.9637406414198866E-2</v>
      </c>
      <c r="AA81" s="4">
        <v>1.9258203020711573E-2</v>
      </c>
      <c r="AB81" s="4">
        <v>1.8885729658098871E-2</v>
      </c>
      <c r="AC81" s="4">
        <v>1.8519910145888607E-2</v>
      </c>
      <c r="AD81" s="4">
        <v>1.816066568217134E-2</v>
      </c>
      <c r="AE81" s="4">
        <v>1.7807915187446399E-2</v>
      </c>
      <c r="AF81" s="4">
        <v>1.7461575624425407E-2</v>
      </c>
      <c r="AG81" s="4">
        <v>1.7121562293614945E-2</v>
      </c>
      <c r="AH81" s="4">
        <v>1.6787789105489281E-2</v>
      </c>
      <c r="AI81" s="4">
        <v>1.6460168830495059E-2</v>
      </c>
      <c r="AJ81" s="4">
        <v>1.613861332828237E-2</v>
      </c>
      <c r="AK81" s="4">
        <v>1.5823033757575433E-2</v>
      </c>
      <c r="AL81" s="4">
        <v>1.551334076805988E-2</v>
      </c>
      <c r="AM81" s="4">
        <v>1.5209444675595374E-2</v>
      </c>
      <c r="AN81" s="4">
        <v>1.4911255621984809E-2</v>
      </c>
      <c r="AO81" s="4">
        <v>1.4618683720454162E-2</v>
      </c>
      <c r="AP81" s="4">
        <v>1.4331639187916689E-2</v>
      </c>
      <c r="AQ81" s="4">
        <v>1.405003246502512E-2</v>
      </c>
      <c r="AR81" s="4">
        <v>1.3773774324940535E-2</v>
      </c>
      <c r="AS81" s="4">
        <v>1.3502775971685033E-2</v>
      </c>
      <c r="AT81" s="4">
        <v>1.3236949128879405E-2</v>
      </c>
      <c r="AU81" s="4">
        <v>1.2976206119614031E-2</v>
      </c>
      <c r="AV81" s="4">
        <v>1.2720459938141748E-2</v>
      </c>
      <c r="AW81" s="4">
        <v>1.2469624314036087E-2</v>
      </c>
      <c r="AX81" s="4">
        <v>1.222361376940917E-2</v>
      </c>
      <c r="AY81" s="4">
        <v>1.1982343669739937E-2</v>
      </c>
      <c r="AZ81" s="4">
        <v>1.1745730268823307E-2</v>
      </c>
      <c r="BA81" s="4">
        <v>1.151369074831321E-2</v>
      </c>
      <c r="BB81" s="4">
        <v>1.1286143252297709E-2</v>
      </c>
      <c r="BC81" s="4">
        <v>1.1063006917310436E-2</v>
      </c>
      <c r="BD81" s="4">
        <v>1.0844201898154604E-2</v>
      </c>
      <c r="BE81" s="4">
        <v>1.0629649389884754E-2</v>
      </c>
      <c r="BF81" s="4">
        <v>1.0419271646269102E-2</v>
      </c>
      <c r="BG81" s="4">
        <v>1.0212991995027787E-2</v>
      </c>
      <c r="BH81" s="4">
        <v>1.0010734850120939E-2</v>
      </c>
      <c r="BI81" s="4">
        <v>9.8124257213406674E-3</v>
      </c>
      <c r="BJ81" s="4">
        <v>9.6179912214415797E-3</v>
      </c>
      <c r="BK81" s="4">
        <v>9.4273590710237665E-3</v>
      </c>
      <c r="BL81" s="4">
        <v>9.240458101370419E-3</v>
      </c>
      <c r="BM81" s="4">
        <v>9.0572182554224945E-3</v>
      </c>
      <c r="BN81" s="4">
        <v>8.8775705870609567E-3</v>
      </c>
      <c r="BO81" s="4">
        <v>8.7014472588541336E-3</v>
      </c>
      <c r="BP81" s="4">
        <v>8.5287815384132992E-3</v>
      </c>
      <c r="BQ81" s="4">
        <v>8.3595077934908169E-3</v>
      </c>
      <c r="BR81" s="4">
        <v>8.1935614859438566E-3</v>
      </c>
      <c r="BS81" s="4">
        <v>8.0308791646760413E-3</v>
      </c>
      <c r="BT81" s="4">
        <v>7.8713984576614937E-3</v>
      </c>
      <c r="BU81" s="4">
        <v>7.7150580631480947E-3</v>
      </c>
      <c r="BV81" s="4">
        <v>7.5617977401266634E-3</v>
      </c>
      <c r="BW81" s="4">
        <v>7.4115582981487682E-3</v>
      </c>
      <c r="BX81" s="4">
        <v>7.2642815865668897E-3</v>
      </c>
      <c r="BY81" s="4">
        <v>7.1199104832656568E-3</v>
      </c>
      <c r="BZ81" s="4">
        <v>6.9783888829478835E-3</v>
      </c>
      <c r="CA81" s="4">
        <v>6.8396616850315839E-3</v>
      </c>
      <c r="CB81" s="4">
        <v>6.7036747812134756E-3</v>
      </c>
      <c r="CC81" s="4">
        <v>6.5703750427451579E-3</v>
      </c>
      <c r="CD81" s="4">
        <v>6.4397103074682605E-3</v>
      </c>
      <c r="CE81" s="4">
        <v>6.311629366647864E-3</v>
      </c>
      <c r="CF81" s="4">
        <v>6.1860819516437182E-3</v>
      </c>
      <c r="CG81" s="4">
        <v>6.0630187204508967E-3</v>
      </c>
      <c r="CH81" s="4">
        <v>5.9423912441425308E-3</v>
      </c>
      <c r="CI81" s="4">
        <v>5.824151993242821E-3</v>
      </c>
      <c r="CJ81" s="4">
        <v>5.7082543240563055E-3</v>
      </c>
      <c r="CK81" s="4">
        <v>5.5946524649761464E-3</v>
      </c>
      <c r="CL81" s="4">
        <v>5.4833015027944132E-3</v>
      </c>
      <c r="CM81" s="4">
        <v>5.3741573690319067E-3</v>
      </c>
      <c r="CN81" s="4">
        <v>5.2671768263070629E-3</v>
      </c>
      <c r="CO81" s="4">
        <v>5.1623174547588135E-3</v>
      </c>
      <c r="CP81" s="4">
        <v>5.0595376385376145E-3</v>
      </c>
      <c r="CQ81" s="4">
        <v>4.9587965523786304E-3</v>
      </c>
      <c r="CR81" s="4">
        <v>4.860054148267845E-3</v>
      </c>
      <c r="CS81" s="4">
        <v>4.7632711422117557E-3</v>
      </c>
      <c r="CT81" s="4">
        <v>4.6684090011209767E-3</v>
      </c>
      <c r="CU81" s="4">
        <v>4.5754299298141898E-3</v>
      </c>
      <c r="CV81" s="4">
        <v>4.4842968581519926E-3</v>
      </c>
      <c r="CW81" s="4">
        <v>4.3949734283053044E-3</v>
      </c>
      <c r="CX81" s="4">
        <v>4.3074239821651039E-3</v>
      </c>
      <c r="CY81" s="4">
        <v>4.2216135488993833E-3</v>
      </c>
      <c r="CZ81" s="4">
        <v>4.1375078326585379E-3</v>
      </c>
      <c r="DA81" s="4">
        <v>4.055073200437409E-3</v>
      </c>
      <c r="DB81" s="4">
        <v>3.9742766700927579E-3</v>
      </c>
      <c r="DC81" s="4">
        <v>3.8950858985221659E-3</v>
      </c>
      <c r="DD81" s="4">
        <v>3.8174691700046948E-3</v>
      </c>
      <c r="DE81" s="4">
        <v>3.7413953847056369E-3</v>
      </c>
      <c r="DF81" s="4">
        <v>3.6668340473469119E-3</v>
      </c>
      <c r="DG81" s="4">
        <v>3.5937552560437735E-3</v>
      </c>
      <c r="DH81" s="4">
        <v>3.5221296913087174E-3</v>
      </c>
      <c r="DI81" s="4">
        <v>3.4519286052231424E-3</v>
      </c>
      <c r="DJ81" s="4">
        <v>3.3831238107761008E-3</v>
      </c>
      <c r="DK81" s="4">
        <v>3.315687671371137E-3</v>
      </c>
      <c r="DL81" s="4">
        <v>3.2495930905001025E-3</v>
      </c>
      <c r="DM81" s="4">
        <v>3.1848135015837276E-3</v>
      </c>
      <c r="DN81" s="4">
        <v>3.1213228579775043E-3</v>
      </c>
      <c r="DO81" s="4">
        <v>3.0590956231433264E-3</v>
      </c>
      <c r="DP81" s="4">
        <v>2.9981067609845535E-3</v>
      </c>
      <c r="DQ81" s="4">
        <v>2.9383317263440567E-3</v>
      </c>
      <c r="DR81" s="4">
        <v>2.8797464556632457E-3</v>
      </c>
      <c r="DS81" s="4">
        <v>2.822327357801413E-3</v>
      </c>
      <c r="DT81" s="4">
        <v>2.7660513050139501E-3</v>
      </c>
      <c r="DU81" s="4">
        <v>2.7108956240866622E-3</v>
      </c>
      <c r="DV81" s="4">
        <v>2.6568380876254016E-3</v>
      </c>
      <c r="DW81" s="4">
        <v>2.6038569055000238E-3</v>
      </c>
      <c r="DX81" s="4">
        <v>2.5519307164392213E-3</v>
      </c>
      <c r="DY81" s="4">
        <v>2.5010385797749057E-3</v>
      </c>
      <c r="DZ81" s="4">
        <v>2.4511599673355811E-3</v>
      </c>
      <c r="EA81" s="4">
        <v>2.4022747554851565E-3</v>
      </c>
      <c r="EB81" s="4">
        <v>2.3543632173053108E-3</v>
      </c>
      <c r="EC81" s="4">
        <v>2.3074060149209652E-3</v>
      </c>
      <c r="ED81" s="4">
        <v>2.2613841919650879E-3</v>
      </c>
      <c r="EE81" s="4">
        <v>2.2162791661817227E-3</v>
      </c>
      <c r="EF81" s="4">
        <v>2.1720727221655745E-3</v>
      </c>
      <c r="EG81" s="4">
        <v>2.1287470042347101E-3</v>
      </c>
      <c r="EH81" s="4">
        <v>2.0862845094358207E-3</v>
      </c>
      <c r="EI81" s="4">
        <v>2.0446680806797124E-3</v>
      </c>
      <c r="EJ81" s="4">
        <v>2.0038809000039182E-3</v>
      </c>
      <c r="EK81" s="4">
        <v>1.9639064819614305E-3</v>
      </c>
      <c r="EL81" s="4">
        <v>1.9247286671340014E-3</v>
      </c>
      <c r="EM81" s="4">
        <v>1.8863316157663457E-3</v>
      </c>
      <c r="EN81" s="4">
        <v>1.8486998015208034E-3</v>
      </c>
      <c r="EO81" s="4">
        <v>1.8118180053493527E-3</v>
      </c>
      <c r="EP81" s="4">
        <v>1.7756713094820853E-3</v>
      </c>
      <c r="EQ81" s="4">
        <v>1.7402450915291467E-3</v>
      </c>
      <c r="ER81" s="4">
        <v>1.70552501869492E-3</v>
      </c>
      <c r="ES81" s="4">
        <v>1.6714970421021214E-3</v>
      </c>
      <c r="ET81" s="4">
        <v>1.6381473912241429E-3</v>
      </c>
      <c r="EU81" s="4">
        <v>1.6054625684238655E-3</v>
      </c>
      <c r="EV81" s="4">
        <v>1.5734293435960556E-3</v>
      </c>
      <c r="EW81" s="4">
        <v>1.5420347489140118E-3</v>
      </c>
      <c r="EX81" s="4">
        <v>1.5112660736746886E-3</v>
      </c>
      <c r="EY81" s="4">
        <v>1.4811108592452937E-3</v>
      </c>
      <c r="EZ81" s="4">
        <v>1.4515568941045887E-3</v>
      </c>
      <c r="FA81" s="4">
        <v>1.4225922089819987E-3</v>
      </c>
      <c r="FB81" s="4">
        <v>1.394205072088428E-3</v>
      </c>
      <c r="FC81" s="4">
        <v>1.3663839844404446E-3</v>
      </c>
      <c r="FD81" s="4">
        <v>1.3391176752743927E-3</v>
      </c>
      <c r="FE81" s="4">
        <v>1.3123950975487686E-3</v>
      </c>
      <c r="FF81" s="4">
        <v>1.2862054235346365E-3</v>
      </c>
      <c r="FG81" s="4">
        <v>1.2605380404902E-3</v>
      </c>
      <c r="FH81" s="4">
        <v>1.2353825464209711E-3</v>
      </c>
      <c r="FI81" s="4">
        <v>1.2107287459200977E-3</v>
      </c>
      <c r="FJ81" s="4">
        <v>1.1865666460919577E-3</v>
      </c>
      <c r="FK81" s="4">
        <v>1.1628864525529137E-3</v>
      </c>
      <c r="FL81" s="4">
        <v>1.1396785655107822E-3</v>
      </c>
      <c r="FM81" s="4">
        <v>1.1169335759214638E-3</v>
      </c>
      <c r="FN81" s="4">
        <v>1.0946422617188478E-3</v>
      </c>
      <c r="FO81" s="4">
        <v>1.0727955841192127E-3</v>
      </c>
      <c r="FP81" s="4">
        <v>1.0513846839980134E-3</v>
      </c>
      <c r="FQ81" s="4">
        <v>1.0304008783370566E-3</v>
      </c>
    </row>
    <row r="82" spans="1:173" x14ac:dyDescent="0.2">
      <c r="A82" s="3">
        <v>80</v>
      </c>
      <c r="B82" s="4">
        <v>3.9893751738385719E-2</v>
      </c>
      <c r="C82" s="4">
        <v>3.9436546241531367E-2</v>
      </c>
      <c r="D82" s="4">
        <v>3.657156640499315E-2</v>
      </c>
      <c r="E82" s="4">
        <v>3.4908953052840586E-2</v>
      </c>
      <c r="F82" s="4">
        <v>3.3805891733241E-2</v>
      </c>
      <c r="G82" s="4">
        <v>3.2973187117107172E-2</v>
      </c>
      <c r="H82" s="4">
        <v>3.2275047665507817E-2</v>
      </c>
      <c r="I82" s="4">
        <v>3.1646305704521982E-2</v>
      </c>
      <c r="J82" s="4">
        <v>3.1055355108626781E-2</v>
      </c>
      <c r="K82" s="4">
        <v>3.0486799125303721E-2</v>
      </c>
      <c r="L82" s="4">
        <v>2.9933130992881418E-2</v>
      </c>
      <c r="M82" s="4">
        <v>2.9390696450319886E-2</v>
      </c>
      <c r="N82" s="4">
        <v>2.885772248677454E-2</v>
      </c>
      <c r="O82" s="4">
        <v>2.8333352263189449E-2</v>
      </c>
      <c r="P82" s="4">
        <v>2.7817172218175035E-2</v>
      </c>
      <c r="Q82" s="4">
        <v>2.7308980454310627E-2</v>
      </c>
      <c r="R82" s="4">
        <v>2.6808673514059578E-2</v>
      </c>
      <c r="S82" s="4">
        <v>2.6316191256764987E-2</v>
      </c>
      <c r="T82" s="4">
        <v>2.5831490238351185E-2</v>
      </c>
      <c r="U82" s="4">
        <v>2.5354531058724761E-2</v>
      </c>
      <c r="V82" s="4">
        <v>2.4885272539255765E-2</v>
      </c>
      <c r="W82" s="4">
        <v>2.4423669226219524E-2</v>
      </c>
      <c r="X82" s="4">
        <v>2.3969670500859408E-2</v>
      </c>
      <c r="Y82" s="4">
        <v>2.3523220453367522E-2</v>
      </c>
      <c r="Z82" s="4">
        <v>2.3084258108583944E-2</v>
      </c>
      <c r="AA82" s="4">
        <v>2.2652717802563616E-2</v>
      </c>
      <c r="AB82" s="4">
        <v>2.222852961287447E-2</v>
      </c>
      <c r="AC82" s="4">
        <v>2.1811619796330395E-2</v>
      </c>
      <c r="AD82" s="4">
        <v>2.1401911212740821E-2</v>
      </c>
      <c r="AE82" s="4">
        <v>2.0999323725396257E-2</v>
      </c>
      <c r="AF82" s="4">
        <v>2.0603774574887712E-2</v>
      </c>
      <c r="AG82" s="4">
        <v>2.0215178725670357E-2</v>
      </c>
      <c r="AH82" s="4">
        <v>1.9833449186092866E-2</v>
      </c>
      <c r="AI82" s="4">
        <v>1.9458497303190825E-2</v>
      </c>
      <c r="AJ82" s="4">
        <v>1.9090233033762893E-2</v>
      </c>
      <c r="AK82" s="4">
        <v>1.8728565193297464E-2</v>
      </c>
      <c r="AL82" s="4">
        <v>1.837340168428736E-2</v>
      </c>
      <c r="AM82" s="4">
        <v>1.8024649705400519E-2</v>
      </c>
      <c r="AN82" s="4">
        <v>1.768221594289443E-2</v>
      </c>
      <c r="AO82" s="4">
        <v>1.7346006745574072E-2</v>
      </c>
      <c r="AP82" s="4">
        <v>1.7015928284509929E-2</v>
      </c>
      <c r="AQ82" s="4">
        <v>1.6691886698647296E-2</v>
      </c>
      <c r="AR82" s="4">
        <v>1.6373788227362907E-2</v>
      </c>
      <c r="AS82" s="4">
        <v>1.606153933095078E-2</v>
      </c>
      <c r="AT82" s="4">
        <v>1.5755046799947769E-2</v>
      </c>
      <c r="AU82" s="4">
        <v>1.54542178541488E-2</v>
      </c>
      <c r="AV82" s="4">
        <v>1.5158960232097174E-2</v>
      </c>
      <c r="AW82" s="4">
        <v>1.4869182271783576E-2</v>
      </c>
      <c r="AX82" s="4">
        <v>1.4584792983229344E-2</v>
      </c>
      <c r="AY82" s="4">
        <v>1.4305702113586172E-2</v>
      </c>
      <c r="AZ82" s="4">
        <v>1.4031820205334999E-2</v>
      </c>
      <c r="BA82" s="4">
        <v>1.3763058648125215E-2</v>
      </c>
      <c r="BB82" s="4">
        <v>1.3499329724757758E-2</v>
      </c>
      <c r="BC82" s="4">
        <v>1.3240546651774876E-2</v>
      </c>
      <c r="BD82" s="4">
        <v>1.2986623615090398E-2</v>
      </c>
      <c r="BE82" s="4">
        <v>1.2737475801056997E-2</v>
      </c>
      <c r="BF82" s="4">
        <v>1.2493019423341911E-2</v>
      </c>
      <c r="BG82" s="4">
        <v>1.2253171745952418E-2</v>
      </c>
      <c r="BH82" s="4">
        <v>1.2017851102728572E-2</v>
      </c>
      <c r="BI82" s="4">
        <v>1.1786976913595426E-2</v>
      </c>
      <c r="BJ82" s="4">
        <v>1.1560469697846076E-2</v>
      </c>
      <c r="BK82" s="4">
        <v>1.1338251084706985E-2</v>
      </c>
      <c r="BL82" s="4">
        <v>1.1120243821416409E-2</v>
      </c>
      <c r="BM82" s="4">
        <v>1.0906371779030533E-2</v>
      </c>
      <c r="BN82" s="4">
        <v>1.0696559956155705E-2</v>
      </c>
      <c r="BO82" s="4">
        <v>1.0490734480789854E-2</v>
      </c>
      <c r="BP82" s="4">
        <v>1.0288822610440618E-2</v>
      </c>
      <c r="BQ82" s="4">
        <v>1.0090752730678498E-2</v>
      </c>
      <c r="BR82" s="4">
        <v>9.8964543522672699E-3</v>
      </c>
      <c r="BS82" s="4">
        <v>9.7058581070053052E-3</v>
      </c>
      <c r="BT82" s="4">
        <v>9.5188957424006126E-3</v>
      </c>
      <c r="BU82" s="4">
        <v>9.3355001152924943E-3</v>
      </c>
      <c r="BV82" s="4">
        <v>9.1556051845235187E-3</v>
      </c>
      <c r="BW82" s="4">
        <v>8.9791460027593972E-3</v>
      </c>
      <c r="BX82" s="4">
        <v>8.8060587075439178E-3</v>
      </c>
      <c r="BY82" s="4">
        <v>8.6362805116714236E-3</v>
      </c>
      <c r="BZ82" s="4">
        <v>8.4697496929505567E-3</v>
      </c>
      <c r="CA82" s="4">
        <v>8.3064055834309869E-3</v>
      </c>
      <c r="CB82" s="4">
        <v>8.1461885581537441E-3</v>
      </c>
      <c r="CC82" s="4">
        <v>7.9890400234855496E-3</v>
      </c>
      <c r="CD82" s="4">
        <v>7.8349024050893279E-3</v>
      </c>
      <c r="CE82" s="4">
        <v>7.683719135582967E-3</v>
      </c>
      <c r="CF82" s="4">
        <v>7.5354346419269636E-3</v>
      </c>
      <c r="CG82" s="4">
        <v>7.3899943325882456E-3</v>
      </c>
      <c r="CH82" s="4">
        <v>7.2473445845122608E-3</v>
      </c>
      <c r="CI82" s="4">
        <v>7.1074327299435192E-3</v>
      </c>
      <c r="CJ82" s="4">
        <v>6.9702070431226781E-3</v>
      </c>
      <c r="CK82" s="4">
        <v>6.8356167268908141E-3</v>
      </c>
      <c r="CL82" s="4">
        <v>6.7036118992284122E-3</v>
      </c>
      <c r="CM82" s="4">
        <v>6.5741435797513903E-3</v>
      </c>
      <c r="CN82" s="4">
        <v>6.447163676188139E-3</v>
      </c>
      <c r="CO82" s="4">
        <v>6.3226249708563387E-3</v>
      </c>
      <c r="CP82" s="4">
        <v>6.2004811071593169E-3</v>
      </c>
      <c r="CQ82" s="4">
        <v>6.0806865761172668E-3</v>
      </c>
      <c r="CR82" s="4">
        <v>5.9631967029497579E-3</v>
      </c>
      <c r="CS82" s="4">
        <v>5.8479676337216402E-3</v>
      </c>
      <c r="CT82" s="4">
        <v>5.7349563220663313E-3</v>
      </c>
      <c r="CU82" s="4">
        <v>5.6241205159967E-3</v>
      </c>
      <c r="CV82" s="4">
        <v>5.5154187448133163E-3</v>
      </c>
      <c r="CW82" s="4">
        <v>5.4088103061200599E-3</v>
      </c>
      <c r="CX82" s="4">
        <v>5.304255252953638E-3</v>
      </c>
      <c r="CY82" s="4">
        <v>5.2017143810361155E-3</v>
      </c>
      <c r="CZ82" s="4">
        <v>5.1011492161547878E-3</v>
      </c>
      <c r="DA82" s="4">
        <v>5.0025220016759464E-3</v>
      </c>
      <c r="DB82" s="4">
        <v>4.9057956861977559E-3</v>
      </c>
      <c r="DC82" s="4">
        <v>4.8109339113453498E-3</v>
      </c>
      <c r="DD82" s="4">
        <v>4.7179009997140309E-3</v>
      </c>
      <c r="DE82" s="4">
        <v>4.6266619429603528E-3</v>
      </c>
      <c r="DF82" s="4">
        <v>4.5371823900471897E-3</v>
      </c>
      <c r="DG82" s="4">
        <v>4.4494286356429047E-3</v>
      </c>
      <c r="DH82" s="4">
        <v>4.3633676086776152E-3</v>
      </c>
      <c r="DI82" s="4">
        <v>4.2789668610566656E-3</v>
      </c>
      <c r="DJ82" s="4">
        <v>4.1961945565335279E-3</v>
      </c>
      <c r="DK82" s="4">
        <v>4.1150194597436851E-3</v>
      </c>
      <c r="DL82" s="4">
        <v>4.0354109253968318E-3</v>
      </c>
      <c r="DM82" s="4">
        <v>3.9573388876317228E-3</v>
      </c>
      <c r="DN82" s="4">
        <v>3.8807738495310051E-3</v>
      </c>
      <c r="DO82" s="4">
        <v>3.8056868727959214E-3</v>
      </c>
      <c r="DP82" s="4">
        <v>3.7320495675822185E-3</v>
      </c>
      <c r="DQ82" s="4">
        <v>3.6598340824951503E-3</v>
      </c>
      <c r="DR82" s="4">
        <v>3.5890130947423549E-3</v>
      </c>
      <c r="DS82" s="4">
        <v>3.5195598004467143E-3</v>
      </c>
      <c r="DT82" s="4">
        <v>3.4514479051136471E-3</v>
      </c>
      <c r="DU82" s="4">
        <v>3.3846516142562733E-3</v>
      </c>
      <c r="DV82" s="4">
        <v>3.3191456241735695E-3</v>
      </c>
      <c r="DW82" s="4">
        <v>3.2549051128829554E-3</v>
      </c>
      <c r="DX82" s="4">
        <v>3.191905731203204E-3</v>
      </c>
      <c r="DY82" s="4">
        <v>3.1301235939892313E-3</v>
      </c>
      <c r="DZ82" s="4">
        <v>3.0695352715143231E-3</v>
      </c>
      <c r="EA82" s="4">
        <v>3.0101177810002433E-3</v>
      </c>
      <c r="EB82" s="4">
        <v>2.9518485782922266E-3</v>
      </c>
      <c r="EC82" s="4">
        <v>2.8947055496778562E-3</v>
      </c>
      <c r="ED82" s="4">
        <v>2.838667003848161E-3</v>
      </c>
      <c r="EE82" s="4">
        <v>2.7837116639988224E-3</v>
      </c>
      <c r="EF82" s="4">
        <v>2.7298186600689389E-3</v>
      </c>
      <c r="EG82" s="4">
        <v>2.6769675211175681E-3</v>
      </c>
      <c r="EH82" s="4">
        <v>2.6251381678339403E-3</v>
      </c>
      <c r="EI82" s="4">
        <v>2.5743109051810098E-3</v>
      </c>
      <c r="EJ82" s="4">
        <v>2.5244664151694574E-3</v>
      </c>
      <c r="EK82" s="4">
        <v>2.4755857497615885E-3</v>
      </c>
      <c r="EL82" s="4">
        <v>2.4276503239009095E-3</v>
      </c>
      <c r="EM82" s="4">
        <v>2.3806419086686015E-3</v>
      </c>
      <c r="EN82" s="4">
        <v>2.3345426245621193E-3</v>
      </c>
      <c r="EO82" s="4">
        <v>2.2893349348961367E-3</v>
      </c>
      <c r="EP82" s="4">
        <v>2.2450016393218419E-3</v>
      </c>
      <c r="EQ82" s="4">
        <v>2.2015258674659144E-3</v>
      </c>
      <c r="ER82" s="4">
        <v>2.1588910726831889E-3</v>
      </c>
      <c r="ES82" s="4">
        <v>2.117081025925005E-3</v>
      </c>
      <c r="ET82" s="4">
        <v>2.0760798097186894E-3</v>
      </c>
      <c r="EU82" s="4">
        <v>2.03587181225795E-3</v>
      </c>
      <c r="EV82" s="4">
        <v>1.9964417216017383E-3</v>
      </c>
      <c r="EW82" s="4">
        <v>1.9577745199794716E-3</v>
      </c>
      <c r="EX82" s="4">
        <v>1.9198554782015043E-3</v>
      </c>
      <c r="EY82" s="4">
        <v>1.8826701501729604E-3</v>
      </c>
      <c r="EZ82" s="4">
        <v>1.8462043675087081E-3</v>
      </c>
      <c r="FA82" s="4">
        <v>1.810444234248143E-3</v>
      </c>
      <c r="FB82" s="4">
        <v>1.7753761216683372E-3</v>
      </c>
      <c r="FC82" s="4">
        <v>1.7409866631928894E-3</v>
      </c>
      <c r="FD82" s="4">
        <v>1.7072627493959214E-3</v>
      </c>
      <c r="FE82" s="4">
        <v>1.6741915230995552E-3</v>
      </c>
      <c r="FF82" s="4">
        <v>1.6417603745615406E-3</v>
      </c>
      <c r="FG82" s="4">
        <v>1.6099569367541422E-3</v>
      </c>
      <c r="FH82" s="4">
        <v>1.5787690807301802E-3</v>
      </c>
      <c r="FI82" s="4">
        <v>1.5481849110767776E-3</v>
      </c>
      <c r="FJ82" s="4">
        <v>1.51819276145293E-3</v>
      </c>
      <c r="FK82" s="4">
        <v>1.4887811902124515E-3</v>
      </c>
      <c r="FL82" s="4">
        <v>1.4599389761074111E-3</v>
      </c>
      <c r="FM82" s="4">
        <v>1.4316551140733935E-3</v>
      </c>
      <c r="FN82" s="4">
        <v>1.4039188110936962E-3</v>
      </c>
      <c r="FO82" s="4">
        <v>1.3767194821412421E-3</v>
      </c>
      <c r="FP82" s="4">
        <v>1.3500467461967647E-3</v>
      </c>
      <c r="FQ82" s="4">
        <v>1.3238904223427106E-3</v>
      </c>
    </row>
    <row r="83" spans="1:173" x14ac:dyDescent="0.2">
      <c r="A83" s="3">
        <v>81</v>
      </c>
      <c r="B83" s="4">
        <v>4.4966774954056876E-2</v>
      </c>
      <c r="C83" s="4">
        <v>4.4437467596750602E-2</v>
      </c>
      <c r="D83" s="4">
        <v>4.1597880630654616E-2</v>
      </c>
      <c r="E83" s="4">
        <v>3.990524749366442E-2</v>
      </c>
      <c r="F83" s="4">
        <v>3.8752116175116536E-2</v>
      </c>
      <c r="G83" s="4">
        <v>3.7861446582555525E-2</v>
      </c>
      <c r="H83" s="4">
        <v>3.7102191954787367E-2</v>
      </c>
      <c r="I83" s="4">
        <v>3.6411208881242718E-2</v>
      </c>
      <c r="J83" s="4">
        <v>3.5757804362281598E-2</v>
      </c>
      <c r="K83" s="4">
        <v>3.5127007392791731E-2</v>
      </c>
      <c r="L83" s="4">
        <v>3.4511513806566252E-2</v>
      </c>
      <c r="M83" s="4">
        <v>3.3907767236698749E-2</v>
      </c>
      <c r="N83" s="4">
        <v>3.3314042726564908E-2</v>
      </c>
      <c r="O83" s="4">
        <v>3.2729507511991884E-2</v>
      </c>
      <c r="P83" s="4">
        <v>3.2153760429819545E-2</v>
      </c>
      <c r="Q83" s="4">
        <v>3.1586606186136734E-2</v>
      </c>
      <c r="R83" s="4">
        <v>3.1027944953958664E-2</v>
      </c>
      <c r="S83" s="4">
        <v>3.0477718609226434E-2</v>
      </c>
      <c r="T83" s="4">
        <v>2.9935884769463295E-2</v>
      </c>
      <c r="U83" s="4">
        <v>2.9402404464932919E-2</v>
      </c>
      <c r="V83" s="4">
        <v>2.8877236479294743E-2</v>
      </c>
      <c r="W83" s="4">
        <v>2.8360334939185217E-2</v>
      </c>
      <c r="X83" s="4">
        <v>2.7851648473348978E-2</v>
      </c>
      <c r="Y83" s="4">
        <v>2.7351120117716787E-2</v>
      </c>
      <c r="Z83" s="4">
        <v>2.6858687563353079E-2</v>
      </c>
      <c r="AA83" s="4">
        <v>2.6374283550786748E-2</v>
      </c>
      <c r="AB83" s="4">
        <v>2.5897836315671108E-2</v>
      </c>
      <c r="AC83" s="4">
        <v>2.5429270040478125E-2</v>
      </c>
      <c r="AD83" s="4">
        <v>2.4968505291290133E-2</v>
      </c>
      <c r="AE83" s="4">
        <v>2.4515459430647479E-2</v>
      </c>
      <c r="AF83" s="4">
        <v>2.407004700316695E-2</v>
      </c>
      <c r="AG83" s="4">
        <v>2.3632180093406507E-2</v>
      </c>
      <c r="AH83" s="4">
        <v>2.320176865673329E-2</v>
      </c>
      <c r="AI83" s="4">
        <v>2.2778720824518151E-2</v>
      </c>
      <c r="AJ83" s="4">
        <v>2.236294318519183E-2</v>
      </c>
      <c r="AK83" s="4">
        <v>2.1954341042747294E-2</v>
      </c>
      <c r="AL83" s="4">
        <v>2.155281865423575E-2</v>
      </c>
      <c r="AM83" s="4">
        <v>2.1158279447739847E-2</v>
      </c>
      <c r="AN83" s="4">
        <v>2.0770626222221922E-2</v>
      </c>
      <c r="AO83" s="4">
        <v>2.0389761330558587E-2</v>
      </c>
      <c r="AP83" s="4">
        <v>2.0015586846990563E-2</v>
      </c>
      <c r="AQ83" s="4">
        <v>1.9648004720128731E-2</v>
      </c>
      <c r="AR83" s="4">
        <v>1.9286916912586105E-2</v>
      </c>
      <c r="AS83" s="4">
        <v>1.8932225528223823E-2</v>
      </c>
      <c r="AT83" s="4">
        <v>1.8583832927938637E-2</v>
      </c>
      <c r="AU83" s="4">
        <v>1.8241641834845668E-2</v>
      </c>
      <c r="AV83" s="4">
        <v>1.790555542965877E-2</v>
      </c>
      <c r="AW83" s="4">
        <v>1.7575477437005715E-2</v>
      </c>
      <c r="AX83" s="4">
        <v>1.7251312203369507E-2</v>
      </c>
      <c r="AY83" s="4">
        <v>1.6932964767294223E-2</v>
      </c>
      <c r="AZ83" s="4">
        <v>1.6620340922447907E-2</v>
      </c>
      <c r="BA83" s="4">
        <v>1.6313347274095169E-2</v>
      </c>
      <c r="BB83" s="4">
        <v>1.6011891289489433E-2</v>
      </c>
      <c r="BC83" s="4">
        <v>1.5715881342657667E-2</v>
      </c>
      <c r="BD83" s="4">
        <v>1.542522675402036E-2</v>
      </c>
      <c r="BE83" s="4">
        <v>1.5139837825250524E-2</v>
      </c>
      <c r="BF83" s="4">
        <v>1.4859625869752202E-2</v>
      </c>
      <c r="BG83" s="4">
        <v>1.4584503239107094E-2</v>
      </c>
      <c r="BH83" s="4">
        <v>1.4314383345814363E-2</v>
      </c>
      <c r="BI83" s="4">
        <v>1.4049180682623064E-2</v>
      </c>
      <c r="BJ83" s="4">
        <v>1.378881083873662E-2</v>
      </c>
      <c r="BK83" s="4">
        <v>1.3533190513145832E-2</v>
      </c>
      <c r="BL83" s="4">
        <v>1.3282237525329088E-2</v>
      </c>
      <c r="BM83" s="4">
        <v>1.3035870823541407E-2</v>
      </c>
      <c r="BN83" s="4">
        <v>1.2794010490894125E-2</v>
      </c>
      <c r="BO83" s="4">
        <v>1.2556577749417319E-2</v>
      </c>
      <c r="BP83" s="4">
        <v>1.2323494962276249E-2</v>
      </c>
      <c r="BQ83" s="4">
        <v>1.2094685634305935E-2</v>
      </c>
      <c r="BR83" s="4">
        <v>1.1870074411011622E-2</v>
      </c>
      <c r="BS83" s="4">
        <v>1.1649587076173806E-2</v>
      </c>
      <c r="BT83" s="4">
        <v>1.1433150548184612E-2</v>
      </c>
      <c r="BU83" s="4">
        <v>1.1220692875234084E-2</v>
      </c>
      <c r="BV83" s="4">
        <v>1.1012143229454541E-2</v>
      </c>
      <c r="BW83" s="4">
        <v>1.0807431900123676E-2</v>
      </c>
      <c r="BX83" s="4">
        <v>1.0606490286018011E-2</v>
      </c>
      <c r="BY83" s="4">
        <v>1.0409250887004173E-2</v>
      </c>
      <c r="BZ83" s="4">
        <v>1.0215647294944841E-2</v>
      </c>
      <c r="CA83" s="4">
        <v>1.0025614183992837E-2</v>
      </c>
      <c r="CB83" s="4">
        <v>9.8390873003404433E-3</v>
      </c>
      <c r="CC83" s="4">
        <v>9.6560034514850956E-3</v>
      </c>
      <c r="CD83" s="4">
        <v>9.476300495069423E-3</v>
      </c>
      <c r="CE83" s="4">
        <v>9.2999173273462521E-3</v>
      </c>
      <c r="CF83" s="4">
        <v>9.1267938713175401E-3</v>
      </c>
      <c r="CG83" s="4">
        <v>8.9568710645919758E-3</v>
      </c>
      <c r="CH83" s="4">
        <v>8.7900908470014416E-3</v>
      </c>
      <c r="CI83" s="4">
        <v>8.6263961480124163E-3</v>
      </c>
      <c r="CJ83" s="4">
        <v>8.4657308739694015E-3</v>
      </c>
      <c r="CK83" s="4">
        <v>8.3080398951989043E-3</v>
      </c>
      <c r="CL83" s="4">
        <v>8.1532690330046176E-3</v>
      </c>
      <c r="CM83" s="4">
        <v>8.001365046579445E-3</v>
      </c>
      <c r="CN83" s="4">
        <v>7.852275619858462E-3</v>
      </c>
      <c r="CO83" s="4">
        <v>7.7059493483357944E-3</v>
      </c>
      <c r="CP83" s="4">
        <v>7.5623357258639556E-3</v>
      </c>
      <c r="CQ83" s="4">
        <v>7.4213851314551826E-3</v>
      </c>
      <c r="CR83" s="4">
        <v>7.283048816101978E-3</v>
      </c>
      <c r="CS83" s="4">
        <v>7.147278889630293E-3</v>
      </c>
      <c r="CT83" s="4">
        <v>7.0140283076007837E-3</v>
      </c>
      <c r="CU83" s="4">
        <v>6.8832508582704621E-3</v>
      </c>
      <c r="CV83" s="4">
        <v>6.754901149625403E-3</v>
      </c>
      <c r="CW83" s="4">
        <v>6.6289345964949398E-3</v>
      </c>
      <c r="CX83" s="4">
        <v>6.5053074077578987E-3</v>
      </c>
      <c r="CY83" s="4">
        <v>6.3839765736467546E-3</v>
      </c>
      <c r="CZ83" s="4">
        <v>6.264899853159811E-3</v>
      </c>
      <c r="DA83" s="4">
        <v>6.1480357615857351E-3</v>
      </c>
      <c r="DB83" s="4">
        <v>6.0333435581484407E-3</v>
      </c>
      <c r="DC83" s="4">
        <v>5.9207832337759836E-3</v>
      </c>
      <c r="DD83" s="4">
        <v>5.810315498998353E-3</v>
      </c>
      <c r="DE83" s="4">
        <v>5.7019017719797116E-3</v>
      </c>
      <c r="DF83" s="4">
        <v>5.5955041666863048E-3</v>
      </c>
      <c r="DG83" s="4">
        <v>5.4910854811950349E-3</v>
      </c>
      <c r="DH83" s="4">
        <v>5.3886091861442553E-3</v>
      </c>
      <c r="DI83" s="4">
        <v>5.2880394133291153E-3</v>
      </c>
      <c r="DJ83" s="4">
        <v>5.1893409444436767E-3</v>
      </c>
      <c r="DK83" s="4">
        <v>5.0924791999709118E-3</v>
      </c>
      <c r="DL83" s="4">
        <v>4.9974202282222491E-3</v>
      </c>
      <c r="DM83" s="4">
        <v>4.9041306945263319E-3</v>
      </c>
      <c r="DN83" s="4">
        <v>4.8125778705695454E-3</v>
      </c>
      <c r="DO83" s="4">
        <v>4.7227296238864236E-3</v>
      </c>
      <c r="DP83" s="4">
        <v>4.6345544075021561E-3</v>
      </c>
      <c r="DQ83" s="4">
        <v>4.5480212497257533E-3</v>
      </c>
      <c r="DR83" s="4">
        <v>4.46309974409409E-3</v>
      </c>
      <c r="DS83" s="4">
        <v>4.3797600394670511E-3</v>
      </c>
      <c r="DT83" s="4">
        <v>4.2979728302713349E-3</v>
      </c>
      <c r="DU83" s="4">
        <v>4.2177093468946936E-3</v>
      </c>
      <c r="DV83" s="4">
        <v>4.1389413462283864E-3</v>
      </c>
      <c r="DW83" s="4">
        <v>4.0616411023560728E-3</v>
      </c>
      <c r="DX83" s="4">
        <v>3.9857813973908085E-3</v>
      </c>
      <c r="DY83" s="4">
        <v>3.9113355124557048E-3</v>
      </c>
      <c r="DZ83" s="4">
        <v>3.8382772188100267E-3</v>
      </c>
      <c r="EA83" s="4">
        <v>3.7665807691171782E-3</v>
      </c>
      <c r="EB83" s="4">
        <v>3.6962208888542403E-3</v>
      </c>
      <c r="EC83" s="4">
        <v>3.6271727678623966E-3</v>
      </c>
      <c r="ED83" s="4">
        <v>3.559412052035138E-3</v>
      </c>
      <c r="EE83" s="4">
        <v>3.492914835143246E-3</v>
      </c>
      <c r="EF83" s="4">
        <v>3.4276576507965562E-3</v>
      </c>
      <c r="EG83" s="4">
        <v>3.3636174645383932E-3</v>
      </c>
      <c r="EH83" s="4">
        <v>3.3007716660733433E-3</v>
      </c>
      <c r="EI83" s="4">
        <v>3.2390980616248122E-3</v>
      </c>
      <c r="EJ83" s="4">
        <v>3.1785748664224789E-3</v>
      </c>
      <c r="EK83" s="4">
        <v>3.1191806973167591E-3</v>
      </c>
      <c r="EL83" s="4">
        <v>3.0608945655188347E-3</v>
      </c>
      <c r="EM83" s="4">
        <v>3.0036958694649174E-3</v>
      </c>
      <c r="EN83" s="4">
        <v>2.9475643878025259E-3</v>
      </c>
      <c r="EO83" s="4">
        <v>2.8924802724982213E-3</v>
      </c>
      <c r="EP83" s="4">
        <v>2.8384240420629148E-3</v>
      </c>
      <c r="EQ83" s="4">
        <v>2.7853765748950821E-3</v>
      </c>
      <c r="ER83" s="4">
        <v>2.733319102739773E-3</v>
      </c>
      <c r="ES83" s="4">
        <v>2.6822332042608643E-3</v>
      </c>
      <c r="ET83" s="4">
        <v>2.6321007987251122E-3</v>
      </c>
      <c r="EU83" s="4">
        <v>2.5829041397976704E-3</v>
      </c>
      <c r="EV83" s="4">
        <v>2.5346258094449681E-3</v>
      </c>
      <c r="EW83" s="4">
        <v>2.4872487119458331E-3</v>
      </c>
      <c r="EX83" s="4">
        <v>2.4407560680069773E-3</v>
      </c>
      <c r="EY83" s="4">
        <v>2.3951314089830644E-3</v>
      </c>
      <c r="EZ83" s="4">
        <v>2.3503585711979191E-3</v>
      </c>
      <c r="FA83" s="4">
        <v>2.3064216903674328E-3</v>
      </c>
      <c r="FB83" s="4">
        <v>2.2633051961200579E-3</v>
      </c>
      <c r="FC83" s="4">
        <v>2.2209938066152235E-3</v>
      </c>
      <c r="FD83" s="4">
        <v>2.1794725232577861E-3</v>
      </c>
      <c r="FE83" s="4">
        <v>2.138726625505627E-3</v>
      </c>
      <c r="FF83" s="4">
        <v>2.0987416657707314E-3</v>
      </c>
      <c r="FG83" s="4">
        <v>2.0595034644110832E-3</v>
      </c>
      <c r="FH83" s="4">
        <v>2.020998104811822E-3</v>
      </c>
      <c r="FI83" s="4">
        <v>1.9832119285549954E-3</v>
      </c>
      <c r="FJ83" s="4">
        <v>1.9461315306752436E-3</v>
      </c>
      <c r="FK83" s="4">
        <v>1.909743755001525E-3</v>
      </c>
      <c r="FL83" s="4">
        <v>1.8740356895817767E-3</v>
      </c>
      <c r="FM83" s="4">
        <v>1.8389946621901743E-3</v>
      </c>
      <c r="FN83" s="4">
        <v>1.8046082359157722E-3</v>
      </c>
      <c r="FO83" s="4">
        <v>1.7708642048293033E-3</v>
      </c>
      <c r="FP83" s="4">
        <v>1.737750589730247E-3</v>
      </c>
      <c r="FQ83" s="4">
        <v>1.7052556339686165E-3</v>
      </c>
    </row>
    <row r="84" spans="1:173" x14ac:dyDescent="0.2">
      <c r="A84" s="3">
        <v>82</v>
      </c>
      <c r="B84" s="4">
        <v>5.1814347920218551E-2</v>
      </c>
      <c r="C84" s="4">
        <v>5.1239243369289866E-2</v>
      </c>
      <c r="D84" s="4">
        <v>4.8003261798835406E-2</v>
      </c>
      <c r="E84" s="4">
        <v>4.608366572508793E-2</v>
      </c>
      <c r="F84" s="4">
        <v>4.4783288905703156E-2</v>
      </c>
      <c r="G84" s="4">
        <v>4.3783845504983043E-2</v>
      </c>
      <c r="H84" s="4">
        <v>4.2934660321942597E-2</v>
      </c>
      <c r="I84" s="4">
        <v>4.2163090434837458E-2</v>
      </c>
      <c r="J84" s="4">
        <v>4.1433814792278145E-2</v>
      </c>
      <c r="K84" s="4">
        <v>4.0729608230224201E-2</v>
      </c>
      <c r="L84" s="4">
        <v>4.0042076266177506E-2</v>
      </c>
      <c r="M84" s="4">
        <v>3.9367143911941516E-2</v>
      </c>
      <c r="N84" s="4">
        <v>3.8702848099470666E-2</v>
      </c>
      <c r="O84" s="4">
        <v>3.8048254970448836E-2</v>
      </c>
      <c r="P84" s="4">
        <v>3.7402928537700442E-2</v>
      </c>
      <c r="Q84" s="4">
        <v>3.6766670098535847E-2</v>
      </c>
      <c r="R84" s="4">
        <v>3.6139390698682106E-2</v>
      </c>
      <c r="S84" s="4">
        <v>3.5521048984552328E-2</v>
      </c>
      <c r="T84" s="4">
        <v>3.4911621176703322E-2</v>
      </c>
      <c r="U84" s="4">
        <v>3.4311086804935109E-2</v>
      </c>
      <c r="V84" s="4">
        <v>3.3719422160425339E-2</v>
      </c>
      <c r="W84" s="4">
        <v>3.31365975101372E-2</v>
      </c>
      <c r="X84" s="4">
        <v>3.256257613042135E-2</v>
      </c>
      <c r="Y84" s="4">
        <v>3.199731420615326E-2</v>
      </c>
      <c r="Z84" s="4">
        <v>3.1440761128292971E-2</v>
      </c>
      <c r="AA84" s="4">
        <v>3.0892859961952235E-2</v>
      </c>
      <c r="AB84" s="4">
        <v>3.0353547974584005E-2</v>
      </c>
      <c r="AC84" s="4">
        <v>2.9822757171608649E-2</v>
      </c>
      <c r="AD84" s="4">
        <v>2.9300414815067288E-2</v>
      </c>
      <c r="AE84" s="4">
        <v>2.8786443914706195E-2</v>
      </c>
      <c r="AF84" s="4">
        <v>2.8280763687599797E-2</v>
      </c>
      <c r="AG84" s="4">
        <v>2.7783289985633397E-2</v>
      </c>
      <c r="AH84" s="4">
        <v>2.7293935691669491E-2</v>
      </c>
      <c r="AI84" s="4">
        <v>2.681261108588362E-2</v>
      </c>
      <c r="AJ84" s="4">
        <v>2.6339224184014021E-2</v>
      </c>
      <c r="AK84" s="4">
        <v>2.5873681049328967E-2</v>
      </c>
      <c r="AL84" s="4">
        <v>2.5415886080080607E-2</v>
      </c>
      <c r="AM84" s="4">
        <v>2.496574227414361E-2</v>
      </c>
      <c r="AN84" s="4">
        <v>2.4523151472440219E-2</v>
      </c>
      <c r="AO84" s="4">
        <v>2.4088014582659745E-2</v>
      </c>
      <c r="AP84" s="4">
        <v>2.366023178468224E-2</v>
      </c>
      <c r="AQ84" s="4">
        <v>2.3239702719024757E-2</v>
      </c>
      <c r="AR84" s="4">
        <v>2.2826326659538099E-2</v>
      </c>
      <c r="AS84" s="4">
        <v>2.2420002671500017E-2</v>
      </c>
      <c r="AT84" s="4">
        <v>2.202062975617225E-2</v>
      </c>
      <c r="AU84" s="4">
        <v>2.1628106982813478E-2</v>
      </c>
      <c r="AV84" s="4">
        <v>2.1242333609074349E-2</v>
      </c>
      <c r="AW84" s="4">
        <v>2.0863209190632892E-2</v>
      </c>
      <c r="AX84" s="4">
        <v>2.0490633680871118E-2</v>
      </c>
      <c r="AY84" s="4">
        <v>2.0124507521335433E-2</v>
      </c>
      <c r="AZ84" s="4">
        <v>1.9764731723672879E-2</v>
      </c>
      <c r="BA84" s="4">
        <v>1.941120794368445E-2</v>
      </c>
      <c r="BB84" s="4">
        <v>1.9063838548091794E-2</v>
      </c>
      <c r="BC84" s="4">
        <v>1.8722526674572082E-2</v>
      </c>
      <c r="BD84" s="4">
        <v>1.8387176285574292E-2</v>
      </c>
      <c r="BE84" s="4">
        <v>1.8057692216394639E-2</v>
      </c>
      <c r="BF84" s="4">
        <v>1.7733980217954248E-2</v>
      </c>
      <c r="BG84" s="4">
        <v>1.7415946994689846E-2</v>
      </c>
      <c r="BH84" s="4">
        <v>1.7103500237939162E-2</v>
      </c>
      <c r="BI84" s="4">
        <v>1.6796548655173549E-2</v>
      </c>
      <c r="BJ84" s="4">
        <v>1.6495001995407543E-2</v>
      </c>
      <c r="BK84" s="4">
        <v>1.619877107108747E-2</v>
      </c>
      <c r="BL84" s="4">
        <v>1.5907767776741744E-2</v>
      </c>
      <c r="BM84" s="4">
        <v>1.5621905104653888E-2</v>
      </c>
      <c r="BN84" s="4">
        <v>1.5341097157800743E-2</v>
      </c>
      <c r="BO84" s="4">
        <v>1.5065259160278122E-2</v>
      </c>
      <c r="BP84" s="4">
        <v>1.4794307465423318E-2</v>
      </c>
      <c r="BQ84" s="4">
        <v>1.4528159561826515E-2</v>
      </c>
      <c r="BR84" s="4">
        <v>1.4266734077407195E-2</v>
      </c>
      <c r="BS84" s="4">
        <v>1.4009950781722624E-2</v>
      </c>
      <c r="BT84" s="4">
        <v>1.3757730586659078E-2</v>
      </c>
      <c r="BU84" s="4">
        <v>1.3509995545647802E-2</v>
      </c>
      <c r="BV84" s="4">
        <v>1.3266668851535157E-2</v>
      </c>
      <c r="BW84" s="4">
        <v>1.302767483322842E-2</v>
      </c>
      <c r="BX84" s="4">
        <v>1.2792938951229127E-2</v>
      </c>
      <c r="BY84" s="4">
        <v>1.2562387792154794E-2</v>
      </c>
      <c r="BZ84" s="4">
        <v>1.2335949062347695E-2</v>
      </c>
      <c r="CA84" s="4">
        <v>1.2113551580655302E-2</v>
      </c>
      <c r="CB84" s="4">
        <v>1.18951252704661E-2</v>
      </c>
      <c r="CC84" s="4">
        <v>1.168060115107461E-2</v>
      </c>
      <c r="CD84" s="4">
        <v>1.1469911328445437E-2</v>
      </c>
      <c r="CE84" s="4">
        <v>1.1262988985439426E-2</v>
      </c>
      <c r="CF84" s="4">
        <v>1.1059768371562195E-2</v>
      </c>
      <c r="CG84" s="4">
        <v>1.0860184792288785E-2</v>
      </c>
      <c r="CH84" s="4">
        <v>1.0664174598013054E-2</v>
      </c>
      <c r="CI84" s="4">
        <v>1.0471675172671335E-2</v>
      </c>
      <c r="CJ84" s="4">
        <v>1.0282624922079431E-2</v>
      </c>
      <c r="CK84" s="4">
        <v>1.0096963262024028E-2</v>
      </c>
      <c r="CL84" s="4">
        <v>9.9146306061438372E-3</v>
      </c>
      <c r="CM84" s="4">
        <v>9.7355683536342053E-3</v>
      </c>
      <c r="CN84" s="4">
        <v>9.5597188768046237E-3</v>
      </c>
      <c r="CO84" s="4">
        <v>9.3870255085171106E-3</v>
      </c>
      <c r="CP84" s="4">
        <v>9.2174325295331094E-3</v>
      </c>
      <c r="CQ84" s="4">
        <v>9.0508851557888903E-3</v>
      </c>
      <c r="CR84" s="4">
        <v>8.8873295256239881E-3</v>
      </c>
      <c r="CS84" s="4">
        <v>8.7267126869811085E-3</v>
      </c>
      <c r="CT84" s="4">
        <v>8.5689825845955969E-3</v>
      </c>
      <c r="CU84" s="4">
        <v>8.41408804719046E-3</v>
      </c>
      <c r="CV84" s="4">
        <v>8.2619787746938123E-3</v>
      </c>
      <c r="CW84" s="4">
        <v>8.1126053254889641E-3</v>
      </c>
      <c r="CX84" s="4">
        <v>7.9659191037139143E-3</v>
      </c>
      <c r="CY84" s="4">
        <v>7.8218723466176865E-3</v>
      </c>
      <c r="CZ84" s="4">
        <v>7.6804181119861648E-3</v>
      </c>
      <c r="DA84" s="4">
        <v>7.5415102656456456E-3</v>
      </c>
      <c r="DB84" s="4">
        <v>7.4051034690528761E-3</v>
      </c>
      <c r="DC84" s="4">
        <v>7.2711531669786833E-3</v>
      </c>
      <c r="DD84" s="4">
        <v>7.1396155752927459E-3</v>
      </c>
      <c r="DE84" s="4">
        <v>7.0104476688542805E-3</v>
      </c>
      <c r="DF84" s="4">
        <v>6.8836071695163037E-3</v>
      </c>
      <c r="DG84" s="4">
        <v>6.7590525342450247E-3</v>
      </c>
      <c r="DH84" s="4">
        <v>6.6367429433616953E-3</v>
      </c>
      <c r="DI84" s="4">
        <v>6.5166382889092489E-3</v>
      </c>
      <c r="DJ84" s="4">
        <v>6.398699163146615E-3</v>
      </c>
      <c r="DK84" s="4">
        <v>6.2828868471743737E-3</v>
      </c>
      <c r="DL84" s="4">
        <v>6.1691632996944135E-3</v>
      </c>
      <c r="DM84" s="4">
        <v>6.057491145904037E-3</v>
      </c>
      <c r="DN84" s="4">
        <v>5.9478336665282905E-3</v>
      </c>
      <c r="DO84" s="4">
        <v>5.8401547869907366E-3</v>
      </c>
      <c r="DP84" s="4">
        <v>5.7344190667236727E-3</v>
      </c>
      <c r="DQ84" s="4">
        <v>5.6305916886196794E-3</v>
      </c>
      <c r="DR84" s="4">
        <v>5.5286384486239459E-3</v>
      </c>
      <c r="DS84" s="4">
        <v>5.4285257454684821E-3</v>
      </c>
      <c r="DT84" s="4">
        <v>5.3302205705487715E-3</v>
      </c>
      <c r="DU84" s="4">
        <v>5.2336904979415344E-3</v>
      </c>
      <c r="DV84" s="4">
        <v>5.1389036745647099E-3</v>
      </c>
      <c r="DW84" s="4">
        <v>5.0458288104795468E-3</v>
      </c>
      <c r="DX84" s="4">
        <v>4.9544351693324717E-3</v>
      </c>
      <c r="DY84" s="4">
        <v>4.8646925589386214E-3</v>
      </c>
      <c r="DZ84" s="4">
        <v>4.7765713220047079E-3</v>
      </c>
      <c r="EA84" s="4">
        <v>4.6900423269908842E-3</v>
      </c>
      <c r="EB84" s="4">
        <v>4.6050769591109431E-3</v>
      </c>
      <c r="EC84" s="4">
        <v>4.5216471114695178E-3</v>
      </c>
      <c r="ED84" s="4">
        <v>4.4397251763352852E-3</v>
      </c>
      <c r="EE84" s="4">
        <v>4.3592840365498375E-3</v>
      </c>
      <c r="EF84" s="4">
        <v>4.2802970570691157E-3</v>
      </c>
      <c r="EG84" s="4">
        <v>4.2027380766389566E-3</v>
      </c>
      <c r="EH84" s="4">
        <v>4.1265813996004264E-3</v>
      </c>
      <c r="EI84" s="4">
        <v>4.0518017878266033E-3</v>
      </c>
      <c r="EJ84" s="4">
        <v>3.9783744527860376E-3</v>
      </c>
      <c r="EK84" s="4">
        <v>3.9062750477358854E-3</v>
      </c>
      <c r="EL84" s="4">
        <v>3.8354796600379437E-3</v>
      </c>
      <c r="EM84" s="4">
        <v>3.7659648036016957E-3</v>
      </c>
      <c r="EN84" s="4">
        <v>3.6977074114480368E-3</v>
      </c>
      <c r="EO84" s="4">
        <v>3.6306848283952364E-3</v>
      </c>
      <c r="EP84" s="4">
        <v>3.5648748038650258E-3</v>
      </c>
      <c r="EQ84" s="4">
        <v>3.5002554848058143E-3</v>
      </c>
      <c r="ER84" s="4">
        <v>3.4368054087337008E-3</v>
      </c>
      <c r="ES84" s="4">
        <v>3.3745034968883925E-3</v>
      </c>
      <c r="ET84" s="4">
        <v>3.3133290475020338E-3</v>
      </c>
      <c r="EU84" s="4">
        <v>3.2532617291812782E-3</v>
      </c>
      <c r="EV84" s="4">
        <v>3.1942815743987163E-3</v>
      </c>
      <c r="EW84" s="4">
        <v>3.1363689730945499E-3</v>
      </c>
      <c r="EX84" s="4">
        <v>3.0795046663844028E-3</v>
      </c>
      <c r="EY84" s="4">
        <v>3.0236697403737134E-3</v>
      </c>
      <c r="EZ84" s="4">
        <v>2.968845620076821E-3</v>
      </c>
      <c r="FA84" s="4">
        <v>2.9150140634383037E-3</v>
      </c>
      <c r="FB84" s="4">
        <v>2.8621571554553471E-3</v>
      </c>
      <c r="FC84" s="4">
        <v>2.8102573024010313E-3</v>
      </c>
      <c r="FD84" s="4">
        <v>2.7592972261450965E-3</v>
      </c>
      <c r="FE84" s="4">
        <v>2.7092599585714083E-3</v>
      </c>
      <c r="FF84" s="4">
        <v>2.6601288360914577E-3</v>
      </c>
      <c r="FG84" s="4">
        <v>2.6118874942512305E-3</v>
      </c>
      <c r="FH84" s="4">
        <v>2.5645198624303367E-3</v>
      </c>
      <c r="FI84" s="4">
        <v>2.5180101586330661E-3</v>
      </c>
      <c r="FJ84" s="4">
        <v>2.4723428843678175E-3</v>
      </c>
      <c r="FK84" s="4">
        <v>2.4275028196155679E-3</v>
      </c>
      <c r="FL84" s="4">
        <v>2.3834750178844955E-3</v>
      </c>
      <c r="FM84" s="4">
        <v>2.3402448013507549E-3</v>
      </c>
      <c r="FN84" s="4">
        <v>2.2977977560824092E-3</v>
      </c>
      <c r="FO84" s="4">
        <v>2.2561197273466282E-3</v>
      </c>
      <c r="FP84" s="4">
        <v>2.2151968149979329E-3</v>
      </c>
      <c r="FQ84" s="4">
        <v>2.1750153689470419E-3</v>
      </c>
    </row>
    <row r="85" spans="1:173" x14ac:dyDescent="0.2">
      <c r="A85" s="3">
        <v>83</v>
      </c>
      <c r="B85" s="4">
        <v>5.8785733822643071E-2</v>
      </c>
      <c r="C85" s="4">
        <v>5.8138079657476749E-2</v>
      </c>
      <c r="D85" s="4">
        <v>5.4887425824232783E-2</v>
      </c>
      <c r="E85" s="4">
        <v>5.2916235768989628E-2</v>
      </c>
      <c r="F85" s="4">
        <v>5.1551879941073797E-2</v>
      </c>
      <c r="G85" s="4">
        <v>5.0483835212785322E-2</v>
      </c>
      <c r="H85" s="4">
        <v>4.956421025718416E-2</v>
      </c>
      <c r="I85" s="4">
        <v>4.8721473083604194E-2</v>
      </c>
      <c r="J85" s="4">
        <v>4.7920787718001678E-2</v>
      </c>
      <c r="K85" s="4">
        <v>4.7145159801835868E-2</v>
      </c>
      <c r="L85" s="4">
        <v>4.6386316162297714E-2</v>
      </c>
      <c r="M85" s="4">
        <v>4.5640253894419835E-2</v>
      </c>
      <c r="N85" s="4">
        <v>4.4905058937572573E-2</v>
      </c>
      <c r="O85" s="4">
        <v>4.4179834989131583E-2</v>
      </c>
      <c r="P85" s="4">
        <v>4.3464177412350535E-2</v>
      </c>
      <c r="Q85" s="4">
        <v>4.2757915052734519E-2</v>
      </c>
      <c r="R85" s="4">
        <v>4.2060983829357412E-2</v>
      </c>
      <c r="S85" s="4">
        <v>4.137336514135459E-2</v>
      </c>
      <c r="T85" s="4">
        <v>4.0695056137900032E-2</v>
      </c>
      <c r="U85" s="4">
        <v>4.0026055633435753E-2</v>
      </c>
      <c r="V85" s="4">
        <v>3.9366357686503761E-2</v>
      </c>
      <c r="W85" s="4">
        <v>3.8715948915269638E-2</v>
      </c>
      <c r="X85" s="4">
        <v>3.8074807618890483E-2</v>
      </c>
      <c r="Y85" s="4">
        <v>3.7442903756419454E-2</v>
      </c>
      <c r="Z85" s="4">
        <v>3.6820199318494895E-2</v>
      </c>
      <c r="AA85" s="4">
        <v>3.620664886497682E-2</v>
      </c>
      <c r="AB85" s="4">
        <v>3.5602200118682092E-2</v>
      </c>
      <c r="AC85" s="4">
        <v>3.5006794562850829E-2</v>
      </c>
      <c r="AD85" s="4">
        <v>3.4420368018160619E-2</v>
      </c>
      <c r="AE85" s="4">
        <v>3.3842851188880529E-2</v>
      </c>
      <c r="AF85" s="4">
        <v>3.3274170174447004E-2</v>
      </c>
      <c r="AG85" s="4">
        <v>3.2714246945945935E-2</v>
      </c>
      <c r="AH85" s="4">
        <v>3.2162999788481361E-2</v>
      </c>
      <c r="AI85" s="4">
        <v>3.1620343711068588E-2</v>
      </c>
      <c r="AJ85" s="4">
        <v>3.108619082593933E-2</v>
      </c>
      <c r="AK85" s="4">
        <v>3.0560450699199659E-2</v>
      </c>
      <c r="AL85" s="4">
        <v>3.0043030674743565E-2</v>
      </c>
      <c r="AM85" s="4">
        <v>2.9533836173242567E-2</v>
      </c>
      <c r="AN85" s="4">
        <v>2.9032770967933663E-2</v>
      </c>
      <c r="AO85" s="4">
        <v>2.8539737438825097E-2</v>
      </c>
      <c r="AP85" s="4">
        <v>2.8054636806838507E-2</v>
      </c>
      <c r="AQ85" s="4">
        <v>2.7577369349303882E-2</v>
      </c>
      <c r="AR85" s="4">
        <v>2.7107834598135039E-2</v>
      </c>
      <c r="AS85" s="4">
        <v>2.6645931521918853E-2</v>
      </c>
      <c r="AT85" s="4">
        <v>2.6191558693073214E-2</v>
      </c>
      <c r="AU85" s="4">
        <v>2.5744614441146951E-2</v>
      </c>
      <c r="AV85" s="4">
        <v>2.5304996993263051E-2</v>
      </c>
      <c r="AW85" s="4">
        <v>2.4872604602636961E-2</v>
      </c>
      <c r="AX85" s="4">
        <v>2.4447335666037961E-2</v>
      </c>
      <c r="AY85" s="4">
        <v>2.4029088831002632E-2</v>
      </c>
      <c r="AZ85" s="4">
        <v>2.3617763093549349E-2</v>
      </c>
      <c r="BA85" s="4">
        <v>2.321325788709605E-2</v>
      </c>
      <c r="BB85" s="4">
        <v>2.2815473163228961E-2</v>
      </c>
      <c r="BC85" s="4">
        <v>2.2424309464928682E-2</v>
      </c>
      <c r="BD85" s="4">
        <v>2.2039667992814538E-2</v>
      </c>
      <c r="BE85" s="4">
        <v>2.1661450664929527E-2</v>
      </c>
      <c r="BF85" s="4">
        <v>2.1289560170552613E-2</v>
      </c>
      <c r="BG85" s="4">
        <v>2.0923900018486097E-2</v>
      </c>
      <c r="BH85" s="4">
        <v>2.056437458024063E-2</v>
      </c>
      <c r="BI85" s="4">
        <v>2.0210889128503662E-2</v>
      </c>
      <c r="BJ85" s="4">
        <v>1.9863349871253377E-2</v>
      </c>
      <c r="BK85" s="4">
        <v>1.9521663981853954E-2</v>
      </c>
      <c r="BL85" s="4">
        <v>1.9185739625442011E-2</v>
      </c>
      <c r="BM85" s="4">
        <v>1.885548598189335E-2</v>
      </c>
      <c r="BN85" s="4">
        <v>1.8530813265637991E-2</v>
      </c>
      <c r="BO85" s="4">
        <v>1.8211632742571426E-2</v>
      </c>
      <c r="BP85" s="4">
        <v>1.7897856744292784E-2</v>
      </c>
      <c r="BQ85" s="4">
        <v>1.7589398679883961E-2</v>
      </c>
      <c r="BR85" s="4">
        <v>1.7286173045426234E-2</v>
      </c>
      <c r="BS85" s="4">
        <v>1.6988095431440642E-2</v>
      </c>
      <c r="BT85" s="4">
        <v>1.6695082528419447E-2</v>
      </c>
      <c r="BU85" s="4">
        <v>1.6407052130608668E-2</v>
      </c>
      <c r="BV85" s="4">
        <v>1.6123923138186225E-2</v>
      </c>
      <c r="BW85" s="4">
        <v>1.5845615557972925E-2</v>
      </c>
      <c r="BX85" s="4">
        <v>1.5572050502798973E-2</v>
      </c>
      <c r="BY85" s="4">
        <v>1.5303150189645565E-2</v>
      </c>
      <c r="BZ85" s="4">
        <v>1.5038837936665606E-2</v>
      </c>
      <c r="CA85" s="4">
        <v>1.4779038159185909E-2</v>
      </c>
      <c r="CB85" s="4">
        <v>1.4523676364781579E-2</v>
      </c>
      <c r="CC85" s="4">
        <v>1.4272679147507517E-2</v>
      </c>
      <c r="CD85" s="4">
        <v>1.4025974181366974E-2</v>
      </c>
      <c r="CE85" s="4">
        <v>1.3783490213089555E-2</v>
      </c>
      <c r="CF85" s="4">
        <v>1.3545157054285828E-2</v>
      </c>
      <c r="CG85" s="4">
        <v>1.3310905573041265E-2</v>
      </c>
      <c r="CH85" s="4">
        <v>1.3080667685007152E-2</v>
      </c>
      <c r="CI85" s="4">
        <v>1.285437634404063E-2</v>
      </c>
      <c r="CJ85" s="4">
        <v>1.2631965532445499E-2</v>
      </c>
      <c r="CK85" s="4">
        <v>1.241337025085576E-2</v>
      </c>
      <c r="CL85" s="4">
        <v>1.2198526507806395E-2</v>
      </c>
      <c r="CM85" s="4">
        <v>1.1987371309029715E-2</v>
      </c>
      <c r="CN85" s="4">
        <v>1.1779842646510663E-2</v>
      </c>
      <c r="CO85" s="4">
        <v>1.1575879487337404E-2</v>
      </c>
      <c r="CP85" s="4">
        <v>1.1375421762374049E-2</v>
      </c>
      <c r="CQ85" s="4">
        <v>1.1178410354785839E-2</v>
      </c>
      <c r="CR85" s="4">
        <v>1.0984787088441306E-2</v>
      </c>
      <c r="CS85" s="4">
        <v>1.0794494716214853E-2</v>
      </c>
      <c r="CT85" s="4">
        <v>1.0607476908211844E-2</v>
      </c>
      <c r="CU85" s="4">
        <v>1.0423678239936285E-2</v>
      </c>
      <c r="CV85" s="4">
        <v>1.0243044180418548E-2</v>
      </c>
      <c r="CW85" s="4">
        <v>1.0065521080320439E-2</v>
      </c>
      <c r="CX85" s="4">
        <v>9.8910561600332736E-3</v>
      </c>
      <c r="CY85" s="4">
        <v>9.7195974977826172E-3</v>
      </c>
      <c r="CZ85" s="4">
        <v>9.5510940177515602E-3</v>
      </c>
      <c r="DA85" s="4">
        <v>9.3854954782364164E-3</v>
      </c>
      <c r="DB85" s="4">
        <v>9.2227524598439414E-3</v>
      </c>
      <c r="DC85" s="4">
        <v>9.0628163537395112E-3</v>
      </c>
      <c r="DD85" s="4">
        <v>8.9056393499566955E-3</v>
      </c>
      <c r="DE85" s="4">
        <v>8.751174425774999E-3</v>
      </c>
      <c r="DF85" s="4">
        <v>8.5993753341729873E-3</v>
      </c>
      <c r="DG85" s="4">
        <v>8.4501965923646782E-3</v>
      </c>
      <c r="DH85" s="4">
        <v>8.3035934704233094E-3</v>
      </c>
      <c r="DI85" s="4">
        <v>8.1595219799989183E-3</v>
      </c>
      <c r="DJ85" s="4">
        <v>8.0179388631350657E-3</v>
      </c>
      <c r="DK85" s="4">
        <v>7.8788015811871448E-3</v>
      </c>
      <c r="DL85" s="4">
        <v>7.7420683038477156E-3</v>
      </c>
      <c r="DM85" s="4">
        <v>7.6076978982816401E-3</v>
      </c>
      <c r="DN85" s="4">
        <v>7.4756499183736835E-3</v>
      </c>
      <c r="DO85" s="4">
        <v>7.3458845940916895E-3</v>
      </c>
      <c r="DP85" s="4">
        <v>7.2183628209674389E-3</v>
      </c>
      <c r="DQ85" s="4">
        <v>7.0930461496964137E-3</v>
      </c>
      <c r="DR85" s="4">
        <v>6.9698967758593522E-3</v>
      </c>
      <c r="DS85" s="4">
        <v>6.8488775297661508E-3</v>
      </c>
      <c r="DT85" s="4">
        <v>6.7299518664226676E-3</v>
      </c>
      <c r="DU85" s="4">
        <v>6.613083855623092E-3</v>
      </c>
      <c r="DV85" s="4">
        <v>6.4982381721667704E-3</v>
      </c>
      <c r="DW85" s="4">
        <v>6.3853800862005983E-3</v>
      </c>
      <c r="DX85" s="4">
        <v>6.2744754536879777E-3</v>
      </c>
      <c r="DY85" s="4">
        <v>6.1654907070032294E-3</v>
      </c>
      <c r="DZ85" s="4">
        <v>6.0583928456524605E-3</v>
      </c>
      <c r="EA85" s="4">
        <v>5.953149427120219E-3</v>
      </c>
      <c r="EB85" s="4">
        <v>5.8497285578420488E-3</v>
      </c>
      <c r="EC85" s="4">
        <v>5.7480988843020553E-3</v>
      </c>
      <c r="ED85" s="4">
        <v>5.6482295842554819E-3</v>
      </c>
      <c r="EE85" s="4">
        <v>5.5500903580755212E-3</v>
      </c>
      <c r="EF85" s="4">
        <v>5.4536514202241371E-3</v>
      </c>
      <c r="EG85" s="4">
        <v>5.3588834908443461E-3</v>
      </c>
      <c r="EH85" s="4">
        <v>5.2657577874765105E-3</v>
      </c>
      <c r="EI85" s="4">
        <v>5.1742460168943127E-3</v>
      </c>
      <c r="EJ85" s="4">
        <v>5.0843203670615233E-3</v>
      </c>
      <c r="EK85" s="4">
        <v>4.9959534992075616E-3</v>
      </c>
      <c r="EL85" s="4">
        <v>4.9091185400222948E-3</v>
      </c>
      <c r="EM85" s="4">
        <v>4.8237890739667444E-3</v>
      </c>
      <c r="EN85" s="4">
        <v>4.7399391357005882E-3</v>
      </c>
      <c r="EO85" s="4">
        <v>4.6575432026241259E-3</v>
      </c>
      <c r="EP85" s="4">
        <v>4.5765761875344868E-3</v>
      </c>
      <c r="EQ85" s="4">
        <v>4.4970134313930821E-3</v>
      </c>
      <c r="ER85" s="4">
        <v>4.4188306962064106E-3</v>
      </c>
      <c r="ES85" s="4">
        <v>4.3420041580144453E-3</v>
      </c>
      <c r="ET85" s="4">
        <v>4.2665103999897092E-3</v>
      </c>
      <c r="EU85" s="4">
        <v>4.1923264056432652E-3</v>
      </c>
      <c r="EV85" s="4">
        <v>4.1194295521359559E-3</v>
      </c>
      <c r="EW85" s="4">
        <v>4.0477976036962238E-3</v>
      </c>
      <c r="EX85" s="4">
        <v>3.9774087051404061E-3</v>
      </c>
      <c r="EY85" s="4">
        <v>3.9082413754952805E-3</v>
      </c>
      <c r="EZ85" s="4">
        <v>3.8402745017226403E-3</v>
      </c>
      <c r="FA85" s="4">
        <v>3.7734873325422358E-3</v>
      </c>
      <c r="FB85" s="4">
        <v>3.7078594723540803E-3</v>
      </c>
      <c r="FC85" s="4">
        <v>3.6433708752576788E-3</v>
      </c>
      <c r="FD85" s="4">
        <v>3.5800018391660693E-3</v>
      </c>
      <c r="FE85" s="4">
        <v>3.5177330000158991E-3</v>
      </c>
      <c r="FF85" s="4">
        <v>3.4565453260694268E-3</v>
      </c>
      <c r="FG85" s="4">
        <v>3.3964201123088955E-3</v>
      </c>
      <c r="FH85" s="4">
        <v>3.3373389749212778E-3</v>
      </c>
      <c r="FI85" s="4">
        <v>3.2792838458726159E-3</v>
      </c>
      <c r="FJ85" s="4">
        <v>3.2222369675701801E-3</v>
      </c>
      <c r="FK85" s="4">
        <v>3.1661808876113362E-3</v>
      </c>
      <c r="FL85" s="4">
        <v>3.1110984536180109E-3</v>
      </c>
      <c r="FM85" s="4">
        <v>3.0569728081555336E-3</v>
      </c>
      <c r="FN85" s="4">
        <v>3.0037873837343021E-3</v>
      </c>
      <c r="FO85" s="4">
        <v>2.9515258978934922E-3</v>
      </c>
      <c r="FP85" s="4">
        <v>2.9001723483651487E-3</v>
      </c>
      <c r="FQ85" s="4">
        <v>2.8497110083178789E-3</v>
      </c>
    </row>
    <row r="86" spans="1:173" x14ac:dyDescent="0.2">
      <c r="A86" s="3">
        <v>84</v>
      </c>
      <c r="B86" s="4">
        <v>6.7995167300682335E-2</v>
      </c>
      <c r="C86" s="4">
        <v>6.7335829249774548E-2</v>
      </c>
      <c r="D86" s="4">
        <v>6.3197703514043635E-2</v>
      </c>
      <c r="E86" s="4">
        <v>6.0769088575883923E-2</v>
      </c>
      <c r="F86" s="4">
        <v>5.9145192744067598E-2</v>
      </c>
      <c r="G86" s="4">
        <v>5.791189630400928E-2</v>
      </c>
      <c r="H86" s="4">
        <v>5.6872772462953192E-2</v>
      </c>
      <c r="I86" s="4">
        <v>5.5932966962996988E-2</v>
      </c>
      <c r="J86" s="4">
        <v>5.5046298096431578E-2</v>
      </c>
      <c r="K86" s="4">
        <v>5.4190224682590493E-2</v>
      </c>
      <c r="L86" s="4">
        <v>5.335376160186045E-2</v>
      </c>
      <c r="M86" s="4">
        <v>5.2531586121584373E-2</v>
      </c>
      <c r="N86" s="4">
        <v>5.172114908307901E-2</v>
      </c>
      <c r="O86" s="4">
        <v>5.0921255743711202E-2</v>
      </c>
      <c r="P86" s="4">
        <v>5.0131368140033938E-2</v>
      </c>
      <c r="Q86" s="4">
        <v>4.9351262316236433E-2</v>
      </c>
      <c r="R86" s="4">
        <v>4.8580860216585586E-2</v>
      </c>
      <c r="S86" s="4">
        <v>4.7820147558225945E-2</v>
      </c>
      <c r="T86" s="4">
        <v>4.7069134013521197E-2</v>
      </c>
      <c r="U86" s="4">
        <v>4.6327834192422035E-2</v>
      </c>
      <c r="V86" s="4">
        <v>4.5596258830912451E-2</v>
      </c>
      <c r="W86" s="4">
        <v>4.4874410968937184E-2</v>
      </c>
      <c r="X86" s="4">
        <v>4.416228455032567E-2</v>
      </c>
      <c r="Y86" s="4">
        <v>4.3459864182208707E-2</v>
      </c>
      <c r="Z86" s="4">
        <v>4.2767125434171271E-2</v>
      </c>
      <c r="AA86" s="4">
        <v>4.2084035373897488E-2</v>
      </c>
      <c r="AB86" s="4">
        <v>4.1410553191843724E-2</v>
      </c>
      <c r="AC86" s="4">
        <v>4.0746630844106568E-2</v>
      </c>
      <c r="AD86" s="4">
        <v>4.0092213680278266E-2</v>
      </c>
      <c r="AE86" s="4">
        <v>3.9447241041523973E-2</v>
      </c>
      <c r="AF86" s="4">
        <v>3.8811646823091794E-2</v>
      </c>
      <c r="AG86" s="4">
        <v>3.8185359999804325E-2</v>
      </c>
      <c r="AH86" s="4">
        <v>3.7568305115127654E-2</v>
      </c>
      <c r="AI86" s="4">
        <v>3.6960402735338183E-2</v>
      </c>
      <c r="AJ86" s="4">
        <v>3.6361569870691279E-2</v>
      </c>
      <c r="AK86" s="4">
        <v>3.5771720365605941E-2</v>
      </c>
      <c r="AL86" s="4">
        <v>3.5190765259868084E-2</v>
      </c>
      <c r="AM86" s="4">
        <v>3.4618613122784692E-2</v>
      </c>
      <c r="AN86" s="4">
        <v>3.4055170362123133E-2</v>
      </c>
      <c r="AO86" s="4">
        <v>3.3500341509565379E-2</v>
      </c>
      <c r="AP86" s="4">
        <v>3.2954029484299707E-2</v>
      </c>
      <c r="AQ86" s="4">
        <v>3.2416135836272342E-2</v>
      </c>
      <c r="AR86" s="4">
        <v>3.1886560970517674E-2</v>
      </c>
      <c r="AS86" s="4">
        <v>3.1365204353896559E-2</v>
      </c>
      <c r="AT86" s="4">
        <v>3.085196470548135E-2</v>
      </c>
      <c r="AU86" s="4">
        <v>3.0346740171744213E-2</v>
      </c>
      <c r="AV86" s="4">
        <v>2.984942848762695E-2</v>
      </c>
      <c r="AW86" s="4">
        <v>2.9359927124497864E-2</v>
      </c>
      <c r="AX86" s="4">
        <v>2.8878133425932595E-2</v>
      </c>
      <c r="AY86" s="4">
        <v>2.8403944732191877E-2</v>
      </c>
      <c r="AZ86" s="4">
        <v>2.7937258494209471E-2</v>
      </c>
      <c r="BA86" s="4">
        <v>2.7477972377846993E-2</v>
      </c>
      <c r="BB86" s="4">
        <v>2.7025984359120958E-2</v>
      </c>
      <c r="BC86" s="4">
        <v>2.658119281105864E-2</v>
      </c>
      <c r="BD86" s="4">
        <v>2.6143496582791359E-2</v>
      </c>
      <c r="BE86" s="4">
        <v>2.5712795071455519E-2</v>
      </c>
      <c r="BF86" s="4">
        <v>2.5288988287428094E-2</v>
      </c>
      <c r="BG86" s="4">
        <v>2.4871976913388383E-2</v>
      </c>
      <c r="BH86" s="4">
        <v>2.4461662357663116E-2</v>
      </c>
      <c r="BI86" s="4">
        <v>2.4057946802279129E-2</v>
      </c>
      <c r="BJ86" s="4">
        <v>2.3660733246118726E-2</v>
      </c>
      <c r="BK86" s="4">
        <v>2.3269925543543901E-2</v>
      </c>
      <c r="BL86" s="4">
        <v>2.288542843883179E-2</v>
      </c>
      <c r="BM86" s="4">
        <v>2.2507147596735999E-2</v>
      </c>
      <c r="BN86" s="4">
        <v>2.2134989629469803E-2</v>
      </c>
      <c r="BO86" s="4">
        <v>2.1768862120382981E-2</v>
      </c>
      <c r="BP86" s="4">
        <v>2.1408673644587428E-2</v>
      </c>
      <c r="BQ86" s="4">
        <v>2.1054333786765356E-2</v>
      </c>
      <c r="BR86" s="4">
        <v>2.0705753156381013E-2</v>
      </c>
      <c r="BS86" s="4">
        <v>2.0362843400496544E-2</v>
      </c>
      <c r="BT86" s="4">
        <v>2.0025517214382393E-2</v>
      </c>
      <c r="BU86" s="4">
        <v>1.9693688350095884E-2</v>
      </c>
      <c r="BV86" s="4">
        <v>1.9367271623190518E-2</v>
      </c>
      <c r="BW86" s="4">
        <v>1.90461829177071E-2</v>
      </c>
      <c r="BX86" s="4">
        <v>1.8730339189585221E-2</v>
      </c>
      <c r="BY86" s="4">
        <v>1.8419658468625255E-2</v>
      </c>
      <c r="BZ86" s="4">
        <v>1.8114059859121623E-2</v>
      </c>
      <c r="CA86" s="4">
        <v>1.7813463539276375E-2</v>
      </c>
      <c r="CB86" s="4">
        <v>1.7517790759499441E-2</v>
      </c>
      <c r="CC86" s="4">
        <v>1.7226963839688358E-2</v>
      </c>
      <c r="CD86" s="4">
        <v>1.6940906165578307E-2</v>
      </c>
      <c r="CE86" s="4">
        <v>1.6659542184242482E-2</v>
      </c>
      <c r="CF86" s="4">
        <v>1.6382797398821758E-2</v>
      </c>
      <c r="CG86" s="4">
        <v>1.6110598362550466E-2</v>
      </c>
      <c r="CH86" s="4">
        <v>1.5842872672147346E-2</v>
      </c>
      <c r="CI86" s="4">
        <v>1.5579548960628964E-2</v>
      </c>
      <c r="CJ86" s="4">
        <v>1.5320556889603765E-2</v>
      </c>
      <c r="CK86" s="4">
        <v>1.5065827141096944E-2</v>
      </c>
      <c r="CL86" s="4">
        <v>1.4815291408955322E-2</v>
      </c>
      <c r="CM86" s="4">
        <v>1.4568882389875415E-2</v>
      </c>
      <c r="CN86" s="4">
        <v>1.4326533774096428E-2</v>
      </c>
      <c r="CO86" s="4">
        <v>1.4088180235795722E-2</v>
      </c>
      <c r="CP86" s="4">
        <v>1.3853757423221591E-2</v>
      </c>
      <c r="CQ86" s="4">
        <v>1.3623201948595898E-2</v>
      </c>
      <c r="CR86" s="4">
        <v>1.3396451377816976E-2</v>
      </c>
      <c r="CS86" s="4">
        <v>1.3173444219988228E-2</v>
      </c>
      <c r="CT86" s="4">
        <v>1.2954119916801177E-2</v>
      </c>
      <c r="CU86" s="4">
        <v>1.2738418831793052E-2</v>
      </c>
      <c r="CV86" s="4">
        <v>1.2526282239502806E-2</v>
      </c>
      <c r="CW86" s="4">
        <v>1.2317652314544514E-2</v>
      </c>
      <c r="CX86" s="4">
        <v>1.2112472120616169E-2</v>
      </c>
      <c r="CY86" s="4">
        <v>1.1910685599461956E-2</v>
      </c>
      <c r="CZ86" s="4">
        <v>1.1712237559801886E-2</v>
      </c>
      <c r="DA86" s="4">
        <v>1.1517073666244659E-2</v>
      </c>
      <c r="DB86" s="4">
        <v>1.1325140428195213E-2</v>
      </c>
      <c r="DC86" s="4">
        <v>1.1136385188769915E-2</v>
      </c>
      <c r="DD86" s="4">
        <v>1.0950756113731197E-2</v>
      </c>
      <c r="DE86" s="4">
        <v>1.0768202180448716E-2</v>
      </c>
      <c r="DF86" s="4">
        <v>1.0588673166900042E-2</v>
      </c>
      <c r="DG86" s="4">
        <v>1.0412119640716533E-2</v>
      </c>
      <c r="DH86" s="4">
        <v>1.0238492948282607E-2</v>
      </c>
      <c r="DI86" s="4">
        <v>1.0067745203896306E-2</v>
      </c>
      <c r="DJ86" s="4">
        <v>9.8998292789964637E-3</v>
      </c>
      <c r="DK86" s="4">
        <v>9.7346987914626038E-3</v>
      </c>
      <c r="DL86" s="4">
        <v>9.5723080949924322E-3</v>
      </c>
      <c r="DM86" s="4">
        <v>9.4126122685624924E-3</v>
      </c>
      <c r="DN86" s="4">
        <v>9.2555671059747491E-3</v>
      </c>
      <c r="DO86" s="4">
        <v>9.1011291054944321E-3</v>
      </c>
      <c r="DP86" s="4">
        <v>8.9492554595811402E-3</v>
      </c>
      <c r="DQ86" s="4">
        <v>8.7999040447168664E-3</v>
      </c>
      <c r="DR86" s="4">
        <v>8.6530334113343876E-3</v>
      </c>
      <c r="DS86" s="4">
        <v>8.5086027738461301E-3</v>
      </c>
      <c r="DT86" s="4">
        <v>8.3665720007781719E-3</v>
      </c>
      <c r="DU86" s="4">
        <v>8.2269016050092736E-3</v>
      </c>
      <c r="DV86" s="4">
        <v>8.0895527341172668E-3</v>
      </c>
      <c r="DW86" s="4">
        <v>7.9544871608338008E-3</v>
      </c>
      <c r="DX86" s="4">
        <v>7.821667273609223E-3</v>
      </c>
      <c r="DY86" s="4">
        <v>7.6910560672868167E-3</v>
      </c>
      <c r="DZ86" s="4">
        <v>7.5626171338897263E-3</v>
      </c>
      <c r="EA86" s="4">
        <v>7.4363146535179059E-3</v>
      </c>
      <c r="EB86" s="4">
        <v>7.3121133853583098E-3</v>
      </c>
      <c r="EC86" s="4">
        <v>7.1899786588068837E-3</v>
      </c>
      <c r="ED86" s="4">
        <v>7.0698763647031315E-3</v>
      </c>
      <c r="EE86" s="4">
        <v>6.9517729466767042E-3</v>
      </c>
      <c r="EF86" s="4">
        <v>6.8356353926071201E-3</v>
      </c>
      <c r="EG86" s="4">
        <v>6.7214312261940634E-3</v>
      </c>
      <c r="EH86" s="4">
        <v>6.609128498641148E-3</v>
      </c>
      <c r="EI86" s="4">
        <v>6.4986957804490375E-3</v>
      </c>
      <c r="EJ86" s="4">
        <v>6.3901021533212532E-3</v>
      </c>
      <c r="EK86" s="4">
        <v>6.2833172021792283E-3</v>
      </c>
      <c r="EL86" s="4">
        <v>6.1783110072866076E-3</v>
      </c>
      <c r="EM86" s="4">
        <v>6.0750541364836819E-3</v>
      </c>
      <c r="EN86" s="4">
        <v>5.9735176375292909E-3</v>
      </c>
      <c r="EO86" s="4">
        <v>5.8736730305500862E-3</v>
      </c>
      <c r="EP86" s="4">
        <v>5.7754923005967074E-3</v>
      </c>
      <c r="EQ86" s="4">
        <v>5.6789478903062074E-3</v>
      </c>
      <c r="ER86" s="4">
        <v>5.5840126926679501E-3</v>
      </c>
      <c r="ES86" s="4">
        <v>5.4906600438948683E-3</v>
      </c>
      <c r="ET86" s="4">
        <v>5.3988637163970843E-3</v>
      </c>
      <c r="EU86" s="4">
        <v>5.3085979118573379E-3</v>
      </c>
      <c r="EV86" s="4">
        <v>5.2198372544076665E-3</v>
      </c>
      <c r="EW86" s="4">
        <v>5.132556783906228E-3</v>
      </c>
      <c r="EX86" s="4">
        <v>5.0467319493125995E-3</v>
      </c>
      <c r="EY86" s="4">
        <v>4.9623386021612204E-3</v>
      </c>
      <c r="EZ86" s="4">
        <v>4.8793529901314248E-3</v>
      </c>
      <c r="FA86" s="4">
        <v>4.7977517507132861E-3</v>
      </c>
      <c r="FB86" s="4">
        <v>4.7175119049681635E-3</v>
      </c>
      <c r="FC86" s="4">
        <v>4.6386108513827295E-3</v>
      </c>
      <c r="FD86" s="4">
        <v>4.5610263598150347E-3</v>
      </c>
      <c r="FE86" s="4">
        <v>4.4847365655324989E-3</v>
      </c>
      <c r="FF86" s="4">
        <v>4.4097199633396089E-3</v>
      </c>
      <c r="FG86" s="4">
        <v>4.3359554017946556E-3</v>
      </c>
      <c r="FH86" s="4">
        <v>4.2634220775150666E-3</v>
      </c>
      <c r="FI86" s="4">
        <v>4.1920995295690044E-3</v>
      </c>
      <c r="FJ86" s="4">
        <v>4.1219676339524502E-3</v>
      </c>
      <c r="FK86" s="4">
        <v>4.0530065981521091E-3</v>
      </c>
      <c r="FL86" s="4">
        <v>3.9851969557902489E-3</v>
      </c>
      <c r="FM86" s="4">
        <v>3.9185195613535839E-3</v>
      </c>
      <c r="FN86" s="4">
        <v>3.8529555850020936E-3</v>
      </c>
      <c r="FO86" s="4">
        <v>3.7884865074592211E-3</v>
      </c>
      <c r="FP86" s="4">
        <v>3.7250941149803429E-3</v>
      </c>
      <c r="FQ86" s="4">
        <v>3.6627604944000636E-3</v>
      </c>
    </row>
    <row r="87" spans="1:173" x14ac:dyDescent="0.2">
      <c r="A87" s="3">
        <v>85</v>
      </c>
      <c r="B87" s="4">
        <v>7.9008721582590313E-2</v>
      </c>
      <c r="C87" s="4">
        <v>7.8359255674317785E-2</v>
      </c>
      <c r="D87" s="4">
        <v>7.3342667937484674E-2</v>
      </c>
      <c r="E87" s="4">
        <v>7.0465720453519953E-2</v>
      </c>
      <c r="F87" s="4">
        <v>6.8591867844940424E-2</v>
      </c>
      <c r="G87" s="4">
        <v>6.7203046039012615E-2</v>
      </c>
      <c r="H87" s="4">
        <v>6.6053927550834945E-2</v>
      </c>
      <c r="I87" s="4">
        <v>6.5026082358129456E-2</v>
      </c>
      <c r="J87" s="4">
        <v>6.4061832778502081E-2</v>
      </c>
      <c r="K87" s="4">
        <v>6.3133012716394932E-2</v>
      </c>
      <c r="L87" s="4">
        <v>6.2225892315854736E-2</v>
      </c>
      <c r="M87" s="4">
        <v>6.1333822989532938E-2</v>
      </c>
      <c r="N87" s="4">
        <v>6.0453629541701637E-2</v>
      </c>
      <c r="O87" s="4">
        <v>5.9583835958388454E-2</v>
      </c>
      <c r="P87" s="4">
        <v>5.8723792193632107E-2</v>
      </c>
      <c r="Q87" s="4">
        <v>5.7873244541456703E-2</v>
      </c>
      <c r="R87" s="4">
        <v>5.7032124582492405E-2</v>
      </c>
      <c r="S87" s="4">
        <v>5.620044585438444E-2</v>
      </c>
      <c r="T87" s="4">
        <v>5.5378253599281946E-2</v>
      </c>
      <c r="U87" s="4">
        <v>5.456560064222471E-2</v>
      </c>
      <c r="V87" s="4">
        <v>5.3762536113240667E-2</v>
      </c>
      <c r="W87" s="4">
        <v>5.2969100462411656E-2</v>
      </c>
      <c r="X87" s="4">
        <v>5.2185323539627904E-2</v>
      </c>
      <c r="Y87" s="4">
        <v>5.1411224149316537E-2</v>
      </c>
      <c r="Z87" s="4">
        <v>5.0646810298442979E-2</v>
      </c>
      <c r="AA87" s="4">
        <v>4.9892079754449203E-2</v>
      </c>
      <c r="AB87" s="4">
        <v>4.9147020726119317E-2</v>
      </c>
      <c r="AC87" s="4">
        <v>4.8411612577069163E-2</v>
      </c>
      <c r="AD87" s="4">
        <v>4.7685826529122566E-2</v>
      </c>
      <c r="AE87" s="4">
        <v>4.6969626336196391E-2</v>
      </c>
      <c r="AF87" s="4">
        <v>4.6262968920727676E-2</v>
      </c>
      <c r="AG87" s="4">
        <v>4.5565804970209789E-2</v>
      </c>
      <c r="AH87" s="4">
        <v>4.4878079494047762E-2</v>
      </c>
      <c r="AI87" s="4">
        <v>4.4199732342154352E-2</v>
      </c>
      <c r="AJ87" s="4">
        <v>4.3530698687228475E-2</v>
      </c>
      <c r="AK87" s="4">
        <v>4.2870909472838448E-2</v>
      </c>
      <c r="AL87" s="4">
        <v>4.2220291829445866E-2</v>
      </c>
      <c r="AM87" s="4">
        <v>4.1578769460446585E-2</v>
      </c>
      <c r="AN87" s="4">
        <v>4.0946263000211758E-2</v>
      </c>
      <c r="AO87" s="4">
        <v>4.0322690345999446E-2</v>
      </c>
      <c r="AP87" s="4">
        <v>3.9707966965504382E-2</v>
      </c>
      <c r="AQ87" s="4">
        <v>3.9102006181694904E-2</v>
      </c>
      <c r="AR87" s="4">
        <v>3.8504719436490253E-2</v>
      </c>
      <c r="AS87" s="4">
        <v>3.7916016534726538E-2</v>
      </c>
      <c r="AT87" s="4">
        <v>3.7335805869766259E-2</v>
      </c>
      <c r="AU87" s="4">
        <v>3.6763994632018626E-2</v>
      </c>
      <c r="AV87" s="4">
        <v>3.6200489001554037E-2</v>
      </c>
      <c r="AW87" s="4">
        <v>3.5645194325916729E-2</v>
      </c>
      <c r="AX87" s="4">
        <v>3.5098015284166562E-2</v>
      </c>
      <c r="AY87" s="4">
        <v>3.4558856038112928E-2</v>
      </c>
      <c r="AZ87" s="4">
        <v>3.4027620371637535E-2</v>
      </c>
      <c r="BA87" s="4">
        <v>3.3504211818942142E-2</v>
      </c>
      <c r="BB87" s="4">
        <v>3.2988533782504104E-2</v>
      </c>
      <c r="BC87" s="4">
        <v>3.2480489641464105E-2</v>
      </c>
      <c r="BD87" s="4">
        <v>3.1979982851125688E-2</v>
      </c>
      <c r="BE87" s="4">
        <v>3.1486917034198481E-2</v>
      </c>
      <c r="BF87" s="4">
        <v>3.1001196064371128E-2</v>
      </c>
      <c r="BG87" s="4">
        <v>3.0522724142765023E-2</v>
      </c>
      <c r="BH87" s="4">
        <v>3.0051405867776437E-2</v>
      </c>
      <c r="BI87" s="4">
        <v>2.9587146298783673E-2</v>
      </c>
      <c r="BJ87" s="4">
        <v>2.9129851014160657E-2</v>
      </c>
      <c r="BK87" s="4">
        <v>2.8679426164009647E-2</v>
      </c>
      <c r="BL87" s="4">
        <v>2.8235778517993748E-2</v>
      </c>
      <c r="BM87" s="4">
        <v>2.7798815508629171E-2</v>
      </c>
      <c r="BN87" s="4">
        <v>2.736844527036586E-2</v>
      </c>
      <c r="BO87" s="4">
        <v>2.6944576674766019E-2</v>
      </c>
      <c r="BP87" s="4">
        <v>2.6527119362067531E-2</v>
      </c>
      <c r="BQ87" s="4">
        <v>2.6115983769399831E-2</v>
      </c>
      <c r="BR87" s="4">
        <v>2.5711081155898263E-2</v>
      </c>
      <c r="BS87" s="4">
        <v>2.5312323624949951E-2</v>
      </c>
      <c r="BT87" s="4">
        <v>2.4919624143784125E-2</v>
      </c>
      <c r="BU87" s="4">
        <v>2.4532896560607309E-2</v>
      </c>
      <c r="BV87" s="4">
        <v>2.4152055619467871E-2</v>
      </c>
      <c r="BW87" s="4">
        <v>2.377701697302248E-2</v>
      </c>
      <c r="BX87" s="4">
        <v>2.3407697193365218E-2</v>
      </c>
      <c r="BY87" s="4">
        <v>2.3044013781066797E-2</v>
      </c>
      <c r="BZ87" s="4">
        <v>2.2685885172563536E-2</v>
      </c>
      <c r="CA87" s="4">
        <v>2.2333230746022781E-2</v>
      </c>
      <c r="CB87" s="4">
        <v>2.1985970825806E-2</v>
      </c>
      <c r="CC87" s="4">
        <v>2.1644026685638695E-2</v>
      </c>
      <c r="CD87" s="4">
        <v>2.1307320550590925E-2</v>
      </c>
      <c r="CE87" s="4">
        <v>2.0975775597963819E-2</v>
      </c>
      <c r="CF87" s="4">
        <v>2.0649315957170344E-2</v>
      </c>
      <c r="CG87" s="4">
        <v>2.0327866708693354E-2</v>
      </c>
      <c r="CH87" s="4">
        <v>2.0011353882196881E-2</v>
      </c>
      <c r="CI87" s="4">
        <v>1.9699704453862377E-2</v>
      </c>
      <c r="CJ87" s="4">
        <v>1.9392846343014081E-2</v>
      </c>
      <c r="CK87" s="4">
        <v>1.9090708408097345E-2</v>
      </c>
      <c r="CL87" s="4">
        <v>1.879322044206333E-2</v>
      </c>
      <c r="CM87" s="4">
        <v>1.8500313167216342E-2</v>
      </c>
      <c r="CN87" s="4">
        <v>1.8211918229568802E-2</v>
      </c>
      <c r="CO87" s="4">
        <v>1.7927968192752552E-2</v>
      </c>
      <c r="CP87" s="4">
        <v>1.7648396531525612E-2</v>
      </c>
      <c r="CQ87" s="4">
        <v>1.737313762491588E-2</v>
      </c>
      <c r="CR87" s="4">
        <v>1.710212674903544E-2</v>
      </c>
      <c r="CS87" s="4">
        <v>1.6835300069600323E-2</v>
      </c>
      <c r="CT87" s="4">
        <v>1.6572594634186699E-2</v>
      </c>
      <c r="CU87" s="4">
        <v>1.6313948364251596E-2</v>
      </c>
      <c r="CV87" s="4">
        <v>1.6059300046944225E-2</v>
      </c>
      <c r="CW87" s="4">
        <v>1.5808589326734679E-2</v>
      </c>
      <c r="CX87" s="4">
        <v>1.5561756696879314E-2</v>
      </c>
      <c r="CY87" s="4">
        <v>1.5318743490747688E-2</v>
      </c>
      <c r="CZ87" s="4">
        <v>1.5079491873027262E-2</v>
      </c>
      <c r="DA87" s="4">
        <v>1.4843944830825961E-2</v>
      </c>
      <c r="DB87" s="4">
        <v>1.461204616468792E-2</v>
      </c>
      <c r="DC87" s="4">
        <v>1.4383740479538609E-2</v>
      </c>
      <c r="DD87" s="4">
        <v>1.4158973175573242E-2</v>
      </c>
      <c r="DE87" s="4">
        <v>1.3937690439101758E-2</v>
      </c>
      <c r="DF87" s="4">
        <v>1.3719839233361397E-2</v>
      </c>
      <c r="DG87" s="4">
        <v>1.3505367289309622E-2</v>
      </c>
      <c r="DH87" s="4">
        <v>1.3294223096406821E-2</v>
      </c>
      <c r="DI87" s="4">
        <v>1.3086355893397239E-2</v>
      </c>
      <c r="DJ87" s="4">
        <v>1.2881715659099013E-2</v>
      </c>
      <c r="DK87" s="4">
        <v>1.2680253103209305E-2</v>
      </c>
      <c r="DL87" s="4">
        <v>1.2481919657132412E-2</v>
      </c>
      <c r="DM87" s="4">
        <v>1.2286667464838863E-2</v>
      </c>
      <c r="DN87" s="4">
        <v>1.209444937375892E-2</v>
      </c>
      <c r="DO87" s="4">
        <v>1.1905218925718719E-2</v>
      </c>
      <c r="DP87" s="4">
        <v>1.171893034792304E-2</v>
      </c>
      <c r="DQ87" s="4">
        <v>1.1535538543989254E-2</v>
      </c>
      <c r="DR87" s="4">
        <v>1.135499908503701E-2</v>
      </c>
      <c r="DS87" s="4">
        <v>1.1177268200837642E-2</v>
      </c>
      <c r="DT87" s="4">
        <v>1.100230277102654E-2</v>
      </c>
      <c r="DU87" s="4">
        <v>1.0830060316381673E-2</v>
      </c>
      <c r="DV87" s="4">
        <v>1.0660498990171408E-2</v>
      </c>
      <c r="DW87" s="4">
        <v>1.049357756957392E-2</v>
      </c>
      <c r="DX87" s="4">
        <v>1.0329255447171004E-2</v>
      </c>
      <c r="DY87" s="4">
        <v>1.0167492622516927E-2</v>
      </c>
      <c r="DZ87" s="4">
        <v>1.0008249693786553E-2</v>
      </c>
      <c r="EA87" s="4">
        <v>9.8514878495020719E-3</v>
      </c>
      <c r="EB87" s="4">
        <v>9.6971688603412209E-3</v>
      </c>
      <c r="EC87" s="4">
        <v>9.5452550710269923E-3</v>
      </c>
      <c r="ED87" s="4">
        <v>9.39570939230161E-3</v>
      </c>
      <c r="EE87" s="4">
        <v>9.2484952929839936E-3</v>
      </c>
      <c r="EF87" s="4">
        <v>9.1035767921123778E-3</v>
      </c>
      <c r="EG87" s="4">
        <v>8.9609184511726392E-3</v>
      </c>
      <c r="EH87" s="4">
        <v>8.820485366412445E-3</v>
      </c>
      <c r="EI87" s="4">
        <v>8.6822431612425532E-3</v>
      </c>
      <c r="EJ87" s="4">
        <v>8.5461579787240449E-3</v>
      </c>
      <c r="EK87" s="4">
        <v>8.4121964741433741E-3</v>
      </c>
      <c r="EL87" s="4">
        <v>8.280325807673905E-3</v>
      </c>
      <c r="EM87" s="4">
        <v>8.1505136371246012E-3</v>
      </c>
      <c r="EN87" s="4">
        <v>8.0227281107765336E-3</v>
      </c>
      <c r="EO87" s="4">
        <v>7.8969378603054308E-3</v>
      </c>
      <c r="EP87" s="4">
        <v>7.7731119937908266E-3</v>
      </c>
      <c r="EQ87" s="4">
        <v>7.6512200888131376E-3</v>
      </c>
      <c r="ER87" s="4">
        <v>7.5312321856348952E-3</v>
      </c>
      <c r="ES87" s="4">
        <v>7.4131187804693521E-3</v>
      </c>
      <c r="ET87" s="4">
        <v>7.2968508188336889E-3</v>
      </c>
      <c r="EU87" s="4">
        <v>7.1823996889871511E-3</v>
      </c>
      <c r="EV87" s="4">
        <v>7.0697372154544524E-3</v>
      </c>
      <c r="EW87" s="4">
        <v>6.9588356526316675E-3</v>
      </c>
      <c r="EX87" s="4">
        <v>6.849667678476945E-3</v>
      </c>
      <c r="EY87" s="4">
        <v>6.7422063882829342E-3</v>
      </c>
      <c r="EZ87" s="4">
        <v>6.636425288532033E-3</v>
      </c>
      <c r="FA87" s="4">
        <v>6.5322982908326832E-3</v>
      </c>
      <c r="FB87" s="4">
        <v>6.4297997059367118E-3</v>
      </c>
      <c r="FC87" s="4">
        <v>6.3289042378371629E-3</v>
      </c>
      <c r="FD87" s="4">
        <v>6.2295869779447344E-3</v>
      </c>
      <c r="FE87" s="4">
        <v>6.1318233993441495E-3</v>
      </c>
      <c r="FF87" s="4">
        <v>6.0355893511274683E-3</v>
      </c>
      <c r="FG87" s="4">
        <v>5.9408610528051131E-3</v>
      </c>
      <c r="FH87" s="4">
        <v>5.8476150887938338E-3</v>
      </c>
      <c r="FI87" s="4">
        <v>5.7558284029798346E-3</v>
      </c>
      <c r="FJ87" s="4">
        <v>5.6654782933570624E-3</v>
      </c>
      <c r="FK87" s="4">
        <v>5.5765424067398817E-3</v>
      </c>
      <c r="FL87" s="4">
        <v>5.488998733549022E-3</v>
      </c>
      <c r="FM87" s="4">
        <v>5.4028256026704691E-3</v>
      </c>
      <c r="FN87" s="4">
        <v>5.3180016763856308E-3</v>
      </c>
      <c r="FO87" s="4">
        <v>5.2345059453733356E-3</v>
      </c>
      <c r="FP87" s="4">
        <v>5.15231772378133E-3</v>
      </c>
      <c r="FQ87" s="4">
        <v>5.0714166443679431E-3</v>
      </c>
    </row>
    <row r="88" spans="1:173" x14ac:dyDescent="0.2">
      <c r="A88" s="3">
        <v>86</v>
      </c>
      <c r="B88" s="4">
        <v>9.1194762372660554E-2</v>
      </c>
      <c r="C88" s="4">
        <v>9.0521151278797785E-2</v>
      </c>
      <c r="D88" s="4">
        <v>8.48898619934495E-2</v>
      </c>
      <c r="E88" s="4">
        <v>8.1676466228274069E-2</v>
      </c>
      <c r="F88" s="4">
        <v>7.959833773541114E-2</v>
      </c>
      <c r="G88" s="4">
        <v>7.8069154099987048E-2</v>
      </c>
      <c r="H88" s="4">
        <v>7.6810738034972736E-2</v>
      </c>
      <c r="I88" s="4">
        <v>7.5688618260399521E-2</v>
      </c>
      <c r="J88" s="4">
        <v>7.4637238324623545E-2</v>
      </c>
      <c r="K88" s="4">
        <v>7.3624563403878684E-2</v>
      </c>
      <c r="L88" s="4">
        <v>7.2634975862944318E-2</v>
      </c>
      <c r="M88" s="4">
        <v>7.1660919968184023E-2</v>
      </c>
      <c r="N88" s="4">
        <v>7.069879871213669E-2</v>
      </c>
      <c r="O88" s="4">
        <v>6.9746953867827255E-2</v>
      </c>
      <c r="P88" s="4">
        <v>6.8804670770677978E-2</v>
      </c>
      <c r="Q88" s="4">
        <v>6.787168812718003E-2</v>
      </c>
      <c r="R88" s="4">
        <v>6.6947956928222752E-2</v>
      </c>
      <c r="S88" s="4">
        <v>6.6033522259278166E-2</v>
      </c>
      <c r="T88" s="4">
        <v>6.5128465727449347E-2</v>
      </c>
      <c r="U88" s="4">
        <v>6.4232877764395457E-2</v>
      </c>
      <c r="V88" s="4">
        <v>6.3346844631422927E-2</v>
      </c>
      <c r="W88" s="4">
        <v>6.2470442638267509E-2</v>
      </c>
      <c r="X88" s="4">
        <v>6.1603735881269994E-2</v>
      </c>
      <c r="Y88" s="4">
        <v>6.0746775679729081E-2</v>
      </c>
      <c r="Z88" s="4">
        <v>5.9899600813797416E-2</v>
      </c>
      <c r="AA88" s="4">
        <v>5.9062238123589905E-2</v>
      </c>
      <c r="AB88" s="4">
        <v>5.8234703254292808E-2</v>
      </c>
      <c r="AC88" s="4">
        <v>5.7417001443066829E-2</v>
      </c>
      <c r="AD88" s="4">
        <v>5.660912829821374E-2</v>
      </c>
      <c r="AE88" s="4">
        <v>5.5811070547954422E-2</v>
      </c>
      <c r="AF88" s="4">
        <v>5.5022806749329245E-2</v>
      </c>
      <c r="AG88" s="4">
        <v>5.4244307954130155E-2</v>
      </c>
      <c r="AH88" s="4">
        <v>5.3475538331839156E-2</v>
      </c>
      <c r="AI88" s="4">
        <v>5.2716455750970059E-2</v>
      </c>
      <c r="AJ88" s="4">
        <v>5.196701232083023E-2</v>
      </c>
      <c r="AK88" s="4">
        <v>5.1227154895943539E-2</v>
      </c>
      <c r="AL88" s="4">
        <v>5.0496825545408797E-2</v>
      </c>
      <c r="AM88" s="4">
        <v>4.9775961989417139E-2</v>
      </c>
      <c r="AN88" s="4">
        <v>4.9064498005052193E-2</v>
      </c>
      <c r="AO88" s="4">
        <v>4.8362363803390096E-2</v>
      </c>
      <c r="AP88" s="4">
        <v>4.7669486379795067E-2</v>
      </c>
      <c r="AQ88" s="4">
        <v>4.69857898391981E-2</v>
      </c>
      <c r="AR88" s="4">
        <v>4.6311195698030216E-2</v>
      </c>
      <c r="AS88" s="4">
        <v>4.5645623164378257E-2</v>
      </c>
      <c r="AT88" s="4">
        <v>4.4988989397833468E-2</v>
      </c>
      <c r="AU88" s="4">
        <v>4.4341209750404342E-2</v>
      </c>
      <c r="AV88" s="4">
        <v>4.3702197989778147E-2</v>
      </c>
      <c r="AW88" s="4">
        <v>4.3071866506135481E-2</v>
      </c>
      <c r="AX88" s="4">
        <v>4.2450126503635444E-2</v>
      </c>
      <c r="AY88" s="4">
        <v>4.1836888177624765E-2</v>
      </c>
      <c r="AZ88" s="4">
        <v>4.123206087854614E-2</v>
      </c>
      <c r="BA88" s="4">
        <v>4.0635553263464019E-2</v>
      </c>
      <c r="BB88" s="4">
        <v>4.004727343605885E-2</v>
      </c>
      <c r="BC88" s="4">
        <v>3.9467129075887564E-2</v>
      </c>
      <c r="BD88" s="4">
        <v>3.8895027557654283E-2</v>
      </c>
      <c r="BE88" s="4">
        <v>3.8330876061183239E-2</v>
      </c>
      <c r="BF88" s="4">
        <v>3.7774581672742946E-2</v>
      </c>
      <c r="BG88" s="4">
        <v>3.7226051478322475E-2</v>
      </c>
      <c r="BH88" s="4">
        <v>3.6685192649424048E-2</v>
      </c>
      <c r="BI88" s="4">
        <v>3.6151912521895424E-2</v>
      </c>
      <c r="BJ88" s="4">
        <v>3.5626118668291018E-2</v>
      </c>
      <c r="BK88" s="4">
        <v>3.5107718964216827E-2</v>
      </c>
      <c r="BL88" s="4">
        <v>3.4596621649084169E-2</v>
      </c>
      <c r="BM88" s="4">
        <v>3.4092735381666572E-2</v>
      </c>
      <c r="BN88" s="4">
        <v>3.3595969290828975E-2</v>
      </c>
      <c r="BO88" s="4">
        <v>3.3106233021772402E-2</v>
      </c>
      <c r="BP88" s="4">
        <v>3.2623436778112525E-2</v>
      </c>
      <c r="BQ88" s="4">
        <v>3.2147491360090652E-2</v>
      </c>
      <c r="BR88" s="4">
        <v>3.1678308199193927E-2</v>
      </c>
      <c r="BS88" s="4">
        <v>3.1215799389442189E-2</v>
      </c>
      <c r="BT88" s="4">
        <v>3.0759877715582418E-2</v>
      </c>
      <c r="BU88" s="4">
        <v>3.0310456678413589E-2</v>
      </c>
      <c r="BV88" s="4">
        <v>2.9867450517450433E-2</v>
      </c>
      <c r="BW88" s="4">
        <v>2.9430774231119616E-2</v>
      </c>
      <c r="BX88" s="4">
        <v>2.9000343594668632E-2</v>
      </c>
      <c r="BY88" s="4">
        <v>2.8576075175954729E-2</v>
      </c>
      <c r="BZ88" s="4">
        <v>2.8157886349270078E-2</v>
      </c>
      <c r="CA88" s="4">
        <v>2.7745695307349716E-2</v>
      </c>
      <c r="CB88" s="4">
        <v>2.7339421071694292E-2</v>
      </c>
      <c r="CC88" s="4">
        <v>2.6938983501337055E-2</v>
      </c>
      <c r="CD88" s="4">
        <v>2.6544303300168437E-2</v>
      </c>
      <c r="CE88" s="4">
        <v>2.6155302022930038E-2</v>
      </c>
      <c r="CF88" s="4">
        <v>2.5771902079976705E-2</v>
      </c>
      <c r="CG88" s="4">
        <v>2.5394026740902187E-2</v>
      </c>
      <c r="CH88" s="4">
        <v>2.5021600137116184E-2</v>
      </c>
      <c r="CI88" s="4">
        <v>2.4654547263451843E-2</v>
      </c>
      <c r="CJ88" s="4">
        <v>2.4292793978882843E-2</v>
      </c>
      <c r="CK88" s="4">
        <v>2.3936267006417045E-2</v>
      </c>
      <c r="CL88" s="4">
        <v>2.3584893932234285E-2</v>
      </c>
      <c r="CM88" s="4">
        <v>2.3238603204127961E-2</v>
      </c>
      <c r="CN88" s="4">
        <v>2.2897324129308227E-2</v>
      </c>
      <c r="CO88" s="4">
        <v>2.2560986871617117E-2</v>
      </c>
      <c r="CP88" s="4">
        <v>2.2229522448206862E-2</v>
      </c>
      <c r="CQ88" s="4">
        <v>2.1902862725724837E-2</v>
      </c>
      <c r="CR88" s="4">
        <v>2.1580940416048966E-2</v>
      </c>
      <c r="CS88" s="4">
        <v>2.1263689071610692E-2</v>
      </c>
      <c r="CT88" s="4">
        <v>2.0951043080344234E-2</v>
      </c>
      <c r="CU88" s="4">
        <v>2.0642937660294236E-2</v>
      </c>
      <c r="CV88" s="4">
        <v>2.0339308853913662E-2</v>
      </c>
      <c r="CW88" s="4">
        <v>2.0040093522081026E-2</v>
      </c>
      <c r="CX88" s="4">
        <v>1.9745229337865156E-2</v>
      </c>
      <c r="CY88" s="4">
        <v>1.9454654780060032E-2</v>
      </c>
      <c r="CZ88" s="4">
        <v>1.9168309126516125E-2</v>
      </c>
      <c r="DA88" s="4">
        <v>1.8886132447287429E-2</v>
      </c>
      <c r="DB88" s="4">
        <v>1.8608065597615631E-2</v>
      </c>
      <c r="DC88" s="4">
        <v>1.8334050210769282E-2</v>
      </c>
      <c r="DD88" s="4">
        <v>1.8064028690756295E-2</v>
      </c>
      <c r="DE88" s="4">
        <v>1.7797944204923977E-2</v>
      </c>
      <c r="DF88" s="4">
        <v>1.7535740676463907E-2</v>
      </c>
      <c r="DG88" s="4">
        <v>1.7277362776832894E-2</v>
      </c>
      <c r="DH88" s="4">
        <v>1.7022755918104537E-2</v>
      </c>
      <c r="DI88" s="4">
        <v>1.6771866245262834E-2</v>
      </c>
      <c r="DJ88" s="4">
        <v>1.6524640628447496E-2</v>
      </c>
      <c r="DK88" s="4">
        <v>1.6281026655163511E-2</v>
      </c>
      <c r="DL88" s="4">
        <v>1.6040972622461958E-2</v>
      </c>
      <c r="DM88" s="4">
        <v>1.5804427529101717E-2</v>
      </c>
      <c r="DN88" s="4">
        <v>1.5571341067700417E-2</v>
      </c>
      <c r="DO88" s="4">
        <v>1.5341663616881496E-2</v>
      </c>
      <c r="DP88" s="4">
        <v>1.5115346233424143E-2</v>
      </c>
      <c r="DQ88" s="4">
        <v>1.4892340644422131E-2</v>
      </c>
      <c r="DR88" s="4">
        <v>1.4672599239459072E-2</v>
      </c>
      <c r="DS88" s="4">
        <v>1.4456075062802332E-2</v>
      </c>
      <c r="DT88" s="4">
        <v>1.4242721805623804E-2</v>
      </c>
      <c r="DU88" s="4">
        <v>1.4032493798249224E-2</v>
      </c>
      <c r="DV88" s="4">
        <v>1.3825346002442451E-2</v>
      </c>
      <c r="DW88" s="4">
        <v>1.3621234003726834E-2</v>
      </c>
      <c r="DX88" s="4">
        <v>1.3420114003748207E-2</v>
      </c>
      <c r="DY88" s="4">
        <v>1.3221942812681631E-2</v>
      </c>
      <c r="DZ88" s="4">
        <v>1.302667784168654E-2</v>
      </c>
      <c r="EA88" s="4">
        <v>1.2834277095410518E-2</v>
      </c>
      <c r="EB88" s="4">
        <v>1.2644699164546136E-2</v>
      </c>
      <c r="EC88" s="4">
        <v>1.2457903218442312E-2</v>
      </c>
      <c r="ED88" s="4">
        <v>1.227384899777173E-2</v>
      </c>
      <c r="EE88" s="4">
        <v>1.2092496807257214E-2</v>
      </c>
      <c r="EF88" s="4">
        <v>1.191380750845672E-2</v>
      </c>
      <c r="EG88" s="4">
        <v>1.1737742512610949E-2</v>
      </c>
      <c r="EH88" s="4">
        <v>1.1564263773553018E-2</v>
      </c>
      <c r="EI88" s="4">
        <v>1.139333378068097E-2</v>
      </c>
      <c r="EJ88" s="4">
        <v>1.1224915551996784E-2</v>
      </c>
      <c r="EK88" s="4">
        <v>1.1058972627209118E-2</v>
      </c>
      <c r="EL88" s="4">
        <v>1.0895469060903551E-2</v>
      </c>
      <c r="EM88" s="4">
        <v>1.0734369415779321E-2</v>
      </c>
      <c r="EN88" s="4">
        <v>1.0575638755953798E-2</v>
      </c>
      <c r="EO88" s="4">
        <v>1.0419242640334669E-2</v>
      </c>
      <c r="EP88" s="4">
        <v>1.0265147116061302E-2</v>
      </c>
      <c r="EQ88" s="4">
        <v>1.0113318712013264E-2</v>
      </c>
      <c r="ER88" s="4">
        <v>9.9637244323893537E-3</v>
      </c>
      <c r="ES88" s="4">
        <v>9.8163317503551228E-3</v>
      </c>
      <c r="ET88" s="4">
        <v>9.6711086017585712E-3</v>
      </c>
      <c r="EU88" s="4">
        <v>9.5280233789167834E-3</v>
      </c>
      <c r="EV88" s="4">
        <v>9.3870449244700671E-3</v>
      </c>
      <c r="EW88" s="4">
        <v>9.2481425253064797E-3</v>
      </c>
      <c r="EX88" s="4">
        <v>9.1112859065541896E-3</v>
      </c>
      <c r="EY88" s="4">
        <v>8.976445225643559E-3</v>
      </c>
      <c r="EZ88" s="4">
        <v>8.843591066436951E-3</v>
      </c>
      <c r="FA88" s="4">
        <v>8.7126944334280365E-3</v>
      </c>
      <c r="FB88" s="4">
        <v>8.5837267460076028E-3</v>
      </c>
      <c r="FC88" s="4">
        <v>8.4566598327987519E-3</v>
      </c>
      <c r="FD88" s="4">
        <v>8.331465926058379E-3</v>
      </c>
      <c r="FE88" s="4">
        <v>8.2081176561464853E-3</v>
      </c>
      <c r="FF88" s="4">
        <v>8.0865880460612161E-3</v>
      </c>
      <c r="FG88" s="4">
        <v>7.9668505060416228E-3</v>
      </c>
      <c r="FH88" s="4">
        <v>7.8488788282345956E-3</v>
      </c>
      <c r="FI88" s="4">
        <v>7.7326471814288533E-3</v>
      </c>
      <c r="FJ88" s="4">
        <v>7.6181301058525497E-3</v>
      </c>
      <c r="FK88" s="4">
        <v>7.5053025080361602E-3</v>
      </c>
      <c r="FL88" s="4">
        <v>7.3941396557388739E-3</v>
      </c>
      <c r="FM88" s="4">
        <v>7.2846171729387121E-3</v>
      </c>
      <c r="FN88" s="4">
        <v>7.1767110348857077E-3</v>
      </c>
      <c r="FO88" s="4">
        <v>7.0703975632172567E-3</v>
      </c>
      <c r="FP88" s="4">
        <v>6.9656534211349763E-3</v>
      </c>
      <c r="FQ88" s="4">
        <v>6.8624556086442912E-3</v>
      </c>
    </row>
    <row r="89" spans="1:173" x14ac:dyDescent="0.2">
      <c r="A89" s="3">
        <v>87</v>
      </c>
      <c r="B89" s="4">
        <v>0.10548766487918038</v>
      </c>
      <c r="C89" s="4">
        <v>0.10484868353665955</v>
      </c>
      <c r="D89" s="4">
        <v>9.81478721445177E-2</v>
      </c>
      <c r="E89" s="4">
        <v>9.4395868030547225E-2</v>
      </c>
      <c r="F89" s="4">
        <v>9.2025243588483741E-2</v>
      </c>
      <c r="G89" s="4">
        <v>9.0321218993318353E-2</v>
      </c>
      <c r="H89" s="4">
        <v>8.8944922867570941E-2</v>
      </c>
      <c r="I89" s="4">
        <v>8.7732505345561651E-2</v>
      </c>
      <c r="J89" s="4">
        <v>8.6604021498641104E-2</v>
      </c>
      <c r="K89" s="4">
        <v>8.5520356829746125E-2</v>
      </c>
      <c r="L89" s="4">
        <v>8.4462410975444935E-2</v>
      </c>
      <c r="M89" s="4">
        <v>8.3420923666401081E-2</v>
      </c>
      <c r="N89" s="4">
        <v>8.2391474101087159E-2</v>
      </c>
      <c r="O89" s="4">
        <v>8.1372016611581333E-2</v>
      </c>
      <c r="P89" s="4">
        <v>8.0361665031197349E-2</v>
      </c>
      <c r="Q89" s="4">
        <v>7.936009310045089E-2</v>
      </c>
      <c r="R89" s="4">
        <v>7.8367239069055628E-2</v>
      </c>
      <c r="S89" s="4">
        <v>7.7383160550559271E-2</v>
      </c>
      <c r="T89" s="4">
        <v>7.640796358057711E-2</v>
      </c>
      <c r="U89" s="4">
        <v>7.5441768299331469E-2</v>
      </c>
      <c r="V89" s="4">
        <v>7.4484692688033483E-2</v>
      </c>
      <c r="W89" s="4">
        <v>7.3536845183324928E-2</v>
      </c>
      <c r="X89" s="4">
        <v>7.2598321637341368E-2</v>
      </c>
      <c r="Y89" s="4">
        <v>7.1669204385865992E-2</v>
      </c>
      <c r="Z89" s="4">
        <v>7.0749562321160919E-2</v>
      </c>
      <c r="AA89" s="4">
        <v>6.983945142644743E-2</v>
      </c>
      <c r="AB89" s="4">
        <v>6.8938915505813436E-2</v>
      </c>
      <c r="AC89" s="4">
        <v>6.8047986980013131E-2</v>
      </c>
      <c r="AD89" s="4">
        <v>6.7166687686044391E-2</v>
      </c>
      <c r="AE89" s="4">
        <v>6.6295029651604165E-2</v>
      </c>
      <c r="AF89" s="4">
        <v>6.5433015831833141E-2</v>
      </c>
      <c r="AG89" s="4">
        <v>6.4580640803718947E-2</v>
      </c>
      <c r="AH89" s="4">
        <v>6.3737891417372849E-2</v>
      </c>
      <c r="AI89" s="4">
        <v>6.2904747405204131E-2</v>
      </c>
      <c r="AJ89" s="4">
        <v>6.2081181950827569E-2</v>
      </c>
      <c r="AK89" s="4">
        <v>6.1267162219862725E-2</v>
      </c>
      <c r="AL89" s="4">
        <v>6.0462649854866157E-2</v>
      </c>
      <c r="AM89" s="4">
        <v>5.9667601436608986E-2</v>
      </c>
      <c r="AN89" s="4">
        <v>5.8881968913829907E-2</v>
      </c>
      <c r="AO89" s="4">
        <v>5.810570000348847E-2</v>
      </c>
      <c r="AP89" s="4">
        <v>5.73387385634333E-2</v>
      </c>
      <c r="AQ89" s="4">
        <v>5.6581024939285962E-2</v>
      </c>
      <c r="AR89" s="4">
        <v>5.5832496287232969E-2</v>
      </c>
      <c r="AS89" s="4">
        <v>5.5093086874312913E-2</v>
      </c>
      <c r="AT89" s="4">
        <v>5.4362728357687629E-2</v>
      </c>
      <c r="AU89" s="4">
        <v>5.3641350044291158E-2</v>
      </c>
      <c r="AV89" s="4">
        <v>5.2928879132160489E-2</v>
      </c>
      <c r="AW89" s="4">
        <v>5.2225240934672956E-2</v>
      </c>
      <c r="AX89" s="4">
        <v>5.1530359088829192E-2</v>
      </c>
      <c r="AY89" s="4">
        <v>5.0844155748654529E-2</v>
      </c>
      <c r="AZ89" s="4">
        <v>5.0166551764716294E-2</v>
      </c>
      <c r="BA89" s="4">
        <v>4.9497466850693006E-2</v>
      </c>
      <c r="BB89" s="4">
        <v>4.8836819737868353E-2</v>
      </c>
      <c r="BC89" s="4">
        <v>4.8184528318365838E-2</v>
      </c>
      <c r="BD89" s="4">
        <v>4.7540509777888151E-2</v>
      </c>
      <c r="BE89" s="4">
        <v>4.6904680718671377E-2</v>
      </c>
      <c r="BF89" s="4">
        <v>4.6276957273321484E-2</v>
      </c>
      <c r="BG89" s="4">
        <v>4.5657255210151515E-2</v>
      </c>
      <c r="BH89" s="4">
        <v>4.5045490030601876E-2</v>
      </c>
      <c r="BI89" s="4">
        <v>4.4441577059282089E-2</v>
      </c>
      <c r="BJ89" s="4">
        <v>4.3845431527142154E-2</v>
      </c>
      <c r="BK89" s="4">
        <v>4.3256968648240468E-2</v>
      </c>
      <c r="BL89" s="4">
        <v>4.2676103690552969E-2</v>
      </c>
      <c r="BM89" s="4">
        <v>4.2102752041228486E-2</v>
      </c>
      <c r="BN89" s="4">
        <v>4.1536829266677122E-2</v>
      </c>
      <c r="BO89" s="4">
        <v>4.097825116784537E-2</v>
      </c>
      <c r="BP89" s="4">
        <v>4.0426933831012146E-2</v>
      </c>
      <c r="BQ89" s="4">
        <v>3.9882793674416051E-2</v>
      </c>
      <c r="BR89" s="4">
        <v>3.9345747491001726E-2</v>
      </c>
      <c r="BS89" s="4">
        <v>3.8815712487556997E-2</v>
      </c>
      <c r="BT89" s="4">
        <v>3.8292606320490141E-2</v>
      </c>
      <c r="BU89" s="4">
        <v>3.7776347128483212E-2</v>
      </c>
      <c r="BV89" s="4">
        <v>3.7266853562239244E-2</v>
      </c>
      <c r="BW89" s="4">
        <v>3.6764044811526064E-2</v>
      </c>
      <c r="BX89" s="4">
        <v>3.6267840629708448E-2</v>
      </c>
      <c r="BY89" s="4">
        <v>3.5778161355943139E-2</v>
      </c>
      <c r="BZ89" s="4">
        <v>3.529492793520328E-2</v>
      </c>
      <c r="CA89" s="4">
        <v>3.4818061936284894E-2</v>
      </c>
      <c r="CB89" s="4">
        <v>3.4347485567938651E-2</v>
      </c>
      <c r="CC89" s="4">
        <v>3.3883121693260354E-2</v>
      </c>
      <c r="CD89" s="4">
        <v>3.3424893842463832E-2</v>
      </c>
      <c r="CE89" s="4">
        <v>3.2972726224152926E-2</v>
      </c>
      <c r="CF89" s="4">
        <v>3.2526543735199032E-2</v>
      </c>
      <c r="CG89" s="4">
        <v>3.208627196932623E-2</v>
      </c>
      <c r="CH89" s="4">
        <v>3.1651837224495605E-2</v>
      </c>
      <c r="CI89" s="4">
        <v>3.1223166509178002E-2</v>
      </c>
      <c r="CJ89" s="4">
        <v>3.0800187547593949E-2</v>
      </c>
      <c r="CK89" s="4">
        <v>3.038282878399956E-2</v>
      </c>
      <c r="CL89" s="4">
        <v>2.9971019386084818E-2</v>
      </c>
      <c r="CM89" s="4">
        <v>2.9564689247553844E-2</v>
      </c>
      <c r="CN89" s="4">
        <v>2.9163768989945438E-2</v>
      </c>
      <c r="CO89" s="4">
        <v>2.8768189963751634E-2</v>
      </c>
      <c r="CP89" s="4">
        <v>2.8377884248887875E-2</v>
      </c>
      <c r="CQ89" s="4">
        <v>2.7992784654563452E-2</v>
      </c>
      <c r="CR89" s="4">
        <v>2.7612824718597828E-2</v>
      </c>
      <c r="CS89" s="4">
        <v>2.7237938706226927E-2</v>
      </c>
      <c r="CT89" s="4">
        <v>2.686806160843791E-2</v>
      </c>
      <c r="CU89" s="4">
        <v>2.6503129139870185E-2</v>
      </c>
      <c r="CV89" s="4">
        <v>2.6143077736317299E-2</v>
      </c>
      <c r="CW89" s="4">
        <v>2.5787844551861339E-2</v>
      </c>
      <c r="CX89" s="4">
        <v>2.5437367455670601E-2</v>
      </c>
      <c r="CY89" s="4">
        <v>2.5091585028487073E-2</v>
      </c>
      <c r="CZ89" s="4">
        <v>2.4750436558832023E-2</v>
      </c>
      <c r="DA89" s="4">
        <v>2.4413862038950573E-2</v>
      </c>
      <c r="DB89" s="4">
        <v>2.4081802160521359E-2</v>
      </c>
      <c r="DC89" s="4">
        <v>2.37541983101488E-2</v>
      </c>
      <c r="DD89" s="4">
        <v>2.3430992564660413E-2</v>
      </c>
      <c r="DE89" s="4">
        <v>2.311212768622517E-2</v>
      </c>
      <c r="DF89" s="4">
        <v>2.2797547117310968E-2</v>
      </c>
      <c r="DG89" s="4">
        <v>2.2487194975496339E-2</v>
      </c>
      <c r="DH89" s="4">
        <v>2.2181016048151148E-2</v>
      </c>
      <c r="DI89" s="4">
        <v>2.1878955787000276E-2</v>
      </c>
      <c r="DJ89" s="4">
        <v>2.1580960302582275E-2</v>
      </c>
      <c r="DK89" s="4">
        <v>2.1286976358614762E-2</v>
      </c>
      <c r="DL89" s="4">
        <v>2.099695136627866E-2</v>
      </c>
      <c r="DM89" s="4">
        <v>2.0710833378429716E-2</v>
      </c>
      <c r="DN89" s="4">
        <v>2.0428571083747515E-2</v>
      </c>
      <c r="DO89" s="4">
        <v>2.0150113800832092E-2</v>
      </c>
      <c r="DP89" s="4">
        <v>1.9875411472252913E-2</v>
      </c>
      <c r="DQ89" s="4">
        <v>1.9604414658562441E-2</v>
      </c>
      <c r="DR89" s="4">
        <v>1.9337074532276288E-2</v>
      </c>
      <c r="DS89" s="4">
        <v>1.9073342871831267E-2</v>
      </c>
      <c r="DT89" s="4">
        <v>1.8813172055523353E-2</v>
      </c>
      <c r="DU89" s="4">
        <v>1.8556515055434097E-2</v>
      </c>
      <c r="DV89" s="4">
        <v>1.8303325431349382E-2</v>
      </c>
      <c r="DW89" s="4">
        <v>1.8053557324674618E-2</v>
      </c>
      <c r="DX89" s="4">
        <v>1.7807165452353724E-2</v>
      </c>
      <c r="DY89" s="4">
        <v>1.7564105100791871E-2</v>
      </c>
      <c r="DZ89" s="4">
        <v>1.7324332119789898E-2</v>
      </c>
      <c r="EA89" s="4">
        <v>1.7087802916490924E-2</v>
      </c>
      <c r="EB89" s="4">
        <v>1.6854474449344514E-2</v>
      </c>
      <c r="EC89" s="4">
        <v>1.6624304222089825E-2</v>
      </c>
      <c r="ED89" s="4">
        <v>1.6397250277761954E-2</v>
      </c>
      <c r="EE89" s="4">
        <v>1.6173271192722605E-2</v>
      </c>
      <c r="EF89" s="4">
        <v>1.595232607071928E-2</v>
      </c>
      <c r="EG89" s="4">
        <v>1.5734374536972795E-2</v>
      </c>
      <c r="EH89" s="4">
        <v>1.5519376732298085E-2</v>
      </c>
      <c r="EI89" s="4">
        <v>1.5307293307256997E-2</v>
      </c>
      <c r="EJ89" s="4">
        <v>1.5098085416347495E-2</v>
      </c>
      <c r="EK89" s="4">
        <v>1.489171471222861E-2</v>
      </c>
      <c r="EL89" s="4">
        <v>1.4688143339984805E-2</v>
      </c>
      <c r="EM89" s="4">
        <v>1.4487333931428648E-2</v>
      </c>
      <c r="EN89" s="4">
        <v>1.4289249599444664E-2</v>
      </c>
      <c r="EO89" s="4">
        <v>1.4093853932375389E-2</v>
      </c>
      <c r="EP89" s="4">
        <v>1.3901110988448817E-2</v>
      </c>
      <c r="EQ89" s="4">
        <v>1.3710985290251054E-2</v>
      </c>
      <c r="ER89" s="4">
        <v>1.352344181924181E-2</v>
      </c>
      <c r="ES89" s="4">
        <v>1.3338446010315974E-2</v>
      </c>
      <c r="ET89" s="4">
        <v>1.3155963746410371E-2</v>
      </c>
      <c r="EU89" s="4">
        <v>1.2975961353156706E-2</v>
      </c>
      <c r="EV89" s="4">
        <v>1.2798405593581474E-2</v>
      </c>
      <c r="EW89" s="4">
        <v>1.2623263662852491E-2</v>
      </c>
      <c r="EX89" s="4">
        <v>1.2450503183074058E-2</v>
      </c>
      <c r="EY89" s="4">
        <v>1.2280092198127868E-2</v>
      </c>
      <c r="EZ89" s="4">
        <v>1.2111999168564092E-2</v>
      </c>
      <c r="FA89" s="4">
        <v>1.1946192966539537E-2</v>
      </c>
      <c r="FB89" s="4">
        <v>1.1782642870804216E-2</v>
      </c>
      <c r="FC89" s="4">
        <v>1.1621318561736871E-2</v>
      </c>
      <c r="FD89" s="4">
        <v>1.1462190116429127E-2</v>
      </c>
      <c r="FE89" s="4">
        <v>1.1305228003817613E-2</v>
      </c>
      <c r="FF89" s="4">
        <v>1.115040307986559E-2</v>
      </c>
      <c r="FG89" s="4">
        <v>1.0997686582793098E-2</v>
      </c>
      <c r="FH89" s="4">
        <v>1.0847050128354963E-2</v>
      </c>
      <c r="FI89" s="4">
        <v>1.0698465705168636E-2</v>
      </c>
      <c r="FJ89" s="4">
        <v>1.0551905670089345E-2</v>
      </c>
      <c r="FK89" s="4">
        <v>1.0407342743634196E-2</v>
      </c>
      <c r="FL89" s="4">
        <v>1.0264750005454126E-2</v>
      </c>
      <c r="FM89" s="4">
        <v>1.0124100889854382E-2</v>
      </c>
      <c r="FN89" s="4">
        <v>9.9853691813622802E-3</v>
      </c>
      <c r="FO89" s="4">
        <v>9.8485290103432765E-3</v>
      </c>
      <c r="FP89" s="4">
        <v>9.7135548486634304E-3</v>
      </c>
      <c r="FQ89" s="4">
        <v>9.5804215054005049E-3</v>
      </c>
    </row>
    <row r="90" spans="1:173" x14ac:dyDescent="0.2">
      <c r="A90" s="3">
        <v>88</v>
      </c>
      <c r="B90" s="4">
        <v>0.11888980370415037</v>
      </c>
      <c r="C90" s="4">
        <v>0.11824322450870473</v>
      </c>
      <c r="D90" s="4">
        <v>0.11113699100858865</v>
      </c>
      <c r="E90" s="4">
        <v>0.10715601615743753</v>
      </c>
      <c r="F90" s="4">
        <v>0.10464495462391754</v>
      </c>
      <c r="G90" s="4">
        <v>0.10284441011217182</v>
      </c>
      <c r="H90" s="4">
        <v>0.10139308081526821</v>
      </c>
      <c r="I90" s="4">
        <v>0.10011587943997835</v>
      </c>
      <c r="J90" s="4">
        <v>9.8927247534830953E-2</v>
      </c>
      <c r="K90" s="4">
        <v>9.7785279182749485E-2</v>
      </c>
      <c r="L90" s="4">
        <v>9.6669497791137315E-2</v>
      </c>
      <c r="M90" s="4">
        <v>9.5569975989851064E-2</v>
      </c>
      <c r="N90" s="4">
        <v>9.4481980760764972E-2</v>
      </c>
      <c r="O90" s="4">
        <v>9.3403331415424118E-2</v>
      </c>
      <c r="P90" s="4">
        <v>9.233309486229202E-2</v>
      </c>
      <c r="Q90" s="4">
        <v>9.127094135442726E-2</v>
      </c>
      <c r="R90" s="4">
        <v>9.0216826724443533E-2</v>
      </c>
      <c r="S90" s="4">
        <v>8.917083605052023E-2</v>
      </c>
      <c r="T90" s="4">
        <v>8.8133107130222488E-2</v>
      </c>
      <c r="U90" s="4">
        <v>8.7103793387350859E-2</v>
      </c>
      <c r="V90" s="4">
        <v>8.6083046239701866E-2</v>
      </c>
      <c r="W90" s="4">
        <v>8.5071007049310143E-2</v>
      </c>
      <c r="X90" s="4">
        <v>8.4067803770569993E-2</v>
      </c>
      <c r="Y90" s="4">
        <v>8.307354988225002E-2</v>
      </c>
      <c r="Z90" s="4">
        <v>8.2088344411587744E-2</v>
      </c>
      <c r="AA90" s="4">
        <v>8.1112272463161661E-2</v>
      </c>
      <c r="AB90" s="4">
        <v>8.0145405964162197E-2</v>
      </c>
      <c r="AC90" s="4">
        <v>7.9187804485435054E-2</v>
      </c>
      <c r="AD90" s="4">
        <v>7.8239516070643056E-2</v>
      </c>
      <c r="AE90" s="4">
        <v>7.7300578041888501E-2</v>
      </c>
      <c r="AF90" s="4">
        <v>7.6371017767832727E-2</v>
      </c>
      <c r="AG90" s="4">
        <v>7.5450853389014139E-2</v>
      </c>
      <c r="AH90" s="4">
        <v>7.4540094499253584E-2</v>
      </c>
      <c r="AI90" s="4">
        <v>7.3638742784024491E-2</v>
      </c>
      <c r="AJ90" s="4">
        <v>7.2746792617565559E-2</v>
      </c>
      <c r="AK90" s="4">
        <v>7.1864231620876295E-2</v>
      </c>
      <c r="AL90" s="4">
        <v>7.0991041182847159E-2</v>
      </c>
      <c r="AM90" s="4">
        <v>7.0127196946752846E-2</v>
      </c>
      <c r="AN90" s="4">
        <v>6.9272669264265008E-2</v>
      </c>
      <c r="AO90" s="4">
        <v>6.8427423619036087E-2</v>
      </c>
      <c r="AP90" s="4">
        <v>6.7591421021797271E-2</v>
      </c>
      <c r="AQ90" s="4">
        <v>6.6764618378800877E-2</v>
      </c>
      <c r="AR90" s="4">
        <v>6.5946968835329356E-2</v>
      </c>
      <c r="AS90" s="4">
        <v>6.5138422095887605E-2</v>
      </c>
      <c r="AT90" s="4">
        <v>6.4338924722595059E-2</v>
      </c>
      <c r="AU90" s="4">
        <v>6.3548420413201634E-2</v>
      </c>
      <c r="AV90" s="4">
        <v>6.2766850260060125E-2</v>
      </c>
      <c r="AW90" s="4">
        <v>6.1994152991303841E-2</v>
      </c>
      <c r="AX90" s="4">
        <v>6.1230265195401534E-2</v>
      </c>
      <c r="AY90" s="4">
        <v>6.0475121530183196E-2</v>
      </c>
      <c r="AZ90" s="4">
        <v>5.9728654917362789E-2</v>
      </c>
      <c r="BA90" s="4">
        <v>5.8990796723519257E-2</v>
      </c>
      <c r="BB90" s="4">
        <v>5.8261476928430644E-2</v>
      </c>
      <c r="BC90" s="4">
        <v>5.7540624281603892E-2</v>
      </c>
      <c r="BD90" s="4">
        <v>5.6828166447783879E-2</v>
      </c>
      <c r="BE90" s="4">
        <v>5.6124030142177483E-2</v>
      </c>
      <c r="BF90" s="4">
        <v>5.5428141256077312E-2</v>
      </c>
      <c r="BG90" s="4">
        <v>5.474042497352849E-2</v>
      </c>
      <c r="BH90" s="4">
        <v>5.4060805879636464E-2</v>
      </c>
      <c r="BI90" s="4">
        <v>5.3389208061076943E-2</v>
      </c>
      <c r="BJ90" s="4">
        <v>5.2725555199331531E-2</v>
      </c>
      <c r="BK90" s="4">
        <v>5.206977065713625E-2</v>
      </c>
      <c r="BL90" s="4">
        <v>5.1421777558601889E-2</v>
      </c>
      <c r="BM90" s="4">
        <v>5.0781498863429642E-2</v>
      </c>
      <c r="BN90" s="4">
        <v>5.0148857435623362E-2</v>
      </c>
      <c r="BO90" s="4">
        <v>4.9523776107066597E-2</v>
      </c>
      <c r="BP90" s="4">
        <v>4.8906177736315115E-2</v>
      </c>
      <c r="BQ90" s="4">
        <v>4.8295985262925001E-2</v>
      </c>
      <c r="BR90" s="4">
        <v>4.7693121757621859E-2</v>
      </c>
      <c r="BS90" s="4">
        <v>4.7097510468591119E-2</v>
      </c>
      <c r="BT90" s="4">
        <v>4.6509074864153788E-2</v>
      </c>
      <c r="BU90" s="4">
        <v>4.5927738672073448E-2</v>
      </c>
      <c r="BV90" s="4">
        <v>4.5353425915722667E-2</v>
      </c>
      <c r="BW90" s="4">
        <v>4.4786060947324735E-2</v>
      </c>
      <c r="BX90" s="4">
        <v>4.4225568478467814E-2</v>
      </c>
      <c r="BY90" s="4">
        <v>4.3671873608080003E-2</v>
      </c>
      <c r="BZ90" s="4">
        <v>4.3124901848038077E-2</v>
      </c>
      <c r="CA90" s="4">
        <v>4.2584579146571766E-2</v>
      </c>
      <c r="CB90" s="4">
        <v>4.2050831909615005E-2</v>
      </c>
      <c r="CC90" s="4">
        <v>4.1523587020245278E-2</v>
      </c>
      <c r="CD90" s="4">
        <v>4.1002771856342712E-2</v>
      </c>
      <c r="CE90" s="4">
        <v>4.0488314306591611E-2</v>
      </c>
      <c r="CF90" s="4">
        <v>3.9980142784938E-2</v>
      </c>
      <c r="CG90" s="4">
        <v>3.9478186243611879E-2</v>
      </c>
      <c r="CH90" s="4">
        <v>3.898237418481143E-2</v>
      </c>
      <c r="CI90" s="4">
        <v>3.8492636671143776E-2</v>
      </c>
      <c r="CJ90" s="4">
        <v>3.8008904334908444E-2</v>
      </c>
      <c r="CK90" s="4">
        <v>3.7531108386304024E-2</v>
      </c>
      <c r="CL90" s="4">
        <v>3.7059180620633292E-2</v>
      </c>
      <c r="CM90" s="4">
        <v>3.6593053424577748E-2</v>
      </c>
      <c r="CN90" s="4">
        <v>3.6132659781606402E-2</v>
      </c>
      <c r="CO90" s="4">
        <v>3.5677933276580642E-2</v>
      </c>
      <c r="CP90" s="4">
        <v>3.5228808099611042E-2</v>
      </c>
      <c r="CQ90" s="4">
        <v>3.4785219049220717E-2</v>
      </c>
      <c r="CR90" s="4">
        <v>3.4347101534863755E-2</v>
      </c>
      <c r="CS90" s="4">
        <v>3.3914391578845349E-2</v>
      </c>
      <c r="CT90" s="4">
        <v>3.34870258176867E-2</v>
      </c>
      <c r="CU90" s="4">
        <v>3.3064941502975342E-2</v>
      </c>
      <c r="CV90" s="4">
        <v>3.2648076501737067E-2</v>
      </c>
      <c r="CW90" s="4">
        <v>3.2236369296366751E-2</v>
      </c>
      <c r="CX90" s="4">
        <v>3.1829758984148304E-2</v>
      </c>
      <c r="CY90" s="4">
        <v>3.1428185276395348E-2</v>
      </c>
      <c r="CZ90" s="4">
        <v>3.1031588497241747E-2</v>
      </c>
      <c r="DA90" s="4">
        <v>3.0639909582106606E-2</v>
      </c>
      <c r="DB90" s="4">
        <v>3.025309007586019E-2</v>
      </c>
      <c r="DC90" s="4">
        <v>2.9871072130712939E-2</v>
      </c>
      <c r="DD90" s="4">
        <v>2.94937985038487E-2</v>
      </c>
      <c r="DE90" s="4">
        <v>2.9121212554823916E-2</v>
      </c>
      <c r="DF90" s="4">
        <v>2.8753258242748658E-2</v>
      </c>
      <c r="DG90" s="4">
        <v>2.8389880123270483E-2</v>
      </c>
      <c r="DH90" s="4">
        <v>2.8031023345373995E-2</v>
      </c>
      <c r="DI90" s="4">
        <v>2.7676633648012983E-2</v>
      </c>
      <c r="DJ90" s="4">
        <v>2.7326657356590234E-2</v>
      </c>
      <c r="DK90" s="4">
        <v>2.6981041379295356E-2</v>
      </c>
      <c r="DL90" s="4">
        <v>2.663973320331614E-2</v>
      </c>
      <c r="DM90" s="4">
        <v>2.630268089093224E-2</v>
      </c>
      <c r="DN90" s="4">
        <v>2.5969833075504156E-2</v>
      </c>
      <c r="DO90" s="4">
        <v>2.5641138957365639E-2</v>
      </c>
      <c r="DP90" s="4">
        <v>2.5316548299629704E-2</v>
      </c>
      <c r="DQ90" s="4">
        <v>2.4996011423917497E-2</v>
      </c>
      <c r="DR90" s="4">
        <v>2.4679479206016763E-2</v>
      </c>
      <c r="DS90" s="4">
        <v>2.4366903071478596E-2</v>
      </c>
      <c r="DT90" s="4">
        <v>2.4058234991158778E-2</v>
      </c>
      <c r="DU90" s="4">
        <v>2.3753427476711275E-2</v>
      </c>
      <c r="DV90" s="4">
        <v>2.3452433576038545E-2</v>
      </c>
      <c r="DW90" s="4">
        <v>2.3155206868705536E-2</v>
      </c>
      <c r="DX90" s="4">
        <v>2.2861701461322714E-2</v>
      </c>
      <c r="DY90" s="4">
        <v>2.2571871982901892E-2</v>
      </c>
      <c r="DZ90" s="4">
        <v>2.2285673580190846E-2</v>
      </c>
      <c r="EA90" s="4">
        <v>2.2003061912990396E-2</v>
      </c>
      <c r="EB90" s="4">
        <v>2.1723993149458054E-2</v>
      </c>
      <c r="EC90" s="4">
        <v>2.1448423961401453E-2</v>
      </c>
      <c r="ED90" s="4">
        <v>2.1176311519566338E-2</v>
      </c>
      <c r="EE90" s="4">
        <v>2.0907613488921117E-2</v>
      </c>
      <c r="EF90" s="4">
        <v>2.0642288023941191E-2</v>
      </c>
      <c r="EG90" s="4">
        <v>2.0380293763896273E-2</v>
      </c>
      <c r="EH90" s="4">
        <v>2.0121589828143605E-2</v>
      </c>
      <c r="EI90" s="4">
        <v>1.9866135811428043E-2</v>
      </c>
      <c r="EJ90" s="4">
        <v>1.9613891779193149E-2</v>
      </c>
      <c r="EK90" s="4">
        <v>1.9364818262903816E-2</v>
      </c>
      <c r="EL90" s="4">
        <v>1.9118876255383332E-2</v>
      </c>
      <c r="EM90" s="4">
        <v>1.8876027206165991E-2</v>
      </c>
      <c r="EN90" s="4">
        <v>1.8636233016868342E-2</v>
      </c>
      <c r="EO90" s="4">
        <v>1.8399456036577555E-2</v>
      </c>
      <c r="EP90" s="4">
        <v>1.816565905726264E-2</v>
      </c>
      <c r="EQ90" s="4">
        <v>1.7934805309205992E-2</v>
      </c>
      <c r="ER90" s="4">
        <v>1.7706858456458363E-2</v>
      </c>
      <c r="ES90" s="4">
        <v>1.7481782592318806E-2</v>
      </c>
      <c r="ET90" s="4">
        <v>1.7259542234838721E-2</v>
      </c>
      <c r="EU90" s="4">
        <v>1.7040102322352757E-2</v>
      </c>
      <c r="EV90" s="4">
        <v>1.6823428209037594E-2</v>
      </c>
      <c r="EW90" s="4">
        <v>1.6609485660496692E-2</v>
      </c>
      <c r="EX90" s="4">
        <v>1.6398240849375911E-2</v>
      </c>
      <c r="EY90" s="4">
        <v>1.6189660351006774E-2</v>
      </c>
      <c r="EZ90" s="4">
        <v>1.5983711139080814E-2</v>
      </c>
      <c r="FA90" s="4">
        <v>1.578036058135357E-2</v>
      </c>
      <c r="FB90" s="4">
        <v>1.5579576435380771E-2</v>
      </c>
      <c r="FC90" s="4">
        <v>1.5381326844284504E-2</v>
      </c>
      <c r="FD90" s="4">
        <v>1.5185580332552684E-2</v>
      </c>
      <c r="FE90" s="4">
        <v>1.4992305801870276E-2</v>
      </c>
      <c r="FF90" s="4">
        <v>1.4801472526982717E-2</v>
      </c>
      <c r="FG90" s="4">
        <v>1.4613050151593199E-2</v>
      </c>
      <c r="FH90" s="4">
        <v>1.4427008684292253E-2</v>
      </c>
      <c r="FI90" s="4">
        <v>1.424331849452154E-2</v>
      </c>
      <c r="FJ90" s="4">
        <v>1.4061950308570159E-2</v>
      </c>
      <c r="FK90" s="4">
        <v>1.3882875205606382E-2</v>
      </c>
      <c r="FL90" s="4">
        <v>1.3706064613741464E-2</v>
      </c>
      <c r="FM90" s="4">
        <v>1.3531490306128879E-2</v>
      </c>
      <c r="FN90" s="4">
        <v>1.3359124397096966E-2</v>
      </c>
      <c r="FO90" s="4">
        <v>1.3188939338316219E-2</v>
      </c>
      <c r="FP90" s="4">
        <v>1.3020907915000324E-2</v>
      </c>
      <c r="FQ90" s="4">
        <v>1.2855003242141727E-2</v>
      </c>
    </row>
    <row r="91" spans="1:173" x14ac:dyDescent="0.2">
      <c r="A91" s="3">
        <v>89</v>
      </c>
      <c r="B91" s="4">
        <v>0.13668001680367969</v>
      </c>
      <c r="C91" s="4">
        <v>0.13610335758372161</v>
      </c>
      <c r="D91" s="4">
        <v>0.12770826720619011</v>
      </c>
      <c r="E91" s="4">
        <v>0.12308763271629597</v>
      </c>
      <c r="F91" s="4">
        <v>0.12023933338653792</v>
      </c>
      <c r="G91" s="4">
        <v>0.11824661233645972</v>
      </c>
      <c r="H91" s="4">
        <v>0.11667352172490086</v>
      </c>
      <c r="I91" s="4">
        <v>0.11530873045291656</v>
      </c>
      <c r="J91" s="4">
        <v>0.11404887810404929</v>
      </c>
      <c r="K91" s="4">
        <v>0.11284327165900687</v>
      </c>
      <c r="L91" s="4">
        <v>0.11166709412658893</v>
      </c>
      <c r="M91" s="4">
        <v>0.11050828093282794</v>
      </c>
      <c r="N91" s="4">
        <v>0.10936105569247012</v>
      </c>
      <c r="O91" s="4">
        <v>0.10822273776969982</v>
      </c>
      <c r="P91" s="4">
        <v>0.10709216399838362</v>
      </c>
      <c r="Q91" s="4">
        <v>0.10596890837730011</v>
      </c>
      <c r="R91" s="4">
        <v>0.10485289661715491</v>
      </c>
      <c r="S91" s="4">
        <v>0.10374421613029416</v>
      </c>
      <c r="T91" s="4">
        <v>0.10264302275348902</v>
      </c>
      <c r="U91" s="4">
        <v>0.10154949532709867</v>
      </c>
      <c r="V91" s="4">
        <v>0.10046381392735559</v>
      </c>
      <c r="W91" s="4">
        <v>9.9386149767531129E-2</v>
      </c>
      <c r="X91" s="4">
        <v>9.8316660835330416E-2</v>
      </c>
      <c r="Y91" s="4">
        <v>9.7255490330927508E-2</v>
      </c>
      <c r="Z91" s="4">
        <v>9.6202766454237088E-2</v>
      </c>
      <c r="AA91" s="4">
        <v>9.5158602824923721E-2</v>
      </c>
      <c r="AB91" s="4">
        <v>9.4123099182455094E-2</v>
      </c>
      <c r="AC91" s="4">
        <v>9.3096342193558002E-2</v>
      </c>
      <c r="AD91" s="4">
        <v>9.2078406283469749E-2</v>
      </c>
      <c r="AE91" s="4">
        <v>9.1069354451374096E-2</v>
      </c>
      <c r="AF91" s="4">
        <v>9.006923905208386E-2</v>
      </c>
      <c r="AG91" s="4">
        <v>8.9078102536679582E-2</v>
      </c>
      <c r="AH91" s="4">
        <v>8.809597814998793E-2</v>
      </c>
      <c r="AI91" s="4">
        <v>8.7122890585269896E-2</v>
      </c>
      <c r="AJ91" s="4">
        <v>8.6158856597624789E-2</v>
      </c>
      <c r="AK91" s="4">
        <v>8.5203885578118976E-2</v>
      </c>
      <c r="AL91" s="4">
        <v>8.4257980090805762E-2</v>
      </c>
      <c r="AM91" s="4">
        <v>8.3321136374827298E-2</v>
      </c>
      <c r="AN91" s="4">
        <v>8.2393344813724401E-2</v>
      </c>
      <c r="AO91" s="4">
        <v>8.147459037398963E-2</v>
      </c>
      <c r="AP91" s="4">
        <v>8.0564853014796212E-2</v>
      </c>
      <c r="AQ91" s="4">
        <v>7.9664108070725992E-2</v>
      </c>
      <c r="AR91" s="4">
        <v>7.8772326609212517E-2</v>
      </c>
      <c r="AS91" s="4">
        <v>7.7889475764314819E-2</v>
      </c>
      <c r="AT91" s="4">
        <v>7.7015519048338144E-2</v>
      </c>
      <c r="AU91" s="4">
        <v>7.6150416642724372E-2</v>
      </c>
      <c r="AV91" s="4">
        <v>7.5294125669548295E-2</v>
      </c>
      <c r="AW91" s="4">
        <v>7.4446600444871502E-2</v>
      </c>
      <c r="AX91" s="4">
        <v>7.3607792715128073E-2</v>
      </c>
      <c r="AY91" s="4">
        <v>7.2777651877642957E-2</v>
      </c>
      <c r="AZ91" s="4">
        <v>7.195612518631278E-2</v>
      </c>
      <c r="BA91" s="4">
        <v>7.1143157943415858E-2</v>
      </c>
      <c r="BB91" s="4">
        <v>7.0338693678455133E-2</v>
      </c>
      <c r="BC91" s="4">
        <v>6.9542674314881037E-2</v>
      </c>
      <c r="BD91" s="4">
        <v>6.8755040325486294E-2</v>
      </c>
      <c r="BE91" s="4">
        <v>6.7975730877215867E-2</v>
      </c>
      <c r="BF91" s="4">
        <v>6.7204683966084033E-2</v>
      </c>
      <c r="BG91" s="4">
        <v>6.6441836542850408E-2</v>
      </c>
      <c r="BH91" s="4">
        <v>6.568712463005999E-2</v>
      </c>
      <c r="BI91" s="4">
        <v>6.4940483431017548E-2</v>
      </c>
      <c r="BJ91" s="4">
        <v>6.4201847431226255E-2</v>
      </c>
      <c r="BK91" s="4">
        <v>6.3471150492788064E-2</v>
      </c>
      <c r="BL91" s="4">
        <v>6.2748325942230121E-2</v>
      </c>
      <c r="BM91" s="4">
        <v>6.2033306652191533E-2</v>
      </c>
      <c r="BN91" s="4">
        <v>6.1326025117375615E-2</v>
      </c>
      <c r="BO91" s="4">
        <v>6.0626413525149081E-2</v>
      </c>
      <c r="BP91" s="4">
        <v>5.993440382113957E-2</v>
      </c>
      <c r="BQ91" s="4">
        <v>5.9249927770165245E-2</v>
      </c>
      <c r="BR91" s="4">
        <v>5.8572917012805426E-2</v>
      </c>
      <c r="BS91" s="4">
        <v>5.7903303117900817E-2</v>
      </c>
      <c r="BT91" s="4">
        <v>5.724101763125311E-2</v>
      </c>
      <c r="BU91" s="4">
        <v>5.6585992120779194E-2</v>
      </c>
      <c r="BV91" s="4">
        <v>5.593815821835102E-2</v>
      </c>
      <c r="BW91" s="4">
        <v>5.5297447658546273E-2</v>
      </c>
      <c r="BX91" s="4">
        <v>5.4663792314511905E-2</v>
      </c>
      <c r="BY91" s="4">
        <v>5.4037124231134603E-2</v>
      </c>
      <c r="BZ91" s="4">
        <v>5.3417375655696153E-2</v>
      </c>
      <c r="CA91" s="4">
        <v>5.2804479066183796E-2</v>
      </c>
      <c r="CB91" s="4">
        <v>5.2198367197408113E-2</v>
      </c>
      <c r="CC91" s="4">
        <v>5.159897306507899E-2</v>
      </c>
      <c r="CD91" s="4">
        <v>5.100622998797244E-2</v>
      </c>
      <c r="CE91" s="4">
        <v>5.0420071608317962E-2</v>
      </c>
      <c r="CF91" s="4">
        <v>4.9840431910524341E-2</v>
      </c>
      <c r="CG91" s="4">
        <v>4.9267245238356128E-2</v>
      </c>
      <c r="CH91" s="4">
        <v>4.8700446310662282E-2</v>
      </c>
      <c r="CI91" s="4">
        <v>4.8139970235757334E-2</v>
      </c>
      <c r="CJ91" s="4">
        <v>4.758575252454178E-2</v>
      </c>
      <c r="CK91" s="4">
        <v>4.7037729102448855E-2</v>
      </c>
      <c r="CL91" s="4">
        <v>4.6495836320295747E-2</v>
      </c>
      <c r="CM91" s="4">
        <v>4.5960010964112619E-2</v>
      </c>
      <c r="CN91" s="4">
        <v>4.5430190264018289E-2</v>
      </c>
      <c r="CO91" s="4">
        <v>4.490631190220673E-2</v>
      </c>
      <c r="CP91" s="4">
        <v>4.4388314020105679E-2</v>
      </c>
      <c r="CQ91" s="4">
        <v>4.3876135224760748E-2</v>
      </c>
      <c r="CR91" s="4">
        <v>4.3369714594499564E-2</v>
      </c>
      <c r="CS91" s="4">
        <v>4.2868991683924329E-2</v>
      </c>
      <c r="CT91" s="4">
        <v>4.237390652827755E-2</v>
      </c>
      <c r="CU91" s="4">
        <v>4.1884399647224013E-2</v>
      </c>
      <c r="CV91" s="4">
        <v>4.1400412048089641E-2</v>
      </c>
      <c r="CW91" s="4">
        <v>4.0921885228592636E-2</v>
      </c>
      <c r="CX91" s="4">
        <v>4.0448761179103454E-2</v>
      </c>
      <c r="CY91" s="4">
        <v>3.9980982384464459E-2</v>
      </c>
      <c r="CZ91" s="4">
        <v>3.9518491825400681E-2</v>
      </c>
      <c r="DA91" s="4">
        <v>3.9061232979549443E-2</v>
      </c>
      <c r="DB91" s="4">
        <v>3.8609149822135147E-2</v>
      </c>
      <c r="DC91" s="4">
        <v>3.8162186826314559E-2</v>
      </c>
      <c r="DD91" s="4">
        <v>3.7720288963214443E-2</v>
      </c>
      <c r="DE91" s="4">
        <v>3.7283401701684982E-2</v>
      </c>
      <c r="DF91" s="4">
        <v>3.6851471007786851E-2</v>
      </c>
      <c r="DG91" s="4">
        <v>3.642444334403272E-2</v>
      </c>
      <c r="DH91" s="4">
        <v>3.6002265668399702E-2</v>
      </c>
      <c r="DI91" s="4">
        <v>3.5584885433129099E-2</v>
      </c>
      <c r="DJ91" s="4">
        <v>3.5172250583330067E-2</v>
      </c>
      <c r="DK91" s="4">
        <v>3.4764309555399442E-2</v>
      </c>
      <c r="DL91" s="4">
        <v>3.4361011275273468E-2</v>
      </c>
      <c r="DM91" s="4">
        <v>3.3962305156521988E-2</v>
      </c>
      <c r="DN91" s="4">
        <v>3.3568141098298088E-2</v>
      </c>
      <c r="DO91" s="4">
        <v>3.3178469483153838E-2</v>
      </c>
      <c r="DP91" s="4">
        <v>3.2793241174732035E-2</v>
      </c>
      <c r="DQ91" s="4">
        <v>3.2412407515343911E-2</v>
      </c>
      <c r="DR91" s="4">
        <v>3.2035920323441935E-2</v>
      </c>
      <c r="DS91" s="4">
        <v>3.1663731890995139E-2</v>
      </c>
      <c r="DT91" s="4">
        <v>3.1295794980776392E-2</v>
      </c>
      <c r="DU91" s="4">
        <v>3.0932062823567308E-2</v>
      </c>
      <c r="DV91" s="4">
        <v>3.0572489115288759E-2</v>
      </c>
      <c r="DW91" s="4">
        <v>3.0217028014062897E-2</v>
      </c>
      <c r="DX91" s="4">
        <v>2.9865634137213215E-2</v>
      </c>
      <c r="DY91" s="4">
        <v>2.9518262558207442E-2</v>
      </c>
      <c r="DZ91" s="4">
        <v>2.917486880354947E-2</v>
      </c>
      <c r="EA91" s="4">
        <v>2.8835408849623767E-2</v>
      </c>
      <c r="EB91" s="4">
        <v>2.8499839119499604E-2</v>
      </c>
      <c r="EC91" s="4">
        <v>2.8168116479695748E-2</v>
      </c>
      <c r="ED91" s="4">
        <v>2.7840198236913305E-2</v>
      </c>
      <c r="EE91" s="4">
        <v>2.751604213473724E-2</v>
      </c>
      <c r="EF91" s="4">
        <v>2.7195606350312596E-2</v>
      </c>
      <c r="EG91" s="4">
        <v>2.6878849490997836E-2</v>
      </c>
      <c r="EH91" s="4">
        <v>2.6565730590997538E-2</v>
      </c>
      <c r="EI91" s="4">
        <v>2.6256209107978767E-2</v>
      </c>
      <c r="EJ91" s="4">
        <v>2.5950244919673016E-2</v>
      </c>
      <c r="EK91" s="4">
        <v>2.5647798320466375E-2</v>
      </c>
      <c r="EL91" s="4">
        <v>2.5348830017980495E-2</v>
      </c>
      <c r="EM91" s="4">
        <v>2.505330112964621E-2</v>
      </c>
      <c r="EN91" s="4">
        <v>2.4761173179272622E-2</v>
      </c>
      <c r="EO91" s="4">
        <v>2.4472408093612175E-2</v>
      </c>
      <c r="EP91" s="4">
        <v>2.4186968198925629E-2</v>
      </c>
      <c r="EQ91" s="4">
        <v>2.390481621754692E-2</v>
      </c>
      <c r="ER91" s="4">
        <v>2.3625915264449349E-2</v>
      </c>
      <c r="ES91" s="4">
        <v>2.33502288438171E-2</v>
      </c>
      <c r="ET91" s="4">
        <v>2.3077720845619654E-2</v>
      </c>
      <c r="EU91" s="4">
        <v>2.280835554219407E-2</v>
      </c>
      <c r="EV91" s="4">
        <v>2.2542097584833831E-2</v>
      </c>
      <c r="EW91" s="4">
        <v>2.2278912000386564E-2</v>
      </c>
      <c r="EX91" s="4">
        <v>2.2018764187861417E-2</v>
      </c>
      <c r="EY91" s="4">
        <v>2.1761619915047214E-2</v>
      </c>
      <c r="EZ91" s="4">
        <v>2.1507445315141926E-2</v>
      </c>
      <c r="FA91" s="4">
        <v>2.1256206883395024E-2</v>
      </c>
      <c r="FB91" s="4">
        <v>2.1007871473762929E-2</v>
      </c>
      <c r="FC91" s="4">
        <v>2.0762406295578018E-2</v>
      </c>
      <c r="FD91" s="4">
        <v>2.0519778910233488E-2</v>
      </c>
      <c r="FE91" s="4">
        <v>2.0279957227882228E-2</v>
      </c>
      <c r="FF91" s="4">
        <v>2.0042909504153217E-2</v>
      </c>
      <c r="FG91" s="4">
        <v>1.9808604336883029E-2</v>
      </c>
      <c r="FH91" s="4">
        <v>1.9577010662865546E-2</v>
      </c>
      <c r="FI91" s="4">
        <v>1.9348097754618654E-2</v>
      </c>
      <c r="FJ91" s="4">
        <v>1.9121835217169258E-2</v>
      </c>
      <c r="FK91" s="4">
        <v>1.8898192984856732E-2</v>
      </c>
      <c r="FL91" s="4">
        <v>1.8677141318155011E-2</v>
      </c>
      <c r="FM91" s="4">
        <v>1.8458650800514675E-2</v>
      </c>
      <c r="FN91" s="4">
        <v>1.824269233522291E-2</v>
      </c>
      <c r="FO91" s="4">
        <v>1.8029237142285548E-2</v>
      </c>
      <c r="FP91" s="4">
        <v>1.7818256755327444E-2</v>
      </c>
      <c r="FQ91" s="4">
        <v>1.7609723018514267E-2</v>
      </c>
    </row>
    <row r="92" spans="1:173" x14ac:dyDescent="0.2">
      <c r="A92" s="3">
        <v>90</v>
      </c>
      <c r="B92" s="4">
        <v>0.15436268003379794</v>
      </c>
      <c r="C92" s="4">
        <v>0.15379804429422461</v>
      </c>
      <c r="D92" s="4">
        <v>0.14556763935742456</v>
      </c>
      <c r="E92" s="4">
        <v>0.14100032997080314</v>
      </c>
      <c r="F92" s="4">
        <v>0.13816673652568312</v>
      </c>
      <c r="G92" s="4">
        <v>0.13617243767344145</v>
      </c>
      <c r="H92" s="4">
        <v>0.13458917296593187</v>
      </c>
      <c r="I92" s="4">
        <v>0.13320855437977963</v>
      </c>
      <c r="J92" s="4">
        <v>0.1319284767633353</v>
      </c>
      <c r="K92" s="4">
        <v>0.13069885643162005</v>
      </c>
      <c r="L92" s="4">
        <v>0.12949522505936817</v>
      </c>
      <c r="M92" s="4">
        <v>0.12830575682498546</v>
      </c>
      <c r="N92" s="4">
        <v>0.12712486510065746</v>
      </c>
      <c r="O92" s="4">
        <v>0.12595003495599677</v>
      </c>
      <c r="P92" s="4">
        <v>0.12478025511276913</v>
      </c>
      <c r="Q92" s="4">
        <v>0.12361524185209916</v>
      </c>
      <c r="R92" s="4">
        <v>0.12245505534288226</v>
      </c>
      <c r="S92" s="4">
        <v>0.12129991046064059</v>
      </c>
      <c r="T92" s="4">
        <v>0.12015008398337357</v>
      </c>
      <c r="U92" s="4">
        <v>0.11900586951905345</v>
      </c>
      <c r="V92" s="4">
        <v>0.11786755604545296</v>
      </c>
      <c r="W92" s="4">
        <v>0.11673541810486943</v>
      </c>
      <c r="X92" s="4">
        <v>0.11560971172729784</v>
      </c>
      <c r="Y92" s="4">
        <v>0.11449067314621852</v>
      </c>
      <c r="Z92" s="4">
        <v>0.11337851885400418</v>
      </c>
      <c r="AA92" s="4">
        <v>0.1122734462790933</v>
      </c>
      <c r="AB92" s="4">
        <v>0.11117563473144521</v>
      </c>
      <c r="AC92" s="4">
        <v>0.11008524644333639</v>
      </c>
      <c r="AD92" s="4">
        <v>0.10900242762193912</v>
      </c>
      <c r="AE92" s="4">
        <v>0.10792730947433704</v>
      </c>
      <c r="AF92" s="4">
        <v>0.10686000918743122</v>
      </c>
      <c r="AG92" s="4">
        <v>0.10580063085590496</v>
      </c>
      <c r="AH92" s="4">
        <v>0.10474926635661841</v>
      </c>
      <c r="AI92" s="4">
        <v>0.10370599617029852</v>
      </c>
      <c r="AJ92" s="4">
        <v>0.10267089015252695</v>
      </c>
      <c r="AK92" s="4">
        <v>0.1016440082565091</v>
      </c>
      <c r="AL92" s="4">
        <v>0.10062540121026431</v>
      </c>
      <c r="AM92" s="4">
        <v>9.9615111150871516E-2</v>
      </c>
      <c r="AN92" s="4">
        <v>9.8613172218329437E-2</v>
      </c>
      <c r="AO92" s="4">
        <v>9.7619611111479432E-2</v>
      </c>
      <c r="AP92" s="4">
        <v>9.6634447608316631E-2</v>
      </c>
      <c r="AQ92" s="4">
        <v>9.5657695052886793E-2</v>
      </c>
      <c r="AR92" s="4">
        <v>9.4689360810847001E-2</v>
      </c>
      <c r="AS92" s="4">
        <v>9.3729446695641427E-2</v>
      </c>
      <c r="AT92" s="4">
        <v>9.2777949367134571E-2</v>
      </c>
      <c r="AU92" s="4">
        <v>9.1834860704430588E-2</v>
      </c>
      <c r="AV92" s="4">
        <v>9.0900168154506966E-2</v>
      </c>
      <c r="AW92" s="4">
        <v>8.9973855058190333E-2</v>
      </c>
      <c r="AX92" s="4">
        <v>8.9055900954909006E-2</v>
      </c>
      <c r="AY92" s="4">
        <v>8.8146281867572118E-2</v>
      </c>
      <c r="AZ92" s="4">
        <v>8.7244970568838731E-2</v>
      </c>
      <c r="BA92" s="4">
        <v>8.6351936829964782E-2</v>
      </c>
      <c r="BB92" s="4">
        <v>8.5467147653341291E-2</v>
      </c>
      <c r="BC92" s="4">
        <v>8.4590567489768453E-2</v>
      </c>
      <c r="BD92" s="4">
        <v>8.3722158441443706E-2</v>
      </c>
      <c r="BE92" s="4">
        <v>8.2861880451582604E-2</v>
      </c>
      <c r="BF92" s="4">
        <v>8.2009691481533031E-2</v>
      </c>
      <c r="BG92" s="4">
        <v>8.1165547676186556E-2</v>
      </c>
      <c r="BH92" s="4">
        <v>8.0329403518444642E-2</v>
      </c>
      <c r="BI92" s="4">
        <v>7.9501211973444619E-2</v>
      </c>
      <c r="BJ92" s="4">
        <v>7.8680924623209192E-2</v>
      </c>
      <c r="BK92" s="4">
        <v>7.7868491792338235E-2</v>
      </c>
      <c r="BL92" s="4">
        <v>7.7063862665325167E-2</v>
      </c>
      <c r="BM92" s="4">
        <v>7.6266985396038822E-2</v>
      </c>
      <c r="BN92" s="4">
        <v>7.5477807209881842E-2</v>
      </c>
      <c r="BO92" s="4">
        <v>7.4696274499099324E-2</v>
      </c>
      <c r="BP92" s="4">
        <v>7.3922332911685373E-2</v>
      </c>
      <c r="BQ92" s="4">
        <v>7.3155927434301105E-2</v>
      </c>
      <c r="BR92" s="4">
        <v>7.2397002469597682E-2</v>
      </c>
      <c r="BS92" s="4">
        <v>7.1645501908305542E-2</v>
      </c>
      <c r="BT92" s="4">
        <v>7.0901369196432529E-2</v>
      </c>
      <c r="BU92" s="4">
        <v>7.0164547397889909E-2</v>
      </c>
      <c r="BV92" s="4">
        <v>6.9434979252843698E-2</v>
      </c>
      <c r="BW92" s="4">
        <v>6.8712607232071399E-2</v>
      </c>
      <c r="BX92" s="4">
        <v>6.799737358758362E-2</v>
      </c>
      <c r="BY92" s="4">
        <v>6.7289220399755156E-2</v>
      </c>
      <c r="BZ92" s="4">
        <v>6.6588089621193558E-2</v>
      </c>
      <c r="CA92" s="4">
        <v>6.5893923117558706E-2</v>
      </c>
      <c r="CB92" s="4">
        <v>6.5206662705530549E-2</v>
      </c>
      <c r="CC92" s="4">
        <v>6.4526250188114975E-2</v>
      </c>
      <c r="CD92" s="4">
        <v>6.3852627387457228E-2</v>
      </c>
      <c r="CE92" s="4">
        <v>6.3185736175331075E-2</v>
      </c>
      <c r="CF92" s="4">
        <v>6.252551850145005E-2</v>
      </c>
      <c r="CG92" s="4">
        <v>6.1871916419747874E-2</v>
      </c>
      <c r="CH92" s="4">
        <v>6.1224872112757955E-2</v>
      </c>
      <c r="CI92" s="4">
        <v>6.0584327914217306E-2</v>
      </c>
      <c r="CJ92" s="4">
        <v>5.9950226330011125E-2</v>
      </c>
      <c r="CK92" s="4">
        <v>5.932251005756517E-2</v>
      </c>
      <c r="CL92" s="4">
        <v>5.8701122003789741E-2</v>
      </c>
      <c r="CM92" s="4">
        <v>5.8086005301667298E-2</v>
      </c>
      <c r="CN92" s="4">
        <v>5.7477103325574652E-2</v>
      </c>
      <c r="CO92" s="4">
        <v>5.6874359705420985E-2</v>
      </c>
      <c r="CP92" s="4">
        <v>5.6277718339679317E-2</v>
      </c>
      <c r="CQ92" s="4">
        <v>5.5687123407384798E-2</v>
      </c>
      <c r="CR92" s="4">
        <v>5.5102519379165327E-2</v>
      </c>
      <c r="CS92" s="4">
        <v>5.452385102737034E-2</v>
      </c>
      <c r="CT92" s="4">
        <v>5.3951063435353941E-2</v>
      </c>
      <c r="CU92" s="4">
        <v>5.3384102005970102E-2</v>
      </c>
      <c r="CV92" s="4">
        <v>5.2822912469329686E-2</v>
      </c>
      <c r="CW92" s="4">
        <v>5.2267440889868233E-2</v>
      </c>
      <c r="CX92" s="4">
        <v>5.1717633672770269E-2</v>
      </c>
      <c r="CY92" s="4">
        <v>5.1173437569789981E-2</v>
      </c>
      <c r="CZ92" s="4">
        <v>5.0634799684511234E-2</v>
      </c>
      <c r="DA92" s="4">
        <v>5.0101667477079559E-2</v>
      </c>
      <c r="DB92" s="4">
        <v>4.957398876844421E-2</v>
      </c>
      <c r="DC92" s="4">
        <v>4.9051711744140025E-2</v>
      </c>
      <c r="DD92" s="4">
        <v>4.8534784957640742E-2</v>
      </c>
      <c r="DE92" s="4">
        <v>4.8023157333310307E-2</v>
      </c>
      <c r="DF92" s="4">
        <v>4.7516778168980256E-2</v>
      </c>
      <c r="DG92" s="4">
        <v>4.7015597138176601E-2</v>
      </c>
      <c r="DH92" s="4">
        <v>4.65195642920192E-2</v>
      </c>
      <c r="DI92" s="4">
        <v>4.6028630060816034E-2</v>
      </c>
      <c r="DJ92" s="4">
        <v>4.5542745255371497E-2</v>
      </c>
      <c r="DK92" s="4">
        <v>4.5061861068028342E-2</v>
      </c>
      <c r="DL92" s="4">
        <v>4.458592907346004E-2</v>
      </c>
      <c r="DM92" s="4">
        <v>4.4114901229231118E-2</v>
      </c>
      <c r="DN92" s="4">
        <v>4.3648729876140102E-2</v>
      </c>
      <c r="DO92" s="4">
        <v>4.3187367738359295E-2</v>
      </c>
      <c r="DP92" s="4">
        <v>4.2730767923386037E-2</v>
      </c>
      <c r="DQ92" s="4">
        <v>4.2278883921816779E-2</v>
      </c>
      <c r="DR92" s="4">
        <v>4.1831669606956723E-2</v>
      </c>
      <c r="DS92" s="4">
        <v>4.1389079234275372E-2</v>
      </c>
      <c r="DT92" s="4">
        <v>4.0951067440719413E-2</v>
      </c>
      <c r="DU92" s="4">
        <v>4.0517589243891594E-2</v>
      </c>
      <c r="DV92" s="4">
        <v>4.0088600041104705E-2</v>
      </c>
      <c r="DW92" s="4">
        <v>3.9664055608320314E-2</v>
      </c>
      <c r="DX92" s="4">
        <v>3.9243912098979372E-2</v>
      </c>
      <c r="DY92" s="4">
        <v>3.8828126042731559E-2</v>
      </c>
      <c r="DZ92" s="4">
        <v>3.8416654344072043E-2</v>
      </c>
      <c r="EA92" s="4">
        <v>3.8009454280890753E-2</v>
      </c>
      <c r="EB92" s="4">
        <v>3.7606483502941157E-2</v>
      </c>
      <c r="EC92" s="4">
        <v>3.7207700030233437E-2</v>
      </c>
      <c r="ED92" s="4">
        <v>3.681306225135883E-2</v>
      </c>
      <c r="EE92" s="4">
        <v>3.6422528921748909E-2</v>
      </c>
      <c r="EF92" s="4">
        <v>3.6036059161875245E-2</v>
      </c>
      <c r="EG92" s="4">
        <v>3.5653612455393668E-2</v>
      </c>
      <c r="EH92" s="4">
        <v>3.5275148647237575E-2</v>
      </c>
      <c r="EI92" s="4">
        <v>3.4900627941663487E-2</v>
      </c>
      <c r="EJ92" s="4">
        <v>3.4530010900254204E-2</v>
      </c>
      <c r="EK92" s="4">
        <v>3.4163258439880329E-2</v>
      </c>
      <c r="EL92" s="4">
        <v>3.3800331830626584E-2</v>
      </c>
      <c r="EM92" s="4">
        <v>3.3441192693683175E-2</v>
      </c>
      <c r="EN92" s="4">
        <v>3.3085802999206937E-2</v>
      </c>
      <c r="EO92" s="4">
        <v>3.2734125064153852E-2</v>
      </c>
      <c r="EP92" s="4">
        <v>3.2386121550086355E-2</v>
      </c>
      <c r="EQ92" s="4">
        <v>3.2041755460956889E-2</v>
      </c>
      <c r="ER92" s="4">
        <v>3.170099014087091E-2</v>
      </c>
      <c r="ES92" s="4">
        <v>3.1363789271830034E-2</v>
      </c>
      <c r="ET92" s="4">
        <v>3.1030116871459401E-2</v>
      </c>
      <c r="EU92" s="4">
        <v>3.069993729071907E-2</v>
      </c>
      <c r="EV92" s="4">
        <v>3.0373215211602078E-2</v>
      </c>
      <c r="EW92" s="4">
        <v>3.0049915644821179E-2</v>
      </c>
      <c r="EX92" s="4">
        <v>2.973000392748526E-2</v>
      </c>
      <c r="EY92" s="4">
        <v>2.9413445720766207E-2</v>
      </c>
      <c r="EZ92" s="4">
        <v>2.9100207007560108E-2</v>
      </c>
      <c r="FA92" s="4">
        <v>2.8790254090140466E-2</v>
      </c>
      <c r="FB92" s="4">
        <v>2.8483553587808075E-2</v>
      </c>
      <c r="FC92" s="4">
        <v>2.8180072434535686E-2</v>
      </c>
      <c r="FD92" s="4">
        <v>2.7879777876612E-2</v>
      </c>
      <c r="FE92" s="4">
        <v>2.7582637470281557E-2</v>
      </c>
      <c r="FF92" s="4">
        <v>2.72886190793864E-2</v>
      </c>
      <c r="FG92" s="4">
        <v>2.6997690873005853E-2</v>
      </c>
      <c r="FH92" s="4">
        <v>2.6709821323098737E-2</v>
      </c>
      <c r="FI92" s="4">
        <v>2.6424979202147036E-2</v>
      </c>
      <c r="FJ92" s="4">
        <v>2.614313358080167E-2</v>
      </c>
      <c r="FK92" s="4">
        <v>2.5864253825532257E-2</v>
      </c>
      <c r="FL92" s="4">
        <v>2.5588309596280778E-2</v>
      </c>
      <c r="FM92" s="4">
        <v>2.5315270844119331E-2</v>
      </c>
      <c r="FN92" s="4">
        <v>2.5045107808913336E-2</v>
      </c>
      <c r="FO92" s="4">
        <v>2.4777791016990958E-2</v>
      </c>
      <c r="FP92" s="4">
        <v>2.4513291278818072E-2</v>
      </c>
      <c r="FQ92" s="4">
        <v>2.4251579686680236E-2</v>
      </c>
    </row>
    <row r="93" spans="1:173" x14ac:dyDescent="0.2">
      <c r="A93" s="3">
        <v>91</v>
      </c>
      <c r="B93" s="4">
        <v>0.17178812536634214</v>
      </c>
      <c r="C93" s="4">
        <v>0.17115374303481323</v>
      </c>
      <c r="D93" s="4">
        <v>0.16207557344486423</v>
      </c>
      <c r="E93" s="4">
        <v>0.15703019893422931</v>
      </c>
      <c r="F93" s="4">
        <v>0.1538963332746367</v>
      </c>
      <c r="G93" s="4">
        <v>0.15168887725322289</v>
      </c>
      <c r="H93" s="4">
        <v>0.14993569280138996</v>
      </c>
      <c r="I93" s="4">
        <v>0.14840688955156545</v>
      </c>
      <c r="J93" s="4">
        <v>0.1469897569189873</v>
      </c>
      <c r="K93" s="4">
        <v>0.14562896423452554</v>
      </c>
      <c r="L93" s="4">
        <v>0.14429744416972246</v>
      </c>
      <c r="M93" s="4">
        <v>0.14298208363825449</v>
      </c>
      <c r="N93" s="4">
        <v>0.14167665926638295</v>
      </c>
      <c r="O93" s="4">
        <v>0.14037834209152222</v>
      </c>
      <c r="P93" s="4">
        <v>0.13908596685793906</v>
      </c>
      <c r="Q93" s="4">
        <v>0.13779917517922768</v>
      </c>
      <c r="R93" s="4">
        <v>0.1365179917801892</v>
      </c>
      <c r="S93" s="4">
        <v>0.13524261541624127</v>
      </c>
      <c r="T93" s="4">
        <v>0.13397331619405806</v>
      </c>
      <c r="U93" s="4">
        <v>0.13271038560157078</v>
      </c>
      <c r="V93" s="4">
        <v>0.13145411262186324</v>
      </c>
      <c r="W93" s="4">
        <v>0.13020477272892694</v>
      </c>
      <c r="X93" s="4">
        <v>0.12896262322077057</v>
      </c>
      <c r="Y93" s="4">
        <v>0.12772790164715331</v>
      </c>
      <c r="Z93" s="4">
        <v>0.1265008257265845</v>
      </c>
      <c r="AA93" s="4">
        <v>0.12528159395911342</v>
      </c>
      <c r="AB93" s="4">
        <v>0.12407038654391023</v>
      </c>
      <c r="AC93" s="4">
        <v>0.12286736641009488</v>
      </c>
      <c r="AD93" s="4">
        <v>0.12167268026805078</v>
      </c>
      <c r="AE93" s="4">
        <v>0.12048645963732352</v>
      </c>
      <c r="AF93" s="4">
        <v>0.11930882183131986</v>
      </c>
      <c r="AG93" s="4">
        <v>0.11813987089087929</v>
      </c>
      <c r="AH93" s="4">
        <v>0.1169796984645568</v>
      </c>
      <c r="AI93" s="4">
        <v>0.11582838463623069</v>
      </c>
      <c r="AJ93" s="4">
        <v>0.11468599870192164</v>
      </c>
      <c r="AK93" s="4">
        <v>0.1135525998982575</v>
      </c>
      <c r="AL93" s="4">
        <v>0.11242823808520397</v>
      </c>
      <c r="AM93" s="4">
        <v>0.111312954385693</v>
      </c>
      <c r="AN93" s="4">
        <v>0.1102067817847121</v>
      </c>
      <c r="AO93" s="4">
        <v>0.10910974569030352</v>
      </c>
      <c r="AP93" s="4">
        <v>0.1080218644588109</v>
      </c>
      <c r="AQ93" s="4">
        <v>0.10694314988657228</v>
      </c>
      <c r="AR93" s="4">
        <v>0.10587360767014253</v>
      </c>
      <c r="AS93" s="4">
        <v>0.10481323783700436</v>
      </c>
      <c r="AT93" s="4">
        <v>0.10376203514861126</v>
      </c>
      <c r="AU93" s="4">
        <v>0.10271998947749672</v>
      </c>
      <c r="AV93" s="4">
        <v>0.10168708616007927</v>
      </c>
      <c r="AW93" s="4">
        <v>0.10066330632669529</v>
      </c>
      <c r="AX93" s="4">
        <v>9.9648627210297214E-2</v>
      </c>
      <c r="AY93" s="4">
        <v>9.8643022435168537E-2</v>
      </c>
      <c r="AZ93" s="4">
        <v>9.7646462286921198E-2</v>
      </c>
      <c r="BA93" s="4">
        <v>9.6658913964966287E-2</v>
      </c>
      <c r="BB93" s="4">
        <v>9.5680341818573322E-2</v>
      </c>
      <c r="BC93" s="4">
        <v>9.4710707567564278E-2</v>
      </c>
      <c r="BD93" s="4">
        <v>9.3749970508623215E-2</v>
      </c>
      <c r="BE93" s="4">
        <v>9.279808770814213E-2</v>
      </c>
      <c r="BF93" s="4">
        <v>9.1855014182464445E-2</v>
      </c>
      <c r="BG93" s="4">
        <v>9.0920703066335151E-2</v>
      </c>
      <c r="BH93" s="4">
        <v>8.9995105770312445E-2</v>
      </c>
      <c r="BI93" s="4">
        <v>8.9078172127852961E-2</v>
      </c>
      <c r="BJ93" s="4">
        <v>8.8169850532731964E-2</v>
      </c>
      <c r="BK93" s="4">
        <v>8.7270088067422535E-2</v>
      </c>
      <c r="BL93" s="4">
        <v>8.6378830623016101E-2</v>
      </c>
      <c r="BM93" s="4">
        <v>8.5496023011227162E-2</v>
      </c>
      <c r="BN93" s="4">
        <v>8.4621609068997405E-2</v>
      </c>
      <c r="BO93" s="4">
        <v>8.3755531756172563E-2</v>
      </c>
      <c r="BP93" s="4">
        <v>8.2897733246701799E-2</v>
      </c>
      <c r="BQ93" s="4">
        <v>8.2048155013777713E-2</v>
      </c>
      <c r="BR93" s="4">
        <v>8.1206737909308546E-2</v>
      </c>
      <c r="BS93" s="4">
        <v>8.0373422238088965E-2</v>
      </c>
      <c r="BT93" s="4">
        <v>7.9548147827012694E-2</v>
      </c>
      <c r="BU93" s="4">
        <v>7.8730854089647861E-2</v>
      </c>
      <c r="BV93" s="4">
        <v>7.7921480086474704E-2</v>
      </c>
      <c r="BW93" s="4">
        <v>7.711996458106618E-2</v>
      </c>
      <c r="BX93" s="4">
        <v>7.6326246092475958E-2</v>
      </c>
      <c r="BY93" s="4">
        <v>7.554026294407612E-2</v>
      </c>
      <c r="BZ93" s="4">
        <v>7.4761953309077755E-2</v>
      </c>
      <c r="CA93" s="4">
        <v>7.3991255252946586E-2</v>
      </c>
      <c r="CB93" s="4">
        <v>7.3228106772915913E-2</v>
      </c>
      <c r="CC93" s="4">
        <v>7.2472445834784738E-2</v>
      </c>
      <c r="CD93" s="4">
        <v>7.1724210407175693E-2</v>
      </c>
      <c r="CE93" s="4">
        <v>7.0983338493418646E-2</v>
      </c>
      <c r="CF93" s="4">
        <v>7.0249768161211756E-2</v>
      </c>
      <c r="CG93" s="4">
        <v>6.9523437570205959E-2</v>
      </c>
      <c r="CH93" s="4">
        <v>6.8804284997644238E-2</v>
      </c>
      <c r="CI93" s="4">
        <v>6.8092248862184013E-2</v>
      </c>
      <c r="CJ93" s="4">
        <v>6.7387267746018553E-2</v>
      </c>
      <c r="CK93" s="4">
        <v>6.6689280415407226E-2</v>
      </c>
      <c r="CL93" s="4">
        <v>6.5998225839718372E-2</v>
      </c>
      <c r="CM93" s="4">
        <v>6.5314043209079298E-2</v>
      </c>
      <c r="CN93" s="4">
        <v>6.4636671950723867E-2</v>
      </c>
      <c r="CO93" s="4">
        <v>6.3966051744122066E-2</v>
      </c>
      <c r="CP93" s="4">
        <v>6.3302122534968919E-2</v>
      </c>
      <c r="CQ93" s="4">
        <v>6.2644824548107492E-2</v>
      </c>
      <c r="CR93" s="4">
        <v>6.1994098299452904E-2</v>
      </c>
      <c r="CS93" s="4">
        <v>6.1349884606983318E-2</v>
      </c>
      <c r="CT93" s="4">
        <v>6.0712124600856843E-2</v>
      </c>
      <c r="CU93" s="4">
        <v>6.0080759732709543E-2</v>
      </c>
      <c r="CV93" s="4">
        <v>5.9455731784190724E-2</v>
      </c>
      <c r="CW93" s="4">
        <v>5.883698287477912E-2</v>
      </c>
      <c r="CX93" s="4">
        <v>5.8224455468930403E-2</v>
      </c>
      <c r="CY93" s="4">
        <v>5.7618092382597519E-2</v>
      </c>
      <c r="CZ93" s="4">
        <v>5.7017836789162835E-2</v>
      </c>
      <c r="DA93" s="4">
        <v>5.6423632224821163E-2</v>
      </c>
      <c r="DB93" s="4">
        <v>5.5835422593448647E-2</v>
      </c>
      <c r="DC93" s="4">
        <v>5.5253152170989583E-2</v>
      </c>
      <c r="DD93" s="4">
        <v>5.4676765609392608E-2</v>
      </c>
      <c r="DE93" s="4">
        <v>5.4106207940124884E-2</v>
      </c>
      <c r="DF93" s="4">
        <v>5.3541424577291274E-2</v>
      </c>
      <c r="DG93" s="4">
        <v>5.2982361320383475E-2</v>
      </c>
      <c r="DH93" s="4">
        <v>5.2428964356683316E-2</v>
      </c>
      <c r="DI93" s="4">
        <v>5.1881180263341431E-2</v>
      </c>
      <c r="DJ93" s="4">
        <v>5.1338956009153058E-2</v>
      </c>
      <c r="DK93" s="4">
        <v>5.0802238956048962E-2</v>
      </c>
      <c r="DL93" s="4">
        <v>5.0270976860321337E-2</v>
      </c>
      <c r="DM93" s="4">
        <v>4.9745117873599698E-2</v>
      </c>
      <c r="DN93" s="4">
        <v>4.9224610543595171E-2</v>
      </c>
      <c r="DO93" s="4">
        <v>4.8709403814624741E-2</v>
      </c>
      <c r="DP93" s="4">
        <v>4.8199447027933329E-2</v>
      </c>
      <c r="DQ93" s="4">
        <v>4.7694689921822797E-2</v>
      </c>
      <c r="DR93" s="4">
        <v>4.719508263160388E-2</v>
      </c>
      <c r="DS93" s="4">
        <v>4.6700575689379575E-2</v>
      </c>
      <c r="DT93" s="4">
        <v>4.6211120023672225E-2</v>
      </c>
      <c r="DU93" s="4">
        <v>4.5726666958904261E-2</v>
      </c>
      <c r="DV93" s="4">
        <v>4.5247168214742173E-2</v>
      </c>
      <c r="DW93" s="4">
        <v>4.4772575905311363E-2</v>
      </c>
      <c r="DX93" s="4">
        <v>4.4302842538292309E-2</v>
      </c>
      <c r="DY93" s="4">
        <v>4.383792101390438E-2</v>
      </c>
      <c r="DZ93" s="4">
        <v>4.3377764623784287E-2</v>
      </c>
      <c r="EA93" s="4">
        <v>4.2922327049767839E-2</v>
      </c>
      <c r="EB93" s="4">
        <v>4.2471562362579762E-2</v>
      </c>
      <c r="EC93" s="4">
        <v>4.2025425020438045E-2</v>
      </c>
      <c r="ED93" s="4">
        <v>4.1583869867579781E-2</v>
      </c>
      <c r="EE93" s="4">
        <v>4.114685213271152E-2</v>
      </c>
      <c r="EF93" s="4">
        <v>4.0714327427391006E-2</v>
      </c>
      <c r="EG93" s="4">
        <v>4.0286251744345192E-2</v>
      </c>
      <c r="EH93" s="4">
        <v>3.9862581455726853E-2</v>
      </c>
      <c r="EI93" s="4">
        <v>3.9443273311316474E-2</v>
      </c>
      <c r="EJ93" s="4">
        <v>3.9028284436672056E-2</v>
      </c>
      <c r="EK93" s="4">
        <v>3.8617572331229977E-2</v>
      </c>
      <c r="EL93" s="4">
        <v>3.8211094866362538E-2</v>
      </c>
      <c r="EM93" s="4">
        <v>3.7808810283392669E-2</v>
      </c>
      <c r="EN93" s="4">
        <v>3.7410677191571207E-2</v>
      </c>
      <c r="EO93" s="4">
        <v>3.7016654566018214E-2</v>
      </c>
      <c r="EP93" s="4">
        <v>3.6626701745631984E-2</v>
      </c>
      <c r="EQ93" s="4">
        <v>3.6240778430967291E-2</v>
      </c>
      <c r="ER93" s="4">
        <v>3.5858844682086888E-2</v>
      </c>
      <c r="ES93" s="4">
        <v>3.5480860916386248E-2</v>
      </c>
      <c r="ET93" s="4">
        <v>3.5106787906396431E-2</v>
      </c>
      <c r="EU93" s="4">
        <v>3.4736586777564527E-2</v>
      </c>
      <c r="EV93" s="4">
        <v>3.437021900601589E-2</v>
      </c>
      <c r="EW93" s="4">
        <v>3.4007646416297388E-2</v>
      </c>
      <c r="EX93" s="4">
        <v>3.3648831179106664E-2</v>
      </c>
      <c r="EY93" s="4">
        <v>3.3293735809005631E-2</v>
      </c>
      <c r="EZ93" s="4">
        <v>3.2942323162121867E-2</v>
      </c>
      <c r="FA93" s="4">
        <v>3.2594556433839461E-2</v>
      </c>
      <c r="FB93" s="4">
        <v>3.2250399156478537E-2</v>
      </c>
      <c r="FC93" s="4">
        <v>3.1909815196967894E-2</v>
      </c>
      <c r="FD93" s="4">
        <v>3.1572768754508762E-2</v>
      </c>
      <c r="FE93" s="4">
        <v>3.1239224358233009E-2</v>
      </c>
      <c r="FF93" s="4">
        <v>3.0909146864856685E-2</v>
      </c>
      <c r="FG93" s="4">
        <v>3.0582501456328348E-2</v>
      </c>
      <c r="FH93" s="4">
        <v>3.0259253637475392E-2</v>
      </c>
      <c r="FI93" s="4">
        <v>2.9939369233647373E-2</v>
      </c>
      <c r="FJ93" s="4">
        <v>2.9622814388358121E-2</v>
      </c>
      <c r="FK93" s="4">
        <v>2.9309555560928069E-2</v>
      </c>
      <c r="FL93" s="4">
        <v>2.8999559524125362E-2</v>
      </c>
      <c r="FM93" s="4">
        <v>2.8692793361809743E-2</v>
      </c>
      <c r="FN93" s="4">
        <v>2.8389224466576768E-2</v>
      </c>
      <c r="FO93" s="4">
        <v>2.8088820537404913E-2</v>
      </c>
      <c r="FP93" s="4">
        <v>2.7791549577306007E-2</v>
      </c>
      <c r="FQ93" s="4">
        <v>2.7497379890978335E-2</v>
      </c>
    </row>
    <row r="94" spans="1:173" x14ac:dyDescent="0.2">
      <c r="A94" s="3">
        <v>92</v>
      </c>
      <c r="B94" s="4">
        <v>0.19270661743307682</v>
      </c>
      <c r="C94" s="4">
        <v>0.19211711947320498</v>
      </c>
      <c r="D94" s="4">
        <v>0.18216080033010462</v>
      </c>
      <c r="E94" s="4">
        <v>0.17666241680823347</v>
      </c>
      <c r="F94" s="4">
        <v>0.17328033259140219</v>
      </c>
      <c r="G94" s="4">
        <v>0.17092426125932569</v>
      </c>
      <c r="H94" s="4">
        <v>0.16907078509202067</v>
      </c>
      <c r="I94" s="4">
        <v>0.16746474804037881</v>
      </c>
      <c r="J94" s="4">
        <v>0.16598094070898495</v>
      </c>
      <c r="K94" s="4">
        <v>0.16455785405351198</v>
      </c>
      <c r="L94" s="4">
        <v>0.16316538446076889</v>
      </c>
      <c r="M94" s="4">
        <v>0.16178894702408297</v>
      </c>
      <c r="N94" s="4">
        <v>0.16042162532137982</v>
      </c>
      <c r="O94" s="4">
        <v>0.15906028422339413</v>
      </c>
      <c r="P94" s="4">
        <v>0.1577036436183431</v>
      </c>
      <c r="Q94" s="4">
        <v>0.15635132399010265</v>
      </c>
      <c r="R94" s="4">
        <v>0.15500337400760067</v>
      </c>
      <c r="S94" s="4">
        <v>0.15366003723005606</v>
      </c>
      <c r="T94" s="4">
        <v>0.15232163741736415</v>
      </c>
      <c r="U94" s="4">
        <v>0.1509885226420099</v>
      </c>
      <c r="V94" s="4">
        <v>0.14966103852394452</v>
      </c>
      <c r="W94" s="4">
        <v>0.14833951586139671</v>
      </c>
      <c r="X94" s="4">
        <v>0.14702426535152957</v>
      </c>
      <c r="Y94" s="4">
        <v>0.14571557577799255</v>
      </c>
      <c r="Z94" s="4">
        <v>0.14441371387027646</v>
      </c>
      <c r="AA94" s="4">
        <v>0.1431189249467999</v>
      </c>
      <c r="AB94" s="4">
        <v>0.1418314339036395</v>
      </c>
      <c r="AC94" s="4">
        <v>0.14055144633398986</v>
      </c>
      <c r="AD94" s="4">
        <v>0.13927914967405963</v>
      </c>
      <c r="AE94" s="4">
        <v>0.13801471432587764</v>
      </c>
      <c r="AF94" s="4">
        <v>0.13675829473454548</v>
      </c>
      <c r="AG94" s="4">
        <v>0.13551003041078746</v>
      </c>
      <c r="AH94" s="4">
        <v>0.13427004689615407</v>
      </c>
      <c r="AI94" s="4">
        <v>0.13303845667135361</v>
      </c>
      <c r="AJ94" s="4">
        <v>0.131815360009646</v>
      </c>
      <c r="AK94" s="4">
        <v>0.13060084577785702</v>
      </c>
      <c r="AL94" s="4">
        <v>0.12939499218779449</v>
      </c>
      <c r="AM94" s="4">
        <v>0.12819786750087525</v>
      </c>
      <c r="AN94" s="4">
        <v>0.12700953068870291</v>
      </c>
      <c r="AO94" s="4">
        <v>0.12583003205222743</v>
      </c>
      <c r="AP94" s="4">
        <v>0.1246594138019862</v>
      </c>
      <c r="AQ94" s="4">
        <v>0.12349771060179893</v>
      </c>
      <c r="AR94" s="4">
        <v>0.12234495007815138</v>
      </c>
      <c r="AS94" s="4">
        <v>0.12120115329737968</v>
      </c>
      <c r="AT94" s="4">
        <v>0.12006633521264198</v>
      </c>
      <c r="AU94" s="4">
        <v>0.11894050508254861</v>
      </c>
      <c r="AV94" s="4">
        <v>0.11782366686320933</v>
      </c>
      <c r="AW94" s="4">
        <v>0.11671581957535526</v>
      </c>
      <c r="AX94" s="4">
        <v>0.11561695764808921</v>
      </c>
      <c r="AY94" s="4">
        <v>0.11452707124072636</v>
      </c>
      <c r="AZ94" s="4">
        <v>0.11344614654410035</v>
      </c>
      <c r="BA94" s="4">
        <v>0.11237416606262263</v>
      </c>
      <c r="BB94" s="4">
        <v>0.11131110887830753</v>
      </c>
      <c r="BC94" s="4">
        <v>0.11025695089789878</v>
      </c>
      <c r="BD94" s="4">
        <v>0.10921166508416469</v>
      </c>
      <c r="BE94" s="4">
        <v>0.10817522167236293</v>
      </c>
      <c r="BF94" s="4">
        <v>0.1071475883728138</v>
      </c>
      <c r="BG94" s="4">
        <v>0.10612873056046235</v>
      </c>
      <c r="BH94" s="4">
        <v>0.10511861145225465</v>
      </c>
      <c r="BI94" s="4">
        <v>0.10411719227310434</v>
      </c>
      <c r="BJ94" s="4">
        <v>0.10312443241117208</v>
      </c>
      <c r="BK94" s="4">
        <v>0.10214028956314081</v>
      </c>
      <c r="BL94" s="4">
        <v>0.10116471987012254</v>
      </c>
      <c r="BM94" s="4">
        <v>0.10019767804479462</v>
      </c>
      <c r="BN94" s="4">
        <v>9.923911749032488E-2</v>
      </c>
      <c r="BO94" s="4">
        <v>9.8288990411609989E-2</v>
      </c>
      <c r="BP94" s="4">
        <v>9.7347247919317037E-2</v>
      </c>
      <c r="BQ94" s="4">
        <v>9.6413840127190009E-2</v>
      </c>
      <c r="BR94" s="4">
        <v>9.5488716243049665E-2</v>
      </c>
      <c r="BS94" s="4">
        <v>9.4571824653891245E-2</v>
      </c>
      <c r="BT94" s="4">
        <v>9.366311300545771E-2</v>
      </c>
      <c r="BU94" s="4">
        <v>9.2762528276640999E-2</v>
      </c>
      <c r="BV94" s="4">
        <v>9.1870016849043168E-2</v>
      </c>
      <c r="BW94" s="4">
        <v>9.0985524572005816E-2</v>
      </c>
      <c r="BX94" s="4">
        <v>9.0108996823400123E-2</v>
      </c>
      <c r="BY94" s="4">
        <v>8.9240378566445511E-2</v>
      </c>
      <c r="BZ94" s="4">
        <v>8.8379614402814721E-2</v>
      </c>
      <c r="CA94" s="4">
        <v>8.7526648622258896E-2</v>
      </c>
      <c r="CB94" s="4">
        <v>8.6681425248978816E-2</v>
      </c>
      <c r="CC94" s="4">
        <v>8.5843888084948472E-2</v>
      </c>
      <c r="CD94" s="4">
        <v>8.5013980750385243E-2</v>
      </c>
      <c r="CE94" s="4">
        <v>8.4191646721551106E-2</v>
      </c>
      <c r="CF94" s="4">
        <v>8.3376829366053284E-2</v>
      </c>
      <c r="CG94" s="4">
        <v>8.2569471975804665E-2</v>
      </c>
      <c r="CH94" s="4">
        <v>8.1769517797794289E-2</v>
      </c>
      <c r="CI94" s="4">
        <v>8.0976910062805829E-2</v>
      </c>
      <c r="CJ94" s="4">
        <v>8.0191592012215596E-2</v>
      </c>
      <c r="CK94" s="4">
        <v>7.941350692299276E-2</v>
      </c>
      <c r="CL94" s="4">
        <v>7.8642598131016261E-2</v>
      </c>
      <c r="CM94" s="4">
        <v>7.7878809052813747E-2</v>
      </c>
      <c r="CN94" s="4">
        <v>7.7122083205825254E-2</v>
      </c>
      <c r="CO94" s="4">
        <v>7.6372364227282885E-2</v>
      </c>
      <c r="CP94" s="4">
        <v>7.5629595891796519E-2</v>
      </c>
      <c r="CQ94" s="4">
        <v>7.4893722127725604E-2</v>
      </c>
      <c r="CR94" s="4">
        <v>7.4164687032414411E-2</v>
      </c>
      <c r="CS94" s="4">
        <v>7.3442434886363372E-2</v>
      </c>
      <c r="CT94" s="4">
        <v>7.2726910166402536E-2</v>
      </c>
      <c r="CU94" s="4">
        <v>7.2018057557930448E-2</v>
      </c>
      <c r="CV94" s="4">
        <v>7.131582196627817E-2</v>
      </c>
      <c r="CW94" s="4">
        <v>7.0620148527251403E-2</v>
      </c>
      <c r="CX94" s="4">
        <v>6.9930982616904558E-2</v>
      </c>
      <c r="CY94" s="4">
        <v>6.9248269860593736E-2</v>
      </c>
      <c r="CZ94" s="4">
        <v>6.8571956141353585E-2</v>
      </c>
      <c r="DA94" s="4">
        <v>6.7901987607640768E-2</v>
      </c>
      <c r="DB94" s="4">
        <v>6.7238310680484359E-2</v>
      </c>
      <c r="DC94" s="4">
        <v>6.65808720600779E-2</v>
      </c>
      <c r="DD94" s="4">
        <v>6.5929618731849993E-2</v>
      </c>
      <c r="DE94" s="4">
        <v>6.5284497972045163E-2</v>
      </c>
      <c r="DF94" s="4">
        <v>6.464545735284466E-2</v>
      </c>
      <c r="DG94" s="4">
        <v>6.4012444747056696E-2</v>
      </c>
      <c r="DH94" s="4">
        <v>6.3385408332402249E-2</v>
      </c>
      <c r="DI94" s="4">
        <v>6.2764296595420932E-2</v>
      </c>
      <c r="DJ94" s="4">
        <v>6.2149058335021157E-2</v>
      </c>
      <c r="DK94" s="4">
        <v>6.1539642665696448E-2</v>
      </c>
      <c r="DL94" s="4">
        <v>6.0935999020426901E-2</v>
      </c>
      <c r="DM94" s="4">
        <v>6.033807715328765E-2</v>
      </c>
      <c r="DN94" s="4">
        <v>5.9745827141779118E-2</v>
      </c>
      <c r="DO94" s="4">
        <v>5.9159199388899242E-2</v>
      </c>
      <c r="DP94" s="4">
        <v>5.8578144624971018E-2</v>
      </c>
      <c r="DQ94" s="4">
        <v>5.8002613909240885E-2</v>
      </c>
      <c r="DR94" s="4">
        <v>5.7432558631262398E-2</v>
      </c>
      <c r="DS94" s="4">
        <v>5.6867930512078058E-2</v>
      </c>
      <c r="DT94" s="4">
        <v>5.6308681605210742E-2</v>
      </c>
      <c r="DU94" s="4">
        <v>5.5754764297476722E-2</v>
      </c>
      <c r="DV94" s="4">
        <v>5.5206131309631701E-2</v>
      </c>
      <c r="DW94" s="4">
        <v>5.4662735696859088E-2</v>
      </c>
      <c r="DX94" s="4">
        <v>5.4124530849109176E-2</v>
      </c>
      <c r="DY94" s="4">
        <v>5.3591470491301307E-2</v>
      </c>
      <c r="DZ94" s="4">
        <v>5.3063508683392602E-2</v>
      </c>
      <c r="EA94" s="4">
        <v>5.2540599820326439E-2</v>
      </c>
      <c r="EB94" s="4">
        <v>5.2022698631862818E-2</v>
      </c>
      <c r="EC94" s="4">
        <v>5.1509760182301911E-2</v>
      </c>
      <c r="ED94" s="4">
        <v>5.1001739870104368E-2</v>
      </c>
      <c r="EE94" s="4">
        <v>5.049859342741625E-2</v>
      </c>
      <c r="EF94" s="4">
        <v>5.0000276919502817E-2</v>
      </c>
      <c r="EG94" s="4">
        <v>4.9506746744098495E-2</v>
      </c>
      <c r="EH94" s="4">
        <v>4.90179596306759E-2</v>
      </c>
      <c r="EI94" s="4">
        <v>4.8533872639640818E-2</v>
      </c>
      <c r="EJ94" s="4">
        <v>4.8054443161456128E-2</v>
      </c>
      <c r="EK94" s="4">
        <v>4.7579628915699002E-2</v>
      </c>
      <c r="EL94" s="4">
        <v>4.7109387950057258E-2</v>
      </c>
      <c r="EM94" s="4">
        <v>4.6643678639265329E-2</v>
      </c>
      <c r="EN94" s="4">
        <v>4.6182459683987154E-2</v>
      </c>
      <c r="EO94" s="4">
        <v>4.5725690109645445E-2</v>
      </c>
      <c r="EP94" s="4">
        <v>4.5273329265204554E-2</v>
      </c>
      <c r="EQ94" s="4">
        <v>4.4825336821905815E-2</v>
      </c>
      <c r="ER94" s="4">
        <v>4.4381672771962033E-2</v>
      </c>
      <c r="ES94" s="4">
        <v>4.3942297427210342E-2</v>
      </c>
      <c r="ET94" s="4">
        <v>4.3507171417728641E-2</v>
      </c>
      <c r="EU94" s="4">
        <v>4.3076255690416509E-2</v>
      </c>
      <c r="EV94" s="4">
        <v>4.2649511507542592E-2</v>
      </c>
      <c r="EW94" s="4">
        <v>4.2226900445262117E-2</v>
      </c>
      <c r="EX94" s="4">
        <v>4.180838439210488E-2</v>
      </c>
      <c r="EY94" s="4">
        <v>4.1393925547436705E-2</v>
      </c>
      <c r="EZ94" s="4">
        <v>4.0983486419895354E-2</v>
      </c>
      <c r="FA94" s="4">
        <v>4.0577029825802802E-2</v>
      </c>
      <c r="FB94" s="4">
        <v>4.0174518887556965E-2</v>
      </c>
      <c r="FC94" s="4">
        <v>3.9775917032000896E-2</v>
      </c>
      <c r="FD94" s="4">
        <v>3.938118798877499E-2</v>
      </c>
      <c r="FE94" s="4">
        <v>3.8990295788650875E-2</v>
      </c>
      <c r="FF94" s="4">
        <v>3.8603204761848864E-2</v>
      </c>
      <c r="FG94" s="4">
        <v>3.8219879536340318E-2</v>
      </c>
      <c r="FH94" s="4">
        <v>3.7840285036137344E-2</v>
      </c>
      <c r="FI94" s="4">
        <v>3.7464386479567735E-2</v>
      </c>
      <c r="FJ94" s="4">
        <v>3.7092149377540129E-2</v>
      </c>
      <c r="FK94" s="4">
        <v>3.6723539531796967E-2</v>
      </c>
      <c r="FL94" s="4">
        <v>3.6358523033159007E-2</v>
      </c>
      <c r="FM94" s="4">
        <v>3.5997066259759847E-2</v>
      </c>
      <c r="FN94" s="4">
        <v>3.563913587527312E-2</v>
      </c>
      <c r="FO94" s="4">
        <v>3.5284698827132588E-2</v>
      </c>
      <c r="FP94" s="4">
        <v>3.4933722344745011E-2</v>
      </c>
      <c r="FQ94" s="4">
        <v>3.4586173937699027E-2</v>
      </c>
    </row>
    <row r="95" spans="1:173" x14ac:dyDescent="0.2">
      <c r="A95" s="3">
        <v>93</v>
      </c>
      <c r="B95" s="4">
        <v>0.21509249312068257</v>
      </c>
      <c r="C95" s="4">
        <v>0.21455926078685184</v>
      </c>
      <c r="D95" s="4">
        <v>0.20370228164618354</v>
      </c>
      <c r="E95" s="4">
        <v>0.19774220841194845</v>
      </c>
      <c r="F95" s="4">
        <v>0.19411083847329491</v>
      </c>
      <c r="G95" s="4">
        <v>0.19160905073062318</v>
      </c>
      <c r="H95" s="4">
        <v>0.18966018778941851</v>
      </c>
      <c r="I95" s="4">
        <v>0.18798280610921891</v>
      </c>
      <c r="J95" s="4">
        <v>0.18643867083509003</v>
      </c>
      <c r="K95" s="4">
        <v>0.18495982396952881</v>
      </c>
      <c r="L95" s="4">
        <v>0.18351298633414381</v>
      </c>
      <c r="M95" s="4">
        <v>0.18208202901786796</v>
      </c>
      <c r="N95" s="4">
        <v>0.18065930463782098</v>
      </c>
      <c r="O95" s="4">
        <v>0.17924135152277543</v>
      </c>
      <c r="P95" s="4">
        <v>0.17782676334548408</v>
      </c>
      <c r="Q95" s="4">
        <v>0.17641513277804277</v>
      </c>
      <c r="R95" s="4">
        <v>0.17500652821818818</v>
      </c>
      <c r="S95" s="4">
        <v>0.17360123515172421</v>
      </c>
      <c r="T95" s="4">
        <v>0.17219962887407503</v>
      </c>
      <c r="U95" s="4">
        <v>0.17080211238523502</v>
      </c>
      <c r="V95" s="4">
        <v>0.16940908658907872</v>
      </c>
      <c r="W95" s="4">
        <v>0.16802093647521776</v>
      </c>
      <c r="X95" s="4">
        <v>0.16663802518028059</v>
      </c>
      <c r="Y95" s="4">
        <v>0.16526069190743264</v>
      </c>
      <c r="Z95" s="4">
        <v>0.16388925171016211</v>
      </c>
      <c r="AA95" s="4">
        <v>0.16252399615300539</v>
      </c>
      <c r="AB95" s="4">
        <v>0.16116519436166143</v>
      </c>
      <c r="AC95" s="4">
        <v>0.15981309422299894</v>
      </c>
      <c r="AD95" s="4">
        <v>0.15846792361850226</v>
      </c>
      <c r="AE95" s="4">
        <v>0.15712989163567592</v>
      </c>
      <c r="AF95" s="4">
        <v>0.15579918973208629</v>
      </c>
      <c r="AG95" s="4">
        <v>0.15447599284157598</v>
      </c>
      <c r="AH95" s="4">
        <v>0.15316046041945286</v>
      </c>
      <c r="AI95" s="4">
        <v>0.15185273742696248</v>
      </c>
      <c r="AJ95" s="4">
        <v>0.15055295525698553</v>
      </c>
      <c r="AK95" s="4">
        <v>0.14926123260362278</v>
      </c>
      <c r="AL95" s="4">
        <v>0.14797767627859049</v>
      </c>
      <c r="AM95" s="4">
        <v>0.14670238197739316</v>
      </c>
      <c r="AN95" s="4">
        <v>0.14543543499817391</v>
      </c>
      <c r="AO95" s="4">
        <v>0.14417691091603668</v>
      </c>
      <c r="AP95" s="4">
        <v>0.14292687621549505</v>
      </c>
      <c r="AQ95" s="4">
        <v>0.14168538888356963</v>
      </c>
      <c r="AR95" s="4">
        <v>0.14045249896591594</v>
      </c>
      <c r="AS95" s="4">
        <v>0.1392282490882315</v>
      </c>
      <c r="AT95" s="4">
        <v>0.13801267494505987</v>
      </c>
      <c r="AU95" s="4">
        <v>0.13680580575799028</v>
      </c>
      <c r="AV95" s="4">
        <v>0.13560766470513141</v>
      </c>
      <c r="AW95" s="4">
        <v>0.13441826932362888</v>
      </c>
      <c r="AX95" s="4">
        <v>0.13323763188689153</v>
      </c>
      <c r="AY95" s="4">
        <v>0.13206575975808943</v>
      </c>
      <c r="AZ95" s="4">
        <v>0.13090265572139825</v>
      </c>
      <c r="BA95" s="4">
        <v>0.12974831829237021</v>
      </c>
      <c r="BB95" s="4">
        <v>0.12860274200873278</v>
      </c>
      <c r="BC95" s="4">
        <v>0.12746591770283544</v>
      </c>
      <c r="BD95" s="4">
        <v>0.12633783275688959</v>
      </c>
      <c r="BE95" s="4">
        <v>0.12521847134208164</v>
      </c>
      <c r="BF95" s="4">
        <v>0.12410781464256515</v>
      </c>
      <c r="BG95" s="4">
        <v>0.12300584106528389</v>
      </c>
      <c r="BH95" s="4">
        <v>0.1219125264365154</v>
      </c>
      <c r="BI95" s="4">
        <v>0.12082784418596837</v>
      </c>
      <c r="BJ95" s="4">
        <v>0.11975176551921918</v>
      </c>
      <c r="BK95" s="4">
        <v>0.1186842595792218</v>
      </c>
      <c r="BL95" s="4">
        <v>0.11762529359757923</v>
      </c>
      <c r="BM95" s="4">
        <v>0.11657483303622385</v>
      </c>
      <c r="BN95" s="4">
        <v>0.11553284172011202</v>
      </c>
      <c r="BO95" s="4">
        <v>0.11449928196149983</v>
      </c>
      <c r="BP95" s="4">
        <v>0.11347411467633473</v>
      </c>
      <c r="BQ95" s="4">
        <v>0.11245729949325833</v>
      </c>
      <c r="BR95" s="4">
        <v>0.11144879485569181</v>
      </c>
      <c r="BS95" s="4">
        <v>0.11044855811743859</v>
      </c>
      <c r="BT95" s="4">
        <v>0.10945654563221707</v>
      </c>
      <c r="BU95" s="4">
        <v>0.1084727128375067</v>
      </c>
      <c r="BV95" s="4">
        <v>0.10749701433306824</v>
      </c>
      <c r="BW95" s="4">
        <v>0.10652940395447485</v>
      </c>
      <c r="BX95" s="4">
        <v>0.10556983484197202</v>
      </c>
      <c r="BY95" s="4">
        <v>0.10461825950495873</v>
      </c>
      <c r="BZ95" s="4">
        <v>0.10367462988237197</v>
      </c>
      <c r="CA95" s="4">
        <v>0.10273889739922959</v>
      </c>
      <c r="CB95" s="4">
        <v>0.10181101301957751</v>
      </c>
      <c r="CC95" s="4">
        <v>0.1008909272960683</v>
      </c>
      <c r="CD95" s="4">
        <v>9.9978590416383462E-2</v>
      </c>
      <c r="CE95" s="4">
        <v>9.9073952246700459E-2</v>
      </c>
      <c r="CF95" s="4">
        <v>9.817696237238982E-2</v>
      </c>
      <c r="CG95" s="4">
        <v>9.7287570136118773E-2</v>
      </c>
      <c r="CH95" s="4">
        <v>9.640572467352404E-2</v>
      </c>
      <c r="CI95" s="4">
        <v>9.5531374946607572E-2</v>
      </c>
      <c r="CJ95" s="4">
        <v>9.4664469774999649E-2</v>
      </c>
      <c r="CK95" s="4">
        <v>9.3804957865222249E-2</v>
      </c>
      <c r="CL95" s="4">
        <v>9.2952787838078921E-2</v>
      </c>
      <c r="CM95" s="4">
        <v>9.2107908254290938E-2</v>
      </c>
      <c r="CN95" s="4">
        <v>9.1270267638486335E-2</v>
      </c>
      <c r="CO95" s="4">
        <v>9.0439814501648508E-2</v>
      </c>
      <c r="CP95" s="4">
        <v>8.9616497362118963E-2</v>
      </c>
      <c r="CQ95" s="4">
        <v>8.880026476524594E-2</v>
      </c>
      <c r="CR95" s="4">
        <v>8.799106530176215E-2</v>
      </c>
      <c r="CS95" s="4">
        <v>8.7188847624972365E-2</v>
      </c>
      <c r="CT95" s="4">
        <v>8.639356046682467E-2</v>
      </c>
      <c r="CU95" s="4">
        <v>8.5605152652934335E-2</v>
      </c>
      <c r="CV95" s="4">
        <v>8.4823573116625361E-2</v>
      </c>
      <c r="CW95" s="4">
        <v>8.4048770912052428E-2</v>
      </c>
      <c r="CX95" s="4">
        <v>8.3280695226456758E-2</v>
      </c>
      <c r="CY95" s="4">
        <v>8.2519295391613512E-2</v>
      </c>
      <c r="CZ95" s="4">
        <v>8.1764520894517023E-2</v>
      </c>
      <c r="DA95" s="4">
        <v>8.1016321387353152E-2</v>
      </c>
      <c r="DB95" s="4">
        <v>8.0274646696801288E-2</v>
      </c>
      <c r="DC95" s="4">
        <v>7.9539446832707639E-2</v>
      </c>
      <c r="DD95" s="4">
        <v>7.8810671996168313E-2</v>
      </c>
      <c r="DE95" s="4">
        <v>7.8088272587057528E-2</v>
      </c>
      <c r="DF95" s="4">
        <v>7.7372199211035775E-2</v>
      </c>
      <c r="DG95" s="4">
        <v>7.6662402686068276E-2</v>
      </c>
      <c r="DH95" s="4">
        <v>7.5958834048484913E-2</v>
      </c>
      <c r="DI95" s="4">
        <v>7.5261444558607504E-2</v>
      </c>
      <c r="DJ95" s="4">
        <v>7.4570185705972181E-2</v>
      </c>
      <c r="DK95" s="4">
        <v>7.3885009214169628E-2</v>
      </c>
      <c r="DL95" s="4">
        <v>7.32058670453275E-2</v>
      </c>
      <c r="DM95" s="4">
        <v>7.2532711404255323E-2</v>
      </c>
      <c r="DN95" s="4">
        <v>7.1865494742272773E-2</v>
      </c>
      <c r="DO95" s="4">
        <v>7.1204169760738734E-2</v>
      </c>
      <c r="DP95" s="4">
        <v>7.0548689414300814E-2</v>
      </c>
      <c r="DQ95" s="4">
        <v>6.9899006913879846E-2</v>
      </c>
      <c r="DR95" s="4">
        <v>6.9255075729406479E-2</v>
      </c>
      <c r="DS95" s="4">
        <v>6.861684959232317E-2</v>
      </c>
      <c r="DT95" s="4">
        <v>6.79842824978657E-2</v>
      </c>
      <c r="DU95" s="4">
        <v>6.735732870713762E-2</v>
      </c>
      <c r="DV95" s="4">
        <v>6.6735942748988419E-2</v>
      </c>
      <c r="DW95" s="4">
        <v>6.6120079421707612E-2</v>
      </c>
      <c r="DX95" s="4">
        <v>6.5509693794545298E-2</v>
      </c>
      <c r="DY95" s="4">
        <v>6.4904741209067973E-2</v>
      </c>
      <c r="DZ95" s="4">
        <v>6.4305177280361225E-2</v>
      </c>
      <c r="EA95" s="4">
        <v>6.371095789808523E-2</v>
      </c>
      <c r="EB95" s="4">
        <v>6.3122039227393678E-2</v>
      </c>
      <c r="EC95" s="4">
        <v>6.2538377709722925E-2</v>
      </c>
      <c r="ED95" s="4">
        <v>6.1959930063457902E-2</v>
      </c>
      <c r="EE95" s="4">
        <v>6.1386653284483228E-2</v>
      </c>
      <c r="EF95" s="4">
        <v>6.0818504646624416E-2</v>
      </c>
      <c r="EG95" s="4">
        <v>6.025544170198649E-2</v>
      </c>
      <c r="EH95" s="4">
        <v>5.969742228119479E-2</v>
      </c>
      <c r="EI95" s="4">
        <v>5.9144404493543523E-2</v>
      </c>
      <c r="EJ95" s="4">
        <v>5.8596346727058046E-2</v>
      </c>
      <c r="EK95" s="4">
        <v>5.8053207648473326E-2</v>
      </c>
      <c r="EL95" s="4">
        <v>5.7514946203136352E-2</v>
      </c>
      <c r="EM95" s="4">
        <v>5.6981521614833497E-2</v>
      </c>
      <c r="EN95" s="4">
        <v>5.6452893385549152E-2</v>
      </c>
      <c r="EO95" s="4">
        <v>5.5929021295158088E-2</v>
      </c>
      <c r="EP95" s="4">
        <v>5.540986540105497E-2</v>
      </c>
      <c r="EQ95" s="4">
        <v>5.4895386037726479E-2</v>
      </c>
      <c r="ER95" s="4">
        <v>5.4385543816265258E-2</v>
      </c>
      <c r="ES95" s="4">
        <v>5.3880299623833339E-2</v>
      </c>
      <c r="ET95" s="4">
        <v>5.3379614623073612E-2</v>
      </c>
      <c r="EU95" s="4">
        <v>5.2883450251474784E-2</v>
      </c>
      <c r="EV95" s="4">
        <v>5.2391768220691914E-2</v>
      </c>
      <c r="EW95" s="4">
        <v>5.1904530515823E-2</v>
      </c>
      <c r="EX95" s="4">
        <v>5.1421699394646692E-2</v>
      </c>
      <c r="EY95" s="4">
        <v>5.094323738682105E-2</v>
      </c>
      <c r="EZ95" s="4">
        <v>5.0469107293046545E-2</v>
      </c>
      <c r="FA95" s="4">
        <v>4.9999272184194865E-2</v>
      </c>
      <c r="FB95" s="4">
        <v>4.9533695400404976E-2</v>
      </c>
      <c r="FC95" s="4">
        <v>4.9072340550149085E-2</v>
      </c>
      <c r="FD95" s="4">
        <v>4.8615171509268751E-2</v>
      </c>
      <c r="FE95" s="4">
        <v>4.816215241998445E-2</v>
      </c>
      <c r="FF95" s="4">
        <v>4.7713247689878391E-2</v>
      </c>
      <c r="FG95" s="4">
        <v>4.7268421990852794E-2</v>
      </c>
      <c r="FH95" s="4">
        <v>4.6827640258065406E-2</v>
      </c>
      <c r="FI95" s="4">
        <v>4.6390867688842485E-2</v>
      </c>
      <c r="FJ95" s="4">
        <v>4.5958069741570573E-2</v>
      </c>
      <c r="FK95" s="4">
        <v>4.5529212134569841E-2</v>
      </c>
      <c r="FL95" s="4">
        <v>4.5104260844947452E-2</v>
      </c>
      <c r="FM95" s="4">
        <v>4.4683182107434161E-2</v>
      </c>
      <c r="FN95" s="4">
        <v>4.4265942413204251E-2</v>
      </c>
      <c r="FO95" s="4">
        <v>4.38525085086795E-2</v>
      </c>
      <c r="FP95" s="4">
        <v>4.3442847394318806E-2</v>
      </c>
      <c r="FQ95" s="4">
        <v>4.3036926323393732E-2</v>
      </c>
    </row>
    <row r="96" spans="1:173" x14ac:dyDescent="0.2">
      <c r="A96" s="3">
        <v>94</v>
      </c>
      <c r="B96" s="4">
        <v>0.23879776694670984</v>
      </c>
      <c r="C96" s="4">
        <v>0.23833160223299199</v>
      </c>
      <c r="D96" s="4">
        <v>0.2265644515215306</v>
      </c>
      <c r="E96" s="4">
        <v>0.2201406064497593</v>
      </c>
      <c r="F96" s="4">
        <v>0.2162625706003285</v>
      </c>
      <c r="G96" s="4">
        <v>0.21362029095122215</v>
      </c>
      <c r="H96" s="4">
        <v>0.21158263730993643</v>
      </c>
      <c r="I96" s="4">
        <v>0.20984120706039056</v>
      </c>
      <c r="J96" s="4">
        <v>0.20824438380442589</v>
      </c>
      <c r="K96" s="4">
        <v>0.20671757299833815</v>
      </c>
      <c r="L96" s="4">
        <v>0.20522422045681166</v>
      </c>
      <c r="M96" s="4">
        <v>0.20374659957567709</v>
      </c>
      <c r="N96" s="4">
        <v>0.20227630203831026</v>
      </c>
      <c r="O96" s="4">
        <v>0.20080952199808366</v>
      </c>
      <c r="P96" s="4">
        <v>0.19934471576208534</v>
      </c>
      <c r="Q96" s="4">
        <v>0.19788144051044709</v>
      </c>
      <c r="R96" s="4">
        <v>0.19641977860687676</v>
      </c>
      <c r="S96" s="4">
        <v>0.19496005281503459</v>
      </c>
      <c r="T96" s="4">
        <v>0.19350268601241716</v>
      </c>
      <c r="U96" s="4">
        <v>0.19204813264673548</v>
      </c>
      <c r="V96" s="4">
        <v>0.19059684577937919</v>
      </c>
      <c r="W96" s="4">
        <v>0.18914926175024183</v>
      </c>
      <c r="X96" s="4">
        <v>0.18770579353859795</v>
      </c>
      <c r="Y96" s="4">
        <v>0.18626682838773878</v>
      </c>
      <c r="Z96" s="4">
        <v>0.18483272749390078</v>
      </c>
      <c r="AA96" s="4">
        <v>0.18340382666952526</v>
      </c>
      <c r="AB96" s="4">
        <v>0.18198043744208969</v>
      </c>
      <c r="AC96" s="4">
        <v>0.18056284832352465</v>
      </c>
      <c r="AD96" s="4">
        <v>0.17915132612112861</v>
      </c>
      <c r="AE96" s="4">
        <v>0.17774611722829214</v>
      </c>
      <c r="AF96" s="4">
        <v>0.17634744886670495</v>
      </c>
      <c r="AG96" s="4">
        <v>0.17495553026818111</v>
      </c>
      <c r="AH96" s="4">
        <v>0.17357055379229647</v>
      </c>
      <c r="AI96" s="4">
        <v>0.1721926959799347</v>
      </c>
      <c r="AJ96" s="4">
        <v>0.17082211854466356</v>
      </c>
      <c r="AK96" s="4">
        <v>0.16945896930467974</v>
      </c>
      <c r="AL96" s="4">
        <v>0.16810338305835804</v>
      </c>
      <c r="AM96" s="4">
        <v>0.16675548240651006</v>
      </c>
      <c r="AN96" s="4">
        <v>0.16541537852439125</v>
      </c>
      <c r="AO96" s="4">
        <v>0.16408317188639099</v>
      </c>
      <c r="AP96" s="4">
        <v>0.16275895294619724</v>
      </c>
      <c r="AQ96" s="4">
        <v>0.16144280277509127</v>
      </c>
      <c r="AR96" s="4">
        <v>0.16013479366087879</v>
      </c>
      <c r="AS96" s="4">
        <v>0.15883498966983023</v>
      </c>
      <c r="AT96" s="4">
        <v>0.15754344717386337</v>
      </c>
      <c r="AU96" s="4">
        <v>0.15626021534507772</v>
      </c>
      <c r="AV96" s="4">
        <v>0.15498533661962499</v>
      </c>
      <c r="AW96" s="4">
        <v>0.15371884713278672</v>
      </c>
      <c r="AX96" s="4">
        <v>0.15246077712701878</v>
      </c>
      <c r="AY96" s="4">
        <v>0.15121115133461971</v>
      </c>
      <c r="AZ96" s="4">
        <v>0.14996998933658157</v>
      </c>
      <c r="BA96" s="4">
        <v>0.14873730589908774</v>
      </c>
      <c r="BB96" s="4">
        <v>0.14751311128903932</v>
      </c>
      <c r="BC96" s="4">
        <v>0.14629741156990017</v>
      </c>
      <c r="BD96" s="4">
        <v>0.14509020887908441</v>
      </c>
      <c r="BE96" s="4">
        <v>0.14389150168802534</v>
      </c>
      <c r="BF96" s="4">
        <v>0.14270128504600277</v>
      </c>
      <c r="BG96" s="4">
        <v>0.14151955080873857</v>
      </c>
      <c r="BH96" s="4">
        <v>0.14034628785270575</v>
      </c>
      <c r="BI96" s="4">
        <v>0.1391814822760451</v>
      </c>
      <c r="BJ96" s="4">
        <v>0.13802511758691893</v>
      </c>
      <c r="BK96" s="4">
        <v>0.13687717488009277</v>
      </c>
      <c r="BL96" s="4">
        <v>0.1357376330024741</v>
      </c>
      <c r="BM96" s="4">
        <v>0.13460646870830362</v>
      </c>
      <c r="BN96" s="4">
        <v>0.1334836568046438</v>
      </c>
      <c r="BO96" s="4">
        <v>0.1323691702877734</v>
      </c>
      <c r="BP96" s="4">
        <v>0.13126298047105756</v>
      </c>
      <c r="BQ96" s="4">
        <v>0.13016505710482729</v>
      </c>
      <c r="BR96" s="4">
        <v>0.12907536848877132</v>
      </c>
      <c r="BS96" s="4">
        <v>0.12799388157730751</v>
      </c>
      <c r="BT96" s="4">
        <v>0.12692056207837743</v>
      </c>
      <c r="BU96" s="4">
        <v>0.12585537454607387</v>
      </c>
      <c r="BV96" s="4">
        <v>0.12479828246749136</v>
      </c>
      <c r="BW96" s="4">
        <v>0.12374924834416101</v>
      </c>
      <c r="BX96" s="4">
        <v>0.12270823376841</v>
      </c>
      <c r="BY96" s="4">
        <v>0.12167519949496453</v>
      </c>
      <c r="BZ96" s="4">
        <v>0.12065010550809574</v>
      </c>
      <c r="CA96" s="4">
        <v>0.11963291108458651</v>
      </c>
      <c r="CB96" s="4">
        <v>0.11862357485278452</v>
      </c>
      <c r="CC96" s="4">
        <v>0.11762205484798383</v>
      </c>
      <c r="CD96" s="4">
        <v>0.11662830856436779</v>
      </c>
      <c r="CE96" s="4">
        <v>0.11564229300372852</v>
      </c>
      <c r="CF96" s="4">
        <v>0.11466396472116436</v>
      </c>
      <c r="CG96" s="4">
        <v>0.11369327986794431</v>
      </c>
      <c r="CH96" s="4">
        <v>0.11273019423171893</v>
      </c>
      <c r="CI96" s="4">
        <v>0.1117746632742409</v>
      </c>
      <c r="CJ96" s="4">
        <v>0.11082664216675386</v>
      </c>
      <c r="CK96" s="4">
        <v>0.10988608582319248</v>
      </c>
      <c r="CL96" s="4">
        <v>0.10895294893133256</v>
      </c>
      <c r="CM96" s="4">
        <v>0.10802718598201744</v>
      </c>
      <c r="CN96" s="4">
        <v>0.10710875129658237</v>
      </c>
      <c r="CO96" s="4">
        <v>0.10619759905258641</v>
      </c>
      <c r="CP96" s="4">
        <v>0.10529368330795952</v>
      </c>
      <c r="CQ96" s="4">
        <v>0.10439695802366178</v>
      </c>
      <c r="CR96" s="4">
        <v>0.10350737708494784</v>
      </c>
      <c r="CS96" s="4">
        <v>0.1026248943213216</v>
      </c>
      <c r="CT96" s="4">
        <v>0.10174946352526382</v>
      </c>
      <c r="CU96" s="4">
        <v>0.10088103846980678</v>
      </c>
      <c r="CV96" s="4">
        <v>0.10001957292502828</v>
      </c>
      <c r="CW96" s="4">
        <v>9.9165020673530502E-2</v>
      </c>
      <c r="CX96" s="4">
        <v>9.8317335524966021E-2</v>
      </c>
      <c r="CY96" s="4">
        <v>9.7476471329670522E-2</v>
      </c>
      <c r="CZ96" s="4">
        <v>9.6642381991455029E-2</v>
      </c>
      <c r="DA96" s="4">
        <v>9.5815021479610074E-2</v>
      </c>
      <c r="DB96" s="4">
        <v>9.4994343840169693E-2</v>
      </c>
      <c r="DC96" s="4">
        <v>9.4180303206479299E-2</v>
      </c>
      <c r="DD96" s="4">
        <v>9.3372853809110756E-2</v>
      </c>
      <c r="DE96" s="4">
        <v>9.2571949985163049E-2</v>
      </c>
      <c r="DF96" s="4">
        <v>9.1777546186985526E-2</v>
      </c>
      <c r="DG96" s="4">
        <v>9.0989596990360133E-2</v>
      </c>
      <c r="DH96" s="4">
        <v>9.0208057102171613E-2</v>
      </c>
      <c r="DI96" s="4">
        <v>8.9432881367599859E-2</v>
      </c>
      <c r="DJ96" s="4">
        <v>8.8664024776860195E-2</v>
      </c>
      <c r="DK96" s="4">
        <v>8.7901442471519764E-2</v>
      </c>
      <c r="DL96" s="4">
        <v>8.7145089750413907E-2</v>
      </c>
      <c r="DM96" s="4">
        <v>8.6394922075187841E-2</v>
      </c>
      <c r="DN96" s="4">
        <v>8.5650895075483291E-2</v>
      </c>
      <c r="DO96" s="4">
        <v>8.4912964553792714E-2</v>
      </c>
      <c r="DP96" s="4">
        <v>8.4181086489998891E-2</v>
      </c>
      <c r="DQ96" s="4">
        <v>8.3455217045619978E-2</v>
      </c>
      <c r="DR96" s="4">
        <v>8.2735312567774555E-2</v>
      </c>
      <c r="DS96" s="4">
        <v>8.2021329592884995E-2</v>
      </c>
      <c r="DT96" s="4">
        <v>8.1313224850132482E-2</v>
      </c>
      <c r="DU96" s="4">
        <v>8.0610955264678541E-2</v>
      </c>
      <c r="DV96" s="4">
        <v>7.9914477960666308E-2</v>
      </c>
      <c r="DW96" s="4">
        <v>7.9223750264013626E-2</v>
      </c>
      <c r="DX96" s="4">
        <v>7.8538729705009636E-2</v>
      </c>
      <c r="DY96" s="4">
        <v>7.7859374020725514E-2</v>
      </c>
      <c r="DZ96" s="4">
        <v>7.7185641157250906E-2</v>
      </c>
      <c r="EA96" s="4">
        <v>7.6517489271763717E-2</v>
      </c>
      <c r="EB96" s="4">
        <v>7.5854876734444021E-2</v>
      </c>
      <c r="EC96" s="4">
        <v>7.5197762130239432E-2</v>
      </c>
      <c r="ED96" s="4">
        <v>7.4546104260490686E-2</v>
      </c>
      <c r="EE96" s="4">
        <v>7.389986214442501E-2</v>
      </c>
      <c r="EF96" s="4">
        <v>7.3258995020523132E-2</v>
      </c>
      <c r="EG96" s="4">
        <v>7.2623462347768286E-2</v>
      </c>
      <c r="EH96" s="4">
        <v>7.1993223806782192E-2</v>
      </c>
      <c r="EI96" s="4">
        <v>7.1368239300854674E-2</v>
      </c>
      <c r="EJ96" s="4">
        <v>7.0748468956872257E-2</v>
      </c>
      <c r="EK96" s="4">
        <v>7.0133873126149937E-2</v>
      </c>
      <c r="EL96" s="4">
        <v>6.9524412385173151E-2</v>
      </c>
      <c r="EM96" s="4">
        <v>6.8920047536252804E-2</v>
      </c>
      <c r="EN96" s="4">
        <v>6.8320739608098258E-2</v>
      </c>
      <c r="EO96" s="4">
        <v>6.772644985631282E-2</v>
      </c>
      <c r="EP96" s="4">
        <v>6.7137139763814635E-2</v>
      </c>
      <c r="EQ96" s="4">
        <v>6.6552771041187953E-2</v>
      </c>
      <c r="ER96" s="4">
        <v>6.5973305626967127E-2</v>
      </c>
      <c r="ES96" s="4">
        <v>6.5398705687857106E-2</v>
      </c>
      <c r="ET96" s="4">
        <v>6.4828933618893414E-2</v>
      </c>
      <c r="EU96" s="4">
        <v>6.4263952043544625E-2</v>
      </c>
      <c r="EV96" s="4">
        <v>6.3703723813759883E-2</v>
      </c>
      <c r="EW96" s="4">
        <v>6.3148212009964233E-2</v>
      </c>
      <c r="EX96" s="4">
        <v>6.2597379941004339E-2</v>
      </c>
      <c r="EY96" s="4">
        <v>6.2051191144046558E-2</v>
      </c>
      <c r="EZ96" s="4">
        <v>6.1509609384430064E-2</v>
      </c>
      <c r="FA96" s="4">
        <v>6.0972598655476551E-2</v>
      </c>
      <c r="FB96" s="4">
        <v>6.0440123178258864E-2</v>
      </c>
      <c r="FC96" s="4">
        <v>5.9912147401330995E-2</v>
      </c>
      <c r="FD96" s="4">
        <v>5.9388636000419659E-2</v>
      </c>
      <c r="FE96" s="4">
        <v>5.8869553878080683E-2</v>
      </c>
      <c r="FF96" s="4">
        <v>5.8354866163321528E-2</v>
      </c>
      <c r="FG96" s="4">
        <v>5.7844538211190177E-2</v>
      </c>
      <c r="FH96" s="4">
        <v>5.7338535602334373E-2</v>
      </c>
      <c r="FI96" s="4">
        <v>5.6836824142529441E-2</v>
      </c>
      <c r="FJ96" s="4">
        <v>5.6339369862179245E-2</v>
      </c>
      <c r="FK96" s="4">
        <v>5.5846139015788498E-2</v>
      </c>
      <c r="FL96" s="4">
        <v>5.5357098081410427E-2</v>
      </c>
      <c r="FM96" s="4">
        <v>5.4872213760068567E-2</v>
      </c>
      <c r="FN96" s="4">
        <v>5.4391452975155352E-2</v>
      </c>
      <c r="FO96" s="4">
        <v>5.3914782871807732E-2</v>
      </c>
      <c r="FP96" s="4">
        <v>5.3442170816261347E-2</v>
      </c>
      <c r="FQ96" s="4">
        <v>5.2973584395183515E-2</v>
      </c>
    </row>
    <row r="97" spans="1:173" x14ac:dyDescent="0.2">
      <c r="A97" s="3">
        <v>95</v>
      </c>
      <c r="B97" s="4">
        <v>0.26362024023724717</v>
      </c>
      <c r="C97" s="4">
        <v>0.26323085406801416</v>
      </c>
      <c r="D97" s="4">
        <v>0.25055852212913976</v>
      </c>
      <c r="E97" s="4">
        <v>0.24367606321033319</v>
      </c>
      <c r="F97" s="4">
        <v>0.23955786883585128</v>
      </c>
      <c r="G97" s="4">
        <v>0.23678262732882549</v>
      </c>
      <c r="H97" s="4">
        <v>0.23466434210731935</v>
      </c>
      <c r="I97" s="4">
        <v>0.23286738731706313</v>
      </c>
      <c r="J97" s="4">
        <v>0.23122660846821808</v>
      </c>
      <c r="K97" s="4">
        <v>0.22966068451036736</v>
      </c>
      <c r="L97" s="4">
        <v>0.22812973403647185</v>
      </c>
      <c r="M97" s="4">
        <v>0.22661440126612376</v>
      </c>
      <c r="N97" s="4">
        <v>0.22510549676261316</v>
      </c>
      <c r="O97" s="4">
        <v>0.22359885651557132</v>
      </c>
      <c r="P97" s="4">
        <v>0.22209278895054407</v>
      </c>
      <c r="Q97" s="4">
        <v>0.22058680726021263</v>
      </c>
      <c r="R97" s="4">
        <v>0.21908100052388468</v>
      </c>
      <c r="S97" s="4">
        <v>0.21757572236049716</v>
      </c>
      <c r="T97" s="4">
        <v>0.21607143740639001</v>
      </c>
      <c r="U97" s="4">
        <v>0.21456864620432281</v>
      </c>
      <c r="V97" s="4">
        <v>0.21306784901497322</v>
      </c>
      <c r="W97" s="4">
        <v>0.21156952891661474</v>
      </c>
      <c r="X97" s="4">
        <v>0.21007414443253203</v>
      </c>
      <c r="Y97" s="4">
        <v>0.20858212683597976</v>
      </c>
      <c r="Z97" s="4">
        <v>0.20709387972417814</v>
      </c>
      <c r="AA97" s="4">
        <v>0.20560977966686311</v>
      </c>
      <c r="AB97" s="4">
        <v>0.20413017733844208</v>
      </c>
      <c r="AC97" s="4">
        <v>0.20265539884274197</v>
      </c>
      <c r="AD97" s="4">
        <v>0.20118574708834047</v>
      </c>
      <c r="AE97" s="4">
        <v>0.19972150314641102</v>
      </c>
      <c r="AF97" s="4">
        <v>0.19826292755965402</v>
      </c>
      <c r="AG97" s="4">
        <v>0.19681026158897663</v>
      </c>
      <c r="AH97" s="4">
        <v>0.1953637283934595</v>
      </c>
      <c r="AI97" s="4">
        <v>0.19392353414345287</v>
      </c>
      <c r="AJ97" s="4">
        <v>0.19248986906867116</v>
      </c>
      <c r="AK97" s="4">
        <v>0.19106290844406382</v>
      </c>
      <c r="AL97" s="4">
        <v>0.18964281351658874</v>
      </c>
      <c r="AM97" s="4">
        <v>0.1882297323760973</v>
      </c>
      <c r="AN97" s="4">
        <v>0.18682380077348659</v>
      </c>
      <c r="AO97" s="4">
        <v>0.18542514288916634</v>
      </c>
      <c r="AP97" s="4">
        <v>0.18403387205474708</v>
      </c>
      <c r="AQ97" s="4">
        <v>0.18265009143071265</v>
      </c>
      <c r="AR97" s="4">
        <v>0.18127389464269106</v>
      </c>
      <c r="AS97" s="4">
        <v>0.1799053663787934</v>
      </c>
      <c r="AT97" s="4">
        <v>0.17854458295035558</v>
      </c>
      <c r="AU97" s="4">
        <v>0.17719161281828066</v>
      </c>
      <c r="AV97" s="4">
        <v>0.17584651708705512</v>
      </c>
      <c r="AW97" s="4">
        <v>0.17450934996839673</v>
      </c>
      <c r="AX97" s="4">
        <v>0.17318015921636976</v>
      </c>
      <c r="AY97" s="4">
        <v>0.17185898653570386</v>
      </c>
      <c r="AZ97" s="4">
        <v>0.17054586796494764</v>
      </c>
      <c r="BA97" s="4">
        <v>0.16924083423599068</v>
      </c>
      <c r="BB97" s="4">
        <v>0.16794391111140017</v>
      </c>
      <c r="BC97" s="4">
        <v>0.16665511970092839</v>
      </c>
      <c r="BD97" s="4">
        <v>0.16537447675847172</v>
      </c>
      <c r="BE97" s="4">
        <v>0.16410199496067857</v>
      </c>
      <c r="BF97" s="4">
        <v>0.16283768316833758</v>
      </c>
      <c r="BG97" s="4">
        <v>0.16158154667160651</v>
      </c>
      <c r="BH97" s="4">
        <v>0.16033358742007797</v>
      </c>
      <c r="BI97" s="4">
        <v>0.15909380423861874</v>
      </c>
      <c r="BJ97" s="4">
        <v>0.15786219302986348</v>
      </c>
      <c r="BK97" s="4">
        <v>0.15663874696418589</v>
      </c>
      <c r="BL97" s="4">
        <v>0.15542345665792723</v>
      </c>
      <c r="BM97" s="4">
        <v>0.15421631034060623</v>
      </c>
      <c r="BN97" s="4">
        <v>0.15301729401179709</v>
      </c>
      <c r="BO97" s="4">
        <v>0.15182639158831568</v>
      </c>
      <c r="BP97" s="4">
        <v>0.15064358504231712</v>
      </c>
      <c r="BQ97" s="4">
        <v>0.14946885453086811</v>
      </c>
      <c r="BR97" s="4">
        <v>0.14830217851752747</v>
      </c>
      <c r="BS97" s="4">
        <v>0.14714353388642876</v>
      </c>
      <c r="BT97" s="4">
        <v>0.14599289604933452</v>
      </c>
      <c r="BU97" s="4">
        <v>0.14485023904609806</v>
      </c>
      <c r="BV97" s="4">
        <v>0.14371553563894501</v>
      </c>
      <c r="BW97" s="4">
        <v>0.14258875740095878</v>
      </c>
      <c r="BX97" s="4">
        <v>0.14146987479913042</v>
      </c>
      <c r="BY97" s="4">
        <v>0.14035885727231412</v>
      </c>
      <c r="BZ97" s="4">
        <v>0.13925567330440281</v>
      </c>
      <c r="CA97" s="4">
        <v>0.13816029049302414</v>
      </c>
      <c r="CB97" s="4">
        <v>0.13707267561403469</v>
      </c>
      <c r="CC97" s="4">
        <v>0.13599279468207415</v>
      </c>
      <c r="CD97" s="4">
        <v>0.13492061300742586</v>
      </c>
      <c r="CE97" s="4">
        <v>0.13385609524941278</v>
      </c>
      <c r="CF97" s="4">
        <v>0.13279920546654433</v>
      </c>
      <c r="CG97" s="4">
        <v>0.13174990716361723</v>
      </c>
      <c r="CH97" s="4">
        <v>0.13070816333595947</v>
      </c>
      <c r="CI97" s="4">
        <v>0.12967393651099335</v>
      </c>
      <c r="CJ97" s="4">
        <v>0.12864718878728709</v>
      </c>
      <c r="CK97" s="4">
        <v>0.12762788187124763</v>
      </c>
      <c r="CL97" s="4">
        <v>0.126615977111603</v>
      </c>
      <c r="CM97" s="4">
        <v>0.12561143553181087</v>
      </c>
      <c r="CN97" s="4">
        <v>0.12461421786052085</v>
      </c>
      <c r="CO97" s="4">
        <v>0.12362428456021124</v>
      </c>
      <c r="CP97" s="4">
        <v>0.12264159585411338</v>
      </c>
      <c r="CQ97" s="4">
        <v>0.12166611175152864</v>
      </c>
      <c r="CR97" s="4">
        <v>0.12069779207163722</v>
      </c>
      <c r="CS97" s="4">
        <v>0.11973659646589185</v>
      </c>
      <c r="CT97" s="4">
        <v>0.11878248443908257</v>
      </c>
      <c r="CU97" s="4">
        <v>0.11783541536915476</v>
      </c>
      <c r="CV97" s="4">
        <v>0.11689534852585681</v>
      </c>
      <c r="CW97" s="4">
        <v>0.11596224308828784</v>
      </c>
      <c r="CX97" s="4">
        <v>0.11503605816141405</v>
      </c>
      <c r="CY97" s="4">
        <v>0.11411675279161515</v>
      </c>
      <c r="CZ97" s="4">
        <v>0.11320428598132093</v>
      </c>
      <c r="DA97" s="4">
        <v>0.11229861670279218</v>
      </c>
      <c r="DB97" s="4">
        <v>0.11139970391109777</v>
      </c>
      <c r="DC97" s="4">
        <v>0.11050750655633734</v>
      </c>
      <c r="DD97" s="4">
        <v>0.10962198359515352</v>
      </c>
      <c r="DE97" s="4">
        <v>0.10874309400157778</v>
      </c>
      <c r="DF97" s="4">
        <v>0.10787079677724776</v>
      </c>
      <c r="DG97" s="4">
        <v>0.10700505096103641</v>
      </c>
      <c r="DH97" s="4">
        <v>0.10614581563812464</v>
      </c>
      <c r="DI97" s="4">
        <v>0.10529304994855337</v>
      </c>
      <c r="DJ97" s="4">
        <v>0.10444671309528364</v>
      </c>
      <c r="DK97" s="4">
        <v>0.1036067643517945</v>
      </c>
      <c r="DL97" s="4">
        <v>0.10277316306924611</v>
      </c>
      <c r="DM97" s="4">
        <v>0.10194586868323308</v>
      </c>
      <c r="DN97" s="4">
        <v>0.10112484072015082</v>
      </c>
      <c r="DO97" s="4">
        <v>0.10031003880319977</v>
      </c>
      <c r="DP97" s="4">
        <v>9.9501422658046068E-2</v>
      </c>
      <c r="DQ97" s="4">
        <v>9.86989521181586E-2</v>
      </c>
      <c r="DR97" s="4">
        <v>9.7902587129843122E-2</v>
      </c>
      <c r="DS97" s="4">
        <v>9.7112287756987326E-2</v>
      </c>
      <c r="DT97" s="4">
        <v>9.6328014185535715E-2</v>
      </c>
      <c r="DU97" s="4">
        <v>9.5549726727708673E-2</v>
      </c>
      <c r="DV97" s="4">
        <v>9.4777385825979388E-2</v>
      </c>
      <c r="DW97" s="4">
        <v>9.4010952056823194E-2</v>
      </c>
      <c r="DX97" s="4">
        <v>9.3250386134251073E-2</v>
      </c>
      <c r="DY97" s="4">
        <v>9.2495648913139439E-2</v>
      </c>
      <c r="DZ97" s="4">
        <v>9.174670139236718E-2</v>
      </c>
      <c r="EA97" s="4">
        <v>9.1003504717770634E-2</v>
      </c>
      <c r="EB97" s="4">
        <v>9.0266020184926465E-2</v>
      </c>
      <c r="EC97" s="4">
        <v>8.9534209241770912E-2</v>
      </c>
      <c r="ED97" s="4">
        <v>8.8808033491064364E-2</v>
      </c>
      <c r="EE97" s="4">
        <v>8.8087454692710065E-2</v>
      </c>
      <c r="EF97" s="4">
        <v>8.7372434765933926E-2</v>
      </c>
      <c r="EG97" s="4">
        <v>8.6662935791332218E-2</v>
      </c>
      <c r="EH97" s="4">
        <v>8.5958920012795481E-2</v>
      </c>
      <c r="EI97" s="4">
        <v>8.5260349839312632E-2</v>
      </c>
      <c r="EJ97" s="4">
        <v>8.4567187846664504E-2</v>
      </c>
      <c r="EK97" s="4">
        <v>8.3879396779008353E-2</v>
      </c>
      <c r="EL97" s="4">
        <v>8.3196939550362892E-2</v>
      </c>
      <c r="EM97" s="4">
        <v>8.2519779245995517E-2</v>
      </c>
      <c r="EN97" s="4">
        <v>8.1847879123718492E-2</v>
      </c>
      <c r="EO97" s="4">
        <v>8.118120261509687E-2</v>
      </c>
      <c r="EP97" s="4">
        <v>8.0519713326574927E-2</v>
      </c>
      <c r="EQ97" s="4">
        <v>7.9863375040521323E-2</v>
      </c>
      <c r="ER97" s="4">
        <v>7.921215171620033E-2</v>
      </c>
      <c r="ES97" s="4">
        <v>7.8566007490670664E-2</v>
      </c>
      <c r="ET97" s="4">
        <v>7.7924906679615491E-2</v>
      </c>
      <c r="EU97" s="4">
        <v>7.7288813778106702E-2</v>
      </c>
      <c r="EV97" s="4">
        <v>7.6657693461307463E-2</v>
      </c>
      <c r="EW97" s="4">
        <v>7.6031510585114259E-2</v>
      </c>
      <c r="EX97" s="4">
        <v>7.5410230186741978E-2</v>
      </c>
      <c r="EY97" s="4">
        <v>7.4793817485254932E-2</v>
      </c>
      <c r="EZ97" s="4">
        <v>7.4182237882044699E-2</v>
      </c>
      <c r="FA97" s="4">
        <v>7.3575456961259E-2</v>
      </c>
      <c r="FB97" s="4">
        <v>7.2973440490182173E-2</v>
      </c>
      <c r="FC97" s="4">
        <v>7.2376154419569683E-2</v>
      </c>
      <c r="FD97" s="4">
        <v>7.1783564883938999E-2</v>
      </c>
      <c r="FE97" s="4">
        <v>7.1195638201818623E-2</v>
      </c>
      <c r="FF97" s="4">
        <v>7.0612340875955804E-2</v>
      </c>
      <c r="FG97" s="4">
        <v>7.003363959348663E-2</v>
      </c>
      <c r="FH97" s="4">
        <v>6.9459501226068587E-2</v>
      </c>
      <c r="FI97" s="4">
        <v>6.8889892829976374E-2</v>
      </c>
      <c r="FJ97" s="4">
        <v>6.8324781646165067E-2</v>
      </c>
      <c r="FK97" s="4">
        <v>6.7764135100299105E-2</v>
      </c>
      <c r="FL97" s="4">
        <v>6.7207920802750287E-2</v>
      </c>
      <c r="FM97" s="4">
        <v>6.6656106548564686E-2</v>
      </c>
      <c r="FN97" s="4">
        <v>6.6108660317400814E-2</v>
      </c>
      <c r="FO97" s="4">
        <v>6.5565550273439355E-2</v>
      </c>
      <c r="FP97" s="4">
        <v>6.5026744765265376E-2</v>
      </c>
      <c r="FQ97" s="4">
        <v>6.4492212325725107E-2</v>
      </c>
    </row>
    <row r="98" spans="1:173" x14ac:dyDescent="0.2">
      <c r="A98" s="3">
        <v>96</v>
      </c>
      <c r="B98" s="4">
        <v>0.28930729859549009</v>
      </c>
      <c r="C98" s="4">
        <v>0.28900283555065243</v>
      </c>
      <c r="D98" s="4">
        <v>0.27544558900262239</v>
      </c>
      <c r="E98" s="4">
        <v>0.26811719367084308</v>
      </c>
      <c r="F98" s="4">
        <v>0.26376923440331401</v>
      </c>
      <c r="G98" s="4">
        <v>0.26087071757383307</v>
      </c>
      <c r="H98" s="4">
        <v>0.25868129892295477</v>
      </c>
      <c r="I98" s="4">
        <v>0.25683831090948173</v>
      </c>
      <c r="J98" s="4">
        <v>0.25516312380224271</v>
      </c>
      <c r="K98" s="4">
        <v>0.25356770798167272</v>
      </c>
      <c r="L98" s="4">
        <v>0.2520088551505939</v>
      </c>
      <c r="M98" s="4">
        <v>0.25046557385586077</v>
      </c>
      <c r="N98" s="4">
        <v>0.24892788462019277</v>
      </c>
      <c r="O98" s="4">
        <v>0.24739125573659915</v>
      </c>
      <c r="P98" s="4">
        <v>0.24585383833246865</v>
      </c>
      <c r="Q98" s="4">
        <v>0.24431509258702944</v>
      </c>
      <c r="R98" s="4">
        <v>0.24277510574641081</v>
      </c>
      <c r="S98" s="4">
        <v>0.24123425422512113</v>
      </c>
      <c r="T98" s="4">
        <v>0.23969303683191079</v>
      </c>
      <c r="U98" s="4">
        <v>0.23815199306695733</v>
      </c>
      <c r="V98" s="4">
        <v>0.2366116636754817</v>
      </c>
      <c r="W98" s="4">
        <v>0.23507257215736244</v>
      </c>
      <c r="X98" s="4">
        <v>0.23353521663780596</v>
      </c>
      <c r="Y98" s="4">
        <v>0.23200006683098517</v>
      </c>
      <c r="Z98" s="4">
        <v>0.23046756347892594</v>
      </c>
      <c r="AA98" s="4">
        <v>0.2289381189664742</v>
      </c>
      <c r="AB98" s="4">
        <v>0.22741211846904597</v>
      </c>
      <c r="AC98" s="4">
        <v>0.22588992131601926</v>
      </c>
      <c r="AD98" s="4">
        <v>0.22437186241474505</v>
      </c>
      <c r="AE98" s="4">
        <v>0.22285825366066669</v>
      </c>
      <c r="AF98" s="4">
        <v>0.22134938529895987</v>
      </c>
      <c r="AG98" s="4">
        <v>0.21984552722283868</v>
      </c>
      <c r="AH98" s="4">
        <v>0.21834693020336871</v>
      </c>
      <c r="AI98" s="4">
        <v>0.21685382705033573</v>
      </c>
      <c r="AJ98" s="4">
        <v>0.21536643370595021</v>
      </c>
      <c r="AK98" s="4">
        <v>0.2138849502741722</v>
      </c>
      <c r="AL98" s="4">
        <v>0.21240956198883743</v>
      </c>
      <c r="AM98" s="4">
        <v>0.21094044012386892</v>
      </c>
      <c r="AN98" s="4">
        <v>0.20947774284881293</v>
      </c>
      <c r="AO98" s="4">
        <v>0.20802161603283398</v>
      </c>
      <c r="AP98" s="4">
        <v>0.20657219400015925</v>
      </c>
      <c r="AQ98" s="4">
        <v>0.20512960023981897</v>
      </c>
      <c r="AR98" s="4">
        <v>0.20369394807237517</v>
      </c>
      <c r="AS98" s="4">
        <v>0.20226534127618889</v>
      </c>
      <c r="AT98" s="4">
        <v>0.20084387467562825</v>
      </c>
      <c r="AU98" s="4">
        <v>0.19942963469349118</v>
      </c>
      <c r="AV98" s="4">
        <v>0.19802269986977938</v>
      </c>
      <c r="AW98" s="4">
        <v>0.19662314134884662</v>
      </c>
      <c r="AX98" s="4">
        <v>0.1952310233368193</v>
      </c>
      <c r="AY98" s="4">
        <v>0.19384640353108373</v>
      </c>
      <c r="AZ98" s="4">
        <v>0.19246933352352436</v>
      </c>
      <c r="BA98" s="4">
        <v>0.19109985917910599</v>
      </c>
      <c r="BB98" s="4">
        <v>0.18973802099129045</v>
      </c>
      <c r="BC98" s="4">
        <v>0.1883838544156986</v>
      </c>
      <c r="BD98" s="4">
        <v>0.18703739018333954</v>
      </c>
      <c r="BE98" s="4">
        <v>0.18569865459465273</v>
      </c>
      <c r="BF98" s="4">
        <v>0.18436766979553454</v>
      </c>
      <c r="BG98" s="4">
        <v>0.18304445403645053</v>
      </c>
      <c r="BH98" s="4">
        <v>0.1817290219156672</v>
      </c>
      <c r="BI98" s="4">
        <v>0.18042138460757839</v>
      </c>
      <c r="BJ98" s="4">
        <v>0.17912155007703923</v>
      </c>
      <c r="BK98" s="4">
        <v>0.17782952328056723</v>
      </c>
      <c r="BL98" s="4">
        <v>0.17654530635521803</v>
      </c>
      <c r="BM98" s="4">
        <v>0.17526889879589491</v>
      </c>
      <c r="BN98" s="4">
        <v>0.17400029762180136</v>
      </c>
      <c r="BO98" s="4">
        <v>0.17273949753271023</v>
      </c>
      <c r="BP98" s="4">
        <v>0.17148649105567348</v>
      </c>
      <c r="BQ98" s="4">
        <v>0.17024126868276412</v>
      </c>
      <c r="BR98" s="4">
        <v>0.16900381900040529</v>
      </c>
      <c r="BS98" s="4">
        <v>0.16777412881080234</v>
      </c>
      <c r="BT98" s="4">
        <v>0.16655218324597121</v>
      </c>
      <c r="BU98" s="4">
        <v>0.16533796587481575</v>
      </c>
      <c r="BV98" s="4">
        <v>0.16413145880368729</v>
      </c>
      <c r="BW98" s="4">
        <v>0.16293264277082864</v>
      </c>
      <c r="BX98" s="4">
        <v>0.16174149723508047</v>
      </c>
      <c r="BY98" s="4">
        <v>0.16055800045920532</v>
      </c>
      <c r="BZ98" s="4">
        <v>0.15938212958816322</v>
      </c>
      <c r="CA98" s="4">
        <v>0.15821386072264954</v>
      </c>
      <c r="CB98" s="4">
        <v>0.15705316898819088</v>
      </c>
      <c r="CC98" s="4">
        <v>0.15590002860007113</v>
      </c>
      <c r="CD98" s="4">
        <v>0.15475441292434766</v>
      </c>
      <c r="CE98" s="4">
        <v>0.15361629453519854</v>
      </c>
      <c r="CF98" s="4">
        <v>0.15248564526882802</v>
      </c>
      <c r="CG98" s="4">
        <v>0.15136243627414292</v>
      </c>
      <c r="CH98" s="4">
        <v>0.15024663806039995</v>
      </c>
      <c r="CI98" s="4">
        <v>0.14913822054200998</v>
      </c>
      <c r="CJ98" s="4">
        <v>0.14803715308067567</v>
      </c>
      <c r="CK98" s="4">
        <v>0.14694340452502663</v>
      </c>
      <c r="CL98" s="4">
        <v>0.14585694324790677</v>
      </c>
      <c r="CM98" s="4">
        <v>0.14477773718145792</v>
      </c>
      <c r="CN98" s="4">
        <v>0.14370575385013518</v>
      </c>
      <c r="CO98" s="4">
        <v>0.14264096040178242</v>
      </c>
      <c r="CP98" s="4">
        <v>0.14158332363688564</v>
      </c>
      <c r="CQ98" s="4">
        <v>0.1405328100361164</v>
      </c>
      <c r="CR98" s="4">
        <v>0.13948938578627157</v>
      </c>
      <c r="CS98" s="4">
        <v>0.13845301680470445</v>
      </c>
      <c r="CT98" s="4">
        <v>0.13742366876234346</v>
      </c>
      <c r="CU98" s="4">
        <v>0.13640130710538056</v>
      </c>
      <c r="CV98" s="4">
        <v>0.1353858970757138</v>
      </c>
      <c r="CW98" s="4">
        <v>0.13437740373021811</v>
      </c>
      <c r="CX98" s="4">
        <v>0.13337579195891502</v>
      </c>
      <c r="CY98" s="4">
        <v>0.13238102650211014</v>
      </c>
      <c r="CZ98" s="4">
        <v>0.13139307196655847</v>
      </c>
      <c r="DA98" s="4">
        <v>0.1304118928407183</v>
      </c>
      <c r="DB98" s="4">
        <v>0.12943745350914648</v>
      </c>
      <c r="DC98" s="4">
        <v>0.12846971826608911</v>
      </c>
      <c r="DD98" s="4">
        <v>0.12750865132831324</v>
      </c>
      <c r="DE98" s="4">
        <v>0.12655421684722756</v>
      </c>
      <c r="DF98" s="4">
        <v>0.12560637892033233</v>
      </c>
      <c r="DG98" s="4">
        <v>0.12466510160203914</v>
      </c>
      <c r="DH98" s="4">
        <v>0.12373034891389956</v>
      </c>
      <c r="DI98" s="4">
        <v>0.12280208485427391</v>
      </c>
      <c r="DJ98" s="4">
        <v>0.12188027340747654</v>
      </c>
      <c r="DK98" s="4">
        <v>0.12096487855242688</v>
      </c>
      <c r="DL98" s="4">
        <v>0.12005586427083559</v>
      </c>
      <c r="DM98" s="4">
        <v>0.11915319455495088</v>
      </c>
      <c r="DN98" s="4">
        <v>0.11825683341489523</v>
      </c>
      <c r="DO98" s="4">
        <v>0.11736674488560994</v>
      </c>
      <c r="DP98" s="4">
        <v>0.11648289303343562</v>
      </c>
      <c r="DQ98" s="4">
        <v>0.11560524196234578</v>
      </c>
      <c r="DR98" s="4">
        <v>0.1147337558198549</v>
      </c>
      <c r="DS98" s="4">
        <v>0.11386839880261945</v>
      </c>
      <c r="DT98" s="4">
        <v>0.11300913516174793</v>
      </c>
      <c r="DU98" s="4">
        <v>0.11215592920783812</v>
      </c>
      <c r="DV98" s="4">
        <v>0.11130874531575485</v>
      </c>
      <c r="DW98" s="4">
        <v>0.1104675479291638</v>
      </c>
      <c r="DX98" s="4">
        <v>0.10963230156483483</v>
      </c>
      <c r="DY98" s="4">
        <v>0.10880297081672641</v>
      </c>
      <c r="DZ98" s="4">
        <v>0.10797952035986425</v>
      </c>
      <c r="EA98" s="4">
        <v>0.10716191495402427</v>
      </c>
      <c r="EB98" s="4">
        <v>0.10635011944723127</v>
      </c>
      <c r="EC98" s="4">
        <v>0.10554409877908222</v>
      </c>
      <c r="ED98" s="4">
        <v>0.10474381798390375</v>
      </c>
      <c r="EE98" s="4">
        <v>0.10394924219375345</v>
      </c>
      <c r="EF98" s="4">
        <v>0.103160336641271</v>
      </c>
      <c r="EG98" s="4">
        <v>0.10237706666238866</v>
      </c>
      <c r="EH98" s="4">
        <v>0.10159939769890847</v>
      </c>
      <c r="EI98" s="4">
        <v>0.10082729530095069</v>
      </c>
      <c r="EJ98" s="4">
        <v>0.10006072512928244</v>
      </c>
      <c r="EK98" s="4">
        <v>9.9299652957530959E-2</v>
      </c>
      <c r="EL98" s="4">
        <v>9.8544044674288345E-2</v>
      </c>
      <c r="EM98" s="4">
        <v>9.7793866285111108E-2</v>
      </c>
      <c r="EN98" s="4">
        <v>9.7049083914421796E-2</v>
      </c>
      <c r="EO98" s="4">
        <v>9.6309663807316426E-2</v>
      </c>
      <c r="EP98" s="4">
        <v>9.5575572331281222E-2</v>
      </c>
      <c r="EQ98" s="4">
        <v>9.4846775977824982E-2</v>
      </c>
      <c r="ER98" s="4">
        <v>9.4123241364028942E-2</v>
      </c>
      <c r="ES98" s="4">
        <v>9.3404935234018938E-2</v>
      </c>
      <c r="ET98" s="4">
        <v>9.2691824460363392E-2</v>
      </c>
      <c r="EU98" s="4">
        <v>9.1983876045399926E-2</v>
      </c>
      <c r="EV98" s="4">
        <v>9.1281057122494014E-2</v>
      </c>
      <c r="EW98" s="4">
        <v>9.0583334957233141E-2</v>
      </c>
      <c r="EX98" s="4">
        <v>8.9890676948557791E-2</v>
      </c>
      <c r="EY98" s="4">
        <v>8.920305062983358E-2</v>
      </c>
      <c r="EZ98" s="4">
        <v>8.8520423669866566E-2</v>
      </c>
      <c r="FA98" s="4">
        <v>8.7842763873862473E-2</v>
      </c>
      <c r="FB98" s="4">
        <v>8.7170039184335302E-2</v>
      </c>
      <c r="FC98" s="4">
        <v>8.6502217681963867E-2</v>
      </c>
      <c r="FD98" s="4">
        <v>8.5839267586401036E-2</v>
      </c>
      <c r="FE98" s="4">
        <v>8.5181157257036122E-2</v>
      </c>
      <c r="FF98" s="4">
        <v>8.4527855193712531E-2</v>
      </c>
      <c r="FG98" s="4">
        <v>8.3879330037402555E-2</v>
      </c>
      <c r="FH98" s="4">
        <v>8.3235550570841199E-2</v>
      </c>
      <c r="FI98" s="4">
        <v>8.259648571911915E-2</v>
      </c>
      <c r="FJ98" s="4">
        <v>8.1962104550238557E-2</v>
      </c>
      <c r="FK98" s="4">
        <v>8.133237627563128E-2</v>
      </c>
      <c r="FL98" s="4">
        <v>8.070727025064206E-2</v>
      </c>
      <c r="FM98" s="4">
        <v>8.0086755974975832E-2</v>
      </c>
      <c r="FN98" s="4">
        <v>7.9470803093114495E-2</v>
      </c>
      <c r="FO98" s="4">
        <v>7.8859381394698946E-2</v>
      </c>
      <c r="FP98" s="4">
        <v>7.8252460814881908E-2</v>
      </c>
      <c r="FQ98" s="4">
        <v>7.7650011434650446E-2</v>
      </c>
    </row>
    <row r="99" spans="1:173" x14ac:dyDescent="0.2">
      <c r="A99" s="3">
        <v>97</v>
      </c>
      <c r="B99" s="4">
        <v>0.31556418497402361</v>
      </c>
      <c r="C99" s="4">
        <v>0.31535083893833393</v>
      </c>
      <c r="D99" s="4">
        <v>0.30094410032741903</v>
      </c>
      <c r="E99" s="4">
        <v>0.29318981203367411</v>
      </c>
      <c r="F99" s="4">
        <v>0.28862614158242783</v>
      </c>
      <c r="G99" s="4">
        <v>0.28561591494193972</v>
      </c>
      <c r="H99" s="4">
        <v>0.28336589195718176</v>
      </c>
      <c r="I99" s="4">
        <v>0.28148700394450221</v>
      </c>
      <c r="J99" s="4">
        <v>0.27978743586221455</v>
      </c>
      <c r="K99" s="4">
        <v>0.27817257969442122</v>
      </c>
      <c r="L99" s="4">
        <v>0.27659595560815586</v>
      </c>
      <c r="M99" s="4">
        <v>0.27503495643538134</v>
      </c>
      <c r="N99" s="4">
        <v>0.27347881592805479</v>
      </c>
      <c r="O99" s="4">
        <v>0.27192263023518204</v>
      </c>
      <c r="P99" s="4">
        <v>0.27036438533619023</v>
      </c>
      <c r="Q99" s="4">
        <v>0.2688034792151095</v>
      </c>
      <c r="R99" s="4">
        <v>0.26723998775659163</v>
      </c>
      <c r="S99" s="4">
        <v>0.26567430075653897</v>
      </c>
      <c r="T99" s="4">
        <v>0.26410694210348495</v>
      </c>
      <c r="U99" s="4">
        <v>0.26253848156965343</v>
      </c>
      <c r="V99" s="4">
        <v>0.26096949213433818</v>
      </c>
      <c r="W99" s="4">
        <v>0.2594005299037927</v>
      </c>
      <c r="X99" s="4">
        <v>0.25783212521301246</v>
      </c>
      <c r="Y99" s="4">
        <v>0.25626477923054214</v>
      </c>
      <c r="Z99" s="4">
        <v>0.25469896324277519</v>
      </c>
      <c r="AA99" s="4">
        <v>0.25313511921549114</v>
      </c>
      <c r="AB99" s="4">
        <v>0.25157366093773981</v>
      </c>
      <c r="AC99" s="4">
        <v>0.2500149754051243</v>
      </c>
      <c r="AD99" s="4">
        <v>0.24845942427458945</v>
      </c>
      <c r="AE99" s="4">
        <v>0.2469073453097993</v>
      </c>
      <c r="AF99" s="4">
        <v>0.24535905377935829</v>
      </c>
      <c r="AG99" s="4">
        <v>0.24381484379147511</v>
      </c>
      <c r="AH99" s="4">
        <v>0.24227498955918647</v>
      </c>
      <c r="AI99" s="4">
        <v>0.24073974659535435</v>
      </c>
      <c r="AJ99" s="4">
        <v>0.23920935283909606</v>
      </c>
      <c r="AK99" s="4">
        <v>0.23768402971639746</v>
      </c>
      <c r="AL99" s="4">
        <v>0.23616398313811071</v>
      </c>
      <c r="AM99" s="4">
        <v>0.23464940443866067</v>
      </c>
      <c r="AN99" s="4">
        <v>0.23314047125874993</v>
      </c>
      <c r="AO99" s="4">
        <v>0.2316373483752483</v>
      </c>
      <c r="AP99" s="4">
        <v>0.23014018848131368</v>
      </c>
      <c r="AQ99" s="4">
        <v>0.22864913291964273</v>
      </c>
      <c r="AR99" s="4">
        <v>0.22716431237159418</v>
      </c>
      <c r="AS99" s="4">
        <v>0.22568584750478593</v>
      </c>
      <c r="AT99" s="4">
        <v>0.22421384958161517</v>
      </c>
      <c r="AU99" s="4">
        <v>0.22274842103102022</v>
      </c>
      <c r="AV99" s="4">
        <v>0.22128965598566597</v>
      </c>
      <c r="AW99" s="4">
        <v>0.21983764078661594</v>
      </c>
      <c r="AX99" s="4">
        <v>0.2183924544574305</v>
      </c>
      <c r="AY99" s="4">
        <v>0.2169541691495227</v>
      </c>
      <c r="AZ99" s="4">
        <v>0.21552285056049558</v>
      </c>
      <c r="BA99" s="4">
        <v>0.21409855832708513</v>
      </c>
      <c r="BB99" s="4">
        <v>0.21268134639423741</v>
      </c>
      <c r="BC99" s="4">
        <v>0.21127126336176039</v>
      </c>
      <c r="BD99" s="4">
        <v>0.20986835280990412</v>
      </c>
      <c r="BE99" s="4">
        <v>0.20847265360514666</v>
      </c>
      <c r="BF99" s="4">
        <v>0.20708420018738205</v>
      </c>
      <c r="BG99" s="4">
        <v>0.20570302283964248</v>
      </c>
      <c r="BH99" s="4">
        <v>0.20432914794141377</v>
      </c>
      <c r="BI99" s="4">
        <v>0.20296259820654239</v>
      </c>
      <c r="BJ99" s="4">
        <v>0.20160339290667373</v>
      </c>
      <c r="BK99" s="4">
        <v>0.20025154808110268</v>
      </c>
      <c r="BL99" s="4">
        <v>0.19890707673386676</v>
      </c>
      <c r="BM99" s="4">
        <v>0.19756998901886025</v>
      </c>
      <c r="BN99" s="4">
        <v>0.19624029241370167</v>
      </c>
      <c r="BO99" s="4">
        <v>0.19491799188304459</v>
      </c>
      <c r="BP99" s="4">
        <v>0.19360309003197607</v>
      </c>
      <c r="BQ99" s="4">
        <v>0.19229558725011064</v>
      </c>
      <c r="BR99" s="4">
        <v>0.19099548184695181</v>
      </c>
      <c r="BS99" s="4">
        <v>0.18970277017905446</v>
      </c>
      <c r="BT99" s="4">
        <v>0.1884174467694939</v>
      </c>
      <c r="BU99" s="4">
        <v>0.18713950442011174</v>
      </c>
      <c r="BV99" s="4">
        <v>0.18586893431698359</v>
      </c>
      <c r="BW99" s="4">
        <v>0.18460572612952553</v>
      </c>
      <c r="BX99" s="4">
        <v>0.18334986810362852</v>
      </c>
      <c r="BY99" s="4">
        <v>0.18210134714919013</v>
      </c>
      <c r="BZ99" s="4">
        <v>0.18086014892238689</v>
      </c>
      <c r="CA99" s="4">
        <v>0.17962625790301012</v>
      </c>
      <c r="CB99" s="4">
        <v>0.17839965746717101</v>
      </c>
      <c r="CC99" s="4">
        <v>0.17718032995565713</v>
      </c>
      <c r="CD99" s="4">
        <v>0.17596825673821004</v>
      </c>
      <c r="CE99" s="4">
        <v>0.17476341827397313</v>
      </c>
      <c r="CF99" s="4">
        <v>0.1735657941683465</v>
      </c>
      <c r="CG99" s="4">
        <v>0.17237536322646863</v>
      </c>
      <c r="CH99" s="4">
        <v>0.1711921035035332</v>
      </c>
      <c r="CI99" s="4">
        <v>0.17001599235213427</v>
      </c>
      <c r="CJ99" s="4">
        <v>0.16884700646682316</v>
      </c>
      <c r="CK99" s="4">
        <v>0.16768512192604834</v>
      </c>
      <c r="CL99" s="4">
        <v>0.16653031423163789</v>
      </c>
      <c r="CM99" s="4">
        <v>0.16538255834597593</v>
      </c>
      <c r="CN99" s="4">
        <v>0.16424182872701409</v>
      </c>
      <c r="CO99" s="4">
        <v>0.16310809936125059</v>
      </c>
      <c r="CP99" s="4">
        <v>0.161981343794801</v>
      </c>
      <c r="CQ99" s="4">
        <v>0.16086153516267776</v>
      </c>
      <c r="CR99" s="4">
        <v>0.15974864621638751</v>
      </c>
      <c r="CS99" s="4">
        <v>0.15864264934994832</v>
      </c>
      <c r="CT99" s="4">
        <v>0.15754351662442423</v>
      </c>
      <c r="CU99" s="4">
        <v>0.15645121979106613</v>
      </c>
      <c r="CV99" s="4">
        <v>0.15536573031314482</v>
      </c>
      <c r="CW99" s="4">
        <v>0.15428701938655376</v>
      </c>
      <c r="CX99" s="4">
        <v>0.15321505795925816</v>
      </c>
      <c r="CY99" s="4">
        <v>0.15214981674965922</v>
      </c>
      <c r="CZ99" s="4">
        <v>0.15109126626393776</v>
      </c>
      <c r="DA99" s="4">
        <v>0.15003937681244151</v>
      </c>
      <c r="DB99" s="4">
        <v>0.14899411852517108</v>
      </c>
      <c r="DC99" s="4">
        <v>0.14795546136641913</v>
      </c>
      <c r="DD99" s="4">
        <v>0.14692337514861542</v>
      </c>
      <c r="DE99" s="4">
        <v>0.14589782954542163</v>
      </c>
      <c r="DF99" s="4">
        <v>0.14487879410412452</v>
      </c>
      <c r="DG99" s="4">
        <v>0.143866238257366</v>
      </c>
      <c r="DH99" s="4">
        <v>0.14286013133425091</v>
      </c>
      <c r="DI99" s="4">
        <v>0.14186044257086916</v>
      </c>
      <c r="DJ99" s="4">
        <v>0.14086714112026666</v>
      </c>
      <c r="DK99" s="4">
        <v>0.13988019606189672</v>
      </c>
      <c r="DL99" s="4">
        <v>0.13889957641058315</v>
      </c>
      <c r="DM99" s="4">
        <v>0.13792525112502341</v>
      </c>
      <c r="DN99" s="4">
        <v>0.13695718911585808</v>
      </c>
      <c r="DO99" s="4">
        <v>0.13599535925333184</v>
      </c>
      <c r="DP99" s="4">
        <v>0.13503973037456984</v>
      </c>
      <c r="DQ99" s="4">
        <v>0.13409027129049089</v>
      </c>
      <c r="DR99" s="4">
        <v>0.13314695079237937</v>
      </c>
      <c r="DS99" s="4">
        <v>0.13220973765813315</v>
      </c>
      <c r="DT99" s="4">
        <v>0.13127860065820818</v>
      </c>
      <c r="DU99" s="4">
        <v>0.13035350856127503</v>
      </c>
      <c r="DV99" s="4">
        <v>0.12943443013960487</v>
      </c>
      <c r="DW99" s="4">
        <v>0.12852133417419787</v>
      </c>
      <c r="DX99" s="4">
        <v>0.1276141894596714</v>
      </c>
      <c r="DY99" s="4">
        <v>0.12671296480891747</v>
      </c>
      <c r="DZ99" s="4">
        <v>0.12581762905754568</v>
      </c>
      <c r="EA99" s="4">
        <v>0.1249281510681195</v>
      </c>
      <c r="EB99" s="4">
        <v>0.1240444997342014</v>
      </c>
      <c r="EC99" s="4">
        <v>0.12316664398421207</v>
      </c>
      <c r="ED99" s="4">
        <v>0.12229455278511836</v>
      </c>
      <c r="EE99" s="4">
        <v>0.12142819514595482</v>
      </c>
      <c r="EF99" s="4">
        <v>0.12056754012119142</v>
      </c>
      <c r="EG99" s="4">
        <v>0.11971255681395054</v>
      </c>
      <c r="EH99" s="4">
        <v>0.11886321437908687</v>
      </c>
      <c r="EI99" s="4">
        <v>0.11801948202613211</v>
      </c>
      <c r="EJ99" s="4">
        <v>0.1171813290221132</v>
      </c>
      <c r="EK99" s="4">
        <v>0.1163487246942515</v>
      </c>
      <c r="EL99" s="4">
        <v>0.11552163843254692</v>
      </c>
      <c r="EM99" s="4">
        <v>0.11470003969225318</v>
      </c>
      <c r="EN99" s="4">
        <v>0.11388389799625009</v>
      </c>
      <c r="EO99" s="4">
        <v>0.11307318293731727</v>
      </c>
      <c r="EP99" s="4">
        <v>0.11226786418031343</v>
      </c>
      <c r="EQ99" s="4">
        <v>0.11146791146426693</v>
      </c>
      <c r="ER99" s="4">
        <v>0.11067329460437991</v>
      </c>
      <c r="ES99" s="4">
        <v>0.10988398349395223</v>
      </c>
      <c r="ET99" s="4">
        <v>0.10909994810622636</v>
      </c>
      <c r="EU99" s="4">
        <v>0.10832115849615875</v>
      </c>
      <c r="EV99" s="4">
        <v>0.10754758480211923</v>
      </c>
      <c r="EW99" s="4">
        <v>0.10677919724752283</v>
      </c>
      <c r="EX99" s="4">
        <v>0.10601596614239672</v>
      </c>
      <c r="EY99" s="4">
        <v>0.10525786188488395</v>
      </c>
      <c r="EZ99" s="4">
        <v>0.10450485496268791</v>
      </c>
      <c r="FA99" s="4">
        <v>0.10375691595445902</v>
      </c>
      <c r="FB99" s="4">
        <v>0.10301401553112655</v>
      </c>
      <c r="FC99" s="4">
        <v>0.1022761244571776</v>
      </c>
      <c r="FD99" s="4">
        <v>0.10154321359188478</v>
      </c>
      <c r="FE99" s="4">
        <v>0.10081525389048529</v>
      </c>
      <c r="FF99" s="4">
        <v>0.10009221640531329</v>
      </c>
      <c r="FG99" s="4">
        <v>9.9374072286886217E-2</v>
      </c>
      <c r="FH99" s="4">
        <v>9.8660792784947993E-2</v>
      </c>
      <c r="FI99" s="4">
        <v>9.7952349249469828E-2</v>
      </c>
      <c r="FJ99" s="4">
        <v>9.7248713131611542E-2</v>
      </c>
      <c r="FK99" s="4">
        <v>9.6549855984641608E-2</v>
      </c>
      <c r="FL99" s="4">
        <v>9.5855749464821893E-2</v>
      </c>
      <c r="FM99" s="4">
        <v>9.5166365332253977E-2</v>
      </c>
      <c r="FN99" s="4">
        <v>9.4481675451691061E-2</v>
      </c>
      <c r="FO99" s="4">
        <v>9.380165179331601E-2</v>
      </c>
      <c r="FP99" s="4">
        <v>9.3126266433485538E-2</v>
      </c>
      <c r="FQ99" s="4">
        <v>9.245549155544297E-2</v>
      </c>
    </row>
    <row r="100" spans="1:173" x14ac:dyDescent="0.2">
      <c r="A100" s="3">
        <v>98</v>
      </c>
      <c r="B100" s="4">
        <v>0.34206646080278846</v>
      </c>
      <c r="C100" s="4">
        <v>0.34194822937658764</v>
      </c>
      <c r="D100" s="4">
        <v>0.32674148826930927</v>
      </c>
      <c r="E100" s="4">
        <v>0.31858810449520569</v>
      </c>
      <c r="F100" s="4">
        <v>0.31382598712570831</v>
      </c>
      <c r="G100" s="4">
        <v>0.31071710501506145</v>
      </c>
      <c r="H100" s="4">
        <v>0.30841766863202524</v>
      </c>
      <c r="I100" s="4">
        <v>0.30651329222519963</v>
      </c>
      <c r="J100" s="4">
        <v>0.30479948602023366</v>
      </c>
      <c r="K100" s="4">
        <v>0.3031753034232898</v>
      </c>
      <c r="L100" s="4">
        <v>0.30159110255898591</v>
      </c>
      <c r="M100" s="4">
        <v>0.3000227068408301</v>
      </c>
      <c r="N100" s="4">
        <v>0.29845857893619643</v>
      </c>
      <c r="O100" s="4">
        <v>0.29689344385936156</v>
      </c>
      <c r="P100" s="4">
        <v>0.29532511658389193</v>
      </c>
      <c r="Q100" s="4">
        <v>0.29375292399823683</v>
      </c>
      <c r="R100" s="4">
        <v>0.29217692054796573</v>
      </c>
      <c r="S100" s="4">
        <v>0.29059749905687293</v>
      </c>
      <c r="T100" s="4">
        <v>0.28901519829133782</v>
      </c>
      <c r="U100" s="4">
        <v>0.28743060844022983</v>
      </c>
      <c r="V100" s="4">
        <v>0.28584432528937109</v>
      </c>
      <c r="W100" s="4">
        <v>0.28425692857786267</v>
      </c>
      <c r="X100" s="4">
        <v>0.28266897233071886</v>
      </c>
      <c r="Y100" s="4">
        <v>0.28108098109227553</v>
      </c>
      <c r="Z100" s="4">
        <v>0.27949344903792894</v>
      </c>
      <c r="AA100" s="4">
        <v>0.27790684046223502</v>
      </c>
      <c r="AB100" s="4">
        <v>0.27632159089849662</v>
      </c>
      <c r="AC100" s="4">
        <v>0.27473810850186875</v>
      </c>
      <c r="AD100" s="4">
        <v>0.2731567755155625</v>
      </c>
      <c r="AE100" s="4">
        <v>0.27157794973297622</v>
      </c>
      <c r="AF100" s="4">
        <v>0.270001965914899</v>
      </c>
      <c r="AG100" s="4">
        <v>0.26842913714384387</v>
      </c>
      <c r="AH100" s="4">
        <v>0.26685975610887536</v>
      </c>
      <c r="AI100" s="4">
        <v>0.26529409631978518</v>
      </c>
      <c r="AJ100" s="4">
        <v>0.2637324132521115</v>
      </c>
      <c r="AK100" s="4">
        <v>0.26217494542568343</v>
      </c>
      <c r="AL100" s="4">
        <v>0.26062191541987489</v>
      </c>
      <c r="AM100" s="4">
        <v>0.25907353082889184</v>
      </c>
      <c r="AN100" s="4">
        <v>0.25752998516040015</v>
      </c>
      <c r="AO100" s="4">
        <v>0.25599145868069795</v>
      </c>
      <c r="AP100" s="4">
        <v>0.25445811920949746</v>
      </c>
      <c r="AQ100" s="4">
        <v>0.25293012286724048</v>
      </c>
      <c r="AR100" s="4">
        <v>0.25140761477770734</v>
      </c>
      <c r="AS100" s="4">
        <v>0.24989072972854276</v>
      </c>
      <c r="AT100" s="4">
        <v>0.24837959279216693</v>
      </c>
      <c r="AU100" s="4">
        <v>0.24687431990941011</v>
      </c>
      <c r="AV100" s="4">
        <v>0.2453750184380713</v>
      </c>
      <c r="AW100" s="4">
        <v>0.24388178766848057</v>
      </c>
      <c r="AX100" s="4">
        <v>0.24239471930802359</v>
      </c>
      <c r="AY100" s="4">
        <v>0.24091389793647688</v>
      </c>
      <c r="AZ100" s="4">
        <v>0.23943940143389142</v>
      </c>
      <c r="BA100" s="4">
        <v>0.23797130138266864</v>
      </c>
      <c r="BB100" s="4">
        <v>0.23650966344536917</v>
      </c>
      <c r="BC100" s="4">
        <v>0.23505454771971213</v>
      </c>
      <c r="BD100" s="4">
        <v>0.23360600907213258</v>
      </c>
      <c r="BE100" s="4">
        <v>0.23216409745118816</v>
      </c>
      <c r="BF100" s="4">
        <v>0.2307288581820266</v>
      </c>
      <c r="BG100" s="4">
        <v>0.22930033224305779</v>
      </c>
      <c r="BH100" s="4">
        <v>0.22787855652590328</v>
      </c>
      <c r="BI100" s="4">
        <v>0.22646356407963486</v>
      </c>
      <c r="BJ100" s="4">
        <v>0.22505538434025407</v>
      </c>
      <c r="BK100" s="4">
        <v>0.22365404334630301</v>
      </c>
      <c r="BL100" s="4">
        <v>0.22225956394145285</v>
      </c>
      <c r="BM100" s="4">
        <v>0.2208719659648547</v>
      </c>
      <c r="BN100" s="4">
        <v>0.21949126643000161</v>
      </c>
      <c r="BO100" s="4">
        <v>0.21811747969279527</v>
      </c>
      <c r="BP100" s="4">
        <v>0.21675061760947822</v>
      </c>
      <c r="BQ100" s="4">
        <v>0.2153906896850466</v>
      </c>
      <c r="BR100" s="4">
        <v>0.21403770321272264</v>
      </c>
      <c r="BS100" s="4">
        <v>0.21269166340503487</v>
      </c>
      <c r="BT100" s="4">
        <v>0.21135257351701453</v>
      </c>
      <c r="BU100" s="4">
        <v>0.21002043496199163</v>
      </c>
      <c r="BV100" s="4">
        <v>0.20869524742044121</v>
      </c>
      <c r="BW100" s="4">
        <v>0.2073770089423056</v>
      </c>
      <c r="BX100" s="4">
        <v>0.20606571604318868</v>
      </c>
      <c r="BY100" s="4">
        <v>0.20476136379480037</v>
      </c>
      <c r="BZ100" s="4">
        <v>0.20346394590999894</v>
      </c>
      <c r="CA100" s="4">
        <v>0.20217345482276494</v>
      </c>
      <c r="CB100" s="4">
        <v>0.20088988176341338</v>
      </c>
      <c r="CC100" s="4">
        <v>0.19961321682933875</v>
      </c>
      <c r="CD100" s="4">
        <v>0.19834344905156298</v>
      </c>
      <c r="CE100" s="4">
        <v>0.19708056645734473</v>
      </c>
      <c r="CF100" s="4">
        <v>0.195824556129091</v>
      </c>
      <c r="CG100" s="4">
        <v>0.19457540425979669</v>
      </c>
      <c r="CH100" s="4">
        <v>0.19333309620522321</v>
      </c>
      <c r="CI100" s="4">
        <v>0.1920976165330186</v>
      </c>
      <c r="CJ100" s="4">
        <v>0.19086894906896212</v>
      </c>
      <c r="CK100" s="4">
        <v>0.18964707694051275</v>
      </c>
      <c r="CL100" s="4">
        <v>0.18843198261782279</v>
      </c>
      <c r="CM100" s="4">
        <v>0.18722364795237445</v>
      </c>
      <c r="CN100" s="4">
        <v>0.18602205421338147</v>
      </c>
      <c r="CO100" s="4">
        <v>0.1848271821220947</v>
      </c>
      <c r="CP100" s="4">
        <v>0.18363901188413723</v>
      </c>
      <c r="CQ100" s="4">
        <v>0.18245752321999031</v>
      </c>
      <c r="CR100" s="4">
        <v>0.18128269539374209</v>
      </c>
      <c r="CS100" s="4">
        <v>0.18011450724020528</v>
      </c>
      <c r="CT100" s="4">
        <v>0.1789529371905012</v>
      </c>
      <c r="CU100" s="4">
        <v>0.17779796329620523</v>
      </c>
      <c r="CV100" s="4">
        <v>0.17664956325214054</v>
      </c>
      <c r="CW100" s="4">
        <v>0.17550771441789981</v>
      </c>
      <c r="CX100" s="4">
        <v>0.17437239383817438</v>
      </c>
      <c r="CY100" s="4">
        <v>0.17324357826196213</v>
      </c>
      <c r="CZ100" s="4">
        <v>0.17212124416071983</v>
      </c>
      <c r="DA100" s="4">
        <v>0.17100536774552733</v>
      </c>
      <c r="DB100" s="4">
        <v>0.1698959249833174</v>
      </c>
      <c r="DC100" s="4">
        <v>0.16879289161223388</v>
      </c>
      <c r="DD100" s="4">
        <v>0.16769624315616383</v>
      </c>
      <c r="DE100" s="4">
        <v>0.16660595493849817</v>
      </c>
      <c r="DF100" s="4">
        <v>0.16552200209516366</v>
      </c>
      <c r="DG100" s="4">
        <v>0.1644443595869699</v>
      </c>
      <c r="DH100" s="4">
        <v>0.16337300221131457</v>
      </c>
      <c r="DI100" s="4">
        <v>0.16230790461328026</v>
      </c>
      <c r="DJ100" s="4">
        <v>0.1612490412961638</v>
      </c>
      <c r="DK100" s="4">
        <v>0.16019638663146729</v>
      </c>
      <c r="DL100" s="4">
        <v>0.15914991486838503</v>
      </c>
      <c r="DM100" s="4">
        <v>0.15810960014281472</v>
      </c>
      <c r="DN100" s="4">
        <v>0.15707541648592105</v>
      </c>
      <c r="DO100" s="4">
        <v>0.15604733783227653</v>
      </c>
      <c r="DP100" s="4">
        <v>0.15502533802760654</v>
      </c>
      <c r="DQ100" s="4">
        <v>0.15400939083615772</v>
      </c>
      <c r="DR100" s="4">
        <v>0.15299946994771563</v>
      </c>
      <c r="DS100" s="4">
        <v>0.15199554898428702</v>
      </c>
      <c r="DT100" s="4">
        <v>0.15099760150646979</v>
      </c>
      <c r="DU100" s="4">
        <v>0.15000560101952631</v>
      </c>
      <c r="DV100" s="4">
        <v>0.14901952097917681</v>
      </c>
      <c r="DW100" s="4">
        <v>0.14803933479712839</v>
      </c>
      <c r="DX100" s="4">
        <v>0.14706501584635601</v>
      </c>
      <c r="DY100" s="4">
        <v>0.14609653746614693</v>
      </c>
      <c r="DZ100" s="4">
        <v>0.14513387296692293</v>
      </c>
      <c r="EA100" s="4">
        <v>0.14417699563485176</v>
      </c>
      <c r="EB100" s="4">
        <v>0.14322587873626047</v>
      </c>
      <c r="EC100" s="4">
        <v>0.14228049552185928</v>
      </c>
      <c r="ED100" s="4">
        <v>0.14134081923078856</v>
      </c>
      <c r="EE100" s="4">
        <v>0.14040682309449537</v>
      </c>
      <c r="EF100" s="4">
        <v>0.13947848034045207</v>
      </c>
      <c r="EG100" s="4">
        <v>0.1385557641957218</v>
      </c>
      <c r="EH100" s="4">
        <v>0.13763864789038083</v>
      </c>
      <c r="EI100" s="4">
        <v>0.13672710466080495</v>
      </c>
      <c r="EJ100" s="4">
        <v>0.13582110775282608</v>
      </c>
      <c r="EK100" s="4">
        <v>0.13492063042476565</v>
      </c>
      <c r="EL100" s="4">
        <v>0.13402564595035216</v>
      </c>
      <c r="EM100" s="4">
        <v>0.13313612762152693</v>
      </c>
      <c r="EN100" s="4">
        <v>0.13225204875114427</v>
      </c>
      <c r="EO100" s="4">
        <v>0.13137338267557186</v>
      </c>
      <c r="EP100" s="4">
        <v>0.13050010275719481</v>
      </c>
      <c r="EQ100" s="4">
        <v>0.12963218238682839</v>
      </c>
      <c r="ER100" s="4">
        <v>0.12876959498604468</v>
      </c>
      <c r="ES100" s="4">
        <v>0.12791231400941505</v>
      </c>
      <c r="ET100" s="4">
        <v>0.12706031294667475</v>
      </c>
      <c r="EU100" s="4">
        <v>0.12621356532481065</v>
      </c>
      <c r="EV100" s="4">
        <v>0.12537204471007746</v>
      </c>
      <c r="EW100" s="4">
        <v>0.12453572470994478</v>
      </c>
      <c r="EX100" s="4">
        <v>0.12370457897497777</v>
      </c>
      <c r="EY100" s="4">
        <v>0.1228785812006542</v>
      </c>
      <c r="EZ100" s="4">
        <v>0.1220577051291214</v>
      </c>
      <c r="FA100" s="4">
        <v>0.121241924550894</v>
      </c>
      <c r="FB100" s="4">
        <v>0.1204312133064972</v>
      </c>
      <c r="FC100" s="4">
        <v>0.11962554528805514</v>
      </c>
      <c r="FD100" s="4">
        <v>0.11882489444082833</v>
      </c>
      <c r="FE100" s="4">
        <v>0.11802923476470095</v>
      </c>
      <c r="FF100" s="4">
        <v>0.11723854031562164</v>
      </c>
      <c r="FG100" s="4">
        <v>0.11645278520699642</v>
      </c>
      <c r="FH100" s="4">
        <v>0.11567194361103994</v>
      </c>
      <c r="FI100" s="4">
        <v>0.1148959897600812</v>
      </c>
      <c r="FJ100" s="4">
        <v>0.11412489794783098</v>
      </c>
      <c r="FK100" s="4">
        <v>0.11335864253060723</v>
      </c>
      <c r="FL100" s="4">
        <v>0.11259719792852363</v>
      </c>
      <c r="FM100" s="4">
        <v>0.11184053862664001</v>
      </c>
      <c r="FN100" s="4">
        <v>0.11108863917607803</v>
      </c>
      <c r="FO100" s="4">
        <v>0.11034147419510132</v>
      </c>
      <c r="FP100" s="4">
        <v>0.10959901837016217</v>
      </c>
      <c r="FQ100" s="4">
        <v>0.10886124645691631</v>
      </c>
    </row>
    <row r="101" spans="1:173" x14ac:dyDescent="0.2">
      <c r="A101" s="3">
        <v>99</v>
      </c>
      <c r="B101" s="4">
        <v>0.36847569875392505</v>
      </c>
      <c r="C101" s="4">
        <v>0.36845430791206091</v>
      </c>
      <c r="D101" s="4">
        <v>0.35250910794973955</v>
      </c>
      <c r="E101" s="4">
        <v>0.34398913934468678</v>
      </c>
      <c r="F101" s="4">
        <v>0.33904840586742746</v>
      </c>
      <c r="G101" s="4">
        <v>0.3358549388970008</v>
      </c>
      <c r="H101" s="4">
        <v>0.33351754329374939</v>
      </c>
      <c r="I101" s="4">
        <v>0.33159799929072742</v>
      </c>
      <c r="J101" s="4">
        <v>0.3298798527724025</v>
      </c>
      <c r="K101" s="4">
        <v>0.32825615831913546</v>
      </c>
      <c r="L101" s="4">
        <v>0.32667427127017823</v>
      </c>
      <c r="M101" s="4">
        <v>0.32510851646440064</v>
      </c>
      <c r="N101" s="4">
        <v>0.32354661304631027</v>
      </c>
      <c r="O101" s="4">
        <v>0.32198292141900864</v>
      </c>
      <c r="P101" s="4">
        <v>0.32041508202065683</v>
      </c>
      <c r="Q101" s="4">
        <v>0.31884234248377086</v>
      </c>
      <c r="R101" s="4">
        <v>0.31726472569238351</v>
      </c>
      <c r="S101" s="4">
        <v>0.31568261671865083</v>
      </c>
      <c r="T101" s="4">
        <v>0.31409655840016026</v>
      </c>
      <c r="U101" s="4">
        <v>0.31250715080491209</v>
      </c>
      <c r="V101" s="4">
        <v>0.31091500238853853</v>
      </c>
      <c r="W101" s="4">
        <v>0.30932070683798008</v>
      </c>
      <c r="X101" s="4">
        <v>0.30772483264663175</v>
      </c>
      <c r="Y101" s="4">
        <v>0.30612791896927172</v>
      </c>
      <c r="Z101" s="4">
        <v>0.30453047454555149</v>
      </c>
      <c r="AA101" s="4">
        <v>0.30293297809533948</v>
      </c>
      <c r="AB101" s="4">
        <v>0.30133587939351247</v>
      </c>
      <c r="AC101" s="4">
        <v>0.2997396006323696</v>
      </c>
      <c r="AD101" s="4">
        <v>0.29814453787928397</v>
      </c>
      <c r="AE101" s="4">
        <v>0.29655106253641783</v>
      </c>
      <c r="AF101" s="4">
        <v>0.29495952275862658</v>
      </c>
      <c r="AG101" s="4">
        <v>0.29337024481009966</v>
      </c>
      <c r="AH101" s="4">
        <v>0.29178353435233206</v>
      </c>
      <c r="AI101" s="4">
        <v>0.29019967766190002</v>
      </c>
      <c r="AJ101" s="4">
        <v>0.2886189427793282</v>
      </c>
      <c r="AK101" s="4">
        <v>0.28704158059163243</v>
      </c>
      <c r="AL101" s="4">
        <v>0.28546782585165742</v>
      </c>
      <c r="AM101" s="4">
        <v>0.28389789813750377</v>
      </c>
      <c r="AN101" s="4">
        <v>0.28233200275532466</v>
      </c>
      <c r="AO101" s="4">
        <v>0.28077033158868081</v>
      </c>
      <c r="AP101" s="4">
        <v>0.279213063897507</v>
      </c>
      <c r="AQ101" s="4">
        <v>0.27766036706959829</v>
      </c>
      <c r="AR101" s="4">
        <v>0.27611239732737081</v>
      </c>
      <c r="AS101" s="4">
        <v>0.27456930039250604</v>
      </c>
      <c r="AT101" s="4">
        <v>0.27303121211094283</v>
      </c>
      <c r="AU101" s="4">
        <v>0.27149825904054259</v>
      </c>
      <c r="AV101" s="4">
        <v>0.26997055900362588</v>
      </c>
      <c r="AW101" s="4">
        <v>0.26844822160645065</v>
      </c>
      <c r="AX101" s="4">
        <v>0.26693134872758451</v>
      </c>
      <c r="AY101" s="4">
        <v>0.26542003497701638</v>
      </c>
      <c r="AZ101" s="4">
        <v>0.26391436812773883</v>
      </c>
      <c r="BA101" s="4">
        <v>0.26241442952144167</v>
      </c>
      <c r="BB101" s="4">
        <v>0.26092029444985487</v>
      </c>
      <c r="BC101" s="4">
        <v>0.25943203251319236</v>
      </c>
      <c r="BD101" s="4">
        <v>0.25794970795706806</v>
      </c>
      <c r="BE101" s="4">
        <v>0.25647337998916642</v>
      </c>
      <c r="BF101" s="4">
        <v>0.25500310307688268</v>
      </c>
      <c r="BG101" s="4">
        <v>0.25353892722707416</v>
      </c>
      <c r="BH101" s="4">
        <v>0.25208089824899393</v>
      </c>
      <c r="BI101" s="4">
        <v>0.25062905800142021</v>
      </c>
      <c r="BJ101" s="4">
        <v>0.24918344462493103</v>
      </c>
      <c r="BK101" s="4">
        <v>0.2477440927602188</v>
      </c>
      <c r="BL101" s="4">
        <v>0.24631103375328633</v>
      </c>
      <c r="BM101" s="4">
        <v>0.24488429584831639</v>
      </c>
      <c r="BN101" s="4">
        <v>0.24346390436895871</v>
      </c>
      <c r="BO101" s="4">
        <v>0.24204988188873466</v>
      </c>
      <c r="BP101" s="4">
        <v>0.24064224839121751</v>
      </c>
      <c r="BQ101" s="4">
        <v>0.23924102142060777</v>
      </c>
      <c r="BR101" s="4">
        <v>0.23784621622328428</v>
      </c>
      <c r="BS101" s="4">
        <v>0.23645784588087981</v>
      </c>
      <c r="BT101" s="4">
        <v>0.23507592143539247</v>
      </c>
      <c r="BU101" s="4">
        <v>0.23370045200681899</v>
      </c>
      <c r="BV101" s="4">
        <v>0.23233144490376145</v>
      </c>
      <c r="BW101" s="4">
        <v>0.23096890572743578</v>
      </c>
      <c r="BX101" s="4">
        <v>0.22961283846948222</v>
      </c>
      <c r="BY101" s="4">
        <v>0.22826324560395339</v>
      </c>
      <c r="BZ101" s="4">
        <v>0.22692012817383667</v>
      </c>
      <c r="CA101" s="4">
        <v>0.22558348587244037</v>
      </c>
      <c r="CB101" s="4">
        <v>0.22425331711995788</v>
      </c>
      <c r="CC101" s="4">
        <v>0.22292961913550158</v>
      </c>
      <c r="CD101" s="4">
        <v>0.22161238800488414</v>
      </c>
      <c r="CE101" s="4">
        <v>0.22030161874440468</v>
      </c>
      <c r="CF101" s="4">
        <v>0.21899730536088224</v>
      </c>
      <c r="CG101" s="4">
        <v>0.21769944090816717</v>
      </c>
      <c r="CH101" s="4">
        <v>0.21640801754034189</v>
      </c>
      <c r="CI101" s="4">
        <v>0.21512302656181526</v>
      </c>
      <c r="CJ101" s="4">
        <v>0.21384445847449662</v>
      </c>
      <c r="CK101" s="4">
        <v>0.21257230302223029</v>
      </c>
      <c r="CL101" s="4">
        <v>0.21130654923265424</v>
      </c>
      <c r="CM101" s="4">
        <v>0.21004718545664125</v>
      </c>
      <c r="CN101" s="4">
        <v>0.20879419940546862</v>
      </c>
      <c r="CO101" s="4">
        <v>0.20754757818585534</v>
      </c>
      <c r="CP101" s="4">
        <v>0.20630730833299449</v>
      </c>
      <c r="CQ101" s="4">
        <v>0.20507337584170493</v>
      </c>
      <c r="CR101" s="4">
        <v>0.20384576619581352</v>
      </c>
      <c r="CS101" s="4">
        <v>0.20262446439587767</v>
      </c>
      <c r="CT101" s="4">
        <v>0.20140945498534746</v>
      </c>
      <c r="CU101" s="4">
        <v>0.20020072207526085</v>
      </c>
      <c r="CV101" s="4">
        <v>0.19899824936756338</v>
      </c>
      <c r="CW101" s="4">
        <v>0.19780202017713233</v>
      </c>
      <c r="CX101" s="4">
        <v>0.19661201745258583</v>
      </c>
      <c r="CY101" s="4">
        <v>0.19542822379594893</v>
      </c>
      <c r="CZ101" s="4">
        <v>0.19425062148124539</v>
      </c>
      <c r="DA101" s="4">
        <v>0.19307919247208116</v>
      </c>
      <c r="DB101" s="4">
        <v>0.1919139184382781</v>
      </c>
      <c r="DC101" s="4">
        <v>0.19075478077161612</v>
      </c>
      <c r="DD101" s="4">
        <v>0.18960176060073675</v>
      </c>
      <c r="DE101" s="4">
        <v>0.18845483880525915</v>
      </c>
      <c r="DF101" s="4">
        <v>0.18731399602915277</v>
      </c>
      <c r="DG101" s="4">
        <v>0.18617921269341531</v>
      </c>
      <c r="DH101" s="4">
        <v>0.18505046900809208</v>
      </c>
      <c r="DI101" s="4">
        <v>0.1839277449836807</v>
      </c>
      <c r="DJ101" s="4">
        <v>0.18281102044195374</v>
      </c>
      <c r="DK101" s="4">
        <v>0.18170027502623609</v>
      </c>
      <c r="DL101" s="4">
        <v>0.18059548821116722</v>
      </c>
      <c r="DM101" s="4">
        <v>0.17949663931198023</v>
      </c>
      <c r="DN101" s="4">
        <v>0.1784037074933249</v>
      </c>
      <c r="DO101" s="4">
        <v>0.17731667177766175</v>
      </c>
      <c r="DP101" s="4">
        <v>0.1762355110532513</v>
      </c>
      <c r="DQ101" s="4">
        <v>0.17516020408176358</v>
      </c>
      <c r="DR101" s="4">
        <v>0.17409072950552806</v>
      </c>
      <c r="DS101" s="4">
        <v>0.17302706585444549</v>
      </c>
      <c r="DT101" s="4">
        <v>0.17196919155258095</v>
      </c>
      <c r="DU101" s="4">
        <v>0.17091708492445656</v>
      </c>
      <c r="DV101" s="4">
        <v>0.16987072420105997</v>
      </c>
      <c r="DW101" s="4">
        <v>0.16883008752558537</v>
      </c>
      <c r="DX101" s="4">
        <v>0.16779515295892256</v>
      </c>
      <c r="DY101" s="4">
        <v>0.16676589848490642</v>
      </c>
      <c r="DZ101" s="4">
        <v>0.16574230201534235</v>
      </c>
      <c r="EA101" s="4">
        <v>0.16472434139481784</v>
      </c>
      <c r="EB101" s="4">
        <v>0.16371199440531381</v>
      </c>
      <c r="EC101" s="4">
        <v>0.16270523877062537</v>
      </c>
      <c r="ED101" s="4">
        <v>0.1617040521606028</v>
      </c>
      <c r="EE101" s="4">
        <v>0.16070841219522203</v>
      </c>
      <c r="EF101" s="4">
        <v>0.15971829644849511</v>
      </c>
      <c r="EG101" s="4">
        <v>0.15873368245222697</v>
      </c>
      <c r="EH101" s="4">
        <v>0.15775454769962849</v>
      </c>
      <c r="EI101" s="4">
        <v>0.1567808696487919</v>
      </c>
      <c r="EJ101" s="4">
        <v>0.15581262572603671</v>
      </c>
      <c r="EK101" s="4">
        <v>0.15484979332913285</v>
      </c>
      <c r="EL101" s="4">
        <v>0.15389234983040567</v>
      </c>
      <c r="EM101" s="4">
        <v>0.15294027257973064</v>
      </c>
      <c r="EN101" s="4">
        <v>0.1519935389074224</v>
      </c>
      <c r="EO101" s="4">
        <v>0.15105212612702357</v>
      </c>
      <c r="EP101" s="4">
        <v>0.15011601153799714</v>
      </c>
      <c r="EQ101" s="4">
        <v>0.14918517242832907</v>
      </c>
      <c r="ER101" s="4">
        <v>0.14825958607704381</v>
      </c>
      <c r="ES101" s="4">
        <v>0.14733922975663738</v>
      </c>
      <c r="ET101" s="4">
        <v>0.14642408073543134</v>
      </c>
      <c r="EU101" s="4">
        <v>0.14551411627985233</v>
      </c>
      <c r="EV101" s="4">
        <v>0.14460931365663998</v>
      </c>
      <c r="EW101" s="4">
        <v>0.14370965013498493</v>
      </c>
      <c r="EX101" s="4">
        <v>0.14281510298860356</v>
      </c>
      <c r="EY101" s="4">
        <v>0.14192564949774811</v>
      </c>
      <c r="EZ101" s="4">
        <v>0.14104126695115793</v>
      </c>
      <c r="FA101" s="4">
        <v>0.14016193264795251</v>
      </c>
      <c r="FB101" s="4">
        <v>0.13928762389947025</v>
      </c>
      <c r="FC101" s="4">
        <v>0.13841831803105376</v>
      </c>
      <c r="FD101" s="4">
        <v>0.13755399238378441</v>
      </c>
      <c r="FE101" s="4">
        <v>0.13669462431616841</v>
      </c>
      <c r="FF101" s="4">
        <v>0.13584019120577562</v>
      </c>
      <c r="FG101" s="4">
        <v>0.13499067045083413</v>
      </c>
      <c r="FH101" s="4">
        <v>0.13414603947178028</v>
      </c>
      <c r="FI101" s="4">
        <v>0.13330627571276721</v>
      </c>
      <c r="FJ101" s="4">
        <v>0.13247135664313403</v>
      </c>
      <c r="FK101" s="4">
        <v>0.13164125975883445</v>
      </c>
      <c r="FL101" s="4">
        <v>0.13081596258382899</v>
      </c>
      <c r="FM101" s="4">
        <v>0.12999544267144081</v>
      </c>
      <c r="FN101" s="4">
        <v>0.12917967760567617</v>
      </c>
      <c r="FO101" s="4">
        <v>0.12836864500251055</v>
      </c>
      <c r="FP101" s="4">
        <v>0.12756232251114319</v>
      </c>
      <c r="FQ101" s="4">
        <v>0.12676068781521832</v>
      </c>
    </row>
    <row r="102" spans="1:173" x14ac:dyDescent="0.2">
      <c r="A102" s="3">
        <v>100</v>
      </c>
      <c r="B102" s="4">
        <v>0.39445686975007854</v>
      </c>
      <c r="C102" s="4">
        <v>0.39453187664858369</v>
      </c>
      <c r="D102" s="4">
        <v>0.37791904595920445</v>
      </c>
      <c r="E102" s="4">
        <v>0.3690693323298555</v>
      </c>
      <c r="F102" s="4">
        <v>0.36397159558100856</v>
      </c>
      <c r="G102" s="4">
        <v>0.36070811642413281</v>
      </c>
      <c r="H102" s="4">
        <v>0.35834408621351277</v>
      </c>
      <c r="I102" s="4">
        <v>0.35641926300614113</v>
      </c>
      <c r="J102" s="4">
        <v>0.35470610490410381</v>
      </c>
      <c r="K102" s="4">
        <v>0.35309209124047058</v>
      </c>
      <c r="L102" s="4">
        <v>0.35152177604064549</v>
      </c>
      <c r="M102" s="4">
        <v>0.34996807761443671</v>
      </c>
      <c r="N102" s="4">
        <v>0.34841800973946357</v>
      </c>
      <c r="O102" s="4">
        <v>0.34686557997113554</v>
      </c>
      <c r="P102" s="4">
        <v>0.34530825321975189</v>
      </c>
      <c r="Q102" s="4">
        <v>0.34374519087393374</v>
      </c>
      <c r="R102" s="4">
        <v>0.34217637461670103</v>
      </c>
      <c r="S102" s="4">
        <v>0.34060217112336</v>
      </c>
      <c r="T102" s="4">
        <v>0.33902311645367122</v>
      </c>
      <c r="U102" s="4">
        <v>0.33743980988492073</v>
      </c>
      <c r="V102" s="4">
        <v>0.33585286222737731</v>
      </c>
      <c r="W102" s="4">
        <v>0.33426287122838638</v>
      </c>
      <c r="X102" s="4">
        <v>0.33267041041291179</v>
      </c>
      <c r="Y102" s="4">
        <v>0.33107602455862972</v>
      </c>
      <c r="Z102" s="4">
        <v>0.32948022841843183</v>
      </c>
      <c r="AA102" s="4">
        <v>0.32788350700525704</v>
      </c>
      <c r="AB102" s="4">
        <v>0.32628631660243801</v>
      </c>
      <c r="AC102" s="4">
        <v>0.32468908608541214</v>
      </c>
      <c r="AD102" s="4">
        <v>0.32309221835117286</v>
      </c>
      <c r="AE102" s="4">
        <v>0.32149609175662086</v>
      </c>
      <c r="AF102" s="4">
        <v>0.31990106151906461</v>
      </c>
      <c r="AG102" s="4">
        <v>0.31830746105794927</v>
      </c>
      <c r="AH102" s="4">
        <v>0.31671560326964288</v>
      </c>
      <c r="AI102" s="4">
        <v>0.3151257817333406</v>
      </c>
      <c r="AJ102" s="4">
        <v>0.31353827184914573</v>
      </c>
      <c r="AK102" s="4">
        <v>0.31195333191076335</v>
      </c>
      <c r="AL102" s="4">
        <v>0.31037120411583485</v>
      </c>
      <c r="AM102" s="4">
        <v>0.30879211551713304</v>
      </c>
      <c r="AN102" s="4">
        <v>0.30721627891783754</v>
      </c>
      <c r="AO102" s="4">
        <v>0.30564389371402934</v>
      </c>
      <c r="AP102" s="4">
        <v>0.30407514668740832</v>
      </c>
      <c r="AQ102" s="4">
        <v>0.30251021275110057</v>
      </c>
      <c r="AR102" s="4">
        <v>0.30094925565126573</v>
      </c>
      <c r="AS102" s="4">
        <v>0.29939242862707793</v>
      </c>
      <c r="AT102" s="4">
        <v>0.297839875031505</v>
      </c>
      <c r="AU102" s="4">
        <v>0.29629172891518007</v>
      </c>
      <c r="AV102" s="4">
        <v>0.29474811557552816</v>
      </c>
      <c r="AW102" s="4">
        <v>0.29320915207318898</v>
      </c>
      <c r="AX102" s="4">
        <v>0.29167494771766145</v>
      </c>
      <c r="AY102" s="4">
        <v>0.29014560452398352</v>
      </c>
      <c r="AZ102" s="4">
        <v>0.28862121764215987</v>
      </c>
      <c r="BA102" s="4">
        <v>0.28710187576094892</v>
      </c>
      <c r="BB102" s="4">
        <v>0.2855876614875289</v>
      </c>
      <c r="BC102" s="4">
        <v>0.28407865170447411</v>
      </c>
      <c r="BD102" s="4">
        <v>0.28257491790539024</v>
      </c>
      <c r="BE102" s="4">
        <v>0.28107652651047887</v>
      </c>
      <c r="BF102" s="4">
        <v>0.27958353916322642</v>
      </c>
      <c r="BG102" s="4">
        <v>0.27809601300934439</v>
      </c>
      <c r="BH102" s="4">
        <v>0.27661400095901967</v>
      </c>
      <c r="BI102" s="4">
        <v>0.27513755193347467</v>
      </c>
      <c r="BJ102" s="4">
        <v>0.27366671109677432</v>
      </c>
      <c r="BK102" s="4">
        <v>0.27220152007376563</v>
      </c>
      <c r="BL102" s="4">
        <v>0.2707420171549797</v>
      </c>
      <c r="BM102" s="4">
        <v>0.26928823748928021</v>
      </c>
      <c r="BN102" s="4">
        <v>0.2678402132649933</v>
      </c>
      <c r="BO102" s="4">
        <v>0.26639797388021158</v>
      </c>
      <c r="BP102" s="4">
        <v>0.26496154610292444</v>
      </c>
      <c r="BQ102" s="4">
        <v>0.26353095422158546</v>
      </c>
      <c r="BR102" s="4">
        <v>0.26210622018669516</v>
      </c>
      <c r="BS102" s="4">
        <v>0.26068736374393819</v>
      </c>
      <c r="BT102" s="4">
        <v>0.25927440255938661</v>
      </c>
      <c r="BU102" s="4">
        <v>0.25786735233724722</v>
      </c>
      <c r="BV102" s="4">
        <v>0.25646622693060239</v>
      </c>
      <c r="BW102" s="4">
        <v>0.25507103844556889</v>
      </c>
      <c r="BX102" s="4">
        <v>0.25368179733927199</v>
      </c>
      <c r="BY102" s="4">
        <v>0.25229851251200808</v>
      </c>
      <c r="BZ102" s="4">
        <v>0.2509211913939482</v>
      </c>
      <c r="CA102" s="4">
        <v>0.24954984002671321</v>
      </c>
      <c r="CB102" s="4">
        <v>0.24818446314012865</v>
      </c>
      <c r="CC102" s="4">
        <v>0.24682506422445405</v>
      </c>
      <c r="CD102" s="4">
        <v>0.2454716455983581</v>
      </c>
      <c r="CE102" s="4">
        <v>0.24412420847289951</v>
      </c>
      <c r="CF102" s="4">
        <v>0.24278275301175323</v>
      </c>
      <c r="CG102" s="4">
        <v>0.2414472783879118</v>
      </c>
      <c r="CH102" s="4">
        <v>0.24011778283707275</v>
      </c>
      <c r="CI102" s="4">
        <v>0.23879426370791557</v>
      </c>
      <c r="CJ102" s="4">
        <v>0.23747671750945409</v>
      </c>
      <c r="CK102" s="4">
        <v>0.23616513995564326</v>
      </c>
      <c r="CL102" s="4">
        <v>0.23485952600740545</v>
      </c>
      <c r="CM102" s="4">
        <v>0.23355986991223332</v>
      </c>
      <c r="CN102" s="4">
        <v>0.23226616524151511</v>
      </c>
      <c r="CO102" s="4">
        <v>0.23097840492572141</v>
      </c>
      <c r="CP102" s="4">
        <v>0.22969658128758119</v>
      </c>
      <c r="CQ102" s="4">
        <v>0.2284206860733704</v>
      </c>
      <c r="CR102" s="4">
        <v>0.22715071048242597</v>
      </c>
      <c r="CS102" s="4">
        <v>0.22588664519499257</v>
      </c>
      <c r="CT102" s="4">
        <v>0.22462848039850403</v>
      </c>
      <c r="CU102" s="4">
        <v>0.2233762058123927</v>
      </c>
      <c r="CV102" s="4">
        <v>0.22212981071151527</v>
      </c>
      <c r="CW102" s="4">
        <v>0.22088928394827989</v>
      </c>
      <c r="CX102" s="4">
        <v>0.21965461397355179</v>
      </c>
      <c r="CY102" s="4">
        <v>0.21842578885641051</v>
      </c>
      <c r="CZ102" s="4">
        <v>0.21720279630282935</v>
      </c>
      <c r="DA102" s="4">
        <v>0.21598562367333984</v>
      </c>
      <c r="DB102" s="4">
        <v>0.21477425799974392</v>
      </c>
      <c r="DC102" s="4">
        <v>0.2135686860009296</v>
      </c>
      <c r="DD102" s="4">
        <v>0.21236889409784432</v>
      </c>
      <c r="DE102" s="4">
        <v>0.21117486842767641</v>
      </c>
      <c r="DF102" s="4">
        <v>0.20998659485729132</v>
      </c>
      <c r="DG102" s="4">
        <v>0.20880405899596821</v>
      </c>
      <c r="DH102" s="4">
        <v>0.20762724620747708</v>
      </c>
      <c r="DI102" s="4">
        <v>0.20645614162153669</v>
      </c>
      <c r="DJ102" s="4">
        <v>0.20529073014468957</v>
      </c>
      <c r="DK102" s="4">
        <v>0.20413099647062838</v>
      </c>
      <c r="DL102" s="4">
        <v>0.20297692509000631</v>
      </c>
      <c r="DM102" s="4">
        <v>0.20182850029976218</v>
      </c>
      <c r="DN102" s="4">
        <v>0.20068570621198778</v>
      </c>
      <c r="DO102" s="4">
        <v>0.19954852676236512</v>
      </c>
      <c r="DP102" s="4">
        <v>0.19841694571819923</v>
      </c>
      <c r="DQ102" s="4">
        <v>0.19729094668606728</v>
      </c>
      <c r="DR102" s="4">
        <v>0.19617051311911093</v>
      </c>
      <c r="DS102" s="4">
        <v>0.19505562832398771</v>
      </c>
      <c r="DT102" s="4">
        <v>0.1939462754675052</v>
      </c>
      <c r="DU102" s="4">
        <v>0.19284243758295261</v>
      </c>
      <c r="DV102" s="4">
        <v>0.19174409757614996</v>
      </c>
      <c r="DW102" s="4">
        <v>0.1906512382312302</v>
      </c>
      <c r="DX102" s="4">
        <v>0.18956384221616762</v>
      </c>
      <c r="DY102" s="4">
        <v>0.18848189208806942</v>
      </c>
      <c r="DZ102" s="4">
        <v>0.187405370298243</v>
      </c>
      <c r="EA102" s="4">
        <v>0.18633425919705005</v>
      </c>
      <c r="EB102" s="4">
        <v>0.18526854103856105</v>
      </c>
      <c r="EC102" s="4">
        <v>0.1842081979850213</v>
      </c>
      <c r="ED102" s="4">
        <v>0.18315321211113655</v>
      </c>
      <c r="EE102" s="4">
        <v>0.1821035654081915</v>
      </c>
      <c r="EF102" s="4">
        <v>0.18105923978800686</v>
      </c>
      <c r="EG102" s="4">
        <v>0.18002021708674709</v>
      </c>
      <c r="EH102" s="4">
        <v>0.17898647906858267</v>
      </c>
      <c r="EI102" s="4">
        <v>0.1779580074292193</v>
      </c>
      <c r="EJ102" s="4">
        <v>0.17693478379929739</v>
      </c>
      <c r="EK102" s="4">
        <v>0.17591678974766989</v>
      </c>
      <c r="EL102" s="4">
        <v>0.17490400678456586</v>
      </c>
      <c r="EM102" s="4">
        <v>0.1738964163646437</v>
      </c>
      <c r="EN102" s="4">
        <v>0.17289399988994036</v>
      </c>
      <c r="EO102" s="4">
        <v>0.17189673871272371</v>
      </c>
      <c r="EP102" s="4">
        <v>0.17090461413824853</v>
      </c>
      <c r="EQ102" s="4">
        <v>0.16991760742742645</v>
      </c>
      <c r="ER102" s="4">
        <v>0.16893569979940881</v>
      </c>
      <c r="ES102" s="4">
        <v>0.16795887243409013</v>
      </c>
      <c r="ET102" s="4">
        <v>0.16698710647453485</v>
      </c>
      <c r="EU102" s="4">
        <v>0.1660203830293302</v>
      </c>
      <c r="EV102" s="4">
        <v>0.16505868317487038</v>
      </c>
      <c r="EW102" s="4">
        <v>0.16410198795757347</v>
      </c>
      <c r="EX102" s="4">
        <v>0.1631502783960348</v>
      </c>
      <c r="EY102" s="4">
        <v>0.16220353548312028</v>
      </c>
      <c r="EZ102" s="4">
        <v>0.16126174018800143</v>
      </c>
      <c r="FA102" s="4">
        <v>0.16032487345813418</v>
      </c>
      <c r="FB102" s="4">
        <v>0.15939291622118612</v>
      </c>
      <c r="FC102" s="4">
        <v>0.15846584938691122</v>
      </c>
      <c r="FD102" s="4">
        <v>0.15754365384897717</v>
      </c>
      <c r="FE102" s="4">
        <v>0.15662631048674469</v>
      </c>
      <c r="FF102" s="4">
        <v>0.15571380016700265</v>
      </c>
      <c r="FG102" s="4">
        <v>0.15480610374565995</v>
      </c>
      <c r="FH102" s="4">
        <v>0.15390320206939578</v>
      </c>
      <c r="FI102" s="4">
        <v>0.15300507597726987</v>
      </c>
      <c r="FJ102" s="4">
        <v>0.1521117063022942</v>
      </c>
      <c r="FK102" s="4">
        <v>0.15122307387296796</v>
      </c>
      <c r="FL102" s="4">
        <v>0.1503391595147765</v>
      </c>
      <c r="FM102" s="4">
        <v>0.14945994405165586</v>
      </c>
      <c r="FN102" s="4">
        <v>0.14858540830742395</v>
      </c>
      <c r="FO102" s="4">
        <v>0.14771553310717955</v>
      </c>
      <c r="FP102" s="4">
        <v>0.14685029927867033</v>
      </c>
      <c r="FQ102" s="4">
        <v>0.14598968765363041</v>
      </c>
    </row>
    <row r="103" spans="1:173" x14ac:dyDescent="0.2">
      <c r="A103" s="3">
        <v>101</v>
      </c>
      <c r="B103" s="4">
        <v>0.41969554495114336</v>
      </c>
      <c r="C103" s="4">
        <v>0.41986460089553357</v>
      </c>
      <c r="D103" s="4">
        <v>0.40266099461075144</v>
      </c>
      <c r="E103" s="4">
        <v>0.39352110832992437</v>
      </c>
      <c r="F103" s="4">
        <v>0.38828890967046048</v>
      </c>
      <c r="G103" s="4">
        <v>0.38496998233464885</v>
      </c>
      <c r="H103" s="4">
        <v>0.38259015892283066</v>
      </c>
      <c r="I103" s="4">
        <v>0.3806692270014117</v>
      </c>
      <c r="J103" s="4">
        <v>0.37896955645557773</v>
      </c>
      <c r="K103" s="4">
        <v>0.37737353785203731</v>
      </c>
      <c r="L103" s="4">
        <v>0.37582315760460672</v>
      </c>
      <c r="M103" s="4">
        <v>0.37429003616762357</v>
      </c>
      <c r="N103" s="4">
        <v>0.37276052880330124</v>
      </c>
      <c r="O103" s="4">
        <v>0.37122830663998296</v>
      </c>
      <c r="P103" s="4">
        <v>0.3696906606614232</v>
      </c>
      <c r="Q103" s="4">
        <v>0.36814666055626888</v>
      </c>
      <c r="R103" s="4">
        <v>0.36659623814509268</v>
      </c>
      <c r="S103" s="4">
        <v>0.3650397317434031</v>
      </c>
      <c r="T103" s="4">
        <v>0.36347766030200601</v>
      </c>
      <c r="U103" s="4">
        <v>0.361910612058434</v>
      </c>
      <c r="V103" s="4">
        <v>0.36033919022087479</v>
      </c>
      <c r="W103" s="4">
        <v>0.35876398702401202</v>
      </c>
      <c r="X103" s="4">
        <v>0.35718557186774647</v>
      </c>
      <c r="Y103" s="4">
        <v>0.3556044864167357</v>
      </c>
      <c r="Z103" s="4">
        <v>0.35402124311263494</v>
      </c>
      <c r="AA103" s="4">
        <v>0.35243632533299374</v>
      </c>
      <c r="AB103" s="4">
        <v>0.35085018831924852</v>
      </c>
      <c r="AC103" s="4">
        <v>0.34926326043913147</v>
      </c>
      <c r="AD103" s="4">
        <v>0.34767594456949902</v>
      </c>
      <c r="AE103" s="4">
        <v>0.34608861949547531</v>
      </c>
      <c r="AF103" s="4">
        <v>0.34450164127646365</v>
      </c>
      <c r="AG103" s="4">
        <v>0.34291534455669692</v>
      </c>
      <c r="AH103" s="4">
        <v>0.34133004381140153</v>
      </c>
      <c r="AI103" s="4">
        <v>0.33974603452620555</v>
      </c>
      <c r="AJ103" s="4">
        <v>0.33816359431058929</v>
      </c>
      <c r="AK103" s="4">
        <v>0.33658298394763642</v>
      </c>
      <c r="AL103" s="4">
        <v>0.33500444838298182</v>
      </c>
      <c r="AM103" s="4">
        <v>0.33342821765606734</v>
      </c>
      <c r="AN103" s="4">
        <v>0.33185450777683234</v>
      </c>
      <c r="AO103" s="4">
        <v>0.33028352155088914</v>
      </c>
      <c r="AP103" s="4">
        <v>0.32871544935611319</v>
      </c>
      <c r="AQ103" s="4">
        <v>0.32715046987343255</v>
      </c>
      <c r="AR103" s="4">
        <v>0.32558875077446592</v>
      </c>
      <c r="AS103" s="4">
        <v>0.32403044936850867</v>
      </c>
      <c r="AT103" s="4">
        <v>0.32247571321123281</v>
      </c>
      <c r="AU103" s="4">
        <v>0.32092468067733448</v>
      </c>
      <c r="AV103" s="4">
        <v>0.31937748149923539</v>
      </c>
      <c r="AW103" s="4">
        <v>0.31783423727382676</v>
      </c>
      <c r="AX103" s="4">
        <v>0.31629506193913115</v>
      </c>
      <c r="AY103" s="4">
        <v>0.31476006222264863</v>
      </c>
      <c r="AZ103" s="4">
        <v>0.31322933806305597</v>
      </c>
      <c r="BA103" s="4">
        <v>0.31170298300682764</v>
      </c>
      <c r="BB103" s="4">
        <v>0.31018108458126203</v>
      </c>
      <c r="BC103" s="4">
        <v>0.30866372464530256</v>
      </c>
      <c r="BD103" s="4">
        <v>0.30715097971947403</v>
      </c>
      <c r="BE103" s="4">
        <v>0.30564292129616821</v>
      </c>
      <c r="BF103" s="4">
        <v>0.30413961613144358</v>
      </c>
      <c r="BG103" s="4">
        <v>0.30264112651944142</v>
      </c>
      <c r="BH103" s="4">
        <v>0.30114751055044797</v>
      </c>
      <c r="BI103" s="4">
        <v>0.29965882235357755</v>
      </c>
      <c r="BJ103" s="4">
        <v>0.29817511232499294</v>
      </c>
      <c r="BK103" s="4">
        <v>0.29669642734252555</v>
      </c>
      <c r="BL103" s="4">
        <v>0.29522281096750658</v>
      </c>
      <c r="BM103" s="4">
        <v>0.29375430363457367</v>
      </c>
      <c r="BN103" s="4">
        <v>0.29229094283017121</v>
      </c>
      <c r="BO103" s="4">
        <v>0.29083276326042173</v>
      </c>
      <c r="BP103" s="4">
        <v>0.28937979700900374</v>
      </c>
      <c r="BQ103" s="4">
        <v>0.28793207368563567</v>
      </c>
      <c r="BR103" s="4">
        <v>0.28648962056572791</v>
      </c>
      <c r="BS103" s="4">
        <v>0.28505246272173435</v>
      </c>
      <c r="BT103" s="4">
        <v>0.2836206231467</v>
      </c>
      <c r="BU103" s="4">
        <v>0.2821941228704743</v>
      </c>
      <c r="BV103" s="4">
        <v>0.28077298106903092</v>
      </c>
      <c r="BW103" s="4">
        <v>0.27935721516730827</v>
      </c>
      <c r="BX103" s="4">
        <v>0.27794684093595923</v>
      </c>
      <c r="BY103" s="4">
        <v>0.27654187258237917</v>
      </c>
      <c r="BZ103" s="4">
        <v>0.27514232283635376</v>
      </c>
      <c r="CA103" s="4">
        <v>0.27374820303065328</v>
      </c>
      <c r="CB103" s="4">
        <v>0.27235952317687484</v>
      </c>
      <c r="CC103" s="4">
        <v>0.27097629203682205</v>
      </c>
      <c r="CD103" s="4">
        <v>0.26959851718968819</v>
      </c>
      <c r="CE103" s="4">
        <v>0.26822620509529804</v>
      </c>
      <c r="CF103" s="4">
        <v>0.26685936115364428</v>
      </c>
      <c r="CG103" s="4">
        <v>0.26549798976094374</v>
      </c>
      <c r="CH103" s="4">
        <v>0.26414209436242109</v>
      </c>
      <c r="CI103" s="4">
        <v>0.26279167750202026</v>
      </c>
      <c r="CJ103" s="4">
        <v>0.26144674086922581</v>
      </c>
      <c r="CK103" s="4">
        <v>0.26010728534317096</v>
      </c>
      <c r="CL103" s="4">
        <v>0.25877331103419521</v>
      </c>
      <c r="CM103" s="4">
        <v>0.25744481732300439</v>
      </c>
      <c r="CN103" s="4">
        <v>0.25612180289757958</v>
      </c>
      <c r="CO103" s="4">
        <v>0.25480426578796989</v>
      </c>
      <c r="CP103" s="4">
        <v>0.25349220339909517</v>
      </c>
      <c r="CQ103" s="4">
        <v>0.25218561254168215</v>
      </c>
      <c r="CR103" s="4">
        <v>0.25088448946144193</v>
      </c>
      <c r="CS103" s="4">
        <v>0.24958882986659958</v>
      </c>
      <c r="CT103" s="4">
        <v>0.24829862895387145</v>
      </c>
      <c r="CU103" s="4">
        <v>0.24701388143298497</v>
      </c>
      <c r="CV103" s="4">
        <v>0.24573458154982963</v>
      </c>
      <c r="CW103" s="4">
        <v>0.24446072310831957</v>
      </c>
      <c r="CX103" s="4">
        <v>0.2431922994910467</v>
      </c>
      <c r="CY103" s="4">
        <v>0.24192930367879639</v>
      </c>
      <c r="CZ103" s="4">
        <v>0.2406717282689943</v>
      </c>
      <c r="DA103" s="4">
        <v>0.23941956549314869</v>
      </c>
      <c r="DB103" s="4">
        <v>0.23817280723334711</v>
      </c>
      <c r="DC103" s="4">
        <v>0.23693144503786601</v>
      </c>
      <c r="DD103" s="4">
        <v>0.2356954701359455</v>
      </c>
      <c r="DE103" s="4">
        <v>0.23446487345177836</v>
      </c>
      <c r="DF103" s="4">
        <v>0.23323964561776211</v>
      </c>
      <c r="DG103" s="4">
        <v>0.23201977698705556</v>
      </c>
      <c r="DH103" s="4">
        <v>0.23080525764548421</v>
      </c>
      <c r="DI103" s="4">
        <v>0.22959607742283061</v>
      </c>
      <c r="DJ103" s="4">
        <v>0.2283922259035478</v>
      </c>
      <c r="DK103" s="4">
        <v>0.22719369243692955</v>
      </c>
      <c r="DL103" s="4">
        <v>0.22600046614676894</v>
      </c>
      <c r="DM103" s="4">
        <v>0.22481253594053752</v>
      </c>
      <c r="DN103" s="4">
        <v>0.22362989051811011</v>
      </c>
      <c r="DO103" s="4">
        <v>0.22245251838006574</v>
      </c>
      <c r="DP103" s="4">
        <v>0.22128040783558567</v>
      </c>
      <c r="DQ103" s="4">
        <v>0.22011354700997598</v>
      </c>
      <c r="DR103" s="4">
        <v>0.21895192385183326</v>
      </c>
      <c r="DS103" s="4">
        <v>0.21779552613987718</v>
      </c>
      <c r="DT103" s="4">
        <v>0.2166443414894661</v>
      </c>
      <c r="DU103" s="4">
        <v>0.21549835735881795</v>
      </c>
      <c r="DV103" s="4">
        <v>0.21435756105494919</v>
      </c>
      <c r="DW103" s="4">
        <v>0.21322193973935155</v>
      </c>
      <c r="DX103" s="4">
        <v>0.21209148043341974</v>
      </c>
      <c r="DY103" s="4">
        <v>0.21096617002364493</v>
      </c>
      <c r="DZ103" s="4">
        <v>0.20984599526658709</v>
      </c>
      <c r="EA103" s="4">
        <v>0.20873094279363902</v>
      </c>
      <c r="EB103" s="4">
        <v>0.20762099911559329</v>
      </c>
      <c r="EC103" s="4">
        <v>0.20651615062702411</v>
      </c>
      <c r="ED103" s="4">
        <v>0.20541638361049341</v>
      </c>
      <c r="EE103" s="4">
        <v>0.20432168424059172</v>
      </c>
      <c r="EF103" s="4">
        <v>0.20323203858782191</v>
      </c>
      <c r="EG103" s="4">
        <v>0.20214743262233636</v>
      </c>
      <c r="EH103" s="4">
        <v>0.20106785221753276</v>
      </c>
      <c r="EI103" s="4">
        <v>0.1999932831535195</v>
      </c>
      <c r="EJ103" s="4">
        <v>0.1989237111204547</v>
      </c>
      <c r="EK103" s="4">
        <v>0.19785912172176734</v>
      </c>
      <c r="EL103" s="4">
        <v>0.19679950047726635</v>
      </c>
      <c r="EM103" s="4">
        <v>0.19574483282614341</v>
      </c>
      <c r="EN103" s="4">
        <v>0.19469510412987523</v>
      </c>
      <c r="EO103" s="4">
        <v>0.19365029967503067</v>
      </c>
      <c r="EP103" s="4">
        <v>0.19261040467598645</v>
      </c>
      <c r="EQ103" s="4">
        <v>0.19157540427755815</v>
      </c>
      <c r="ER103" s="4">
        <v>0.19054528355754885</v>
      </c>
      <c r="ES103" s="4">
        <v>0.18952002752922026</v>
      </c>
      <c r="ET103" s="4">
        <v>0.18849962114369057</v>
      </c>
      <c r="EU103" s="4">
        <v>0.18748404929226181</v>
      </c>
      <c r="EV103" s="4">
        <v>0.18647329680868086</v>
      </c>
      <c r="EW103" s="4">
        <v>0.18546734847133628</v>
      </c>
      <c r="EX103" s="4">
        <v>0.18446618900539535</v>
      </c>
      <c r="EY103" s="4">
        <v>0.18346980308488292</v>
      </c>
      <c r="EZ103" s="4">
        <v>0.1824781753347049</v>
      </c>
      <c r="FA103" s="4">
        <v>0.1814912903326199</v>
      </c>
      <c r="FB103" s="4">
        <v>0.18050913261115975</v>
      </c>
      <c r="FC103" s="4">
        <v>0.17953168665950248</v>
      </c>
      <c r="FD103" s="4">
        <v>0.17855893692529867</v>
      </c>
      <c r="FE103" s="4">
        <v>0.17759086781645506</v>
      </c>
      <c r="FF103" s="4">
        <v>0.17662746370287408</v>
      </c>
      <c r="FG103" s="4">
        <v>0.17566870891815434</v>
      </c>
      <c r="FH103" s="4">
        <v>0.17471458776125182</v>
      </c>
      <c r="FI103" s="4">
        <v>0.17376508449810313</v>
      </c>
      <c r="FJ103" s="4">
        <v>0.17282018336321392</v>
      </c>
      <c r="FK103" s="4">
        <v>0.17187986856121218</v>
      </c>
      <c r="FL103" s="4">
        <v>0.17094412426836791</v>
      </c>
      <c r="FM103" s="4">
        <v>0.17001293463408218</v>
      </c>
      <c r="FN103" s="4">
        <v>0.16908628378234347</v>
      </c>
      <c r="FO103" s="4">
        <v>0.16816415581315547</v>
      </c>
      <c r="FP103" s="4">
        <v>0.16724653480393581</v>
      </c>
      <c r="FQ103" s="4">
        <v>0.16633340481088699</v>
      </c>
    </row>
    <row r="104" spans="1:173" x14ac:dyDescent="0.2">
      <c r="A104" s="3">
        <v>102</v>
      </c>
      <c r="B104" s="4">
        <v>0.44391303147236183</v>
      </c>
      <c r="C104" s="4">
        <v>0.44417226478704697</v>
      </c>
      <c r="D104" s="4">
        <v>0.42645734565935511</v>
      </c>
      <c r="E104" s="4">
        <v>0.41706793683521992</v>
      </c>
      <c r="F104" s="4">
        <v>0.41172390135892623</v>
      </c>
      <c r="G104" s="4">
        <v>0.40836361631983165</v>
      </c>
      <c r="H104" s="4">
        <v>0.40597806968765837</v>
      </c>
      <c r="I104" s="4">
        <v>0.40406927157607275</v>
      </c>
      <c r="J104" s="4">
        <v>0.40239057802453315</v>
      </c>
      <c r="K104" s="4">
        <v>0.40081981665124544</v>
      </c>
      <c r="L104" s="4">
        <v>0.39929666081449589</v>
      </c>
      <c r="M104" s="4">
        <v>0.397791553091974</v>
      </c>
      <c r="N104" s="4">
        <v>0.39629024346148134</v>
      </c>
      <c r="O104" s="4">
        <v>0.39478608687337835</v>
      </c>
      <c r="P104" s="4">
        <v>0.3932762044799275</v>
      </c>
      <c r="Q104" s="4">
        <v>0.39175957059547095</v>
      </c>
      <c r="R104" s="4">
        <v>0.39023605990575938</v>
      </c>
      <c r="S104" s="4">
        <v>0.3887059735642534</v>
      </c>
      <c r="T104" s="4">
        <v>0.38716980409921276</v>
      </c>
      <c r="U104" s="4">
        <v>0.38562811937854302</v>
      </c>
      <c r="V104" s="4">
        <v>0.38408150589654966</v>
      </c>
      <c r="W104" s="4">
        <v>0.38253054158639355</v>
      </c>
      <c r="X104" s="4">
        <v>0.38097578329785986</v>
      </c>
      <c r="Y104" s="4">
        <v>0.37941776153088547</v>
      </c>
      <c r="Z104" s="4">
        <v>0.37785697873202861</v>
      </c>
      <c r="AA104" s="4">
        <v>0.37629390931496587</v>
      </c>
      <c r="AB104" s="4">
        <v>0.374729000490721</v>
      </c>
      <c r="AC104" s="4">
        <v>0.3731626734543908</v>
      </c>
      <c r="AD104" s="4">
        <v>0.37159532470495449</v>
      </c>
      <c r="AE104" s="4">
        <v>0.37002732738925381</v>
      </c>
      <c r="AF104" s="4">
        <v>0.36845903261819846</v>
      </c>
      <c r="AG104" s="4">
        <v>0.36689077073154319</v>
      </c>
      <c r="AH104" s="4">
        <v>0.36532285250156893</v>
      </c>
      <c r="AI104" s="4">
        <v>0.36375557027286298</v>
      </c>
      <c r="AJ104" s="4">
        <v>0.36218919903870539</v>
      </c>
      <c r="AK104" s="4">
        <v>0.36062399745611584</v>
      </c>
      <c r="AL104" s="4">
        <v>0.35906020880229172</v>
      </c>
      <c r="AM104" s="4">
        <v>0.35749806187540656</v>
      </c>
      <c r="AN104" s="4">
        <v>0.35593777184277153</v>
      </c>
      <c r="AO104" s="4">
        <v>0.35437954103929403</v>
      </c>
      <c r="AP104" s="4">
        <v>0.35282355971905421</v>
      </c>
      <c r="AQ104" s="4">
        <v>0.35127000676268283</v>
      </c>
      <c r="AR104" s="4">
        <v>0.34971905034309325</v>
      </c>
      <c r="AS104" s="4">
        <v>0.34817084855197511</v>
      </c>
      <c r="AT104" s="4">
        <v>0.34662554998933048</v>
      </c>
      <c r="AU104" s="4">
        <v>0.34508329431820395</v>
      </c>
      <c r="AV104" s="4">
        <v>0.34354421278663472</v>
      </c>
      <c r="AW104" s="4">
        <v>0.34200842871874915</v>
      </c>
      <c r="AX104" s="4">
        <v>0.34047605797679581</v>
      </c>
      <c r="AY104" s="4">
        <v>0.33894720939583056</v>
      </c>
      <c r="AZ104" s="4">
        <v>0.33742198519265165</v>
      </c>
      <c r="BA104" s="4">
        <v>0.33590048135050443</v>
      </c>
      <c r="BB104" s="4">
        <v>0.33438278798097487</v>
      </c>
      <c r="BC104" s="4">
        <v>0.33286898966442213</v>
      </c>
      <c r="BD104" s="4">
        <v>0.33135916577021085</v>
      </c>
      <c r="BE104" s="4">
        <v>0.32985339075793951</v>
      </c>
      <c r="BF104" s="4">
        <v>0.32835173446078691</v>
      </c>
      <c r="BG104" s="4">
        <v>0.32685426235203452</v>
      </c>
      <c r="BH104" s="4">
        <v>0.32536103579576237</v>
      </c>
      <c r="BI104" s="4">
        <v>0.32387211228265556</v>
      </c>
      <c r="BJ104" s="4">
        <v>0.32238754565180605</v>
      </c>
      <c r="BK104" s="4">
        <v>0.32090738629934046</v>
      </c>
      <c r="BL104" s="4">
        <v>0.31943168137465716</v>
      </c>
      <c r="BM104" s="4">
        <v>0.31796047496501134</v>
      </c>
      <c r="BN104" s="4">
        <v>0.31649380826913776</v>
      </c>
      <c r="BO104" s="4">
        <v>0.31503171976056943</v>
      </c>
      <c r="BP104" s="4">
        <v>0.31357424534126177</v>
      </c>
      <c r="BQ104" s="4">
        <v>0.31212141848610386</v>
      </c>
      <c r="BR104" s="4">
        <v>0.3106732703788585</v>
      </c>
      <c r="BS104" s="4">
        <v>0.30922983004004467</v>
      </c>
      <c r="BT104" s="4">
        <v>0.30779112444724233</v>
      </c>
      <c r="BU104" s="4">
        <v>0.30635717864827439</v>
      </c>
      <c r="BV104" s="4">
        <v>0.30492801586768992</v>
      </c>
      <c r="BW104" s="4">
        <v>0.30350365760695164</v>
      </c>
      <c r="BX104" s="4">
        <v>0.30208412373870297</v>
      </c>
      <c r="BY104" s="4">
        <v>0.30066943259546997</v>
      </c>
      <c r="BZ104" s="4">
        <v>0.29925960105313187</v>
      </c>
      <c r="CA104" s="4">
        <v>0.29785464460947364</v>
      </c>
      <c r="CB104" s="4">
        <v>0.2964545774581151</v>
      </c>
      <c r="CC104" s="4">
        <v>0.29505941255809487</v>
      </c>
      <c r="CD104" s="4">
        <v>0.29366916169936919</v>
      </c>
      <c r="CE104" s="4">
        <v>0.29228383556447024</v>
      </c>
      <c r="CF104" s="4">
        <v>0.29090344378655741</v>
      </c>
      <c r="CG104" s="4">
        <v>0.28952799500407322</v>
      </c>
      <c r="CH104" s="4">
        <v>0.2881574969122136</v>
      </c>
      <c r="CI104" s="4">
        <v>0.28679195631139864</v>
      </c>
      <c r="CJ104" s="4">
        <v>0.28543137915292816</v>
      </c>
      <c r="CK104" s="4">
        <v>0.28407577058198796</v>
      </c>
      <c r="CL104" s="4">
        <v>0.28272513497816987</v>
      </c>
      <c r="CM104" s="4">
        <v>0.28137947599364965</v>
      </c>
      <c r="CN104" s="4">
        <v>0.28003879658916997</v>
      </c>
      <c r="CO104" s="4">
        <v>0.27870309906795354</v>
      </c>
      <c r="CP104" s="4">
        <v>0.27737238510767792</v>
      </c>
      <c r="CQ104" s="4">
        <v>0.2760466557906216</v>
      </c>
      <c r="CR104" s="4">
        <v>0.2747259116320967</v>
      </c>
      <c r="CS104" s="4">
        <v>0.27341015260726798</v>
      </c>
      <c r="CT104" s="4">
        <v>0.27209937817645669</v>
      </c>
      <c r="CU104" s="4">
        <v>0.2707935873090197</v>
      </c>
      <c r="CV104" s="4">
        <v>0.26949277850588893</v>
      </c>
      <c r="CW104" s="4">
        <v>0.26819694982085285</v>
      </c>
      <c r="CX104" s="4">
        <v>0.26690609888065464</v>
      </c>
      <c r="CY104" s="4">
        <v>0.2656202229039778</v>
      </c>
      <c r="CZ104" s="4">
        <v>0.26433931871938587</v>
      </c>
      <c r="DA104" s="4">
        <v>0.26306338278228036</v>
      </c>
      <c r="DB104" s="4">
        <v>0.26179241119093422</v>
      </c>
      <c r="DC104" s="4">
        <v>0.2605263997016557</v>
      </c>
      <c r="DD104" s="4">
        <v>0.25926534374313703</v>
      </c>
      <c r="DE104" s="4">
        <v>0.25800923843003398</v>
      </c>
      <c r="DF104" s="4">
        <v>0.25675807857582367</v>
      </c>
      <c r="DG104" s="4">
        <v>0.25551185870498372</v>
      </c>
      <c r="DH104" s="4">
        <v>0.2542705730645326</v>
      </c>
      <c r="DI104" s="4">
        <v>0.25303421563496986</v>
      </c>
      <c r="DJ104" s="4">
        <v>0.25180278014065038</v>
      </c>
      <c r="DK104" s="4">
        <v>0.25057626005962974</v>
      </c>
      <c r="DL104" s="4">
        <v>0.24935464863300782</v>
      </c>
      <c r="DM104" s="4">
        <v>0.24813793887380253</v>
      </c>
      <c r="DN104" s="4">
        <v>0.24692612357538313</v>
      </c>
      <c r="DO104" s="4">
        <v>0.24571919531948516</v>
      </c>
      <c r="DP104" s="4">
        <v>0.24451714648383494</v>
      </c>
      <c r="DQ104" s="4">
        <v>0.24331996924940547</v>
      </c>
      <c r="DR104" s="4">
        <v>0.24212765560732552</v>
      </c>
      <c r="DS104" s="4">
        <v>0.24094019736546135</v>
      </c>
      <c r="DT104" s="4">
        <v>0.239757586154692</v>
      </c>
      <c r="DU104" s="4">
        <v>0.23857981343489498</v>
      </c>
      <c r="DV104" s="4">
        <v>0.23740687050065834</v>
      </c>
      <c r="DW104" s="4">
        <v>0.23623874848673698</v>
      </c>
      <c r="DX104" s="4">
        <v>0.23507543837326694</v>
      </c>
      <c r="DY104" s="4">
        <v>0.23391693099075028</v>
      </c>
      <c r="DZ104" s="4">
        <v>0.23276321702482772</v>
      </c>
      <c r="EA104" s="4">
        <v>0.23161428702084563</v>
      </c>
      <c r="EB104" s="4">
        <v>0.23047013138823469</v>
      </c>
      <c r="EC104" s="4">
        <v>0.22933074040470691</v>
      </c>
      <c r="ED104" s="4">
        <v>0.22819610422028314</v>
      </c>
      <c r="EE104" s="4">
        <v>0.22706621286116024</v>
      </c>
      <c r="EF104" s="4">
        <v>0.2259410562334272</v>
      </c>
      <c r="EG104" s="4">
        <v>0.22482062412663795</v>
      </c>
      <c r="EH104" s="4">
        <v>0.22370490621724926</v>
      </c>
      <c r="EI104" s="4">
        <v>0.22259389207193214</v>
      </c>
      <c r="EJ104" s="4">
        <v>0.22148757115076145</v>
      </c>
      <c r="EK104" s="4">
        <v>0.22038593281029228</v>
      </c>
      <c r="EL104" s="4">
        <v>0.21928896630652894</v>
      </c>
      <c r="EM104" s="4">
        <v>0.21819666079779165</v>
      </c>
      <c r="EN104" s="4">
        <v>0.21710900534748712</v>
      </c>
      <c r="EO104" s="4">
        <v>0.21602598892678759</v>
      </c>
      <c r="EP104" s="4">
        <v>0.21494760041722349</v>
      </c>
      <c r="EQ104" s="4">
        <v>0.21387382861319448</v>
      </c>
      <c r="ER104" s="4">
        <v>0.21280466222440264</v>
      </c>
      <c r="ES104" s="4">
        <v>0.2117400898782118</v>
      </c>
      <c r="ET104" s="4">
        <v>0.21068010012193683</v>
      </c>
      <c r="EU104" s="4">
        <v>0.20962468142506741</v>
      </c>
      <c r="EV104" s="4">
        <v>0.20857382218142773</v>
      </c>
      <c r="EW104" s="4">
        <v>0.20752751071127662</v>
      </c>
      <c r="EX104" s="4">
        <v>0.20648573526335112</v>
      </c>
      <c r="EY104" s="4">
        <v>0.20544848401685489</v>
      </c>
      <c r="EZ104" s="4">
        <v>0.20441574508339533</v>
      </c>
      <c r="FA104" s="4">
        <v>0.20338750650887216</v>
      </c>
      <c r="FB104" s="4">
        <v>0.20236375627531755</v>
      </c>
      <c r="FC104" s="4">
        <v>0.20134448230269308</v>
      </c>
      <c r="FD104" s="4">
        <v>0.20032967245064304</v>
      </c>
      <c r="FE104" s="4">
        <v>0.19931931452020613</v>
      </c>
      <c r="FF104" s="4">
        <v>0.19831339625549027</v>
      </c>
      <c r="FG104" s="4">
        <v>0.19731190534530763</v>
      </c>
      <c r="FH104" s="4">
        <v>0.19631482942477518</v>
      </c>
      <c r="FI104" s="4">
        <v>0.19532215607688108</v>
      </c>
      <c r="FJ104" s="4">
        <v>0.19433387283401693</v>
      </c>
      <c r="FK104" s="4">
        <v>0.19334996717947961</v>
      </c>
      <c r="FL104" s="4">
        <v>0.19237042654894299</v>
      </c>
      <c r="FM104" s="4">
        <v>0.19139523833189864</v>
      </c>
      <c r="FN104" s="4">
        <v>0.19042438987307087</v>
      </c>
      <c r="FO104" s="4">
        <v>0.18945786847380275</v>
      </c>
      <c r="FP104" s="4">
        <v>0.18849566139341756</v>
      </c>
      <c r="FQ104" s="4">
        <v>0.18753775585055388</v>
      </c>
    </row>
    <row r="105" spans="1:173" x14ac:dyDescent="0.2">
      <c r="A105" s="3">
        <v>103</v>
      </c>
      <c r="B105" s="4">
        <v>0.46687790889527292</v>
      </c>
      <c r="C105" s="4">
        <v>0.46722237373465092</v>
      </c>
      <c r="D105" s="4">
        <v>0.44907495814660259</v>
      </c>
      <c r="E105" s="4">
        <v>0.43947619381626912</v>
      </c>
      <c r="F105" s="4">
        <v>0.43404226567252624</v>
      </c>
      <c r="G105" s="4">
        <v>0.43065385422900482</v>
      </c>
      <c r="H105" s="4">
        <v>0.42827167579271075</v>
      </c>
      <c r="I105" s="4">
        <v>0.42638219926962595</v>
      </c>
      <c r="J105" s="4">
        <v>0.42473086765384849</v>
      </c>
      <c r="K105" s="4">
        <v>0.42319148695170627</v>
      </c>
      <c r="L105" s="4">
        <v>0.42170168126538154</v>
      </c>
      <c r="M105" s="4">
        <v>0.42023084105534103</v>
      </c>
      <c r="N105" s="4">
        <v>0.41876416813413964</v>
      </c>
      <c r="O105" s="4">
        <v>0.41729472436738424</v>
      </c>
      <c r="P105" s="4">
        <v>0.41581946742344966</v>
      </c>
      <c r="Q105" s="4">
        <v>0.41433727446948232</v>
      </c>
      <c r="R105" s="4">
        <v>0.41284795746263059</v>
      </c>
      <c r="S105" s="4">
        <v>0.4113517731169527</v>
      </c>
      <c r="T105" s="4">
        <v>0.40984917963382084</v>
      </c>
      <c r="U105" s="4">
        <v>0.40834071649693016</v>
      </c>
      <c r="V105" s="4">
        <v>0.40682694560929122</v>
      </c>
      <c r="W105" s="4">
        <v>0.40530842297563319</v>
      </c>
      <c r="X105" s="4">
        <v>0.40378568556608541</v>
      </c>
      <c r="Y105" s="4">
        <v>0.40225924569787364</v>
      </c>
      <c r="Z105" s="4">
        <v>0.40072958911436574</v>
      </c>
      <c r="AA105" s="4">
        <v>0.39919717485808681</v>
      </c>
      <c r="AB105" s="4">
        <v>0.39766243599084372</v>
      </c>
      <c r="AC105" s="4">
        <v>0.39612578069122339</v>
      </c>
      <c r="AD105" s="4">
        <v>0.39458759349764649</v>
      </c>
      <c r="AE105" s="4">
        <v>0.39304823658372956</v>
      </c>
      <c r="AF105" s="4">
        <v>0.3915080510117328</v>
      </c>
      <c r="AG105" s="4">
        <v>0.38996735793920245</v>
      </c>
      <c r="AH105" s="4">
        <v>0.38842645976842605</v>
      </c>
      <c r="AI105" s="4">
        <v>0.38688564123545222</v>
      </c>
      <c r="AJ105" s="4">
        <v>0.38534517043887351</v>
      </c>
      <c r="AK105" s="4">
        <v>0.38380529981019906</v>
      </c>
      <c r="AL105" s="4">
        <v>0.38226626702834965</v>
      </c>
      <c r="AM105" s="4">
        <v>0.3807282958810807</v>
      </c>
      <c r="AN105" s="4">
        <v>0.37919159707618133</v>
      </c>
      <c r="AO105" s="4">
        <v>0.37765636900524202</v>
      </c>
      <c r="AP105" s="4">
        <v>0.37612279846267793</v>
      </c>
      <c r="AQ105" s="4">
        <v>0.37459106132256792</v>
      </c>
      <c r="AR105" s="4">
        <v>0.37306132317574126</v>
      </c>
      <c r="AS105" s="4">
        <v>0.37153373992940908</v>
      </c>
      <c r="AT105" s="4">
        <v>0.37000845837151475</v>
      </c>
      <c r="AU105" s="4">
        <v>0.36848561670185287</v>
      </c>
      <c r="AV105" s="4">
        <v>0.36696534503189382</v>
      </c>
      <c r="AW105" s="4">
        <v>0.36544776585513594</v>
      </c>
      <c r="AX105" s="4">
        <v>0.36393299448971073</v>
      </c>
      <c r="AY105" s="4">
        <v>0.36242113949486099</v>
      </c>
      <c r="AZ105" s="4">
        <v>0.3609123030628224</v>
      </c>
      <c r="BA105" s="4">
        <v>0.35940658138755188</v>
      </c>
      <c r="BB105" s="4">
        <v>0.35790406501166006</v>
      </c>
      <c r="BC105" s="4">
        <v>0.3564048391528295</v>
      </c>
      <c r="BD105" s="4">
        <v>0.35490898401092452</v>
      </c>
      <c r="BE105" s="4">
        <v>0.35341657505693036</v>
      </c>
      <c r="BF105" s="4">
        <v>0.35192768330479129</v>
      </c>
      <c r="BG105" s="4">
        <v>0.35044237556715763</v>
      </c>
      <c r="BH105" s="4">
        <v>0.34896071469599088</v>
      </c>
      <c r="BI105" s="4">
        <v>0.34748275980892107</v>
      </c>
      <c r="BJ105" s="4">
        <v>0.34600856650220058</v>
      </c>
      <c r="BK105" s="4">
        <v>0.34453818705104655</v>
      </c>
      <c r="BL105" s="4">
        <v>0.34307167059811761</v>
      </c>
      <c r="BM105" s="4">
        <v>0.34160906333083085</v>
      </c>
      <c r="BN105" s="4">
        <v>0.3401504086481788</v>
      </c>
      <c r="BO105" s="4">
        <v>0.33869574731767016</v>
      </c>
      <c r="BP105" s="4">
        <v>0.33724511762298137</v>
      </c>
      <c r="BQ105" s="4">
        <v>0.33579855550286952</v>
      </c>
      <c r="BR105" s="4">
        <v>0.33435609468186755</v>
      </c>
      <c r="BS105" s="4">
        <v>0.3329177667932508</v>
      </c>
      <c r="BT105" s="4">
        <v>0.33148360149473322</v>
      </c>
      <c r="BU105" s="4">
        <v>0.33005362657732773</v>
      </c>
      <c r="BV105" s="4">
        <v>0.32862786806777744</v>
      </c>
      <c r="BW105" s="4">
        <v>0.32720635032494183</v>
      </c>
      <c r="BX105" s="4">
        <v>0.32578909613049589</v>
      </c>
      <c r="BY105" s="4">
        <v>0.32437612677428562</v>
      </c>
      <c r="BZ105" s="4">
        <v>0.32296746213465444</v>
      </c>
      <c r="CA105" s="4">
        <v>0.32156312075404458</v>
      </c>
      <c r="CB105" s="4">
        <v>0.32016311991015234</v>
      </c>
      <c r="CC105" s="4">
        <v>0.31876747568290598</v>
      </c>
      <c r="CD105" s="4">
        <v>0.31737620301751379</v>
      </c>
      <c r="CE105" s="4">
        <v>0.31598931578381828</v>
      </c>
      <c r="CF105" s="4">
        <v>0.31460682683217689</v>
      </c>
      <c r="CG105" s="4">
        <v>0.31322874804607792</v>
      </c>
      <c r="CH105" s="4">
        <v>0.31185509039168535</v>
      </c>
      <c r="CI105" s="4">
        <v>0.31048586396449906</v>
      </c>
      <c r="CJ105" s="4">
        <v>0.3091210780332998</v>
      </c>
      <c r="CK105" s="4">
        <v>0.30776074108154461</v>
      </c>
      <c r="CL105" s="4">
        <v>0.30640486084636331</v>
      </c>
      <c r="CM105" s="4">
        <v>0.3050534443553008</v>
      </c>
      <c r="CN105" s="4">
        <v>0.30370649796093951</v>
      </c>
      <c r="CO105" s="4">
        <v>0.3023640273735293</v>
      </c>
      <c r="CP105" s="4">
        <v>0.30102603769174474</v>
      </c>
      <c r="CQ105" s="4">
        <v>0.29969253343168134</v>
      </c>
      <c r="CR105" s="4">
        <v>0.29836351855419552</v>
      </c>
      <c r="CS105" s="4">
        <v>0.29703899649068943</v>
      </c>
      <c r="CT105" s="4">
        <v>0.29571897016743209</v>
      </c>
      <c r="CU105" s="4">
        <v>0.29440344202850577</v>
      </c>
      <c r="CV105" s="4">
        <v>0.29309241405745867</v>
      </c>
      <c r="CW105" s="4">
        <v>0.29178588779774262</v>
      </c>
      <c r="CX105" s="4">
        <v>0.29048386437200802</v>
      </c>
      <c r="CY105" s="4">
        <v>0.28918634450032388</v>
      </c>
      <c r="CZ105" s="4">
        <v>0.28789332851738836</v>
      </c>
      <c r="DA105" s="4">
        <v>0.28660481638878976</v>
      </c>
      <c r="DB105" s="4">
        <v>0.28532080772637436</v>
      </c>
      <c r="DC105" s="4">
        <v>0.28404130180277498</v>
      </c>
      <c r="DD105" s="4">
        <v>0.28276629756515059</v>
      </c>
      <c r="DE105" s="4">
        <v>0.281495793648183</v>
      </c>
      <c r="DF105" s="4">
        <v>0.28022978838637691</v>
      </c>
      <c r="DG105" s="4">
        <v>0.27896827982570271</v>
      </c>
      <c r="DH105" s="4">
        <v>0.27771126573462279</v>
      </c>
      <c r="DI105" s="4">
        <v>0.27645874361453748</v>
      </c>
      <c r="DJ105" s="4">
        <v>0.27521071070968595</v>
      </c>
      <c r="DK105" s="4">
        <v>0.27396716401653209</v>
      </c>
      <c r="DL105" s="4">
        <v>0.27272810029266958</v>
      </c>
      <c r="DM105" s="4">
        <v>0.27149351606527183</v>
      </c>
      <c r="DN105" s="4">
        <v>0.27026340763911483</v>
      </c>
      <c r="DO105" s="4">
        <v>0.26903777110419824</v>
      </c>
      <c r="DP105" s="4">
        <v>0.26781660234298943</v>
      </c>
      <c r="DQ105" s="4">
        <v>0.26659989703730935</v>
      </c>
      <c r="DR105" s="4">
        <v>0.26538765067488668</v>
      </c>
      <c r="DS105" s="4">
        <v>0.26417985855559412</v>
      </c>
      <c r="DT105" s="4">
        <v>0.26297651579739068</v>
      </c>
      <c r="DU105" s="4">
        <v>0.26177761734198302</v>
      </c>
      <c r="DV105" s="4">
        <v>0.26058315796022469</v>
      </c>
      <c r="DW105" s="4">
        <v>0.2593931322572689</v>
      </c>
      <c r="DX105" s="4">
        <v>0.25820753467748669</v>
      </c>
      <c r="DY105" s="4">
        <v>0.2570263595091673</v>
      </c>
      <c r="DZ105" s="4">
        <v>0.25584960088901076</v>
      </c>
      <c r="EA105" s="4">
        <v>0.25467725280642628</v>
      </c>
      <c r="EB105" s="4">
        <v>0.25350930910764724</v>
      </c>
      <c r="EC105" s="4">
        <v>0.2523457634996733</v>
      </c>
      <c r="ED105" s="4">
        <v>0.25118660955405003</v>
      </c>
      <c r="EE105" s="4">
        <v>0.25003184071049378</v>
      </c>
      <c r="EF105" s="4">
        <v>0.24888145028037223</v>
      </c>
      <c r="EG105" s="4">
        <v>0.2477354314500495</v>
      </c>
      <c r="EH105" s="4">
        <v>0.24659377728410004</v>
      </c>
      <c r="EI105" s="4">
        <v>0.24545648072840298</v>
      </c>
      <c r="EJ105" s="4">
        <v>0.2443235346131204</v>
      </c>
      <c r="EK105" s="4">
        <v>0.24319493165556771</v>
      </c>
      <c r="EL105" s="4">
        <v>0.24207066446298109</v>
      </c>
      <c r="EM105" s="4">
        <v>0.24095072553518948</v>
      </c>
      <c r="EN105" s="4">
        <v>0.23983510726719293</v>
      </c>
      <c r="EO105" s="4">
        <v>0.23872380195165699</v>
      </c>
      <c r="EP105" s="4">
        <v>0.23761680178132338</v>
      </c>
      <c r="EQ105" s="4">
        <v>0.23651409885134433</v>
      </c>
      <c r="ER105" s="4">
        <v>0.23541568516154343</v>
      </c>
      <c r="ES105" s="4">
        <v>0.23432155261860665</v>
      </c>
      <c r="ET105" s="4">
        <v>0.23323169303820879</v>
      </c>
      <c r="EU105" s="4">
        <v>0.23214609814707665</v>
      </c>
      <c r="EV105" s="4">
        <v>0.23106475958499351</v>
      </c>
      <c r="EW105" s="4">
        <v>0.22998766890674793</v>
      </c>
      <c r="EX105" s="4">
        <v>0.22891481758402876</v>
      </c>
      <c r="EY105" s="4">
        <v>0.22784619700726982</v>
      </c>
      <c r="EZ105" s="4">
        <v>0.22678179848744773</v>
      </c>
      <c r="FA105" s="4">
        <v>0.22572161325783202</v>
      </c>
      <c r="FB105" s="4">
        <v>0.2246656324756936</v>
      </c>
      <c r="FC105" s="4">
        <v>0.22361384722397137</v>
      </c>
      <c r="FD105" s="4">
        <v>0.22256624851289941</v>
      </c>
      <c r="FE105" s="4">
        <v>0.22152282728159656</v>
      </c>
      <c r="FF105" s="4">
        <v>0.22048357439962074</v>
      </c>
      <c r="FG105" s="4">
        <v>0.21944848066848799</v>
      </c>
      <c r="FH105" s="4">
        <v>0.21841753682316101</v>
      </c>
      <c r="FI105" s="4">
        <v>0.21739073353350402</v>
      </c>
      <c r="FJ105" s="4">
        <v>0.21636806140570974</v>
      </c>
      <c r="FK105" s="4">
        <v>0.2153495109836967</v>
      </c>
      <c r="FL105" s="4">
        <v>0.2143350727504798</v>
      </c>
      <c r="FM105" s="4">
        <v>0.21332473712951483</v>
      </c>
      <c r="FN105" s="4">
        <v>0.21231849448601681</v>
      </c>
      <c r="FO105" s="4">
        <v>0.21131633512825543</v>
      </c>
      <c r="FP105" s="4">
        <v>0.21031824930882648</v>
      </c>
      <c r="FQ105" s="4">
        <v>0.20932422722590138</v>
      </c>
    </row>
    <row r="106" spans="1:173" x14ac:dyDescent="0.2">
      <c r="A106" s="3">
        <v>104</v>
      </c>
      <c r="B106" s="4">
        <v>0.48841304472654357</v>
      </c>
      <c r="C106" s="4">
        <v>0.4888371791559839</v>
      </c>
      <c r="D106" s="4">
        <v>0.47033262380837759</v>
      </c>
      <c r="E106" s="4">
        <v>0.46056284727656283</v>
      </c>
      <c r="F106" s="4">
        <v>0.45505965976698726</v>
      </c>
      <c r="G106" s="4">
        <v>0.45165520791396274</v>
      </c>
      <c r="H106" s="4">
        <v>0.44928438848284835</v>
      </c>
      <c r="I106" s="4">
        <v>0.44742031975390806</v>
      </c>
      <c r="J106" s="4">
        <v>0.44580161478241187</v>
      </c>
      <c r="K106" s="4">
        <v>0.44429859294246188</v>
      </c>
      <c r="L106" s="4">
        <v>0.44284709135825318</v>
      </c>
      <c r="M106" s="4">
        <v>0.44141557470718795</v>
      </c>
      <c r="N106" s="4">
        <v>0.43998875521822534</v>
      </c>
      <c r="O106" s="4">
        <v>0.43855942657106284</v>
      </c>
      <c r="P106" s="4">
        <v>0.43712439120015534</v>
      </c>
      <c r="Q106" s="4">
        <v>0.435682429241675</v>
      </c>
      <c r="R106" s="4">
        <v>0.43423328615892354</v>
      </c>
      <c r="S106" s="4">
        <v>0.43277716869853522</v>
      </c>
      <c r="T106" s="4">
        <v>0.43131449449515169</v>
      </c>
      <c r="U106" s="4">
        <v>0.42984576821347642</v>
      </c>
      <c r="V106" s="4">
        <v>0.42837152078550145</v>
      </c>
      <c r="W106" s="4">
        <v>0.42689228007973568</v>
      </c>
      <c r="X106" s="4">
        <v>0.42540855720151027</v>
      </c>
      <c r="Y106" s="4">
        <v>0.4239208405408661</v>
      </c>
      <c r="Z106" s="4">
        <v>0.4224295936362622</v>
      </c>
      <c r="AA106" s="4">
        <v>0.42093525489460282</v>
      </c>
      <c r="AB106" s="4">
        <v>0.41943823819232229</v>
      </c>
      <c r="AC106" s="4">
        <v>0.41793893387334935</v>
      </c>
      <c r="AD106" s="4">
        <v>0.41643770990473483</v>
      </c>
      <c r="AE106" s="4">
        <v>0.41493491307284935</v>
      </c>
      <c r="AF106" s="4">
        <v>0.41343087016387758</v>
      </c>
      <c r="AG106" s="4">
        <v>0.41192588910257377</v>
      </c>
      <c r="AH106" s="4">
        <v>0.41042026003821652</v>
      </c>
      <c r="AI106" s="4">
        <v>0.4089142563740723</v>
      </c>
      <c r="AJ106" s="4">
        <v>0.4074081357402477</v>
      </c>
      <c r="AK106" s="4">
        <v>0.40590214091150334</v>
      </c>
      <c r="AL106" s="4">
        <v>0.40439650067235178</v>
      </c>
      <c r="AM106" s="4">
        <v>0.40289143063205168</v>
      </c>
      <c r="AN106" s="4">
        <v>0.40138713399217363</v>
      </c>
      <c r="AO106" s="4">
        <v>0.39988380226936726</v>
      </c>
      <c r="AP106" s="4">
        <v>0.39838161597586386</v>
      </c>
      <c r="AQ106" s="4">
        <v>0.39688074526013206</v>
      </c>
      <c r="AR106" s="4">
        <v>0.39538135050997902</v>
      </c>
      <c r="AS106" s="4">
        <v>0.39388358292027048</v>
      </c>
      <c r="AT106" s="4">
        <v>0.39238758502731685</v>
      </c>
      <c r="AU106" s="4">
        <v>0.39089349121186412</v>
      </c>
      <c r="AV106" s="4">
        <v>0.389401428172514</v>
      </c>
      <c r="AW106" s="4">
        <v>0.38791151537129598</v>
      </c>
      <c r="AX106" s="4">
        <v>0.38642386545301699</v>
      </c>
      <c r="AY106" s="4">
        <v>0.38493858463991737</v>
      </c>
      <c r="AZ106" s="4">
        <v>0.38345577310307755</v>
      </c>
      <c r="BA106" s="4">
        <v>0.38197552531193757</v>
      </c>
      <c r="BB106" s="4">
        <v>0.38049793036320767</v>
      </c>
      <c r="BC106" s="4">
        <v>0.37902307229038201</v>
      </c>
      <c r="BD106" s="4">
        <v>0.37755103035499038</v>
      </c>
      <c r="BE106" s="4">
        <v>0.37608187932066328</v>
      </c>
      <c r="BF106" s="4">
        <v>0.374615689711018</v>
      </c>
      <c r="BG106" s="4">
        <v>0.37315252805231947</v>
      </c>
      <c r="BH106" s="4">
        <v>0.37169245710181054</v>
      </c>
      <c r="BI106" s="4">
        <v>0.37023553606255777</v>
      </c>
      <c r="BJ106" s="4">
        <v>0.36878182078560617</v>
      </c>
      <c r="BK106" s="4">
        <v>0.36733136396019184</v>
      </c>
      <c r="BL106" s="4">
        <v>0.36588421529271897</v>
      </c>
      <c r="BM106" s="4">
        <v>0.36444042167516322</v>
      </c>
      <c r="BN106" s="4">
        <v>0.36300002734352732</v>
      </c>
      <c r="BO106" s="4">
        <v>0.36156307402693777</v>
      </c>
      <c r="BP106" s="4">
        <v>0.36012960108793535</v>
      </c>
      <c r="BQ106" s="4">
        <v>0.3586996456544822</v>
      </c>
      <c r="BR106" s="4">
        <v>0.35727324274417505</v>
      </c>
      <c r="BS106" s="4">
        <v>0.3558504253811281</v>
      </c>
      <c r="BT106" s="4">
        <v>0.35443122470595867</v>
      </c>
      <c r="BU106" s="4">
        <v>0.35301567007928614</v>
      </c>
      <c r="BV106" s="4">
        <v>0.35160378917912904</v>
      </c>
      <c r="BW106" s="4">
        <v>0.35019560809256201</v>
      </c>
      <c r="BX106" s="4">
        <v>0.34879115140197503</v>
      </c>
      <c r="BY106" s="4">
        <v>0.34739044226625404</v>
      </c>
      <c r="BZ106" s="4">
        <v>0.34599350249718708</v>
      </c>
      <c r="CA106" s="4">
        <v>0.34460035263137778</v>
      </c>
      <c r="CB106" s="4">
        <v>0.34321101199793613</v>
      </c>
      <c r="CC106" s="4">
        <v>0.34182549878219493</v>
      </c>
      <c r="CD106" s="4">
        <v>0.34044383008569112</v>
      </c>
      <c r="CE106" s="4">
        <v>0.33906602198263402</v>
      </c>
      <c r="CF106" s="4">
        <v>0.33769208957306829</v>
      </c>
      <c r="CG106" s="4">
        <v>0.33632204703293056</v>
      </c>
      <c r="CH106" s="4">
        <v>0.33495590766118433</v>
      </c>
      <c r="CI106" s="4">
        <v>0.33359368392420674</v>
      </c>
      <c r="CJ106" s="4">
        <v>0.33223538749759218</v>
      </c>
      <c r="CK106" s="4">
        <v>0.3308810293055261</v>
      </c>
      <c r="CL106" s="4">
        <v>0.32953061955787444</v>
      </c>
      <c r="CM106" s="4">
        <v>0.32818416778512549</v>
      </c>
      <c r="CN106" s="4">
        <v>0.32684168287131055</v>
      </c>
      <c r="CO106" s="4">
        <v>0.32550317308502741</v>
      </c>
      <c r="CP106" s="4">
        <v>0.32416864610867602</v>
      </c>
      <c r="CQ106" s="4">
        <v>0.3228381090660164</v>
      </c>
      <c r="CR106" s="4">
        <v>0.32151156854814722</v>
      </c>
      <c r="CS106" s="4">
        <v>0.3201890306380003</v>
      </c>
      <c r="CT106" s="4">
        <v>0.31887050093343849</v>
      </c>
      <c r="CU106" s="4">
        <v>0.31755598456904233</v>
      </c>
      <c r="CV106" s="4">
        <v>0.31624548623666149</v>
      </c>
      <c r="CW106" s="4">
        <v>0.3149390102048073</v>
      </c>
      <c r="CX106" s="4">
        <v>0.31363656033695331</v>
      </c>
      <c r="CY106" s="4">
        <v>0.31233814010881011</v>
      </c>
      <c r="CZ106" s="4">
        <v>0.31104375262463679</v>
      </c>
      <c r="DA106" s="4">
        <v>0.30975340063264412</v>
      </c>
      <c r="DB106" s="4">
        <v>0.30846708653954558</v>
      </c>
      <c r="DC106" s="4">
        <v>0.30718481242430773</v>
      </c>
      <c r="DD106" s="4">
        <v>0.30590658005114368</v>
      </c>
      <c r="DE106" s="4">
        <v>0.30463239088180116</v>
      </c>
      <c r="DF106" s="4">
        <v>0.30336224608718165</v>
      </c>
      <c r="DG106" s="4">
        <v>0.30209614655833272</v>
      </c>
      <c r="DH106" s="4">
        <v>0.30083409291685204</v>
      </c>
      <c r="DI106" s="4">
        <v>0.29957608552473591</v>
      </c>
      <c r="DJ106" s="4">
        <v>0.29832212449370665</v>
      </c>
      <c r="DK106" s="4">
        <v>0.29707220969404979</v>
      </c>
      <c r="DL106" s="4">
        <v>0.29582634076299019</v>
      </c>
      <c r="DM106" s="4">
        <v>0.29458451711263445</v>
      </c>
      <c r="DN106" s="4">
        <v>0.29334673793750388</v>
      </c>
      <c r="DO106" s="4">
        <v>0.29211300222168624</v>
      </c>
      <c r="DP106" s="4">
        <v>0.29088330874562474</v>
      </c>
      <c r="DQ106" s="4">
        <v>0.28965765609256711</v>
      </c>
      <c r="DR106" s="4">
        <v>0.2884360426546968</v>
      </c>
      <c r="DS106" s="4">
        <v>0.28721846663896178</v>
      </c>
      <c r="DT106" s="4">
        <v>0.28600492607262129</v>
      </c>
      <c r="DU106" s="4">
        <v>0.28479541880852699</v>
      </c>
      <c r="DV106" s="4">
        <v>0.28358994253015202</v>
      </c>
      <c r="DW106" s="4">
        <v>0.28238849475638572</v>
      </c>
      <c r="DX106" s="4">
        <v>0.28119107284610589</v>
      </c>
      <c r="DY106" s="4">
        <v>0.27999767400254183</v>
      </c>
      <c r="DZ106" s="4">
        <v>0.27880829527744122</v>
      </c>
      <c r="EA106" s="4">
        <v>0.27762293357505119</v>
      </c>
      <c r="EB106" s="4">
        <v>0.27644158565592569</v>
      </c>
      <c r="EC106" s="4">
        <v>0.27526424814056805</v>
      </c>
      <c r="ED106" s="4">
        <v>0.27409091751291847</v>
      </c>
      <c r="EE106" s="4">
        <v>0.27292159012369721</v>
      </c>
      <c r="EF106" s="4">
        <v>0.27175626219360827</v>
      </c>
      <c r="EG106" s="4">
        <v>0.27059492981641498</v>
      </c>
      <c r="EH106" s="4">
        <v>0.26943758896189429</v>
      </c>
      <c r="EI106" s="4">
        <v>0.26828423547867297</v>
      </c>
      <c r="EJ106" s="4">
        <v>0.26713486509695916</v>
      </c>
      <c r="EK106" s="4">
        <v>0.26598947343116874</v>
      </c>
      <c r="EL106" s="4">
        <v>0.26484805598245598</v>
      </c>
      <c r="EM106" s="4">
        <v>0.26371060814115399</v>
      </c>
      <c r="EN106" s="4">
        <v>0.26257712518912713</v>
      </c>
      <c r="EO106" s="4">
        <v>0.26144760230204411</v>
      </c>
      <c r="EP106" s="4">
        <v>0.26032203455157377</v>
      </c>
      <c r="EQ106" s="4">
        <v>0.25920041690750795</v>
      </c>
      <c r="ER106" s="4">
        <v>0.25808274423981614</v>
      </c>
      <c r="ES106" s="4">
        <v>0.25696901132063554</v>
      </c>
      <c r="ET106" s="4">
        <v>0.2558592128261995</v>
      </c>
      <c r="EU106" s="4">
        <v>0.25475334333870869</v>
      </c>
      <c r="EV106" s="4">
        <v>0.2536513973481469</v>
      </c>
      <c r="EW106" s="4">
        <v>0.25255336925404426</v>
      </c>
      <c r="EX106" s="4">
        <v>0.25145925336719321</v>
      </c>
      <c r="EY106" s="4">
        <v>0.25036904391131565</v>
      </c>
      <c r="EZ106" s="4">
        <v>0.24928273502468712</v>
      </c>
      <c r="FA106" s="4">
        <v>0.24820032076171938</v>
      </c>
      <c r="FB106" s="4">
        <v>0.24712179509450127</v>
      </c>
      <c r="FC106" s="4">
        <v>0.24604715191430493</v>
      </c>
      <c r="FD106" s="4">
        <v>0.24497638503305241</v>
      </c>
      <c r="FE106" s="4">
        <v>0.24390948818475122</v>
      </c>
      <c r="FF106" s="4">
        <v>0.24284645502689572</v>
      </c>
      <c r="FG106" s="4">
        <v>0.24178727914183806</v>
      </c>
      <c r="FH106" s="4">
        <v>0.24073195403812953</v>
      </c>
      <c r="FI106" s="4">
        <v>0.23968047315183416</v>
      </c>
      <c r="FJ106" s="4">
        <v>0.23863282984781509</v>
      </c>
      <c r="FK106" s="4">
        <v>0.23758901742099559</v>
      </c>
      <c r="FL106" s="4">
        <v>0.23654902909759579</v>
      </c>
      <c r="FM106" s="4">
        <v>0.23551285803634614</v>
      </c>
      <c r="FN106" s="4">
        <v>0.23448049732967768</v>
      </c>
      <c r="FO106" s="4">
        <v>0.23345194000489244</v>
      </c>
      <c r="FP106" s="4">
        <v>0.23242717902531185</v>
      </c>
      <c r="FQ106" s="4">
        <v>0.23140620729140648</v>
      </c>
    </row>
    <row r="107" spans="1:173" x14ac:dyDescent="0.2">
      <c r="A107" s="3">
        <v>105</v>
      </c>
      <c r="B107" s="4">
        <v>0.50839788570779842</v>
      </c>
      <c r="C107" s="4">
        <v>0.50889592992375299</v>
      </c>
      <c r="D107" s="4">
        <v>0.49010394485775577</v>
      </c>
      <c r="E107" s="4">
        <v>0.48019863861133916</v>
      </c>
      <c r="F107" s="4">
        <v>0.47464505081373776</v>
      </c>
      <c r="G107" s="4">
        <v>0.47123531877850422</v>
      </c>
      <c r="H107" s="4">
        <v>0.46888270532591447</v>
      </c>
      <c r="I107" s="4">
        <v>0.46704905006750741</v>
      </c>
      <c r="J107" s="4">
        <v>0.46546716499677443</v>
      </c>
      <c r="K107" s="4">
        <v>0.46400439321712328</v>
      </c>
      <c r="L107" s="4">
        <v>0.46259503654793022</v>
      </c>
      <c r="M107" s="4">
        <v>0.46120675631919694</v>
      </c>
      <c r="N107" s="4">
        <v>0.45982383306220165</v>
      </c>
      <c r="O107" s="4">
        <v>0.45843881797767305</v>
      </c>
      <c r="P107" s="4">
        <v>0.45704836800111281</v>
      </c>
      <c r="Q107" s="4">
        <v>0.45565116811392226</v>
      </c>
      <c r="R107" s="4">
        <v>0.45424689536126939</v>
      </c>
      <c r="S107" s="4">
        <v>0.45283570282405861</v>
      </c>
      <c r="T107" s="4">
        <v>0.45141796310638416</v>
      </c>
      <c r="U107" s="4">
        <v>0.44999414132331539</v>
      </c>
      <c r="V107" s="4">
        <v>0.44856473268190789</v>
      </c>
      <c r="W107" s="4">
        <v>0.44713023225331106</v>
      </c>
      <c r="X107" s="4">
        <v>0.44569112076220252</v>
      </c>
      <c r="Y107" s="4">
        <v>0.44424785832186386</v>
      </c>
      <c r="Z107" s="4">
        <v>0.44280088208805923</v>
      </c>
      <c r="AA107" s="4">
        <v>0.441350605824121</v>
      </c>
      <c r="AB107" s="4">
        <v>0.43989742037756396</v>
      </c>
      <c r="AC107" s="4">
        <v>0.43844169457159998</v>
      </c>
      <c r="AD107" s="4">
        <v>0.43698377626591645</v>
      </c>
      <c r="AE107" s="4">
        <v>0.43552399346625192</v>
      </c>
      <c r="AF107" s="4">
        <v>0.43406265542467148</v>
      </c>
      <c r="AG107" s="4">
        <v>0.43260005370345989</v>
      </c>
      <c r="AH107" s="4">
        <v>0.43113646319093057</v>
      </c>
      <c r="AI107" s="4">
        <v>0.42967214306502377</v>
      </c>
      <c r="AJ107" s="4">
        <v>0.42820733770424946</v>
      </c>
      <c r="AK107" s="4">
        <v>0.42674227754728344</v>
      </c>
      <c r="AL107" s="4">
        <v>0.42527717990331104</v>
      </c>
      <c r="AM107" s="4">
        <v>0.42381224971552323</v>
      </c>
      <c r="AN107" s="4">
        <v>0.42234768028025238</v>
      </c>
      <c r="AO107" s="4">
        <v>0.42088365392419846</v>
      </c>
      <c r="AP107" s="4">
        <v>0.41942034264211381</v>
      </c>
      <c r="AQ107" s="4">
        <v>0.41795790869720628</v>
      </c>
      <c r="AR107" s="4">
        <v>0.41649650518640569</v>
      </c>
      <c r="AS107" s="4">
        <v>0.41503627657252418</v>
      </c>
      <c r="AT107" s="4">
        <v>0.41357735918522665</v>
      </c>
      <c r="AU107" s="4">
        <v>0.41211988169262403</v>
      </c>
      <c r="AV107" s="4">
        <v>0.41066396554519491</v>
      </c>
      <c r="AW107" s="4">
        <v>0.40920972539364497</v>
      </c>
      <c r="AX107" s="4">
        <v>0.40775726948222613</v>
      </c>
      <c r="AY107" s="4">
        <v>0.40630670001894176</v>
      </c>
      <c r="AZ107" s="4">
        <v>0.4048581135239917</v>
      </c>
      <c r="BA107" s="4">
        <v>0.40341160115772434</v>
      </c>
      <c r="BB107" s="4">
        <v>0.40196724902929648</v>
      </c>
      <c r="BC107" s="4">
        <v>0.40052513848716964</v>
      </c>
      <c r="BD107" s="4">
        <v>0.39908534639250459</v>
      </c>
      <c r="BE107" s="4">
        <v>0.39764794537645987</v>
      </c>
      <c r="BF107" s="4">
        <v>0.39621300408233451</v>
      </c>
      <c r="BG107" s="4">
        <v>0.39478058739344712</v>
      </c>
      <c r="BH107" s="4">
        <v>0.39335075664758867</v>
      </c>
      <c r="BI107" s="4">
        <v>0.39192356983883636</v>
      </c>
      <c r="BJ107" s="4">
        <v>0.3904990818074745</v>
      </c>
      <c r="BK107" s="4">
        <v>0.38907734441872011</v>
      </c>
      <c r="BL107" s="4">
        <v>0.38765840673091301</v>
      </c>
      <c r="BM107" s="4">
        <v>0.38624231515379193</v>
      </c>
      <c r="BN107" s="4">
        <v>0.38482911359743954</v>
      </c>
      <c r="BO107" s="4">
        <v>0.38341884361244849</v>
      </c>
      <c r="BP107" s="4">
        <v>0.38201154452182517</v>
      </c>
      <c r="BQ107" s="4">
        <v>0.38060725354511893</v>
      </c>
      <c r="BR107" s="4">
        <v>0.37920600591523779</v>
      </c>
      <c r="BS107" s="4">
        <v>0.37780783498838055</v>
      </c>
      <c r="BT107" s="4">
        <v>0.37641277234749371</v>
      </c>
      <c r="BU107" s="4">
        <v>0.3750208478996363</v>
      </c>
      <c r="BV107" s="4">
        <v>0.37363208996761221</v>
      </c>
      <c r="BW107" s="4">
        <v>0.37224652537621017</v>
      </c>
      <c r="BX107" s="4">
        <v>0.37086417953337114</v>
      </c>
      <c r="BY107" s="4">
        <v>0.36948507650658213</v>
      </c>
      <c r="BZ107" s="4">
        <v>0.3681092390947811</v>
      </c>
      <c r="CA107" s="4">
        <v>0.36673668889603872</v>
      </c>
      <c r="CB107" s="4">
        <v>0.36536744637126595</v>
      </c>
      <c r="CC107" s="4">
        <v>0.36400153090418641</v>
      </c>
      <c r="CD107" s="4">
        <v>0.36263896085779201</v>
      </c>
      <c r="CE107" s="4">
        <v>0.36127975362749265</v>
      </c>
      <c r="CF107" s="4">
        <v>0.35992392569115605</v>
      </c>
      <c r="CG107" s="4">
        <v>0.35857149265622168</v>
      </c>
      <c r="CH107" s="4">
        <v>0.35722246930406365</v>
      </c>
      <c r="CI107" s="4">
        <v>0.35587686963176601</v>
      </c>
      <c r="CJ107" s="4">
        <v>0.35453470689146338</v>
      </c>
      <c r="CK107" s="4">
        <v>0.35319599362739329</v>
      </c>
      <c r="CL107" s="4">
        <v>0.35186074171079473</v>
      </c>
      <c r="CM107" s="4">
        <v>0.35052896237278242</v>
      </c>
      <c r="CN107" s="4">
        <v>0.34920066623531665</v>
      </c>
      <c r="CO107" s="4">
        <v>0.34787586334038212</v>
      </c>
      <c r="CP107" s="4">
        <v>0.34655456317748257</v>
      </c>
      <c r="CQ107" s="4">
        <v>0.34523677470955139</v>
      </c>
      <c r="CR107" s="4">
        <v>0.34392250639737254</v>
      </c>
      <c r="CS107" s="4">
        <v>0.34261176622260114</v>
      </c>
      <c r="CT107" s="4">
        <v>0.34130456170946577</v>
      </c>
      <c r="CU107" s="4">
        <v>0.34000089994523242</v>
      </c>
      <c r="CV107" s="4">
        <v>0.33870078759950384</v>
      </c>
      <c r="CW107" s="4">
        <v>0.33740423094242222</v>
      </c>
      <c r="CX107" s="4">
        <v>0.33611123586184244</v>
      </c>
      <c r="CY107" s="4">
        <v>0.33482180787953586</v>
      </c>
      <c r="CZ107" s="4">
        <v>0.3335359521664838</v>
      </c>
      <c r="DA107" s="4">
        <v>0.33225367355731272</v>
      </c>
      <c r="DB107" s="4">
        <v>0.33097497656392538</v>
      </c>
      <c r="DC107" s="4">
        <v>0.32969986538837304</v>
      </c>
      <c r="DD107" s="4">
        <v>0.3284283439350153</v>
      </c>
      <c r="DE107" s="4">
        <v>0.32716041582201072</v>
      </c>
      <c r="DF107" s="4">
        <v>0.32589608439217566</v>
      </c>
      <c r="DG107" s="4">
        <v>0.32463535272325217</v>
      </c>
      <c r="DH107" s="4">
        <v>0.32337822363761737</v>
      </c>
      <c r="DI107" s="4">
        <v>0.32212469971146906</v>
      </c>
      <c r="DJ107" s="4">
        <v>0.32087478328351859</v>
      </c>
      <c r="DK107" s="4">
        <v>0.31962847646321979</v>
      </c>
      <c r="DL107" s="4">
        <v>0.31838578113856197</v>
      </c>
      <c r="DM107" s="4">
        <v>0.31714669898345305</v>
      </c>
      <c r="DN107" s="4">
        <v>0.31591123146471678</v>
      </c>
      <c r="DO107" s="4">
        <v>0.31467937984872696</v>
      </c>
      <c r="DP107" s="4">
        <v>0.31345114520770068</v>
      </c>
      <c r="DQ107" s="4">
        <v>0.31222652842567067</v>
      </c>
      <c r="DR107" s="4">
        <v>0.31100553020415556</v>
      </c>
      <c r="DS107" s="4">
        <v>0.30978815106754576</v>
      </c>
      <c r="DT107" s="4">
        <v>0.3085743913682224</v>
      </c>
      <c r="DU107" s="4">
        <v>0.30736425129142497</v>
      </c>
      <c r="DV107" s="4">
        <v>0.30615773085988229</v>
      </c>
      <c r="DW107" s="4">
        <v>0.30495482993822054</v>
      </c>
      <c r="DX107" s="4">
        <v>0.30375554823716222</v>
      </c>
      <c r="DY107" s="4">
        <v>0.3025598853175282</v>
      </c>
      <c r="DZ107" s="4">
        <v>0.30136784059405342</v>
      </c>
      <c r="EA107" s="4">
        <v>0.30017941333902898</v>
      </c>
      <c r="EB107" s="4">
        <v>0.29899460268577904</v>
      </c>
      <c r="EC107" s="4">
        <v>0.29781340763198327</v>
      </c>
      <c r="ED107" s="4">
        <v>0.29663582704285429</v>
      </c>
      <c r="EE107" s="4">
        <v>0.29546185965417648</v>
      </c>
      <c r="EF107" s="4">
        <v>0.29429150407521698</v>
      </c>
      <c r="EG107" s="4">
        <v>0.29312475879151467</v>
      </c>
      <c r="EH107" s="4">
        <v>0.29196162216755339</v>
      </c>
      <c r="EI107" s="4">
        <v>0.29080209244932953</v>
      </c>
      <c r="EJ107" s="4">
        <v>0.2896461677668154</v>
      </c>
      <c r="EK107" s="4">
        <v>0.28849384613632822</v>
      </c>
      <c r="EL107" s="4">
        <v>0.28734512546280833</v>
      </c>
      <c r="EM107" s="4">
        <v>0.28620000354201269</v>
      </c>
      <c r="EN107" s="4">
        <v>0.28505847806262652</v>
      </c>
      <c r="EO107" s="4">
        <v>0.28392054660830124</v>
      </c>
      <c r="EP107" s="4">
        <v>0.28278620665961895</v>
      </c>
      <c r="EQ107" s="4">
        <v>0.28165545559599159</v>
      </c>
      <c r="ER107" s="4">
        <v>0.28052829069749396</v>
      </c>
      <c r="ES107" s="4">
        <v>0.27940470914663906</v>
      </c>
      <c r="ET107" s="4">
        <v>0.27828470803009475</v>
      </c>
      <c r="EU107" s="4">
        <v>0.2771682843403479</v>
      </c>
      <c r="EV107" s="4">
        <v>0.27605543497731788</v>
      </c>
      <c r="EW107" s="4">
        <v>0.27494615674992118</v>
      </c>
      <c r="EX107" s="4">
        <v>0.27384044637759231</v>
      </c>
      <c r="EY107" s="4">
        <v>0.27273830049175984</v>
      </c>
      <c r="EZ107" s="4">
        <v>0.27163971563728451</v>
      </c>
      <c r="FA107" s="4">
        <v>0.27054468827385592</v>
      </c>
      <c r="FB107" s="4">
        <v>0.26945321477735606</v>
      </c>
      <c r="FC107" s="4">
        <v>0.26836529144118548</v>
      </c>
      <c r="FD107" s="4">
        <v>0.26728091447755897</v>
      </c>
      <c r="FE107" s="4">
        <v>0.26620008001876927</v>
      </c>
      <c r="FF107" s="4">
        <v>0.26512278411842138</v>
      </c>
      <c r="FG107" s="4">
        <v>0.26404902275263986</v>
      </c>
      <c r="FH107" s="4">
        <v>0.26297879182124795</v>
      </c>
      <c r="FI107" s="4">
        <v>0.26191208714892344</v>
      </c>
      <c r="FJ107" s="4">
        <v>0.26084890448632936</v>
      </c>
      <c r="FK107" s="4">
        <v>0.25978923951122224</v>
      </c>
      <c r="FL107" s="4">
        <v>0.25873308782953841</v>
      </c>
      <c r="FM107" s="4">
        <v>0.25768044497646014</v>
      </c>
      <c r="FN107" s="4">
        <v>0.2566313064174619</v>
      </c>
      <c r="FO107" s="4">
        <v>0.25558566754933709</v>
      </c>
      <c r="FP107" s="4">
        <v>0.25454352370120759</v>
      </c>
      <c r="FQ107" s="4">
        <v>0.25350487013551615</v>
      </c>
    </row>
    <row r="108" spans="1:173" x14ac:dyDescent="0.2">
      <c r="A108" s="3">
        <v>106</v>
      </c>
      <c r="B108" s="4">
        <v>0.52676647996727377</v>
      </c>
      <c r="C108" s="4">
        <v>0.52733282005497017</v>
      </c>
      <c r="D108" s="4">
        <v>0.50831598923120946</v>
      </c>
      <c r="E108" s="4">
        <v>0.49830707615101677</v>
      </c>
      <c r="F108" s="4">
        <v>0.49271988393159105</v>
      </c>
      <c r="G108" s="4">
        <v>0.48931422502621336</v>
      </c>
      <c r="H108" s="4">
        <v>0.48698554268543437</v>
      </c>
      <c r="I108" s="4">
        <v>0.48518629778804412</v>
      </c>
      <c r="J108" s="4">
        <v>0.48364444885227242</v>
      </c>
      <c r="K108" s="4">
        <v>0.4822248347767758</v>
      </c>
      <c r="L108" s="4">
        <v>0.48086045624060225</v>
      </c>
      <c r="M108" s="4">
        <v>0.47951828628219428</v>
      </c>
      <c r="N108" s="4">
        <v>0.47818222917192565</v>
      </c>
      <c r="O108" s="4">
        <v>0.47684461926539123</v>
      </c>
      <c r="P108" s="4">
        <v>0.47550197877817701</v>
      </c>
      <c r="Q108" s="4">
        <v>0.47415290095449458</v>
      </c>
      <c r="R108" s="4">
        <v>0.47279699423181665</v>
      </c>
      <c r="S108" s="4">
        <v>0.47143435610741169</v>
      </c>
      <c r="T108" s="4">
        <v>0.47006531144668384</v>
      </c>
      <c r="U108" s="4">
        <v>0.46869028278310121</v>
      </c>
      <c r="V108" s="4">
        <v>0.46730972647301383</v>
      </c>
      <c r="W108" s="4">
        <v>0.46592410168230503</v>
      </c>
      <c r="X108" s="4">
        <v>0.4645338557174794</v>
      </c>
      <c r="Y108" s="4">
        <v>0.46313941747099119</v>
      </c>
      <c r="Z108" s="4">
        <v>0.46174119487378551</v>
      </c>
      <c r="AA108" s="4">
        <v>0.46033957430680061</v>
      </c>
      <c r="AB108" s="4">
        <v>0.45893492095107047</v>
      </c>
      <c r="AC108" s="4">
        <v>0.45752757956919865</v>
      </c>
      <c r="AD108" s="4">
        <v>0.45611787546706561</v>
      </c>
      <c r="AE108" s="4">
        <v>0.45470611551238505</v>
      </c>
      <c r="AF108" s="4">
        <v>0.45329258915039827</v>
      </c>
      <c r="AG108" s="4">
        <v>0.45187756938868395</v>
      </c>
      <c r="AH108" s="4">
        <v>0.45046131373878018</v>
      </c>
      <c r="AI108" s="4">
        <v>0.44904406511007133</v>
      </c>
      <c r="AJ108" s="4">
        <v>0.4476260526551713</v>
      </c>
      <c r="AK108" s="4">
        <v>0.44620749256784231</v>
      </c>
      <c r="AL108" s="4">
        <v>0.44478858883530414</v>
      </c>
      <c r="AM108" s="4">
        <v>0.44336953394712697</v>
      </c>
      <c r="AN108" s="4">
        <v>0.44195050956299142</v>
      </c>
      <c r="AO108" s="4">
        <v>0.44053168714158453</v>
      </c>
      <c r="AP108" s="4">
        <v>0.43911322853282042</v>
      </c>
      <c r="AQ108" s="4">
        <v>0.43769528653548262</v>
      </c>
      <c r="AR108" s="4">
        <v>0.43627800542227613</v>
      </c>
      <c r="AS108" s="4">
        <v>0.43486152143417023</v>
      </c>
      <c r="AT108" s="4">
        <v>0.43344596324581386</v>
      </c>
      <c r="AU108" s="4">
        <v>0.432031452403697</v>
      </c>
      <c r="AV108" s="4">
        <v>0.43061810373864551</v>
      </c>
      <c r="AW108" s="4">
        <v>0.42920602575413946</v>
      </c>
      <c r="AX108" s="4">
        <v>0.4277953209918629</v>
      </c>
      <c r="AY108" s="4">
        <v>0.42638608637581177</v>
      </c>
      <c r="AZ108" s="4">
        <v>0.42497841353621013</v>
      </c>
      <c r="BA108" s="4">
        <v>0.42357238911441208</v>
      </c>
      <c r="BB108" s="4">
        <v>0.4221680950499006</v>
      </c>
      <c r="BC108" s="4">
        <v>0.42076560885042902</v>
      </c>
      <c r="BD108" s="4">
        <v>0.41936500384629061</v>
      </c>
      <c r="BE108" s="4">
        <v>0.41796634942964483</v>
      </c>
      <c r="BF108" s="4">
        <v>0.4165697112797756</v>
      </c>
      <c r="BG108" s="4">
        <v>0.41517515157510598</v>
      </c>
      <c r="BH108" s="4">
        <v>0.4137827291927435</v>
      </c>
      <c r="BI108" s="4">
        <v>0.4123924998962909</v>
      </c>
      <c r="BJ108" s="4">
        <v>0.41100451651260728</v>
      </c>
      <c r="BK108" s="4">
        <v>0.40961882909817149</v>
      </c>
      <c r="BL108" s="4">
        <v>0.40823548509565599</v>
      </c>
      <c r="BM108" s="4">
        <v>0.40685452948128897</v>
      </c>
      <c r="BN108" s="4">
        <v>0.40547600490354463</v>
      </c>
      <c r="BO108" s="4">
        <v>0.40409995181367231</v>
      </c>
      <c r="BP108" s="4">
        <v>0.40272640858854591</v>
      </c>
      <c r="BQ108" s="4">
        <v>0.40135541164628397</v>
      </c>
      <c r="BR108" s="4">
        <v>0.39998699555506778</v>
      </c>
      <c r="BS108" s="4">
        <v>0.39862119313555822</v>
      </c>
      <c r="BT108" s="4">
        <v>0.39725803555728822</v>
      </c>
      <c r="BU108" s="4">
        <v>0.39589755242938685</v>
      </c>
      <c r="BV108" s="4">
        <v>0.39453977188596923</v>
      </c>
      <c r="BW108" s="4">
        <v>0.393184720666507</v>
      </c>
      <c r="BX108" s="4">
        <v>0.39183242419147679</v>
      </c>
      <c r="BY108" s="4">
        <v>0.39048290663356433</v>
      </c>
      <c r="BZ108" s="4">
        <v>0.38913619098468788</v>
      </c>
      <c r="CA108" s="4">
        <v>0.38779229911908764</v>
      </c>
      <c r="CB108" s="4">
        <v>0.38645125185271412</v>
      </c>
      <c r="CC108" s="4">
        <v>0.38511306899913478</v>
      </c>
      <c r="CD108" s="4">
        <v>0.38377776942216402</v>
      </c>
      <c r="CE108" s="4">
        <v>0.38244537108541121</v>
      </c>
      <c r="CF108" s="4">
        <v>0.3811158910989294</v>
      </c>
      <c r="CG108" s="4">
        <v>0.3797893457631365</v>
      </c>
      <c r="CH108" s="4">
        <v>0.37846575061016963</v>
      </c>
      <c r="CI108" s="4">
        <v>0.37714512044282655</v>
      </c>
      <c r="CJ108" s="4">
        <v>0.37582746937123468</v>
      </c>
      <c r="CK108" s="4">
        <v>0.37451281084738586</v>
      </c>
      <c r="CL108" s="4">
        <v>0.37320115769765982</v>
      </c>
      <c r="CM108" s="4">
        <v>0.37189252215345925</v>
      </c>
      <c r="CN108" s="4">
        <v>0.37058691588006532</v>
      </c>
      <c r="CO108" s="4">
        <v>0.36928435000382143</v>
      </c>
      <c r="CP108" s="4">
        <v>0.36798483513774427</v>
      </c>
      <c r="CQ108" s="4">
        <v>0.36668838140565418</v>
      </c>
      <c r="CR108" s="4">
        <v>0.36539499846491497</v>
      </c>
      <c r="CS108" s="4">
        <v>0.36410469552786284</v>
      </c>
      <c r="CT108" s="4">
        <v>0.36281748138200653</v>
      </c>
      <c r="CU108" s="4">
        <v>0.36153336440906692</v>
      </c>
      <c r="CV108" s="4">
        <v>0.36025235260292854</v>
      </c>
      <c r="CW108" s="4">
        <v>0.3589744535865671</v>
      </c>
      <c r="CX108" s="4">
        <v>0.35769967462801211</v>
      </c>
      <c r="CY108" s="4">
        <v>0.35642802265540408</v>
      </c>
      <c r="CZ108" s="4">
        <v>0.35515950427119969</v>
      </c>
      <c r="DA108" s="4">
        <v>0.35389412576557411</v>
      </c>
      <c r="DB108" s="4">
        <v>0.35263189312907073</v>
      </c>
      <c r="DC108" s="4">
        <v>0.3513728120645403</v>
      </c>
      <c r="DD108" s="4">
        <v>0.35011688799841467</v>
      </c>
      <c r="DE108" s="4">
        <v>0.34886412609135231</v>
      </c>
      <c r="DF108" s="4">
        <v>0.34761453124829367</v>
      </c>
      <c r="DG108" s="4">
        <v>0.34636810812796293</v>
      </c>
      <c r="DH108" s="4">
        <v>0.34512486115184648</v>
      </c>
      <c r="DI108" s="4">
        <v>0.3438847945126815</v>
      </c>
      <c r="DJ108" s="4">
        <v>0.34264791218248292</v>
      </c>
      <c r="DK108" s="4">
        <v>0.34141421792013549</v>
      </c>
      <c r="DL108" s="4">
        <v>0.34018371527857838</v>
      </c>
      <c r="DM108" s="4">
        <v>0.33895640761160573</v>
      </c>
      <c r="DN108" s="4">
        <v>0.3377322980803048</v>
      </c>
      <c r="DO108" s="4">
        <v>0.33651138965915606</v>
      </c>
      <c r="DP108" s="4">
        <v>0.33529368514181201</v>
      </c>
      <c r="DQ108" s="4">
        <v>0.33407918714657725</v>
      </c>
      <c r="DR108" s="4">
        <v>0.33286789812160378</v>
      </c>
      <c r="DS108" s="4">
        <v>0.331659820349822</v>
      </c>
      <c r="DT108" s="4">
        <v>0.33045495595362073</v>
      </c>
      <c r="DU108" s="4">
        <v>0.32925330689929178</v>
      </c>
      <c r="DV108" s="4">
        <v>0.32805487500125363</v>
      </c>
      <c r="DW108" s="4">
        <v>0.32685966192606652</v>
      </c>
      <c r="DX108" s="4">
        <v>0.32566766919625123</v>
      </c>
      <c r="DY108" s="4">
        <v>0.32447889819392439</v>
      </c>
      <c r="DZ108" s="4">
        <v>0.3232933501642592</v>
      </c>
      <c r="EA108" s="4">
        <v>0.32211102621878385</v>
      </c>
      <c r="EB108" s="4">
        <v>0.32093192733852549</v>
      </c>
      <c r="EC108" s="4">
        <v>0.31975605437701071</v>
      </c>
      <c r="ED108" s="4">
        <v>0.31858340806312868</v>
      </c>
      <c r="EE108" s="4">
        <v>0.31741398900386764</v>
      </c>
      <c r="EF108" s="4">
        <v>0.31624779768692901</v>
      </c>
      <c r="EG108" s="4">
        <v>0.31508483448323032</v>
      </c>
      <c r="EH108" s="4">
        <v>0.31392509964929938</v>
      </c>
      <c r="EI108" s="4">
        <v>0.31276859332956897</v>
      </c>
      <c r="EJ108" s="4">
        <v>0.31161531555857624</v>
      </c>
      <c r="EK108" s="4">
        <v>0.31046526626307314</v>
      </c>
      <c r="EL108" s="4">
        <v>0.30931844526405317</v>
      </c>
      <c r="EM108" s="4">
        <v>0.30817485227869823</v>
      </c>
      <c r="EN108" s="4">
        <v>0.30703448692225144</v>
      </c>
      <c r="EO108" s="4">
        <v>0.30589734870981999</v>
      </c>
      <c r="EP108" s="4">
        <v>0.30476343705811071</v>
      </c>
      <c r="EQ108" s="4">
        <v>0.30363275128710465</v>
      </c>
      <c r="ER108" s="4">
        <v>0.30250529062167142</v>
      </c>
      <c r="ES108" s="4">
        <v>0.30138105419312911</v>
      </c>
      <c r="ET108" s="4">
        <v>0.30026004104075121</v>
      </c>
      <c r="EU108" s="4">
        <v>0.29914225011322437</v>
      </c>
      <c r="EV108" s="4">
        <v>0.29802768027006032</v>
      </c>
      <c r="EW108" s="4">
        <v>0.29691633028296205</v>
      </c>
      <c r="EX108" s="4">
        <v>0.29580819883715037</v>
      </c>
      <c r="EY108" s="4">
        <v>0.29470328453265016</v>
      </c>
      <c r="EZ108" s="4">
        <v>0.29360158588553986</v>
      </c>
      <c r="FA108" s="4">
        <v>0.29250310132916613</v>
      </c>
      <c r="FB108" s="4">
        <v>0.29140782921532515</v>
      </c>
      <c r="FC108" s="4">
        <v>0.29031576781541313</v>
      </c>
      <c r="FD108" s="4">
        <v>0.28922691532154654</v>
      </c>
      <c r="FE108" s="4">
        <v>0.28814126984765498</v>
      </c>
      <c r="FF108" s="4">
        <v>0.28705882943054695</v>
      </c>
      <c r="FG108" s="4">
        <v>0.28597959203095114</v>
      </c>
      <c r="FH108" s="4">
        <v>0.28490355553453406</v>
      </c>
      <c r="FI108" s="4">
        <v>0.28383071775289348</v>
      </c>
      <c r="FJ108" s="4">
        <v>0.28276107642453319</v>
      </c>
      <c r="FK108" s="4">
        <v>0.2816946292158149</v>
      </c>
      <c r="FL108" s="4">
        <v>0.28063137372189262</v>
      </c>
      <c r="FM108" s="4">
        <v>0.27957130746762782</v>
      </c>
      <c r="FN108" s="4">
        <v>0.27851442790848724</v>
      </c>
      <c r="FO108" s="4">
        <v>0.27746073243142477</v>
      </c>
      <c r="FP108" s="4">
        <v>0.27641021835574708</v>
      </c>
      <c r="FQ108" s="4">
        <v>0.27536288293396405</v>
      </c>
    </row>
    <row r="109" spans="1:173" x14ac:dyDescent="0.2">
      <c r="A109" s="3">
        <v>107</v>
      </c>
      <c r="B109" s="4">
        <v>0.54350215455411832</v>
      </c>
      <c r="C109" s="4">
        <v>0.54413157431479275</v>
      </c>
      <c r="D109" s="4">
        <v>0.52494456819912094</v>
      </c>
      <c r="E109" s="4">
        <v>0.51486004121671258</v>
      </c>
      <c r="F109" s="4">
        <v>0.50925385011788293</v>
      </c>
      <c r="G109" s="4">
        <v>0.50586021358554845</v>
      </c>
      <c r="H109" s="4">
        <v>0.50356013561034985</v>
      </c>
      <c r="I109" s="4">
        <v>0.50179839311198171</v>
      </c>
      <c r="J109" s="4">
        <v>0.50029894027113675</v>
      </c>
      <c r="K109" s="4">
        <v>0.49892453671081272</v>
      </c>
      <c r="L109" s="4">
        <v>0.49760709405257075</v>
      </c>
      <c r="M109" s="4">
        <v>0.49631300232478426</v>
      </c>
      <c r="N109" s="4">
        <v>0.49502584124047433</v>
      </c>
      <c r="O109" s="4">
        <v>0.49373775315379242</v>
      </c>
      <c r="P109" s="4">
        <v>0.49244513695753445</v>
      </c>
      <c r="Q109" s="4">
        <v>0.49114649884262507</v>
      </c>
      <c r="R109" s="4">
        <v>0.48984137998868849</v>
      </c>
      <c r="S109" s="4">
        <v>0.4885298220200528</v>
      </c>
      <c r="T109" s="4">
        <v>0.48721210098418732</v>
      </c>
      <c r="U109" s="4">
        <v>0.48588859538841411</v>
      </c>
      <c r="V109" s="4">
        <v>0.48455972114008072</v>
      </c>
      <c r="W109" s="4">
        <v>0.48322589985241338</v>
      </c>
      <c r="X109" s="4">
        <v>0.48188754376834764</v>
      </c>
      <c r="Y109" s="4">
        <v>0.48054504894039907</v>
      </c>
      <c r="Z109" s="4">
        <v>0.47919879249279185</v>
      </c>
      <c r="AA109" s="4">
        <v>0.47784913188367606</v>
      </c>
      <c r="AB109" s="4">
        <v>0.47649640512976343</v>
      </c>
      <c r="AC109" s="4">
        <v>0.47514093147724079</v>
      </c>
      <c r="AD109" s="4">
        <v>0.47378301226316544</v>
      </c>
      <c r="AE109" s="4">
        <v>0.47242293184145345</v>
      </c>
      <c r="AF109" s="4">
        <v>0.47106095851234453</v>
      </c>
      <c r="AG109" s="4">
        <v>0.46969734542647557</v>
      </c>
      <c r="AH109" s="4">
        <v>0.46833233145070596</v>
      </c>
      <c r="AI109" s="4">
        <v>0.4669661419907446</v>
      </c>
      <c r="AJ109" s="4">
        <v>0.46559898976949421</v>
      </c>
      <c r="AK109" s="4">
        <v>0.46423107556188159</v>
      </c>
      <c r="AL109" s="4">
        <v>0.46286258888779075</v>
      </c>
      <c r="AM109" s="4">
        <v>0.46149370866507122</v>
      </c>
      <c r="AN109" s="4">
        <v>0.46012460382470599</v>
      </c>
      <c r="AO109" s="4">
        <v>0.458755433890214</v>
      </c>
      <c r="AP109" s="4">
        <v>0.4573863495232996</v>
      </c>
      <c r="AQ109" s="4">
        <v>0.45601749303767702</v>
      </c>
      <c r="AR109" s="4">
        <v>0.45464899888289789</v>
      </c>
      <c r="AS109" s="4">
        <v>0.45328099409991518</v>
      </c>
      <c r="AT109" s="4">
        <v>0.45191359875001857</v>
      </c>
      <c r="AU109" s="4">
        <v>0.45054692631868709</v>
      </c>
      <c r="AV109" s="4">
        <v>0.4491810840958147</v>
      </c>
      <c r="AW109" s="4">
        <v>0.44781617353368253</v>
      </c>
      <c r="AX109" s="4">
        <v>0.4464522905839714</v>
      </c>
      <c r="AY109" s="4">
        <v>0.44508952601503615</v>
      </c>
      <c r="AZ109" s="4">
        <v>0.44372796571059059</v>
      </c>
      <c r="BA109" s="4">
        <v>0.44236769095088679</v>
      </c>
      <c r="BB109" s="4">
        <v>0.44100877867741117</v>
      </c>
      <c r="BC109" s="4">
        <v>0.43965130174205647</v>
      </c>
      <c r="BD109" s="4">
        <v>0.43829532914167901</v>
      </c>
      <c r="BE109" s="4">
        <v>0.4369409262388938</v>
      </c>
      <c r="BF109" s="4">
        <v>0.4355881549699121</v>
      </c>
      <c r="BG109" s="4">
        <v>0.43423707404017953</v>
      </c>
      <c r="BH109" s="4">
        <v>0.43288773910852829</v>
      </c>
      <c r="BI109" s="4">
        <v>0.43154020296051676</v>
      </c>
      <c r="BJ109" s="4">
        <v>0.43019451567158884</v>
      </c>
      <c r="BK109" s="4">
        <v>0.42885072476065067</v>
      </c>
      <c r="BL109" s="4">
        <v>0.42750887533462545</v>
      </c>
      <c r="BM109" s="4">
        <v>0.4261690102245167</v>
      </c>
      <c r="BN109" s="4">
        <v>0.42483117011347782</v>
      </c>
      <c r="BO109" s="4">
        <v>0.42349539365735678</v>
      </c>
      <c r="BP109" s="4">
        <v>0.4221617175981589</v>
      </c>
      <c r="BQ109" s="4">
        <v>0.42083017687084323</v>
      </c>
      <c r="BR109" s="4">
        <v>0.4195008047038441</v>
      </c>
      <c r="BS109" s="4">
        <v>0.4181736327136879</v>
      </c>
      <c r="BT109" s="4">
        <v>0.41684869099405153</v>
      </c>
      <c r="BU109" s="4">
        <v>0.41552600819958974</v>
      </c>
      <c r="BV109" s="4">
        <v>0.41420561162483971</v>
      </c>
      <c r="BW109" s="4">
        <v>0.4128875272784932</v>
      </c>
      <c r="BX109" s="4">
        <v>0.41157177995330751</v>
      </c>
      <c r="BY109" s="4">
        <v>0.41025839329191416</v>
      </c>
      <c r="BZ109" s="4">
        <v>0.40894738984876655</v>
      </c>
      <c r="CA109" s="4">
        <v>0.40763879114845314</v>
      </c>
      <c r="CB109" s="4">
        <v>0.40633261774059304</v>
      </c>
      <c r="CC109" s="4">
        <v>0.40502888925151292</v>
      </c>
      <c r="CD109" s="4">
        <v>0.40372762443289711</v>
      </c>
      <c r="CE109" s="4">
        <v>0.40242884120758959</v>
      </c>
      <c r="CF109" s="4">
        <v>0.40113255671271464</v>
      </c>
      <c r="CG109" s="4">
        <v>0.39983878734027622</v>
      </c>
      <c r="CH109" s="4">
        <v>0.39854754877538434</v>
      </c>
      <c r="CI109" s="4">
        <v>0.39725885603224809</v>
      </c>
      <c r="CJ109" s="4">
        <v>0.39597272348806967</v>
      </c>
      <c r="CK109" s="4">
        <v>0.39468916491496031</v>
      </c>
      <c r="CL109" s="4">
        <v>0.39340819350999812</v>
      </c>
      <c r="CM109" s="4">
        <v>0.39212982192353574</v>
      </c>
      <c r="CN109" s="4">
        <v>0.39085406228586272</v>
      </c>
      <c r="CO109" s="4">
        <v>0.3895809262323191</v>
      </c>
      <c r="CP109" s="4">
        <v>0.38831042492695322</v>
      </c>
      <c r="CQ109" s="4">
        <v>0.38704256908480794</v>
      </c>
      <c r="CR109" s="4">
        <v>0.38577736899291892</v>
      </c>
      <c r="CS109" s="4">
        <v>0.38451483453009949</v>
      </c>
      <c r="CT109" s="4">
        <v>0.3832549751855846</v>
      </c>
      <c r="CU109" s="4">
        <v>0.38199780007660222</v>
      </c>
      <c r="CV109" s="4">
        <v>0.38074331796493455</v>
      </c>
      <c r="CW109" s="4">
        <v>0.37949153727253004</v>
      </c>
      <c r="CX109" s="4">
        <v>0.37824246609622147</v>
      </c>
      <c r="CY109" s="4">
        <v>0.37699611222160434</v>
      </c>
      <c r="CZ109" s="4">
        <v>0.37575248313612486</v>
      </c>
      <c r="DA109" s="4">
        <v>0.37451158604142321</v>
      </c>
      <c r="DB109" s="4">
        <v>0.37327342786497919</v>
      </c>
      <c r="DC109" s="4">
        <v>0.37203801527109892</v>
      </c>
      <c r="DD109" s="4">
        <v>0.37080535467128273</v>
      </c>
      <c r="DE109" s="4">
        <v>0.369575452234011</v>
      </c>
      <c r="DF109" s="4">
        <v>0.36834831389398337</v>
      </c>
      <c r="DG109" s="4">
        <v>0.36712394536084192</v>
      </c>
      <c r="DH109" s="4">
        <v>0.36590235212741007</v>
      </c>
      <c r="DI109" s="4">
        <v>0.36468353947747667</v>
      </c>
      <c r="DJ109" s="4">
        <v>0.3634675124931509</v>
      </c>
      <c r="DK109" s="4">
        <v>0.36225427606181415</v>
      </c>
      <c r="DL109" s="4">
        <v>0.36104383488269309</v>
      </c>
      <c r="DM109" s="4">
        <v>0.35983619347307527</v>
      </c>
      <c r="DN109" s="4">
        <v>0.35863135617419073</v>
      </c>
      <c r="DO109" s="4">
        <v>0.35742932715677656</v>
      </c>
      <c r="DP109" s="4">
        <v>0.35623011042634611</v>
      </c>
      <c r="DQ109" s="4">
        <v>0.3550337098281775</v>
      </c>
      <c r="DR109" s="4">
        <v>0.35384012905204121</v>
      </c>
      <c r="DS109" s="4">
        <v>0.35264937163667964</v>
      </c>
      <c r="DT109" s="4">
        <v>0.35146144097405418</v>
      </c>
      <c r="DU109" s="4">
        <v>0.35027634031337496</v>
      </c>
      <c r="DV109" s="4">
        <v>0.34909407276492355</v>
      </c>
      <c r="DW109" s="4">
        <v>0.34791464130368366</v>
      </c>
      <c r="DX109" s="4">
        <v>0.34673804877278858</v>
      </c>
      <c r="DY109" s="4">
        <v>0.34556429788679854</v>
      </c>
      <c r="DZ109" s="4">
        <v>0.34439339123481671</v>
      </c>
      <c r="EA109" s="4">
        <v>0.34322533128345389</v>
      </c>
      <c r="EB109" s="4">
        <v>0.34206012037965028</v>
      </c>
      <c r="EC109" s="4">
        <v>0.34089776075336331</v>
      </c>
      <c r="ED109" s="4">
        <v>0.33973825452013029</v>
      </c>
      <c r="EE109" s="4">
        <v>0.33858160368351076</v>
      </c>
      <c r="EF109" s="4">
        <v>0.33742781013741818</v>
      </c>
      <c r="EG109" s="4">
        <v>0.33627687566834674</v>
      </c>
      <c r="EH109" s="4">
        <v>0.33512880195749806</v>
      </c>
      <c r="EI109" s="4">
        <v>0.33398359058281646</v>
      </c>
      <c r="EJ109" s="4">
        <v>0.3328412430209351</v>
      </c>
      <c r="EK109" s="4">
        <v>0.33170176064904033</v>
      </c>
      <c r="EL109" s="4">
        <v>0.33056514474665899</v>
      </c>
      <c r="EM109" s="4">
        <v>0.32943139649737119</v>
      </c>
      <c r="EN109" s="4">
        <v>0.32830051699045559</v>
      </c>
      <c r="EO109" s="4">
        <v>0.32717250722246938</v>
      </c>
      <c r="EP109" s="4">
        <v>0.32604736809876711</v>
      </c>
      <c r="EQ109" s="4">
        <v>0.32492510043496226</v>
      </c>
      <c r="ER109" s="4">
        <v>0.32380570495833483</v>
      </c>
      <c r="ES109" s="4">
        <v>0.32268918230918731</v>
      </c>
      <c r="ET109" s="4">
        <v>0.32157553304215336</v>
      </c>
      <c r="EU109" s="4">
        <v>0.32046475762746085</v>
      </c>
      <c r="EV109" s="4">
        <v>0.31935685645215206</v>
      </c>
      <c r="EW109" s="4">
        <v>0.3182518298212641</v>
      </c>
      <c r="EX109" s="4">
        <v>0.31714967795897098</v>
      </c>
      <c r="EY109" s="4">
        <v>0.31605040100968995</v>
      </c>
      <c r="EZ109" s="4">
        <v>0.31495399903915466</v>
      </c>
      <c r="FA109" s="4">
        <v>0.31386047203545564</v>
      </c>
      <c r="FB109" s="4">
        <v>0.31276981991005126</v>
      </c>
      <c r="FC109" s="4">
        <v>0.31168204249875009</v>
      </c>
      <c r="FD109" s="4">
        <v>0.3105971395626671</v>
      </c>
      <c r="FE109" s="4">
        <v>0.30951511078915361</v>
      </c>
      <c r="FF109" s="4">
        <v>0.308435955792704</v>
      </c>
      <c r="FG109" s="4">
        <v>0.30735967411583953</v>
      </c>
      <c r="FH109" s="4">
        <v>0.30628626522997138</v>
      </c>
      <c r="FI109" s="4">
        <v>0.30521572853624268</v>
      </c>
      <c r="FJ109" s="4">
        <v>0.30414806336635158</v>
      </c>
      <c r="FK109" s="4">
        <v>0.30308326898335736</v>
      </c>
      <c r="FL109" s="4">
        <v>0.30202134458246799</v>
      </c>
      <c r="FM109" s="4">
        <v>0.30096228929181179</v>
      </c>
      <c r="FN109" s="4">
        <v>0.29990610217319469</v>
      </c>
      <c r="FO109" s="4">
        <v>0.2988527822228414</v>
      </c>
      <c r="FP109" s="4">
        <v>0.29780232837212428</v>
      </c>
      <c r="FQ109" s="4">
        <v>0.2967547394882778</v>
      </c>
    </row>
    <row r="110" spans="1:173" x14ac:dyDescent="0.2">
      <c r="A110" s="3">
        <v>108</v>
      </c>
      <c r="B110" s="4">
        <v>0.5586299973283444</v>
      </c>
      <c r="C110" s="4">
        <v>0.55931783645092825</v>
      </c>
      <c r="D110" s="4">
        <v>0.54000722798273038</v>
      </c>
      <c r="E110" s="4">
        <v>0.52987106501947867</v>
      </c>
      <c r="F110" s="4">
        <v>0.52425829844823091</v>
      </c>
      <c r="G110" s="4">
        <v>0.52088329621838003</v>
      </c>
      <c r="H110" s="4">
        <v>0.51861554430452406</v>
      </c>
      <c r="I110" s="4">
        <v>0.51689361066579831</v>
      </c>
      <c r="J110" s="4">
        <v>0.5154381878073635</v>
      </c>
      <c r="K110" s="4">
        <v>0.5141103295212186</v>
      </c>
      <c r="L110" s="4">
        <v>0.5128410459883721</v>
      </c>
      <c r="M110" s="4">
        <v>0.51159623837974133</v>
      </c>
      <c r="N110" s="4">
        <v>0.51035920900500242</v>
      </c>
      <c r="O110" s="4">
        <v>0.50912193173708098</v>
      </c>
      <c r="P110" s="4">
        <v>0.5078806937790673</v>
      </c>
      <c r="Q110" s="4">
        <v>0.50663391991990214</v>
      </c>
      <c r="R110" s="4">
        <v>0.50538108671974147</v>
      </c>
      <c r="S110" s="4">
        <v>0.5041221810481441</v>
      </c>
      <c r="T110" s="4">
        <v>0.50285743048329157</v>
      </c>
      <c r="U110" s="4">
        <v>0.50158716946317072</v>
      </c>
      <c r="V110" s="4">
        <v>0.50031177320129272</v>
      </c>
      <c r="W110" s="4">
        <v>0.49903162540769608</v>
      </c>
      <c r="X110" s="4">
        <v>0.49774710285409196</v>
      </c>
      <c r="Y110" s="4">
        <v>0.49645856831303492</v>
      </c>
      <c r="Z110" s="4">
        <v>0.49516636764241739</v>
      </c>
      <c r="AA110" s="4">
        <v>0.4938708289051531</v>
      </c>
      <c r="AB110" s="4">
        <v>0.49257226247205554</v>
      </c>
      <c r="AC110" s="4">
        <v>0.49127096158436023</v>
      </c>
      <c r="AD110" s="4">
        <v>0.4899672031161878</v>
      </c>
      <c r="AE110" s="4">
        <v>0.48866124840893244</v>
      </c>
      <c r="AF110" s="4">
        <v>0.48735334411524389</v>
      </c>
      <c r="AG110" s="4">
        <v>0.4860437230229836</v>
      </c>
      <c r="AH110" s="4">
        <v>0.48473260484578995</v>
      </c>
      <c r="AI110" s="4">
        <v>0.483420196974927</v>
      </c>
      <c r="AJ110" s="4">
        <v>0.482106695191027</v>
      </c>
      <c r="AK110" s="4">
        <v>0.48079228433623022</v>
      </c>
      <c r="AL110" s="4">
        <v>0.47947713894810673</v>
      </c>
      <c r="AM110" s="4">
        <v>0.47816142385711358</v>
      </c>
      <c r="AN110" s="4">
        <v>0.47684529474947335</v>
      </c>
      <c r="AO110" s="4">
        <v>0.47552889869735715</v>
      </c>
      <c r="AP110" s="4">
        <v>0.47421237465821242</v>
      </c>
      <c r="AQ110" s="4">
        <v>0.47289585394499101</v>
      </c>
      <c r="AR110" s="4">
        <v>0.47157946066895173</v>
      </c>
      <c r="AS110" s="4">
        <v>0.47026331215661987</v>
      </c>
      <c r="AT110" s="4">
        <v>0.46894751934240086</v>
      </c>
      <c r="AU110" s="4">
        <v>0.46763218713825772</v>
      </c>
      <c r="AV110" s="4">
        <v>0.46631741478178523</v>
      </c>
      <c r="AW110" s="4">
        <v>0.46500329616393754</v>
      </c>
      <c r="AX110" s="4">
        <v>0.46368992013758759</v>
      </c>
      <c r="AY110" s="4">
        <v>0.46237737080803953</v>
      </c>
      <c r="AZ110" s="4">
        <v>0.4610657278065402</v>
      </c>
      <c r="BA110" s="4">
        <v>0.45975506654778164</v>
      </c>
      <c r="BB110" s="4">
        <v>0.45844545847232809</v>
      </c>
      <c r="BC110" s="4">
        <v>0.45713697127484609</v>
      </c>
      <c r="BD110" s="4">
        <v>0.45582966911896461</v>
      </c>
      <c r="BE110" s="4">
        <v>0.45452361283954756</v>
      </c>
      <c r="BF110" s="4">
        <v>0.45321886013311241</v>
      </c>
      <c r="BG110" s="4">
        <v>0.45191546573708785</v>
      </c>
      <c r="BH110" s="4">
        <v>0.45061348159856152</v>
      </c>
      <c r="BI110" s="4">
        <v>0.44931295703313501</v>
      </c>
      <c r="BJ110" s="4">
        <v>0.44801393887446195</v>
      </c>
      <c r="BK110" s="4">
        <v>0.44671647161501515</v>
      </c>
      <c r="BL110" s="4">
        <v>0.44542059753859786</v>
      </c>
      <c r="BM110" s="4">
        <v>0.44412635684508028</v>
      </c>
      <c r="BN110" s="4">
        <v>0.44283378776781812</v>
      </c>
      <c r="BO110" s="4">
        <v>0.44154292668418227</v>
      </c>
      <c r="BP110" s="4">
        <v>0.44025380821960192</v>
      </c>
      <c r="BQ110" s="4">
        <v>0.43896646534550432</v>
      </c>
      <c r="BR110" s="4">
        <v>0.43768092947150605</v>
      </c>
      <c r="BS110" s="4">
        <v>0.43639723053219581</v>
      </c>
      <c r="BT110" s="4">
        <v>0.43511539706882429</v>
      </c>
      <c r="BU110" s="4">
        <v>0.43383545630620268</v>
      </c>
      <c r="BV110" s="4">
        <v>0.43255743422508808</v>
      </c>
      <c r="BW110" s="4">
        <v>0.43128135563032366</v>
      </c>
      <c r="BX110" s="4">
        <v>0.43000724421498282</v>
      </c>
      <c r="BY110" s="4">
        <v>0.42873512262075042</v>
      </c>
      <c r="BZ110" s="4">
        <v>0.42746501249476521</v>
      </c>
      <c r="CA110" s="4">
        <v>0.42619693454312946</v>
      </c>
      <c r="CB110" s="4">
        <v>0.42493090858128313</v>
      </c>
      <c r="CC110" s="4">
        <v>0.42366695358142703</v>
      </c>
      <c r="CD110" s="4">
        <v>0.42240508771716823</v>
      </c>
      <c r="CE110" s="4">
        <v>0.42114532840555263</v>
      </c>
      <c r="CF110" s="4">
        <v>0.4198876923466367</v>
      </c>
      <c r="CG110" s="4">
        <v>0.4186321955607456</v>
      </c>
      <c r="CH110" s="4">
        <v>0.41737885342355252</v>
      </c>
      <c r="CI110" s="4">
        <v>0.41612768069910844</v>
      </c>
      <c r="CJ110" s="4">
        <v>0.41487869157094348</v>
      </c>
      <c r="CK110" s="4">
        <v>0.41363189967135261</v>
      </c>
      <c r="CL110" s="4">
        <v>0.412387318108974</v>
      </c>
      <c r="CM110" s="4">
        <v>0.41114495949476071</v>
      </c>
      <c r="CN110" s="4">
        <v>0.4099048359664389</v>
      </c>
      <c r="CO110" s="4">
        <v>0.40866695921154561</v>
      </c>
      <c r="CP110" s="4">
        <v>0.40743134048912522</v>
      </c>
      <c r="CQ110" s="4">
        <v>0.40619799065016815</v>
      </c>
      <c r="CR110" s="4">
        <v>0.4049669201568642</v>
      </c>
      <c r="CS110" s="4">
        <v>0.40373813910074008</v>
      </c>
      <c r="CT110" s="4">
        <v>0.40251165721974846</v>
      </c>
      <c r="CU110" s="4">
        <v>0.40128748391437008</v>
      </c>
      <c r="CV110" s="4">
        <v>0.40006562826278691</v>
      </c>
      <c r="CW110" s="4">
        <v>0.39884609903518142</v>
      </c>
      <c r="CX110" s="4">
        <v>0.39762890470721468</v>
      </c>
      <c r="CY110" s="4">
        <v>0.3964140534727304</v>
      </c>
      <c r="CZ110" s="4">
        <v>0.39520155325573203</v>
      </c>
      <c r="DA110" s="4">
        <v>0.39399141172167507</v>
      </c>
      <c r="DB110" s="4">
        <v>0.39278363628811552</v>
      </c>
      <c r="DC110" s="4">
        <v>0.39157823413475312</v>
      </c>
      <c r="DD110" s="4">
        <v>0.39037521221290405</v>
      </c>
      <c r="DE110" s="4">
        <v>0.38917457725443816</v>
      </c>
      <c r="DF110" s="4">
        <v>0.38797633578021151</v>
      </c>
      <c r="DG110" s="4">
        <v>0.38678049410802506</v>
      </c>
      <c r="DH110" s="4">
        <v>0.38558705836013663</v>
      </c>
      <c r="DI110" s="4">
        <v>0.38439603447035331</v>
      </c>
      <c r="DJ110" s="4">
        <v>0.38320742819072895</v>
      </c>
      <c r="DK110" s="4">
        <v>0.38202124509789037</v>
      </c>
      <c r="DL110" s="4">
        <v>0.38083749059901373</v>
      </c>
      <c r="DM110" s="4">
        <v>0.37965616993747275</v>
      </c>
      <c r="DN110" s="4">
        <v>0.37847728819817728</v>
      </c>
      <c r="DO110" s="4">
        <v>0.37730085031262184</v>
      </c>
      <c r="DP110" s="4">
        <v>0.376126861063659</v>
      </c>
      <c r="DQ110" s="4">
        <v>0.3749553250900175</v>
      </c>
      <c r="DR110" s="4">
        <v>0.37378624689057693</v>
      </c>
      <c r="DS110" s="4">
        <v>0.37261963082841443</v>
      </c>
      <c r="DT110" s="4">
        <v>0.37145548113463867</v>
      </c>
      <c r="DU110" s="4">
        <v>0.37029380191202144</v>
      </c>
      <c r="DV110" s="4">
        <v>0.36913459713843899</v>
      </c>
      <c r="DW110" s="4">
        <v>0.36797787067013721</v>
      </c>
      <c r="DX110" s="4">
        <v>0.36682362624482656</v>
      </c>
      <c r="DY110" s="4">
        <v>0.36567186748462166</v>
      </c>
      <c r="DZ110" s="4">
        <v>0.36452259789883035</v>
      </c>
      <c r="EA110" s="4">
        <v>0.36337582088660514</v>
      </c>
      <c r="EB110" s="4">
        <v>0.36223153973946176</v>
      </c>
      <c r="EC110" s="4">
        <v>0.36108975764367501</v>
      </c>
      <c r="ED110" s="4">
        <v>0.35995047768255839</v>
      </c>
      <c r="EE110" s="4">
        <v>0.35881370283863401</v>
      </c>
      <c r="EF110" s="4">
        <v>0.35767943599570018</v>
      </c>
      <c r="EG110" s="4">
        <v>0.35654767994080172</v>
      </c>
      <c r="EH110" s="4">
        <v>0.35541843736610956</v>
      </c>
      <c r="EI110" s="4">
        <v>0.35429171087071443</v>
      </c>
      <c r="EJ110" s="4">
        <v>0.3531675029623409</v>
      </c>
      <c r="EK110" s="4">
        <v>0.35204581605898344</v>
      </c>
      <c r="EL110" s="4">
        <v>0.35092665249047394</v>
      </c>
      <c r="EM110" s="4">
        <v>0.34981001449998006</v>
      </c>
      <c r="EN110" s="4">
        <v>0.34869590424544072</v>
      </c>
      <c r="EO110" s="4">
        <v>0.34758432380094273</v>
      </c>
      <c r="EP110" s="4">
        <v>0.34647527515804122</v>
      </c>
      <c r="EQ110" s="4">
        <v>0.34536876022702712</v>
      </c>
      <c r="ER110" s="4">
        <v>0.34426478083814527</v>
      </c>
      <c r="ES110" s="4">
        <v>0.3431633387427655</v>
      </c>
      <c r="ET110" s="4">
        <v>0.3420644356145105</v>
      </c>
      <c r="EU110" s="4">
        <v>0.34096807305034171</v>
      </c>
      <c r="EV110" s="4">
        <v>0.33987425257160608</v>
      </c>
      <c r="EW110" s="4">
        <v>0.33878297562504689</v>
      </c>
      <c r="EX110" s="4">
        <v>0.33769424358377897</v>
      </c>
      <c r="EY110" s="4">
        <v>0.33660805774823244</v>
      </c>
      <c r="EZ110" s="4">
        <v>0.33552441934706467</v>
      </c>
      <c r="FA110" s="4">
        <v>0.33444332953804456</v>
      </c>
      <c r="FB110" s="4">
        <v>0.33336478940890835</v>
      </c>
      <c r="FC110" s="4">
        <v>0.33228879997819039</v>
      </c>
      <c r="FD110" s="4">
        <v>0.33121536219602987</v>
      </c>
      <c r="FE110" s="4">
        <v>0.33014447694495397</v>
      </c>
      <c r="FF110" s="4">
        <v>0.32907614504064042</v>
      </c>
      <c r="FG110" s="4">
        <v>0.32801036723265886</v>
      </c>
      <c r="FH110" s="4">
        <v>0.32694714420519377</v>
      </c>
      <c r="FI110" s="4">
        <v>0.3258864765777485</v>
      </c>
      <c r="FJ110" s="4">
        <v>0.324828364905833</v>
      </c>
      <c r="FK110" s="4">
        <v>0.32377280968163524</v>
      </c>
      <c r="FL110" s="4">
        <v>0.32271981133467653</v>
      </c>
      <c r="FM110" s="4">
        <v>0.32166937023245401</v>
      </c>
      <c r="FN110" s="4">
        <v>0.3206214866810676</v>
      </c>
      <c r="FO110" s="4">
        <v>0.31957616092583629</v>
      </c>
      <c r="FP110" s="4">
        <v>0.3185333931519001</v>
      </c>
      <c r="FQ110" s="4">
        <v>0.31749318348481159</v>
      </c>
    </row>
    <row r="111" spans="1:173" x14ac:dyDescent="0.2">
      <c r="A111" s="3">
        <v>109</v>
      </c>
      <c r="B111" s="4">
        <v>0.57220828643510635</v>
      </c>
      <c r="C111" s="4">
        <v>0.57295051503773697</v>
      </c>
      <c r="D111" s="4">
        <v>0.55355506792762343</v>
      </c>
      <c r="E111" s="4">
        <v>0.54338736987688518</v>
      </c>
      <c r="F111" s="4">
        <v>0.53777837905123205</v>
      </c>
      <c r="G111" s="4">
        <v>0.53442739542406281</v>
      </c>
      <c r="H111" s="4">
        <v>0.5321948548676525</v>
      </c>
      <c r="I111" s="4">
        <v>0.53051437222290376</v>
      </c>
      <c r="J111" s="4">
        <v>0.52910401404670004</v>
      </c>
      <c r="K111" s="4">
        <v>0.52782344966565908</v>
      </c>
      <c r="L111" s="4">
        <v>0.52660295043405458</v>
      </c>
      <c r="M111" s="4">
        <v>0.52540801122820735</v>
      </c>
      <c r="N111" s="4">
        <v>0.52422169915957872</v>
      </c>
      <c r="O111" s="4">
        <v>0.52303584146260174</v>
      </c>
      <c r="P111" s="4">
        <v>0.52184662519907921</v>
      </c>
      <c r="Q111" s="4">
        <v>0.5206524000795294</v>
      </c>
      <c r="R111" s="4">
        <v>0.51945258169682385</v>
      </c>
      <c r="S111" s="4">
        <v>0.51824710443381372</v>
      </c>
      <c r="T111" s="4">
        <v>0.51703614893332572</v>
      </c>
      <c r="U111" s="4">
        <v>0.51582000669304251</v>
      </c>
      <c r="V111" s="4">
        <v>0.51459901312449241</v>
      </c>
      <c r="W111" s="4">
        <v>0.51337351477556292</v>
      </c>
      <c r="X111" s="4">
        <v>0.51214385358228542</v>
      </c>
      <c r="Y111" s="4">
        <v>0.51091035959189113</v>
      </c>
      <c r="Z111" s="4">
        <v>0.50967334788373186</v>
      </c>
      <c r="AA111" s="4">
        <v>0.50843311755510334</v>
      </c>
      <c r="AB111" s="4">
        <v>0.50718995170824965</v>
      </c>
      <c r="AC111" s="4">
        <v>0.50594411790888794</v>
      </c>
      <c r="AD111" s="4">
        <v>0.50469586885330608</v>
      </c>
      <c r="AE111" s="4">
        <v>0.5034454431142259</v>
      </c>
      <c r="AF111" s="4">
        <v>0.5021930659020547</v>
      </c>
      <c r="AG111" s="4">
        <v>0.50093894981124454</v>
      </c>
      <c r="AH111" s="4">
        <v>0.49968329553793678</v>
      </c>
      <c r="AI111" s="4">
        <v>0.49842629256321336</v>
      </c>
      <c r="AJ111" s="4">
        <v>0.49716811980027886</v>
      </c>
      <c r="AK111" s="4">
        <v>0.4959089462058246</v>
      </c>
      <c r="AL111" s="4">
        <v>0.49464893135673271</v>
      </c>
      <c r="AM111" s="4">
        <v>0.49338822599366505</v>
      </c>
      <c r="AN111" s="4">
        <v>0.4921269725332279</v>
      </c>
      <c r="AO111" s="4">
        <v>0.49086530555041386</v>
      </c>
      <c r="AP111" s="4">
        <v>0.48960335223298823</v>
      </c>
      <c r="AQ111" s="4">
        <v>0.48834123280941533</v>
      </c>
      <c r="AR111" s="4">
        <v>0.4870790609518455</v>
      </c>
      <c r="AS111" s="4">
        <v>0.48581694415560128</v>
      </c>
      <c r="AT111" s="4">
        <v>0.48455498409652376</v>
      </c>
      <c r="AU111" s="4">
        <v>0.48329327696746205</v>
      </c>
      <c r="AV111" s="4">
        <v>0.48203191379511789</v>
      </c>
      <c r="AW111" s="4">
        <v>0.48077098073838398</v>
      </c>
      <c r="AX111" s="4">
        <v>0.47951055936925435</v>
      </c>
      <c r="AY111" s="4">
        <v>0.47825072693731863</v>
      </c>
      <c r="AZ111" s="4">
        <v>0.476991556618797</v>
      </c>
      <c r="BA111" s="4">
        <v>0.47573311775101357</v>
      </c>
      <c r="BB111" s="4">
        <v>0.47447547605315821</v>
      </c>
      <c r="BC111" s="4">
        <v>0.47321869383413506</v>
      </c>
      <c r="BD111" s="4">
        <v>0.47196283018825003</v>
      </c>
      <c r="BE111" s="4">
        <v>0.47070794117944659</v>
      </c>
      <c r="BF111" s="4">
        <v>0.46945408001475808</v>
      </c>
      <c r="BG111" s="4">
        <v>0.46820129720760595</v>
      </c>
      <c r="BH111" s="4">
        <v>0.46694964073153578</v>
      </c>
      <c r="BI111" s="4">
        <v>0.46569915616495083</v>
      </c>
      <c r="BJ111" s="4">
        <v>0.46444988682736799</v>
      </c>
      <c r="BK111" s="4">
        <v>0.4632018739076913</v>
      </c>
      <c r="BL111" s="4">
        <v>0.46195515658497177</v>
      </c>
      <c r="BM111" s="4">
        <v>0.46070977214209019</v>
      </c>
      <c r="BN111" s="4">
        <v>0.45946575607277862</v>
      </c>
      <c r="BO111" s="4">
        <v>0.45822314218237026</v>
      </c>
      <c r="BP111" s="4">
        <v>0.45698196268264346</v>
      </c>
      <c r="BQ111" s="4">
        <v>0.45574224828110854</v>
      </c>
      <c r="BR111" s="4">
        <v>0.45450402826505931</v>
      </c>
      <c r="BS111" s="4">
        <v>0.45326733058069946</v>
      </c>
      <c r="BT111" s="4">
        <v>0.45203218190762939</v>
      </c>
      <c r="BU111" s="4">
        <v>0.45079860772896907</v>
      </c>
      <c r="BV111" s="4">
        <v>0.44956663239736849</v>
      </c>
      <c r="BW111" s="4">
        <v>0.4483362791971518</v>
      </c>
      <c r="BX111" s="4">
        <v>0.44710757040281712</v>
      </c>
      <c r="BY111" s="4">
        <v>0.44588052733411065</v>
      </c>
      <c r="BZ111" s="4">
        <v>0.44465517040787206</v>
      </c>
      <c r="CA111" s="4">
        <v>0.44343151918684376</v>
      </c>
      <c r="CB111" s="4">
        <v>0.44220959242562119</v>
      </c>
      <c r="CC111" s="4">
        <v>0.44098940811391218</v>
      </c>
      <c r="CD111" s="4">
        <v>0.43977098351726318</v>
      </c>
      <c r="CE111" s="4">
        <v>0.43855433521540299</v>
      </c>
      <c r="CF111" s="4">
        <v>0.43733947913834159</v>
      </c>
      <c r="CG111" s="4">
        <v>0.43612643060035838</v>
      </c>
      <c r="CH111" s="4">
        <v>0.43491520433200215</v>
      </c>
      <c r="CI111" s="4">
        <v>0.43370581451022228</v>
      </c>
      <c r="CJ111" s="4">
        <v>0.43249827478673808</v>
      </c>
      <c r="CK111" s="4">
        <v>0.43129259831475197</v>
      </c>
      <c r="CL111" s="4">
        <v>0.43008879777410491</v>
      </c>
      <c r="CM111" s="4">
        <v>0.42888688539496267</v>
      </c>
      <c r="CN111" s="4">
        <v>0.42768687298012353</v>
      </c>
      <c r="CO111" s="4">
        <v>0.42648877192602452</v>
      </c>
      <c r="CP111" s="4">
        <v>0.42529259324252677</v>
      </c>
      <c r="CQ111" s="4">
        <v>0.42409834757154974</v>
      </c>
      <c r="CR111" s="4">
        <v>0.42290604520462205</v>
      </c>
      <c r="CS111" s="4">
        <v>0.42171569609941462</v>
      </c>
      <c r="CT111" s="4">
        <v>0.42052730989531406</v>
      </c>
      <c r="CU111" s="4">
        <v>0.41934089592809509</v>
      </c>
      <c r="CV111" s="4">
        <v>0.41815646324374267</v>
      </c>
      <c r="CW111" s="4">
        <v>0.41697402061147704</v>
      </c>
      <c r="CX111" s="4">
        <v>0.41579357653602578</v>
      </c>
      <c r="CY111" s="4">
        <v>0.41461513926919014</v>
      </c>
      <c r="CZ111" s="4">
        <v>0.4134387168207444</v>
      </c>
      <c r="DA111" s="4">
        <v>0.41226431696871091</v>
      </c>
      <c r="DB111" s="4">
        <v>0.41109194726904486</v>
      </c>
      <c r="DC111" s="4">
        <v>0.40992161506476577</v>
      </c>
      <c r="DD111" s="4">
        <v>0.40875332749456672</v>
      </c>
      <c r="DE111" s="4">
        <v>0.40758709150093353</v>
      </c>
      <c r="DF111" s="4">
        <v>0.40642291383780327</v>
      </c>
      <c r="DG111" s="4">
        <v>0.40526080107778617</v>
      </c>
      <c r="DH111" s="4">
        <v>0.40410075961898206</v>
      </c>
      <c r="DI111" s="4">
        <v>0.40294279569141001</v>
      </c>
      <c r="DJ111" s="4">
        <v>0.40178691536307776</v>
      </c>
      <c r="DK111" s="4">
        <v>0.40063312454571054</v>
      </c>
      <c r="DL111" s="4">
        <v>0.39948142900015982</v>
      </c>
      <c r="DM111" s="4">
        <v>0.39833183434151165</v>
      </c>
      <c r="DN111" s="4">
        <v>0.39718434604391084</v>
      </c>
      <c r="DO111" s="4">
        <v>0.39603896944511952</v>
      </c>
      <c r="DP111" s="4">
        <v>0.39489570975082455</v>
      </c>
      <c r="DQ111" s="4">
        <v>0.39375457203870967</v>
      </c>
      <c r="DR111" s="4">
        <v>0.39261556126230557</v>
      </c>
      <c r="DS111" s="4">
        <v>0.39147868225463078</v>
      </c>
      <c r="DT111" s="4">
        <v>0.39034393973163806</v>
      </c>
      <c r="DU111" s="4">
        <v>0.38921133829547383</v>
      </c>
      <c r="DV111" s="4">
        <v>0.38808088243756544</v>
      </c>
      <c r="DW111" s="4">
        <v>0.38695257654154513</v>
      </c>
      <c r="DX111" s="4">
        <v>0.38582642488601948</v>
      </c>
      <c r="DY111" s="4">
        <v>0.38470243164719498</v>
      </c>
      <c r="DZ111" s="4">
        <v>0.38358060090136703</v>
      </c>
      <c r="EA111" s="4">
        <v>0.38246093662728187</v>
      </c>
      <c r="EB111" s="4">
        <v>0.3813434427083775</v>
      </c>
      <c r="EC111" s="4">
        <v>0.38022812293491137</v>
      </c>
      <c r="ED111" s="4">
        <v>0.37911498100598251</v>
      </c>
      <c r="EE111" s="4">
        <v>0.37800402053145199</v>
      </c>
      <c r="EF111" s="4">
        <v>0.37689524503377092</v>
      </c>
      <c r="EG111" s="4">
        <v>0.37578865794971816</v>
      </c>
      <c r="EH111" s="4">
        <v>0.37468426263205634</v>
      </c>
      <c r="EI111" s="4">
        <v>0.37358206235110769</v>
      </c>
      <c r="EJ111" s="4">
        <v>0.37248206029625763</v>
      </c>
      <c r="EK111" s="4">
        <v>0.37138425957738819</v>
      </c>
      <c r="EL111" s="4">
        <v>0.37028866322624587</v>
      </c>
      <c r="EM111" s="4">
        <v>0.36919527419774945</v>
      </c>
      <c r="EN111" s="4">
        <v>0.368104095371238</v>
      </c>
      <c r="EO111" s="4">
        <v>0.36701512955166604</v>
      </c>
      <c r="EP111" s="4">
        <v>0.3659283794707473</v>
      </c>
      <c r="EQ111" s="4">
        <v>0.36484384778805024</v>
      </c>
      <c r="ER111" s="4">
        <v>0.3637615370920475</v>
      </c>
      <c r="ES111" s="4">
        <v>0.36268144990112439</v>
      </c>
      <c r="ET111" s="4">
        <v>0.36160358866454556</v>
      </c>
      <c r="EU111" s="4">
        <v>0.36052795576338548</v>
      </c>
      <c r="EV111" s="4">
        <v>0.35945455351142219</v>
      </c>
      <c r="EW111" s="4">
        <v>0.35838338415599835</v>
      </c>
      <c r="EX111" s="4">
        <v>0.35731444987885064</v>
      </c>
      <c r="EY111" s="4">
        <v>0.35624775279690934</v>
      </c>
      <c r="EZ111" s="4">
        <v>0.35518329496307077</v>
      </c>
      <c r="FA111" s="4">
        <v>0.3541210783669424</v>
      </c>
      <c r="FB111" s="4">
        <v>0.3530611049355642</v>
      </c>
      <c r="FC111" s="4">
        <v>0.35200337653410607</v>
      </c>
      <c r="FD111" s="4">
        <v>0.3509478949665441</v>
      </c>
      <c r="FE111" s="4">
        <v>0.34989466197631558</v>
      </c>
      <c r="FF111" s="4">
        <v>0.34884367924695459</v>
      </c>
      <c r="FG111" s="4">
        <v>0.34779494840270975</v>
      </c>
      <c r="FH111" s="4">
        <v>0.3467484710091443</v>
      </c>
      <c r="FI111" s="4">
        <v>0.34570424857372006</v>
      </c>
      <c r="FJ111" s="4">
        <v>0.34466228254636622</v>
      </c>
      <c r="FK111" s="4">
        <v>0.34362257432003318</v>
      </c>
      <c r="FL111" s="4">
        <v>0.34258512523123397</v>
      </c>
      <c r="FM111" s="4">
        <v>0.34154993656057053</v>
      </c>
      <c r="FN111" s="4">
        <v>0.34051700953325104</v>
      </c>
      <c r="FO111" s="4">
        <v>0.33948634531959276</v>
      </c>
      <c r="FP111" s="4">
        <v>0.33845794503551607</v>
      </c>
      <c r="FQ111" s="4">
        <v>0.33743180974302756</v>
      </c>
    </row>
    <row r="112" spans="1:173" x14ac:dyDescent="0.2">
      <c r="A112" s="3">
        <v>110</v>
      </c>
      <c r="B112" s="4">
        <v>0.584319838039985</v>
      </c>
      <c r="C112" s="4">
        <v>0.58511306442952238</v>
      </c>
      <c r="D112" s="4">
        <v>0.56566434956259171</v>
      </c>
      <c r="E112" s="4">
        <v>0.55548163344950996</v>
      </c>
      <c r="F112" s="4">
        <v>0.5498848748284757</v>
      </c>
      <c r="G112" s="4">
        <v>0.54656220008713263</v>
      </c>
      <c r="H112" s="4">
        <v>0.54436703765746486</v>
      </c>
      <c r="I112" s="4">
        <v>0.54272909780857459</v>
      </c>
      <c r="J112" s="4">
        <v>0.54136435512407388</v>
      </c>
      <c r="K112" s="4">
        <v>0.54013136598095257</v>
      </c>
      <c r="L112" s="4">
        <v>0.53895980138726807</v>
      </c>
      <c r="M112" s="4">
        <v>0.53781482113197354</v>
      </c>
      <c r="N112" s="4">
        <v>0.53667929432269523</v>
      </c>
      <c r="O112" s="4">
        <v>0.53554492152480715</v>
      </c>
      <c r="P112" s="4">
        <v>0.53440780087055173</v>
      </c>
      <c r="Q112" s="4">
        <v>0.53326621371679417</v>
      </c>
      <c r="R112" s="4">
        <v>0.53211951908260358</v>
      </c>
      <c r="S112" s="4">
        <v>0.53096760201620752</v>
      </c>
      <c r="T112" s="4">
        <v>0.52981059868857661</v>
      </c>
      <c r="U112" s="4">
        <v>0.52864875971408654</v>
      </c>
      <c r="V112" s="4">
        <v>0.5274823824983097</v>
      </c>
      <c r="W112" s="4">
        <v>0.52631177803860452</v>
      </c>
      <c r="X112" s="4">
        <v>0.52513725490419505</v>
      </c>
      <c r="Y112" s="4">
        <v>0.52395911176701893</v>
      </c>
      <c r="Z112" s="4">
        <v>0.52277763417387901</v>
      </c>
      <c r="AA112" s="4">
        <v>0.52159309340848248</v>
      </c>
      <c r="AB112" s="4">
        <v>0.52040574637011217</v>
      </c>
      <c r="AC112" s="4">
        <v>0.51921583593428688</v>
      </c>
      <c r="AD112" s="4">
        <v>0.51802359152978106</v>
      </c>
      <c r="AE112" s="4">
        <v>0.51682922980070356</v>
      </c>
      <c r="AF112" s="4">
        <v>0.51563295528936082</v>
      </c>
      <c r="AG112" s="4">
        <v>0.51443496110905085</v>
      </c>
      <c r="AH112" s="4">
        <v>0.51323542959255086</v>
      </c>
      <c r="AI112" s="4">
        <v>0.51203453291030288</v>
      </c>
      <c r="AJ112" s="4">
        <v>0.51083243365634901</v>
      </c>
      <c r="AK112" s="4">
        <v>0.50962928540203545</v>
      </c>
      <c r="AL112" s="4">
        <v>0.5084252332184257</v>
      </c>
      <c r="AM112" s="4">
        <v>0.5072204141687745</v>
      </c>
      <c r="AN112" s="4">
        <v>0.50601495777256256</v>
      </c>
      <c r="AO112" s="4">
        <v>0.50480898644262706</v>
      </c>
      <c r="AP112" s="4">
        <v>0.50360261589688893</v>
      </c>
      <c r="AQ112" s="4">
        <v>0.50239595554611793</v>
      </c>
      <c r="AR112" s="4">
        <v>0.50118910885911605</v>
      </c>
      <c r="AS112" s="4">
        <v>0.49998217370661657</v>
      </c>
      <c r="AT112" s="4">
        <v>0.49877524268513374</v>
      </c>
      <c r="AU112" s="4">
        <v>0.49756840342192565</v>
      </c>
      <c r="AV112" s="4">
        <v>0.49636173886216439</v>
      </c>
      <c r="AW112" s="4">
        <v>0.49515532753934743</v>
      </c>
      <c r="AX112" s="4">
        <v>0.49394924382992622</v>
      </c>
      <c r="AY112" s="4">
        <v>0.49274355819306659</v>
      </c>
      <c r="AZ112" s="4">
        <v>0.49153833739640729</v>
      </c>
      <c r="BA112" s="4">
        <v>0.49033364472863239</v>
      </c>
      <c r="BB112" s="4">
        <v>0.48912954019962218</v>
      </c>
      <c r="BC112" s="4">
        <v>0.48792608072890897</v>
      </c>
      <c r="BD112" s="4">
        <v>0.4867233203231176</v>
      </c>
      <c r="BE112" s="4">
        <v>0.48552131024303158</v>
      </c>
      <c r="BF112" s="4">
        <v>0.48432009916089147</v>
      </c>
      <c r="BG112" s="4">
        <v>0.48311973330849389</v>
      </c>
      <c r="BH112" s="4">
        <v>0.48192025661662763</v>
      </c>
      <c r="BI112" s="4">
        <v>0.48072171084635296</v>
      </c>
      <c r="BJ112" s="4">
        <v>0.47952413571259933</v>
      </c>
      <c r="BK112" s="4">
        <v>0.47832756900053064</v>
      </c>
      <c r="BL112" s="4">
        <v>0.47713204667510056</v>
      </c>
      <c r="BM112" s="4">
        <v>0.47593760298419396</v>
      </c>
      <c r="BN112" s="4">
        <v>0.47474427055573243</v>
      </c>
      <c r="BO112" s="4">
        <v>0.47355208048909325</v>
      </c>
      <c r="BP112" s="4">
        <v>0.47236106244117604</v>
      </c>
      <c r="BQ112" s="4">
        <v>0.47117124470743121</v>
      </c>
      <c r="BR112" s="4">
        <v>0.46998265429814146</v>
      </c>
      <c r="BS112" s="4">
        <v>0.46879531701023813</v>
      </c>
      <c r="BT112" s="4">
        <v>0.46760925749491089</v>
      </c>
      <c r="BU112" s="4">
        <v>0.46642449932125785</v>
      </c>
      <c r="BV112" s="4">
        <v>0.46524106503620877</v>
      </c>
      <c r="BW112" s="4">
        <v>0.46405897622093895</v>
      </c>
      <c r="BX112" s="4">
        <v>0.46287825354397871</v>
      </c>
      <c r="BY112" s="4">
        <v>0.46169891681121389</v>
      </c>
      <c r="BZ112" s="4">
        <v>0.4605209850129578</v>
      </c>
      <c r="CA112" s="4">
        <v>0.45934447636826836</v>
      </c>
      <c r="CB112" s="4">
        <v>0.4581694083666692</v>
      </c>
      <c r="CC112" s="4">
        <v>0.45699579780742983</v>
      </c>
      <c r="CD112" s="4">
        <v>0.45582366083654702</v>
      </c>
      <c r="CE112" s="4">
        <v>0.45465301298156113</v>
      </c>
      <c r="CF112" s="4">
        <v>0.45348386918433703</v>
      </c>
      <c r="CG112" s="4">
        <v>0.45231624383192615</v>
      </c>
      <c r="CH112" s="4">
        <v>0.45115015078562537</v>
      </c>
      <c r="CI112" s="4">
        <v>0.44998560340833649</v>
      </c>
      <c r="CJ112" s="4">
        <v>0.44882261459032713</v>
      </c>
      <c r="CK112" s="4">
        <v>0.44766119677348604</v>
      </c>
      <c r="CL112" s="4">
        <v>0.44650136197416379</v>
      </c>
      <c r="CM112" s="4">
        <v>0.44534312180467861</v>
      </c>
      <c r="CN112" s="4">
        <v>0.44418648749356815</v>
      </c>
      <c r="CO112" s="4">
        <v>0.44303146990466158</v>
      </c>
      <c r="CP112" s="4">
        <v>0.44187807955503811</v>
      </c>
      <c r="CQ112" s="4">
        <v>0.44072632663194145</v>
      </c>
      <c r="CR112" s="4">
        <v>0.43957622100870941</v>
      </c>
      <c r="CS112" s="4">
        <v>0.43842777225977669</v>
      </c>
      <c r="CT112" s="4">
        <v>0.43728098967480611</v>
      </c>
      <c r="CU112" s="4">
        <v>0.43613588227199973</v>
      </c>
      <c r="CV112" s="4">
        <v>0.43499245881063731</v>
      </c>
      <c r="CW112" s="4">
        <v>0.4338507278028888</v>
      </c>
      <c r="CX112" s="4">
        <v>0.43271069752494218</v>
      </c>
      <c r="CY112" s="4">
        <v>0.4315723760274891</v>
      </c>
      <c r="CZ112" s="4">
        <v>0.43043577114560372</v>
      </c>
      <c r="DA112" s="4">
        <v>0.42930089050805287</v>
      </c>
      <c r="DB112" s="4">
        <v>0.42816774154606951</v>
      </c>
      <c r="DC112" s="4">
        <v>0.42703633150162179</v>
      </c>
      <c r="DD112" s="4">
        <v>0.42590666743520722</v>
      </c>
      <c r="DE112" s="4">
        <v>0.42477875623320105</v>
      </c>
      <c r="DF112" s="4">
        <v>0.42365260461478249</v>
      </c>
      <c r="DG112" s="4">
        <v>0.42252821913846805</v>
      </c>
      <c r="DH112" s="4">
        <v>0.42140560620827028</v>
      </c>
      <c r="DI112" s="4">
        <v>0.42028477207950798</v>
      </c>
      <c r="DJ112" s="4">
        <v>0.41916572286428677</v>
      </c>
      <c r="DK112" s="4">
        <v>0.41804846453666866</v>
      </c>
      <c r="DL112" s="4">
        <v>0.41693300293755142</v>
      </c>
      <c r="DM112" s="4">
        <v>0.41581934377927321</v>
      </c>
      <c r="DN112" s="4">
        <v>0.41470749264995821</v>
      </c>
      <c r="DO112" s="4">
        <v>0.4135974550176208</v>
      </c>
      <c r="DP112" s="4">
        <v>0.41248923623403966</v>
      </c>
      <c r="DQ112" s="4">
        <v>0.41138284153841875</v>
      </c>
      <c r="DR112" s="4">
        <v>0.41027827606084477</v>
      </c>
      <c r="DS112" s="4">
        <v>0.4091755448255544</v>
      </c>
      <c r="DT112" s="4">
        <v>0.40807465275402321</v>
      </c>
      <c r="DU112" s="4">
        <v>0.40697560466788607</v>
      </c>
      <c r="DV112" s="4">
        <v>0.40587840529169872</v>
      </c>
      <c r="DW112" s="4">
        <v>0.40478305925555091</v>
      </c>
      <c r="DX112" s="4">
        <v>0.40368957109753856</v>
      </c>
      <c r="DY112" s="4">
        <v>0.40259794526610526</v>
      </c>
      <c r="DZ112" s="4">
        <v>0.40150818612225869</v>
      </c>
      <c r="EA112" s="4">
        <v>0.40042029794167078</v>
      </c>
      <c r="EB112" s="4">
        <v>0.39933428491666811</v>
      </c>
      <c r="EC112" s="4">
        <v>0.39825015115811924</v>
      </c>
      <c r="ED112" s="4">
        <v>0.3971679006972243</v>
      </c>
      <c r="EE112" s="4">
        <v>0.39608753748721393</v>
      </c>
      <c r="EF112" s="4">
        <v>0.39500906540496206</v>
      </c>
      <c r="EG112" s="4">
        <v>0.39393248825251781</v>
      </c>
      <c r="EH112" s="4">
        <v>0.39285780975856111</v>
      </c>
      <c r="EI112" s="4">
        <v>0.39178503357978745</v>
      </c>
      <c r="EJ112" s="4">
        <v>0.3907141633022243</v>
      </c>
      <c r="EK112" s="4">
        <v>0.38964520244248591</v>
      </c>
      <c r="EL112" s="4">
        <v>0.38857815444896693</v>
      </c>
      <c r="EM112" s="4">
        <v>0.38751302270298082</v>
      </c>
      <c r="EN112" s="4">
        <v>0.3864498105198455</v>
      </c>
      <c r="EO112" s="4">
        <v>0.38538852114991973</v>
      </c>
      <c r="EP112" s="4">
        <v>0.38432915777959242</v>
      </c>
      <c r="EQ112" s="4">
        <v>0.38327172353222871</v>
      </c>
      <c r="ER112" s="4">
        <v>0.38221622146907352</v>
      </c>
      <c r="ES112" s="4">
        <v>0.38116265459011855</v>
      </c>
      <c r="ET112" s="4">
        <v>0.38011102583493084</v>
      </c>
      <c r="EU112" s="4">
        <v>0.37906133808344755</v>
      </c>
      <c r="EV112" s="4">
        <v>0.37801359415673885</v>
      </c>
      <c r="EW112" s="4">
        <v>0.37696779681774062</v>
      </c>
      <c r="EX112" s="4">
        <v>0.37592394877195745</v>
      </c>
      <c r="EY112" s="4">
        <v>0.37488205266813979</v>
      </c>
      <c r="EZ112" s="4">
        <v>0.37384211109893606</v>
      </c>
      <c r="FA112" s="4">
        <v>0.37280412660151963</v>
      </c>
      <c r="FB112" s="4">
        <v>0.37176810165819474</v>
      </c>
      <c r="FC112" s="4">
        <v>0.37073403869698074</v>
      </c>
      <c r="FD112" s="4">
        <v>0.36970194009217672</v>
      </c>
      <c r="FE112" s="4">
        <v>0.36867180816490741</v>
      </c>
      <c r="FF112" s="4">
        <v>0.36764364518365134</v>
      </c>
      <c r="FG112" s="4">
        <v>0.36661745336475327</v>
      </c>
      <c r="FH112" s="4">
        <v>0.36559323487291961</v>
      </c>
      <c r="FI112" s="4">
        <v>0.36457099182170105</v>
      </c>
      <c r="FJ112" s="4">
        <v>0.3635507262739599</v>
      </c>
      <c r="FK112" s="4">
        <v>0.36253244024232534</v>
      </c>
      <c r="FL112" s="4">
        <v>0.36151613568963559</v>
      </c>
      <c r="FM112" s="4">
        <v>0.36050181452937013</v>
      </c>
      <c r="FN112" s="4">
        <v>0.35948947862606928</v>
      </c>
      <c r="FO112" s="4">
        <v>0.35847912979574481</v>
      </c>
      <c r="FP112" s="4">
        <v>0.35747076980628034</v>
      </c>
      <c r="FQ112" s="4">
        <v>0.35646440037782334</v>
      </c>
    </row>
    <row r="113" spans="1:173" x14ac:dyDescent="0.2">
      <c r="A113" s="3">
        <v>111</v>
      </c>
      <c r="B113" s="4">
        <v>0.59506398413841555</v>
      </c>
      <c r="C113" s="4">
        <v>0.59590541494652105</v>
      </c>
      <c r="D113" s="4">
        <v>0.57642861995358885</v>
      </c>
      <c r="E113" s="4">
        <v>0.56624420403522646</v>
      </c>
      <c r="F113" s="4">
        <v>0.56066645366450629</v>
      </c>
      <c r="G113" s="4">
        <v>0.55737542624789937</v>
      </c>
      <c r="H113" s="4">
        <v>0.55521920240041689</v>
      </c>
      <c r="I113" s="4">
        <v>0.55362444821107104</v>
      </c>
      <c r="J113" s="4">
        <v>0.55230548740517393</v>
      </c>
      <c r="K113" s="4">
        <v>0.55111998918777982</v>
      </c>
      <c r="L113" s="4">
        <v>0.54999714039269421</v>
      </c>
      <c r="M113" s="4">
        <v>0.54890182629263951</v>
      </c>
      <c r="N113" s="4">
        <v>0.54781675036121247</v>
      </c>
      <c r="O113" s="4">
        <v>0.54673350452311942</v>
      </c>
      <c r="P113" s="4">
        <v>0.54564810867143465</v>
      </c>
      <c r="Q113" s="4">
        <v>0.54455878270090929</v>
      </c>
      <c r="R113" s="4">
        <v>0.54346483394004896</v>
      </c>
      <c r="S113" s="4">
        <v>0.54236610188563605</v>
      </c>
      <c r="T113" s="4">
        <v>0.54126268138289624</v>
      </c>
      <c r="U113" s="4">
        <v>0.54015478491014646</v>
      </c>
      <c r="V113" s="4">
        <v>0.53904267433997832</v>
      </c>
      <c r="W113" s="4">
        <v>0.53792662738498209</v>
      </c>
      <c r="X113" s="4">
        <v>0.53680692134393737</v>
      </c>
      <c r="Y113" s="4">
        <v>0.53568382546329874</v>
      </c>
      <c r="Z113" s="4">
        <v>0.53455759757567045</v>
      </c>
      <c r="AA113" s="4">
        <v>0.53342848284903788</v>
      </c>
      <c r="AB113" s="4">
        <v>0.53229671356582231</v>
      </c>
      <c r="AC113" s="4">
        <v>0.53116250939307053</v>
      </c>
      <c r="AD113" s="4">
        <v>0.53002607787595579</v>
      </c>
      <c r="AE113" s="4">
        <v>0.52888761502204218</v>
      </c>
      <c r="AF113" s="4">
        <v>0.52774730591128671</v>
      </c>
      <c r="AG113" s="4">
        <v>0.52660532530042037</v>
      </c>
      <c r="AH113" s="4">
        <v>0.52546183820710812</v>
      </c>
      <c r="AI113" s="4">
        <v>0.52431700046760144</v>
      </c>
      <c r="AJ113" s="4">
        <v>0.52317095926569068</v>
      </c>
      <c r="AK113" s="4">
        <v>0.52202385363275794</v>
      </c>
      <c r="AL113" s="4">
        <v>0.52087581491967194</v>
      </c>
      <c r="AM113" s="4">
        <v>0.51972696724169187</v>
      </c>
      <c r="AN113" s="4">
        <v>0.51857742789771277</v>
      </c>
      <c r="AO113" s="4">
        <v>0.51742730776522128</v>
      </c>
      <c r="AP113" s="4">
        <v>0.51627671167231348</v>
      </c>
      <c r="AQ113" s="4">
        <v>0.51512573874807577</v>
      </c>
      <c r="AR113" s="4">
        <v>0.51397448275256963</v>
      </c>
      <c r="AS113" s="4">
        <v>0.51282303238759486</v>
      </c>
      <c r="AT113" s="4">
        <v>0.51167147158934745</v>
      </c>
      <c r="AU113" s="4">
        <v>0.5105198798040157</v>
      </c>
      <c r="AV113" s="4">
        <v>0.50936833224731082</v>
      </c>
      <c r="AW113" s="4">
        <v>0.50821690014886034</v>
      </c>
      <c r="AX113" s="4">
        <v>0.50706565098234657</v>
      </c>
      <c r="AY113" s="4">
        <v>0.50591464868221658</v>
      </c>
      <c r="AZ113" s="4">
        <v>0.5047639538477473</v>
      </c>
      <c r="BA113" s="4">
        <v>0.50361362393519737</v>
      </c>
      <c r="BB113" s="4">
        <v>0.50246371343874374</v>
      </c>
      <c r="BC113" s="4">
        <v>0.50131427406085161</v>
      </c>
      <c r="BD113" s="4">
        <v>0.50016535487269431</v>
      </c>
      <c r="BE113" s="4">
        <v>0.4990170024652042</v>
      </c>
      <c r="BF113" s="4">
        <v>0.4978692610912967</v>
      </c>
      <c r="BG113" s="4">
        <v>0.49672217279978659</v>
      </c>
      <c r="BH113" s="4">
        <v>0.49557577756147564</v>
      </c>
      <c r="BI113" s="4">
        <v>0.49443011338787224</v>
      </c>
      <c r="BJ113" s="4">
        <v>0.49328521644297008</v>
      </c>
      <c r="BK113" s="4">
        <v>0.49214112114849173</v>
      </c>
      <c r="BL113" s="4">
        <v>0.49099786028297876</v>
      </c>
      <c r="BM113" s="4">
        <v>0.48985546507508593</v>
      </c>
      <c r="BN113" s="4">
        <v>0.48871396529142042</v>
      </c>
      <c r="BO113" s="4">
        <v>0.48757338931924132</v>
      </c>
      <c r="BP113" s="4">
        <v>0.48643376424432316</v>
      </c>
      <c r="BQ113" s="4">
        <v>0.48529511592426255</v>
      </c>
      <c r="BR113" s="4">
        <v>0.48415746905749646</v>
      </c>
      <c r="BS113" s="4">
        <v>0.48302084724828265</v>
      </c>
      <c r="BT113" s="4">
        <v>0.48188527306787676</v>
      </c>
      <c r="BU113" s="4">
        <v>0.48075076811212991</v>
      </c>
      <c r="BV113" s="4">
        <v>0.47961735305571618</v>
      </c>
      <c r="BW113" s="4">
        <v>0.47848504770318567</v>
      </c>
      <c r="BX113" s="4">
        <v>0.47735387103703064</v>
      </c>
      <c r="BY113" s="4">
        <v>0.47622384126293904</v>
      </c>
      <c r="BZ113" s="4">
        <v>0.4750949758523989</v>
      </c>
      <c r="CA113" s="4">
        <v>0.47396729158281048</v>
      </c>
      <c r="CB113" s="4">
        <v>0.47284080457525102</v>
      </c>
      <c r="CC113" s="4">
        <v>0.47171553033002966</v>
      </c>
      <c r="CD113" s="4">
        <v>0.47059148376016313</v>
      </c>
      <c r="CE113" s="4">
        <v>0.46946867922289193</v>
      </c>
      <c r="CF113" s="4">
        <v>0.46834713054935428</v>
      </c>
      <c r="CG113" s="4">
        <v>0.46722685107252437</v>
      </c>
      <c r="CH113" s="4">
        <v>0.46610785365351648</v>
      </c>
      <c r="CI113" s="4">
        <v>0.46499015070635219</v>
      </c>
      <c r="CJ113" s="4">
        <v>0.46387375422127985</v>
      </c>
      <c r="CK113" s="4">
        <v>0.46275867578673158</v>
      </c>
      <c r="CL113" s="4">
        <v>0.46164492660999668</v>
      </c>
      <c r="CM113" s="4">
        <v>0.46053251753668989</v>
      </c>
      <c r="CN113" s="4">
        <v>0.45942145906908094</v>
      </c>
      <c r="CO113" s="4">
        <v>0.45831176138335628</v>
      </c>
      <c r="CP113" s="4">
        <v>0.45720343434587307</v>
      </c>
      <c r="CQ113" s="4">
        <v>0.45609648752846543</v>
      </c>
      <c r="CR113" s="4">
        <v>0.45499093022285975</v>
      </c>
      <c r="CS113" s="4">
        <v>0.45388677145424938</v>
      </c>
      <c r="CT113" s="4">
        <v>0.4527840199940798</v>
      </c>
      <c r="CU113" s="4">
        <v>0.45168268437209025</v>
      </c>
      <c r="CV113" s="4">
        <v>0.45058277288765458</v>
      </c>
      <c r="CW113" s="4">
        <v>0.44948429362046527</v>
      </c>
      <c r="CX113" s="4">
        <v>0.44838725444059435</v>
      </c>
      <c r="CY113" s="4">
        <v>0.44729166301797463</v>
      </c>
      <c r="CZ113" s="4">
        <v>0.44619752683132852</v>
      </c>
      <c r="DA113" s="4">
        <v>0.44510485317658244</v>
      </c>
      <c r="DB113" s="4">
        <v>0.44401364917479302</v>
      </c>
      <c r="DC113" s="4">
        <v>0.44292392177961737</v>
      </c>
      <c r="DD113" s="4">
        <v>0.4418356777843514</v>
      </c>
      <c r="DE113" s="4">
        <v>0.44074892382856334</v>
      </c>
      <c r="DF113" s="4">
        <v>0.43966366640434562</v>
      </c>
      <c r="DG113" s="4">
        <v>0.43857991186220791</v>
      </c>
      <c r="DH113" s="4">
        <v>0.43749766641663257</v>
      </c>
      <c r="DI113" s="4">
        <v>0.43641693615131238</v>
      </c>
      <c r="DJ113" s="4">
        <v>0.43533772702408835</v>
      </c>
      <c r="DK113" s="4">
        <v>0.43426004487160708</v>
      </c>
      <c r="DL113" s="4">
        <v>0.43318389541371305</v>
      </c>
      <c r="DM113" s="4">
        <v>0.43210928425759132</v>
      </c>
      <c r="DN113" s="4">
        <v>0.43103621690167648</v>
      </c>
      <c r="DO113" s="4">
        <v>0.42996469873934051</v>
      </c>
      <c r="DP113" s="4">
        <v>0.42889473506237308</v>
      </c>
      <c r="DQ113" s="4">
        <v>0.42782633106426693</v>
      </c>
      <c r="DR113" s="4">
        <v>0.42675949184331918</v>
      </c>
      <c r="DS113" s="4">
        <v>0.42569422240555965</v>
      </c>
      <c r="DT113" s="4">
        <v>0.42463052766751741</v>
      </c>
      <c r="DU113" s="4">
        <v>0.4235684124588327</v>
      </c>
      <c r="DV113" s="4">
        <v>0.42250788152472707</v>
      </c>
      <c r="DW113" s="4">
        <v>0.42144893952833562</v>
      </c>
      <c r="DX113" s="4">
        <v>0.42039159105291368</v>
      </c>
      <c r="DY113" s="4">
        <v>0.41933584060392337</v>
      </c>
      <c r="DZ113" s="4">
        <v>0.41828169261100623</v>
      </c>
      <c r="EA113" s="4">
        <v>0.41722915142985084</v>
      </c>
      <c r="EB113" s="4">
        <v>0.41617822134396065</v>
      </c>
      <c r="EC113" s="4">
        <v>0.41512890656632717</v>
      </c>
      <c r="ED113" s="4">
        <v>0.41408121124101582</v>
      </c>
      <c r="EE113" s="4">
        <v>0.41303513944466774</v>
      </c>
      <c r="EF113" s="4">
        <v>0.41199069518792419</v>
      </c>
      <c r="EG113" s="4">
        <v>0.41094788241677693</v>
      </c>
      <c r="EH113" s="4">
        <v>0.40990670501385018</v>
      </c>
      <c r="EI113" s="4">
        <v>0.40886716679961643</v>
      </c>
      <c r="EJ113" s="4">
        <v>0.40782927153355208</v>
      </c>
      <c r="EK113" s="4">
        <v>0.40679302291523545</v>
      </c>
      <c r="EL113" s="4">
        <v>0.40575842458538958</v>
      </c>
      <c r="EM113" s="4">
        <v>0.40472548012687581</v>
      </c>
      <c r="EN113" s="4">
        <v>0.40369419306563836</v>
      </c>
      <c r="EO113" s="4">
        <v>0.40266456687160357</v>
      </c>
      <c r="EP113" s="4">
        <v>0.40163660495953835</v>
      </c>
      <c r="EQ113" s="4">
        <v>0.40061031068986719</v>
      </c>
      <c r="ER113" s="4">
        <v>0.39958568736945232</v>
      </c>
      <c r="ES113" s="4">
        <v>0.39856273825233912</v>
      </c>
      <c r="ET113" s="4">
        <v>0.39754146654046718</v>
      </c>
      <c r="EU113" s="4">
        <v>0.39652187538435191</v>
      </c>
      <c r="EV113" s="4">
        <v>0.39550396788373521</v>
      </c>
      <c r="EW113" s="4">
        <v>0.39448774708820933</v>
      </c>
      <c r="EX113" s="4">
        <v>0.39347321599781493</v>
      </c>
      <c r="EY113" s="4">
        <v>0.39246037756361463</v>
      </c>
      <c r="EZ113" s="4">
        <v>0.39144923468824333</v>
      </c>
      <c r="FA113" s="4">
        <v>0.39043979022643727</v>
      </c>
      <c r="FB113" s="4">
        <v>0.38943204698554301</v>
      </c>
      <c r="FC113" s="4">
        <v>0.38842600772600688</v>
      </c>
      <c r="FD113" s="4">
        <v>0.38742167516184689</v>
      </c>
      <c r="FE113" s="4">
        <v>0.38641905196110726</v>
      </c>
      <c r="FF113" s="4">
        <v>0.38541814074629765</v>
      </c>
      <c r="FG113" s="4">
        <v>0.38441894409481769</v>
      </c>
      <c r="FH113" s="4">
        <v>0.3834214645393661</v>
      </c>
      <c r="FI113" s="4">
        <v>0.38242570456833835</v>
      </c>
      <c r="FJ113" s="4">
        <v>0.38143166662621086</v>
      </c>
      <c r="FK113" s="4">
        <v>0.38043935311391386</v>
      </c>
      <c r="FL113" s="4">
        <v>0.37944876638919278</v>
      </c>
      <c r="FM113" s="4">
        <v>0.37845990876696034</v>
      </c>
      <c r="FN113" s="4">
        <v>0.37747278251963801</v>
      </c>
      <c r="FO113" s="4">
        <v>0.37648738987748842</v>
      </c>
      <c r="FP113" s="4">
        <v>0.3755037330289398</v>
      </c>
      <c r="FQ113" s="4">
        <v>0.37452181412090157</v>
      </c>
    </row>
    <row r="114" spans="1:173" x14ac:dyDescent="0.2">
      <c r="A114" s="3">
        <v>112</v>
      </c>
      <c r="B114" s="4">
        <v>0.60454961877251367</v>
      </c>
      <c r="C114" s="4">
        <v>0.6054369896022751</v>
      </c>
      <c r="D114" s="4">
        <v>0.58595180959494153</v>
      </c>
      <c r="E114" s="4">
        <v>0.57577623798097544</v>
      </c>
      <c r="F114" s="4">
        <v>0.57022281831665644</v>
      </c>
      <c r="G114" s="4">
        <v>0.56696596438346103</v>
      </c>
      <c r="H114" s="4">
        <v>0.56484973484929568</v>
      </c>
      <c r="I114" s="4">
        <v>0.56329844683303287</v>
      </c>
      <c r="J114" s="4">
        <v>0.56202513236242768</v>
      </c>
      <c r="K114" s="4">
        <v>0.56088675867190796</v>
      </c>
      <c r="L114" s="4">
        <v>0.55981212465979846</v>
      </c>
      <c r="M114" s="4">
        <v>0.55876589203145799</v>
      </c>
      <c r="N114" s="4">
        <v>0.55773062652083927</v>
      </c>
      <c r="O114" s="4">
        <v>0.55669782752710939</v>
      </c>
      <c r="P114" s="4">
        <v>0.55566344674919432</v>
      </c>
      <c r="Q114" s="4">
        <v>0.55462564948587034</v>
      </c>
      <c r="R114" s="4">
        <v>0.55358369652890638</v>
      </c>
      <c r="S114" s="4">
        <v>0.5525373860117766</v>
      </c>
      <c r="T114" s="4">
        <v>0.5514867750591701</v>
      </c>
      <c r="U114" s="4">
        <v>0.55043204123435341</v>
      </c>
      <c r="V114" s="4">
        <v>0.54937341381926419</v>
      </c>
      <c r="W114" s="4">
        <v>0.54831113996354119</v>
      </c>
      <c r="X114" s="4">
        <v>0.54724546823081854</v>
      </c>
      <c r="Y114" s="4">
        <v>0.54617664081237682</v>
      </c>
      <c r="Z114" s="4">
        <v>0.54510489004692819</v>
      </c>
      <c r="AA114" s="4">
        <v>0.54403043706849319</v>
      </c>
      <c r="AB114" s="4">
        <v>0.54295349149528649</v>
      </c>
      <c r="AC114" s="4">
        <v>0.5418742516176609</v>
      </c>
      <c r="AD114" s="4">
        <v>0.54079290481549824</v>
      </c>
      <c r="AE114" s="4">
        <v>0.53970962807147327</v>
      </c>
      <c r="AF114" s="4">
        <v>0.53862458851452444</v>
      </c>
      <c r="AG114" s="4">
        <v>0.53753794396174415</v>
      </c>
      <c r="AH114" s="4">
        <v>0.53644984344376723</v>
      </c>
      <c r="AI114" s="4">
        <v>0.53536042770711423</v>
      </c>
      <c r="AJ114" s="4">
        <v>0.53426982969107217</v>
      </c>
      <c r="AK114" s="4">
        <v>0.53317817497871878</v>
      </c>
      <c r="AL114" s="4">
        <v>0.5320855822226489</v>
      </c>
      <c r="AM114" s="4">
        <v>0.53099216354640444</v>
      </c>
      <c r="AN114" s="4">
        <v>0.52989802492277982</v>
      </c>
      <c r="AO114" s="4">
        <v>0.52880326653022935</v>
      </c>
      <c r="AP114" s="4">
        <v>0.52770798308858735</v>
      </c>
      <c r="AQ114" s="4">
        <v>0.52661226417527041</v>
      </c>
      <c r="AR114" s="4">
        <v>0.52551619452308251</v>
      </c>
      <c r="AS114" s="4">
        <v>0.52441985430068194</v>
      </c>
      <c r="AT114" s="4">
        <v>0.52332331937671239</v>
      </c>
      <c r="AU114" s="4">
        <v>0.52222666156854647</v>
      </c>
      <c r="AV114" s="4">
        <v>0.5211299488765333</v>
      </c>
      <c r="AW114" s="4">
        <v>0.52003324570459342</v>
      </c>
      <c r="AX114" s="4">
        <v>0.51893661306795114</v>
      </c>
      <c r="AY114" s="4">
        <v>0.51784010878875586</v>
      </c>
      <c r="AZ114" s="4">
        <v>0.51674378768029383</v>
      </c>
      <c r="BA114" s="4">
        <v>0.51564770172045415</v>
      </c>
      <c r="BB114" s="4">
        <v>0.51455190021507446</v>
      </c>
      <c r="BC114" s="4">
        <v>0.51345642995175589</v>
      </c>
      <c r="BD114" s="4">
        <v>0.51236133534469985</v>
      </c>
      <c r="BE114" s="4">
        <v>0.51126665857109188</v>
      </c>
      <c r="BF114" s="4">
        <v>0.51017243969952208</v>
      </c>
      <c r="BG114" s="4">
        <v>0.50907871681090811</v>
      </c>
      <c r="BH114" s="4">
        <v>0.50798552611235648</v>
      </c>
      <c r="BI114" s="4">
        <v>0.50689290204437332</v>
      </c>
      <c r="BJ114" s="4">
        <v>0.50580087738181256</v>
      </c>
      <c r="BK114" s="4">
        <v>0.5047094833289274</v>
      </c>
      <c r="BL114" s="4">
        <v>0.50361874960886643</v>
      </c>
      <c r="BM114" s="4">
        <v>0.50252870454794163</v>
      </c>
      <c r="BN114" s="4">
        <v>0.5014393751549705</v>
      </c>
      <c r="BO114" s="4">
        <v>0.50035078719598103</v>
      </c>
      <c r="BP114" s="4">
        <v>0.49926296526454994</v>
      </c>
      <c r="BQ114" s="4">
        <v>0.49817593284802886</v>
      </c>
      <c r="BR114" s="4">
        <v>0.49708971238989819</v>
      </c>
      <c r="BS114" s="4">
        <v>0.49600432534847627</v>
      </c>
      <c r="BT114" s="4">
        <v>0.49491979225219407</v>
      </c>
      <c r="BU114" s="4">
        <v>0.49383613275163885</v>
      </c>
      <c r="BV114" s="4">
        <v>0.49275336566855332</v>
      </c>
      <c r="BW114" s="4">
        <v>0.49167150904197021</v>
      </c>
      <c r="BX114" s="4">
        <v>0.49059058017164758</v>
      </c>
      <c r="BY114" s="4">
        <v>0.48951059565896482</v>
      </c>
      <c r="BZ114" s="4">
        <v>0.48843157144542571</v>
      </c>
      <c r="CA114" s="4">
        <v>0.48735352284891031</v>
      </c>
      <c r="CB114" s="4">
        <v>0.48627646459780671</v>
      </c>
      <c r="CC114" s="4">
        <v>0.48520041086314591</v>
      </c>
      <c r="CD114" s="4">
        <v>0.48412537528885824</v>
      </c>
      <c r="CE114" s="4">
        <v>0.48305137102025941</v>
      </c>
      <c r="CF114" s="4">
        <v>0.48197841073087233</v>
      </c>
      <c r="CG114" s="4">
        <v>0.48090650664767909</v>
      </c>
      <c r="CH114" s="4">
        <v>0.47983567057489762</v>
      </c>
      <c r="CI114" s="4">
        <v>0.47876591391636858</v>
      </c>
      <c r="CJ114" s="4">
        <v>0.47769724769663302</v>
      </c>
      <c r="CK114" s="4">
        <v>0.47662968258077887</v>
      </c>
      <c r="CL114" s="4">
        <v>0.47556322889312819</v>
      </c>
      <c r="CM114" s="4">
        <v>0.47449789663483222</v>
      </c>
      <c r="CN114" s="4">
        <v>0.47343369550043912</v>
      </c>
      <c r="CO114" s="4">
        <v>0.47237063489349451</v>
      </c>
      <c r="CP114" s="4">
        <v>0.47130872394123158</v>
      </c>
      <c r="CQ114" s="4">
        <v>0.47024797150840369</v>
      </c>
      <c r="CR114" s="4">
        <v>0.469188386210311</v>
      </c>
      <c r="CS114" s="4">
        <v>0.46812997642506637</v>
      </c>
      <c r="CT114" s="4">
        <v>0.46707275030514772</v>
      </c>
      <c r="CU114" s="4">
        <v>0.46601671578827664</v>
      </c>
      <c r="CV114" s="4">
        <v>0.46496188060766397</v>
      </c>
      <c r="CW114" s="4">
        <v>0.46390825230165922</v>
      </c>
      <c r="CX114" s="4">
        <v>0.46285583822283904</v>
      </c>
      <c r="CY114" s="4">
        <v>0.46180464554656708</v>
      </c>
      <c r="CZ114" s="4">
        <v>0.46075468127905739</v>
      </c>
      <c r="DA114" s="4">
        <v>0.45970595226496902</v>
      </c>
      <c r="DB114" s="4">
        <v>0.45865846519456188</v>
      </c>
      <c r="DC114" s="4">
        <v>0.45761222661043599</v>
      </c>
      <c r="DD114" s="4">
        <v>0.45656724291388273</v>
      </c>
      <c r="DE114" s="4">
        <v>0.45552352037086785</v>
      </c>
      <c r="DF114" s="4">
        <v>0.45448106511766895</v>
      </c>
      <c r="DG114" s="4">
        <v>0.45343988316618844</v>
      </c>
      <c r="DH114" s="4">
        <v>0.45239998040896001</v>
      </c>
      <c r="DI114" s="4">
        <v>0.45136136262386706</v>
      </c>
      <c r="DJ114" s="4">
        <v>0.4503240354785909</v>
      </c>
      <c r="DK114" s="4">
        <v>0.44928800453480244</v>
      </c>
      <c r="DL114" s="4">
        <v>0.44825327525211578</v>
      </c>
      <c r="DM114" s="4">
        <v>0.44721985299181399</v>
      </c>
      <c r="DN114" s="4">
        <v>0.4461877430203639</v>
      </c>
      <c r="DO114" s="4">
        <v>0.44515695051272985</v>
      </c>
      <c r="DP114" s="4">
        <v>0.44412748055550022</v>
      </c>
      <c r="DQ114" s="4">
        <v>0.44309933814983571</v>
      </c>
      <c r="DR114" s="4">
        <v>0.44207252821425214</v>
      </c>
      <c r="DS114" s="4">
        <v>0.44104705558724522</v>
      </c>
      <c r="DT114" s="4">
        <v>0.44002292502976947</v>
      </c>
      <c r="DU114" s="4">
        <v>0.43900014122757636</v>
      </c>
      <c r="DV114" s="4">
        <v>0.4379787087934236</v>
      </c>
      <c r="DW114" s="4">
        <v>0.43695863226915999</v>
      </c>
      <c r="DX114" s="4">
        <v>0.43593991612769623</v>
      </c>
      <c r="DY114" s="4">
        <v>0.43492256477486535</v>
      </c>
      <c r="DZ114" s="4">
        <v>0.43390658255118253</v>
      </c>
      <c r="EA114" s="4">
        <v>0.43289197373350652</v>
      </c>
      <c r="EB114" s="4">
        <v>0.4318787425366124</v>
      </c>
      <c r="EC114" s="4">
        <v>0.43086689311467863</v>
      </c>
      <c r="ED114" s="4">
        <v>0.42985642956269243</v>
      </c>
      <c r="EE114" s="4">
        <v>0.42884735591778245</v>
      </c>
      <c r="EF114" s="4">
        <v>0.42783967616047791</v>
      </c>
      <c r="EG114" s="4">
        <v>0.42683339421590261</v>
      </c>
      <c r="EH114" s="4">
        <v>0.42582851395490551</v>
      </c>
      <c r="EI114" s="4">
        <v>0.42482503919513248</v>
      </c>
      <c r="EJ114" s="4">
        <v>0.42382297370204181</v>
      </c>
      <c r="EK114" s="4">
        <v>0.4228223211898694</v>
      </c>
      <c r="EL114" s="4">
        <v>0.42182308532254209</v>
      </c>
      <c r="EM114" s="4">
        <v>0.42082526971454648</v>
      </c>
      <c r="EN114" s="4">
        <v>0.41982887793175483</v>
      </c>
      <c r="EO114" s="4">
        <v>0.418833913492208</v>
      </c>
      <c r="EP114" s="4">
        <v>0.41784037986686173</v>
      </c>
      <c r="EQ114" s="4">
        <v>0.41684828048029599</v>
      </c>
      <c r="ER114" s="4">
        <v>0.41585761871139038</v>
      </c>
      <c r="ES114" s="4">
        <v>0.41486839789396779</v>
      </c>
      <c r="ET114" s="4">
        <v>0.41388062131740788</v>
      </c>
      <c r="EU114" s="4">
        <v>0.41289429222723162</v>
      </c>
      <c r="EV114" s="4">
        <v>0.41190941382566071</v>
      </c>
      <c r="EW114" s="4">
        <v>0.41092598927214985</v>
      </c>
      <c r="EX114" s="4">
        <v>0.40994402168389832</v>
      </c>
      <c r="EY114" s="4">
        <v>0.40896351413633636</v>
      </c>
      <c r="EZ114" s="4">
        <v>0.40798446966359314</v>
      </c>
      <c r="FA114" s="4">
        <v>0.40700689125894352</v>
      </c>
      <c r="FB114" s="4">
        <v>0.40603078187523811</v>
      </c>
      <c r="FC114" s="4">
        <v>0.40505614442531457</v>
      </c>
      <c r="FD114" s="4">
        <v>0.40408298178239288</v>
      </c>
      <c r="FE114" s="4">
        <v>0.40311129678045643</v>
      </c>
      <c r="FF114" s="4">
        <v>0.40214109221461736</v>
      </c>
      <c r="FG114" s="4">
        <v>0.40117237084146939</v>
      </c>
      <c r="FH114" s="4">
        <v>0.40020513537942715</v>
      </c>
      <c r="FI114" s="4">
        <v>0.39923938850905438</v>
      </c>
      <c r="FJ114" s="4">
        <v>0.39827513287338046</v>
      </c>
      <c r="FK114" s="4">
        <v>0.39731237107820638</v>
      </c>
      <c r="FL114" s="4">
        <v>0.39635110569240084</v>
      </c>
      <c r="FM114" s="4">
        <v>0.39539133924818715</v>
      </c>
      <c r="FN114" s="4">
        <v>0.39443307424142127</v>
      </c>
      <c r="FO114" s="4">
        <v>0.39347631313186193</v>
      </c>
      <c r="FP114" s="4">
        <v>0.39252105834343209</v>
      </c>
      <c r="FQ114" s="4">
        <v>0.39156731226447428</v>
      </c>
    </row>
    <row r="115" spans="1:173" x14ac:dyDescent="0.2">
      <c r="A115" s="3">
        <v>113</v>
      </c>
      <c r="B115" s="4">
        <v>0.61288951186444951</v>
      </c>
      <c r="C115" s="4">
        <v>0.61382100359614444</v>
      </c>
      <c r="D115" s="4">
        <v>0.59434252949707478</v>
      </c>
      <c r="E115" s="4">
        <v>0.58418399714519298</v>
      </c>
      <c r="F115" s="4">
        <v>0.57865899874686988</v>
      </c>
      <c r="G115" s="4">
        <v>0.57543816193095221</v>
      </c>
      <c r="H115" s="4">
        <v>0.57336256643184158</v>
      </c>
      <c r="I115" s="4">
        <v>0.57185473453177216</v>
      </c>
      <c r="J115" s="4">
        <v>0.57062669534860866</v>
      </c>
      <c r="K115" s="4">
        <v>0.56953486432063283</v>
      </c>
      <c r="L115" s="4">
        <v>0.56850773131751831</v>
      </c>
      <c r="M115" s="4">
        <v>0.56750977695571692</v>
      </c>
      <c r="N115" s="4">
        <v>0.56652345308844154</v>
      </c>
      <c r="O115" s="4">
        <v>0.56554018088413827</v>
      </c>
      <c r="P115" s="4">
        <v>0.56455585317412482</v>
      </c>
      <c r="Q115" s="4">
        <v>0.56356858735243387</v>
      </c>
      <c r="R115" s="4">
        <v>0.56257760291688264</v>
      </c>
      <c r="S115" s="4">
        <v>0.56158266103870025</v>
      </c>
      <c r="T115" s="4">
        <v>0.56058378499439487</v>
      </c>
      <c r="U115" s="4">
        <v>0.55958112094001278</v>
      </c>
      <c r="V115" s="4">
        <v>0.55857486879875373</v>
      </c>
      <c r="W115" s="4">
        <v>0.55756524816339992</v>
      </c>
      <c r="X115" s="4">
        <v>0.55655248167303684</v>
      </c>
      <c r="Y115" s="4">
        <v>0.55553678709891796</v>
      </c>
      <c r="Z115" s="4">
        <v>0.55451837376014157</v>
      </c>
      <c r="AA115" s="4">
        <v>0.55349744108173971</v>
      </c>
      <c r="AB115" s="4">
        <v>0.55247417820319766</v>
      </c>
      <c r="AC115" s="4">
        <v>0.55144876409283494</v>
      </c>
      <c r="AD115" s="4">
        <v>0.55042136789698914</v>
      </c>
      <c r="AE115" s="4">
        <v>0.54939214938958392</v>
      </c>
      <c r="AF115" s="4">
        <v>0.54836125945588088</v>
      </c>
      <c r="AG115" s="4">
        <v>0.54732884057826103</v>
      </c>
      <c r="AH115" s="4">
        <v>0.54629502730883495</v>
      </c>
      <c r="AI115" s="4">
        <v>0.54525994672211187</v>
      </c>
      <c r="AJ115" s="4">
        <v>0.54422371884511289</v>
      </c>
      <c r="AK115" s="4">
        <v>0.54318645706435786</v>
      </c>
      <c r="AL115" s="4">
        <v>0.54214826851012132</v>
      </c>
      <c r="AM115" s="4">
        <v>0.54110925441881097</v>
      </c>
      <c r="AN115" s="4">
        <v>0.54006951047449803</v>
      </c>
      <c r="AO115" s="4">
        <v>0.53902912713069273</v>
      </c>
      <c r="AP115" s="4">
        <v>0.53798818991345421</v>
      </c>
      <c r="AQ115" s="4">
        <v>0.53694677970688587</v>
      </c>
      <c r="AR115" s="4">
        <v>0.53590497302202644</v>
      </c>
      <c r="AS115" s="4">
        <v>0.53486284225009106</v>
      </c>
      <c r="AT115" s="4">
        <v>0.53382045590096872</v>
      </c>
      <c r="AU115" s="4">
        <v>0.53277787882783079</v>
      </c>
      <c r="AV115" s="4">
        <v>0.5317351724386552</v>
      </c>
      <c r="AW115" s="4">
        <v>0.53069239489542752</v>
      </c>
      <c r="AX115" s="4">
        <v>0.52964960130173266</v>
      </c>
      <c r="AY115" s="4">
        <v>0.52860684387941448</v>
      </c>
      <c r="AZ115" s="4">
        <v>0.52756417213493711</v>
      </c>
      <c r="BA115" s="4">
        <v>0.52652163301604649</v>
      </c>
      <c r="BB115" s="4">
        <v>0.52547927105929704</v>
      </c>
      <c r="BC115" s="4">
        <v>0.5244371285289755</v>
      </c>
      <c r="BD115" s="4">
        <v>0.52339524554792027</v>
      </c>
      <c r="BE115" s="4">
        <v>0.52235366022070939</v>
      </c>
      <c r="BF115" s="4">
        <v>0.52131240874966212</v>
      </c>
      <c r="BG115" s="4">
        <v>0.52027152554406952</v>
      </c>
      <c r="BH115" s="4">
        <v>0.51923104332305192</v>
      </c>
      <c r="BI115" s="4">
        <v>0.5181909932124118</v>
      </c>
      <c r="BJ115" s="4">
        <v>0.51715140483583255</v>
      </c>
      <c r="BK115" s="4">
        <v>0.51611230640075312</v>
      </c>
      <c r="BL115" s="4">
        <v>0.5150737247792283</v>
      </c>
      <c r="BM115" s="4">
        <v>0.51403568558406643</v>
      </c>
      <c r="BN115" s="4">
        <v>0.51299821324052064</v>
      </c>
      <c r="BO115" s="4">
        <v>0.51196133105379293</v>
      </c>
      <c r="BP115" s="4">
        <v>0.51092506127259418</v>
      </c>
      <c r="BQ115" s="4">
        <v>0.50988942514899116</v>
      </c>
      <c r="BR115" s="4">
        <v>0.50885444299475668</v>
      </c>
      <c r="BS115" s="4">
        <v>0.50782013423442718</v>
      </c>
      <c r="BT115" s="4">
        <v>0.50678651745525993</v>
      </c>
      <c r="BU115" s="4">
        <v>0.50575361045426981</v>
      </c>
      <c r="BV115" s="4">
        <v>0.50472143028251826</v>
      </c>
      <c r="BW115" s="4">
        <v>0.50368999328681219</v>
      </c>
      <c r="BX115" s="4">
        <v>0.50265931514896667</v>
      </c>
      <c r="BY115" s="4">
        <v>0.50162941092277213</v>
      </c>
      <c r="BZ115" s="4">
        <v>0.50060029506879977</v>
      </c>
      <c r="CA115" s="4">
        <v>0.49957198148717408</v>
      </c>
      <c r="CB115" s="4">
        <v>0.49854448354842706</v>
      </c>
      <c r="CC115" s="4">
        <v>0.49751781412255147</v>
      </c>
      <c r="CD115" s="4">
        <v>0.49649198560635344</v>
      </c>
      <c r="CE115" s="4">
        <v>0.49546700994920667</v>
      </c>
      <c r="CF115" s="4">
        <v>0.49444289867730229</v>
      </c>
      <c r="CG115" s="4">
        <v>0.49341966291647898</v>
      </c>
      <c r="CH115" s="4">
        <v>0.49239731341372106</v>
      </c>
      <c r="CI115" s="4">
        <v>0.49137586055739801</v>
      </c>
      <c r="CJ115" s="4">
        <v>0.49035531439632252</v>
      </c>
      <c r="CK115" s="4">
        <v>0.48933568465769428</v>
      </c>
      <c r="CL115" s="4">
        <v>0.48831698076399521</v>
      </c>
      <c r="CM115" s="4">
        <v>0.48729921184889813</v>
      </c>
      <c r="CN115" s="4">
        <v>0.48628238677224511</v>
      </c>
      <c r="CO115" s="4">
        <v>0.485266514134153</v>
      </c>
      <c r="CP115" s="4">
        <v>0.48425160228829311</v>
      </c>
      <c r="CQ115" s="4">
        <v>0.483237659354397</v>
      </c>
      <c r="CR115" s="4">
        <v>0.48222469323003192</v>
      </c>
      <c r="CS115" s="4">
        <v>0.48121271160168977</v>
      </c>
      <c r="CT115" s="4">
        <v>0.48020172195522826</v>
      </c>
      <c r="CU115" s="4">
        <v>0.47919173158570394</v>
      </c>
      <c r="CV115" s="4">
        <v>0.47818274760663204</v>
      </c>
      <c r="CW115" s="4">
        <v>0.4771747769587068</v>
      </c>
      <c r="CX115" s="4">
        <v>0.47616782641801325</v>
      </c>
      <c r="CY115" s="4">
        <v>0.47516190260376256</v>
      </c>
      <c r="CZ115" s="4">
        <v>0.47415701198557492</v>
      </c>
      <c r="DA115" s="4">
        <v>0.47315316089034187</v>
      </c>
      <c r="DB115" s="4">
        <v>0.472150355508687</v>
      </c>
      <c r="DC115" s="4">
        <v>0.47114860190105357</v>
      </c>
      <c r="DD115" s="4">
        <v>0.47014790600343814</v>
      </c>
      <c r="DE115" s="4">
        <v>0.46914827363279077</v>
      </c>
      <c r="DF115" s="4">
        <v>0.46814971049210419</v>
      </c>
      <c r="DG115" s="4">
        <v>0.46715222217520691</v>
      </c>
      <c r="DH115" s="4">
        <v>0.46615581417127983</v>
      </c>
      <c r="DI115" s="4">
        <v>0.46516049186911168</v>
      </c>
      <c r="DJ115" s="4">
        <v>0.46416626056110877</v>
      </c>
      <c r="DK115" s="4">
        <v>0.46317312544707456</v>
      </c>
      <c r="DL115" s="4">
        <v>0.46218109163777021</v>
      </c>
      <c r="DM115" s="4">
        <v>0.46119016415827141</v>
      </c>
      <c r="DN115" s="4">
        <v>0.46020034795113263</v>
      </c>
      <c r="DO115" s="4">
        <v>0.45921164787936974</v>
      </c>
      <c r="DP115" s="4">
        <v>0.45822406872927179</v>
      </c>
      <c r="DQ115" s="4">
        <v>0.45723761521305306</v>
      </c>
      <c r="DR115" s="4">
        <v>0.45625229197135253</v>
      </c>
      <c r="DS115" s="4">
        <v>0.45526810357559344</v>
      </c>
      <c r="DT115" s="4">
        <v>0.45428505453020629</v>
      </c>
      <c r="DU115" s="4">
        <v>0.45330314927472826</v>
      </c>
      <c r="DV115" s="4">
        <v>0.45232239218578285</v>
      </c>
      <c r="DW115" s="4">
        <v>0.45134278757894863</v>
      </c>
      <c r="DX115" s="4">
        <v>0.45036433971052237</v>
      </c>
      <c r="DY115" s="4">
        <v>0.44938705277918456</v>
      </c>
      <c r="DZ115" s="4">
        <v>0.44841093092757101</v>
      </c>
      <c r="EA115" s="4">
        <v>0.4474359782437578</v>
      </c>
      <c r="EB115" s="4">
        <v>0.44646219876266324</v>
      </c>
      <c r="EC115" s="4">
        <v>0.44548959646737352</v>
      </c>
      <c r="ED115" s="4">
        <v>0.4445181752903945</v>
      </c>
      <c r="EE115" s="4">
        <v>0.44354793911483592</v>
      </c>
      <c r="EF115" s="4">
        <v>0.44257889177553034</v>
      </c>
      <c r="EG115" s="4">
        <v>0.44161103706009219</v>
      </c>
      <c r="EH115" s="4">
        <v>0.4406443787099199</v>
      </c>
      <c r="EI115" s="4">
        <v>0.43967892042114309</v>
      </c>
      <c r="EJ115" s="4">
        <v>0.43871466584552155</v>
      </c>
      <c r="EK115" s="4">
        <v>0.43775161859129397</v>
      </c>
      <c r="EL115" s="4">
        <v>0.4367897822239849</v>
      </c>
      <c r="EM115" s="4">
        <v>0.43582916026716734</v>
      </c>
      <c r="EN115" s="4">
        <v>0.4348697562031878</v>
      </c>
      <c r="EO115" s="4">
        <v>0.43391157347385201</v>
      </c>
      <c r="EP115" s="4">
        <v>0.43295461548107816</v>
      </c>
      <c r="EQ115" s="4">
        <v>0.43199888558751542</v>
      </c>
      <c r="ER115" s="4">
        <v>0.431044387117132</v>
      </c>
      <c r="ES115" s="4">
        <v>0.43009112335577471</v>
      </c>
      <c r="ET115" s="4">
        <v>0.42913909755170077</v>
      </c>
      <c r="EU115" s="4">
        <v>0.42818831291608406</v>
      </c>
      <c r="EV115" s="4">
        <v>0.42723877262349619</v>
      </c>
      <c r="EW115" s="4">
        <v>0.42629047981236701</v>
      </c>
      <c r="EX115" s="4">
        <v>0.42534343758542192</v>
      </c>
      <c r="EY115" s="4">
        <v>0.42439764901009924</v>
      </c>
      <c r="EZ115" s="4">
        <v>0.42345311711894973</v>
      </c>
      <c r="FA115" s="4">
        <v>0.42250984491001731</v>
      </c>
      <c r="FB115" s="4">
        <v>0.42156783534720366</v>
      </c>
      <c r="FC115" s="4">
        <v>0.42062709136061682</v>
      </c>
      <c r="FD115" s="4">
        <v>0.41968761584690528</v>
      </c>
      <c r="FE115" s="4">
        <v>0.41874941166957802</v>
      </c>
      <c r="FF115" s="4">
        <v>0.41781248165931162</v>
      </c>
      <c r="FG115" s="4">
        <v>0.41687682861424469</v>
      </c>
      <c r="FH115" s="4">
        <v>0.41594245530026175</v>
      </c>
      <c r="FI115" s="4">
        <v>0.41500936445126524</v>
      </c>
      <c r="FJ115" s="4">
        <v>0.41407755876943786</v>
      </c>
      <c r="FK115" s="4">
        <v>0.41314704092549537</v>
      </c>
      <c r="FL115" s="4">
        <v>0.4122178135589305</v>
      </c>
      <c r="FM115" s="4">
        <v>0.41128987927824767</v>
      </c>
      <c r="FN115" s="4">
        <v>0.41036324066119101</v>
      </c>
      <c r="FO115" s="4">
        <v>0.40943790025496374</v>
      </c>
      <c r="FP115" s="4">
        <v>0.40851386057644135</v>
      </c>
      <c r="FQ115" s="4">
        <v>0.40759112411237786</v>
      </c>
    </row>
    <row r="116" spans="1:173" x14ac:dyDescent="0.2">
      <c r="A116" s="3">
        <v>114</v>
      </c>
      <c r="B116" s="4">
        <v>0.62019590906802002</v>
      </c>
      <c r="C116" s="4">
        <v>0.62117006121614349</v>
      </c>
      <c r="D116" s="4">
        <v>0.60170961002403922</v>
      </c>
      <c r="E116" s="4">
        <v>0.59157436194168422</v>
      </c>
      <c r="F116" s="4">
        <v>0.58608084875997624</v>
      </c>
      <c r="G116" s="4">
        <v>0.58289730620968094</v>
      </c>
      <c r="H116" s="4">
        <v>0.58086264396134701</v>
      </c>
      <c r="I116" s="4">
        <v>0.57939802585011435</v>
      </c>
      <c r="J116" s="4">
        <v>0.57821470780134943</v>
      </c>
      <c r="K116" s="4">
        <v>0.57716867406626915</v>
      </c>
      <c r="L116" s="4">
        <v>0.57618816965168773</v>
      </c>
      <c r="M116" s="4">
        <v>0.57523752926710392</v>
      </c>
      <c r="N116" s="4">
        <v>0.57429911118345434</v>
      </c>
      <c r="O116" s="4">
        <v>0.57336427094554676</v>
      </c>
      <c r="P116" s="4">
        <v>0.57242885109244646</v>
      </c>
      <c r="Q116" s="4">
        <v>0.57149092751980946</v>
      </c>
      <c r="R116" s="4">
        <v>0.57054968361965874</v>
      </c>
      <c r="S116" s="4">
        <v>0.56960484805923239</v>
      </c>
      <c r="T116" s="4">
        <v>0.56865641424893298</v>
      </c>
      <c r="U116" s="4">
        <v>0.56770450057808008</v>
      </c>
      <c r="V116" s="4">
        <v>0.56674928098398947</v>
      </c>
      <c r="W116" s="4">
        <v>0.56579095065071261</v>
      </c>
      <c r="X116" s="4">
        <v>0.56482970924307518</v>
      </c>
      <c r="Y116" s="4">
        <v>0.56386575288323992</v>
      </c>
      <c r="Z116" s="4">
        <v>0.56289927047622901</v>
      </c>
      <c r="AA116" s="4">
        <v>0.56193044218961941</v>
      </c>
      <c r="AB116" s="4">
        <v>0.56095943899154643</v>
      </c>
      <c r="AC116" s="4">
        <v>0.55998642270035393</v>
      </c>
      <c r="AD116" s="4">
        <v>0.55901154627367045</v>
      </c>
      <c r="AE116" s="4">
        <v>0.55803495420179272</v>
      </c>
      <c r="AF116" s="4">
        <v>0.55705678293874183</v>
      </c>
      <c r="AG116" s="4">
        <v>0.55607716133851981</v>
      </c>
      <c r="AH116" s="4">
        <v>0.55509621108112994</v>
      </c>
      <c r="AI116" s="4">
        <v>0.55411404708139322</v>
      </c>
      <c r="AJ116" s="4">
        <v>0.55313077787777154</v>
      </c>
      <c r="AK116" s="4">
        <v>0.55214650600047499</v>
      </c>
      <c r="AL116" s="4">
        <v>0.55116132831910347</v>
      </c>
      <c r="AM116" s="4">
        <v>0.55017533637054372</v>
      </c>
      <c r="AN116" s="4">
        <v>0.54918861666802776</v>
      </c>
      <c r="AO116" s="4">
        <v>0.5482012509923293</v>
      </c>
      <c r="AP116" s="4">
        <v>0.54721331666607609</v>
      </c>
      <c r="AQ116" s="4">
        <v>0.54622488681212833</v>
      </c>
      <c r="AR116" s="4">
        <v>0.5452360305969336</v>
      </c>
      <c r="AS116" s="4">
        <v>0.54424681345972314</v>
      </c>
      <c r="AT116" s="4">
        <v>0.54325729732836803</v>
      </c>
      <c r="AU116" s="4">
        <v>0.54226754082266893</v>
      </c>
      <c r="AV116" s="4">
        <v>0.54127759944580656</v>
      </c>
      <c r="AW116" s="4">
        <v>0.54028752576464378</v>
      </c>
      <c r="AX116" s="4">
        <v>0.53929736957952179</v>
      </c>
      <c r="AY116" s="4">
        <v>0.53830717808416662</v>
      </c>
      <c r="AZ116" s="4">
        <v>0.53731699601627625</v>
      </c>
      <c r="BA116" s="4">
        <v>0.53632686579933209</v>
      </c>
      <c r="BB116" s="4">
        <v>0.53533682767614565</v>
      </c>
      <c r="BC116" s="4">
        <v>0.53434691983461924</v>
      </c>
      <c r="BD116" s="4">
        <v>0.53335717852617504</v>
      </c>
      <c r="BE116" s="4">
        <v>0.53236763817727883</v>
      </c>
      <c r="BF116" s="4">
        <v>0.53137833149445934</v>
      </c>
      <c r="BG116" s="4">
        <v>0.53038928956320341</v>
      </c>
      <c r="BH116" s="4">
        <v>0.52940054194108099</v>
      </c>
      <c r="BI116" s="4">
        <v>0.52841211674543886</v>
      </c>
      <c r="BJ116" s="4">
        <v>0.52742404073597648</v>
      </c>
      <c r="BK116" s="4">
        <v>0.526436339392504</v>
      </c>
      <c r="BL116" s="4">
        <v>0.52544903698816214</v>
      </c>
      <c r="BM116" s="4">
        <v>0.52446215665836859</v>
      </c>
      <c r="BN116" s="4">
        <v>0.52347572046573942</v>
      </c>
      <c r="BO116" s="4">
        <v>0.52248974946122106</v>
      </c>
      <c r="BP116" s="4">
        <v>0.5215042637416526</v>
      </c>
      <c r="BQ116" s="4">
        <v>0.52051928250396762</v>
      </c>
      <c r="BR116" s="4">
        <v>0.51953482409622986</v>
      </c>
      <c r="BS116" s="4">
        <v>0.51855090606568965</v>
      </c>
      <c r="BT116" s="4">
        <v>0.51756754520403203</v>
      </c>
      <c r="BU116" s="4">
        <v>0.51658475758998335</v>
      </c>
      <c r="BV116" s="4">
        <v>0.51560255862942839</v>
      </c>
      <c r="BW116" s="4">
        <v>0.51462096309318306</v>
      </c>
      <c r="BX116" s="4">
        <v>0.51363998515256182</v>
      </c>
      <c r="BY116" s="4">
        <v>0.51265963841286633</v>
      </c>
      <c r="BZ116" s="4">
        <v>0.51167993594491668</v>
      </c>
      <c r="CA116" s="4">
        <v>0.51070089031474086</v>
      </c>
      <c r="CB116" s="4">
        <v>0.5097225136115302</v>
      </c>
      <c r="CC116" s="4">
        <v>0.50874481747395894</v>
      </c>
      <c r="CD116" s="4">
        <v>0.50776781311496799</v>
      </c>
      <c r="CE116" s="4">
        <v>0.50679151134509925</v>
      </c>
      <c r="CF116" s="4">
        <v>0.50581592259446606</v>
      </c>
      <c r="CG116" s="4">
        <v>0.50484105693344083</v>
      </c>
      <c r="CH116" s="4">
        <v>0.5038669240921323</v>
      </c>
      <c r="CI116" s="4">
        <v>0.50289353347872556</v>
      </c>
      <c r="CJ116" s="4">
        <v>0.50192089419675079</v>
      </c>
      <c r="CK116" s="4">
        <v>0.50094901506134115</v>
      </c>
      <c r="CL116" s="4">
        <v>0.49997790461454317</v>
      </c>
      <c r="CM116" s="4">
        <v>0.49900757113973015</v>
      </c>
      <c r="CN116" s="4">
        <v>0.49803802267517572</v>
      </c>
      <c r="CO116" s="4">
        <v>0.49706926702683329</v>
      </c>
      <c r="CP116" s="4">
        <v>0.49610131178036943</v>
      </c>
      <c r="CQ116" s="4">
        <v>0.49513416431249424</v>
      </c>
      <c r="CR116" s="4">
        <v>0.49416783180163093</v>
      </c>
      <c r="CS116" s="4">
        <v>0.49320232123796193</v>
      </c>
      <c r="CT116" s="4">
        <v>0.49223763943288845</v>
      </c>
      <c r="CU116" s="4">
        <v>0.49127379302793872</v>
      </c>
      <c r="CV116" s="4">
        <v>0.49031078850315601</v>
      </c>
      <c r="CW116" s="4">
        <v>0.48934863218499791</v>
      </c>
      <c r="CX116" s="4">
        <v>0.48838733025377445</v>
      </c>
      <c r="CY116" s="4">
        <v>0.4874268887506531</v>
      </c>
      <c r="CZ116" s="4">
        <v>0.48646731358425577</v>
      </c>
      <c r="DA116" s="4">
        <v>0.48550861053687089</v>
      </c>
      <c r="DB116" s="4">
        <v>0.48455078527030515</v>
      </c>
      <c r="DC116" s="4">
        <v>0.4835938433313931</v>
      </c>
      <c r="DD116" s="4">
        <v>0.48263779015718755</v>
      </c>
      <c r="DE116" s="4">
        <v>0.48168263107984821</v>
      </c>
      <c r="DF116" s="4">
        <v>0.48072837133124546</v>
      </c>
      <c r="DG116" s="4">
        <v>0.47977501604729778</v>
      </c>
      <c r="DH116" s="4">
        <v>0.47882257027205744</v>
      </c>
      <c r="DI116" s="4">
        <v>0.47787103896155869</v>
      </c>
      <c r="DJ116" s="4">
        <v>0.47692042698744397</v>
      </c>
      <c r="DK116" s="4">
        <v>0.47597073914037968</v>
      </c>
      <c r="DL116" s="4">
        <v>0.47502198013327501</v>
      </c>
      <c r="DM116" s="4">
        <v>0.4740741546043139</v>
      </c>
      <c r="DN116" s="4">
        <v>0.47312726711981345</v>
      </c>
      <c r="DO116" s="4">
        <v>0.47218132217691677</v>
      </c>
      <c r="DP116" s="4">
        <v>0.47123632420613082</v>
      </c>
      <c r="DQ116" s="4">
        <v>0.47029227757371883</v>
      </c>
      <c r="DR116" s="4">
        <v>0.46934918658395541</v>
      </c>
      <c r="DS116" s="4">
        <v>0.46840705548125239</v>
      </c>
      <c r="DT116" s="4">
        <v>0.46746588845216253</v>
      </c>
      <c r="DU116" s="4">
        <v>0.46652568962727003</v>
      </c>
      <c r="DV116" s="4">
        <v>0.46558646308297236</v>
      </c>
      <c r="DW116" s="4">
        <v>0.46464821284316093</v>
      </c>
      <c r="DX116" s="4">
        <v>0.46371094288080705</v>
      </c>
      <c r="DY116" s="4">
        <v>0.4627746571194572</v>
      </c>
      <c r="DZ116" s="4">
        <v>0.46183935943464438</v>
      </c>
      <c r="EA116" s="4">
        <v>0.4609050536552205</v>
      </c>
      <c r="EB116" s="4">
        <v>0.4599717435646129</v>
      </c>
      <c r="EC116" s="4">
        <v>0.45903943290201144</v>
      </c>
      <c r="ED116" s="4">
        <v>0.45810812536348866</v>
      </c>
      <c r="EE116" s="4">
        <v>0.45717782460305889</v>
      </c>
      <c r="EF116" s="4">
        <v>0.45624853423367673</v>
      </c>
      <c r="EG116" s="4">
        <v>0.45532025782818286</v>
      </c>
      <c r="EH116" s="4">
        <v>0.45439299892019591</v>
      </c>
      <c r="EI116" s="4">
        <v>0.45346676100495664</v>
      </c>
      <c r="EJ116" s="4">
        <v>0.45254154754012565</v>
      </c>
      <c r="EK116" s="4">
        <v>0.45161736194653868</v>
      </c>
      <c r="EL116" s="4">
        <v>0.45069420760892021</v>
      </c>
      <c r="EM116" s="4">
        <v>0.44977208787655965</v>
      </c>
      <c r="EN116" s="4">
        <v>0.44885100606395145</v>
      </c>
      <c r="EO116" s="4">
        <v>0.44793096545140099</v>
      </c>
      <c r="EP116" s="4">
        <v>0.44701196928559894</v>
      </c>
      <c r="EQ116" s="4">
        <v>0.4460940207801658</v>
      </c>
      <c r="ER116" s="4">
        <v>0.44517712311616808</v>
      </c>
      <c r="ES116" s="4">
        <v>0.44426127944260818</v>
      </c>
      <c r="ET116" s="4">
        <v>0.44334649287688943</v>
      </c>
      <c r="EU116" s="4">
        <v>0.44243276650525709</v>
      </c>
      <c r="EV116" s="4">
        <v>0.44152010338321834</v>
      </c>
      <c r="EW116" s="4">
        <v>0.44060850653594086</v>
      </c>
      <c r="EX116" s="4">
        <v>0.43969797895863216</v>
      </c>
      <c r="EY116" s="4">
        <v>0.43878852361690057</v>
      </c>
      <c r="EZ116" s="4">
        <v>0.43788014344709891</v>
      </c>
      <c r="FA116" s="4">
        <v>0.43697284135665238</v>
      </c>
      <c r="FB116" s="4">
        <v>0.4360666202243707</v>
      </c>
      <c r="FC116" s="4">
        <v>0.43516148290074641</v>
      </c>
      <c r="FD116" s="4">
        <v>0.4342574322082392</v>
      </c>
      <c r="FE116" s="4">
        <v>0.43335447094154822</v>
      </c>
      <c r="FF116" s="4">
        <v>0.43245260186787204</v>
      </c>
      <c r="FG116" s="4">
        <v>0.43155182772715794</v>
      </c>
      <c r="FH116" s="4">
        <v>0.43065215123233958</v>
      </c>
      <c r="FI116" s="4">
        <v>0.42975357506956646</v>
      </c>
      <c r="FJ116" s="4">
        <v>0.42885610189842305</v>
      </c>
      <c r="FK116" s="4">
        <v>0.42795973435213919</v>
      </c>
      <c r="FL116" s="4">
        <v>0.42706447503779221</v>
      </c>
      <c r="FM116" s="4">
        <v>0.42617032653650289</v>
      </c>
      <c r="FN116" s="4">
        <v>0.42527729140362158</v>
      </c>
      <c r="FO116" s="4">
        <v>0.42438537216890992</v>
      </c>
      <c r="FP116" s="4">
        <v>0.42349457133671486</v>
      </c>
      <c r="FQ116" s="4">
        <v>0.42260489138613699</v>
      </c>
    </row>
    <row r="117" spans="1:173" x14ac:dyDescent="0.2">
      <c r="A117" s="3">
        <v>115</v>
      </c>
      <c r="B117" s="4">
        <v>0.62657731758766166</v>
      </c>
      <c r="C117" s="4">
        <v>0.62759294641021979</v>
      </c>
      <c r="D117" s="4">
        <v>0.60815880155096402</v>
      </c>
      <c r="E117" s="4">
        <v>0.5980514910926541</v>
      </c>
      <c r="F117" s="4">
        <v>0.59259168326974698</v>
      </c>
      <c r="G117" s="4">
        <v>0.58944624651564792</v>
      </c>
      <c r="H117" s="4">
        <v>0.5874525393692327</v>
      </c>
      <c r="I117" s="4">
        <v>0.5860307072327664</v>
      </c>
      <c r="J117" s="4">
        <v>0.58489141390584976</v>
      </c>
      <c r="K117" s="4">
        <v>0.58389030856383706</v>
      </c>
      <c r="L117" s="4">
        <v>0.58295544320166703</v>
      </c>
      <c r="M117" s="4">
        <v>0.58205103562548943</v>
      </c>
      <c r="N117" s="4">
        <v>0.58115936773288324</v>
      </c>
      <c r="O117" s="4">
        <v>0.58027174051678043</v>
      </c>
      <c r="P117" s="4">
        <v>0.5793839540458654</v>
      </c>
      <c r="Q117" s="4">
        <v>0.57849404876345512</v>
      </c>
      <c r="R117" s="4">
        <v>0.57760117698118196</v>
      </c>
      <c r="S117" s="4">
        <v>0.57670503925697092</v>
      </c>
      <c r="T117" s="4">
        <v>0.57580560310329587</v>
      </c>
      <c r="U117" s="4">
        <v>0.57490296279413067</v>
      </c>
      <c r="V117" s="4">
        <v>0.57399726967692311</v>
      </c>
      <c r="W117" s="4">
        <v>0.57308869770427384</v>
      </c>
      <c r="X117" s="4">
        <v>0.57217742654903125</v>
      </c>
      <c r="Y117" s="4">
        <v>0.57126363348846232</v>
      </c>
      <c r="Z117" s="4">
        <v>0.57034748965278914</v>
      </c>
      <c r="AA117" s="4">
        <v>0.56942915843749486</v>
      </c>
      <c r="AB117" s="4">
        <v>0.56850879498047169</v>
      </c>
      <c r="AC117" s="4">
        <v>0.56758654615568394</v>
      </c>
      <c r="AD117" s="4">
        <v>0.56666255081018779</v>
      </c>
      <c r="AE117" s="4">
        <v>0.56573694010883002</v>
      </c>
      <c r="AF117" s="4">
        <v>0.56480983791962081</v>
      </c>
      <c r="AG117" s="4">
        <v>0.56388136120705123</v>
      </c>
      <c r="AH117" s="4">
        <v>0.56295162041771463</v>
      </c>
      <c r="AI117" s="4">
        <v>0.56202071985109314</v>
      </c>
      <c r="AJ117" s="4">
        <v>0.56108875801257585</v>
      </c>
      <c r="AK117" s="4">
        <v>0.56015582794784557</v>
      </c>
      <c r="AL117" s="4">
        <v>0.55922201755876844</v>
      </c>
      <c r="AM117" s="4">
        <v>0.55828740990138415</v>
      </c>
      <c r="AN117" s="4">
        <v>0.55735208346680187</v>
      </c>
      <c r="AO117" s="4">
        <v>0.55641611244587352</v>
      </c>
      <c r="AP117" s="4">
        <v>0.55547956697852818</v>
      </c>
      <c r="AQ117" s="4">
        <v>0.55454251338862903</v>
      </c>
      <c r="AR117" s="4">
        <v>0.55360501440517706</v>
      </c>
      <c r="AS117" s="4">
        <v>0.55266712937064866</v>
      </c>
      <c r="AT117" s="4">
        <v>0.55172891443720973</v>
      </c>
      <c r="AU117" s="4">
        <v>0.55079042275151013</v>
      </c>
      <c r="AV117" s="4">
        <v>0.54985170462871802</v>
      </c>
      <c r="AW117" s="4">
        <v>0.54891280771642226</v>
      </c>
      <c r="AX117" s="4">
        <v>0.54797377714898909</v>
      </c>
      <c r="AY117" s="4">
        <v>0.54703465569292908</v>
      </c>
      <c r="AZ117" s="4">
        <v>0.54609548388379547</v>
      </c>
      <c r="BA117" s="4">
        <v>0.54515630015510763</v>
      </c>
      <c r="BB117" s="4">
        <v>0.5442171409597627</v>
      </c>
      <c r="BC117" s="4">
        <v>0.54327804088437159</v>
      </c>
      <c r="BD117" s="4">
        <v>0.54233903275693218</v>
      </c>
      <c r="BE117" s="4">
        <v>0.54140014774822631</v>
      </c>
      <c r="BF117" s="4">
        <v>0.54046141546730575</v>
      </c>
      <c r="BG117" s="4">
        <v>0.53952286405141137</v>
      </c>
      <c r="BH117" s="4">
        <v>0.5385845202506494</v>
      </c>
      <c r="BI117" s="4">
        <v>0.53764640950772979</v>
      </c>
      <c r="BJ117" s="4">
        <v>0.53670855603305445</v>
      </c>
      <c r="BK117" s="4">
        <v>0.53577098287542535</v>
      </c>
      <c r="BL117" s="4">
        <v>0.53483371198862828</v>
      </c>
      <c r="BM117" s="4">
        <v>0.53389676429413191</v>
      </c>
      <c r="BN117" s="4">
        <v>0.53296015974012934</v>
      </c>
      <c r="BO117" s="4">
        <v>0.53202391735713306</v>
      </c>
      <c r="BP117" s="4">
        <v>0.53108805531032743</v>
      </c>
      <c r="BQ117" s="4">
        <v>0.53015259094886369</v>
      </c>
      <c r="BR117" s="4">
        <v>0.52921754085227968</v>
      </c>
      <c r="BS117" s="4">
        <v>0.52828292087420814</v>
      </c>
      <c r="BT117" s="4">
        <v>0.52734874618353489</v>
      </c>
      <c r="BU117" s="4">
        <v>0.52641503130315237</v>
      </c>
      <c r="BV117" s="4">
        <v>0.52548179014645213</v>
      </c>
      <c r="BW117" s="4">
        <v>0.52454903605168579</v>
      </c>
      <c r="BX117" s="4">
        <v>0.52361678181431814</v>
      </c>
      <c r="BY117" s="4">
        <v>0.52268503971749358</v>
      </c>
      <c r="BZ117" s="4">
        <v>0.52175382156071981</v>
      </c>
      <c r="CA117" s="4">
        <v>0.52082313868687935</v>
      </c>
      <c r="CB117" s="4">
        <v>0.51989300200766086</v>
      </c>
      <c r="CC117" s="4">
        <v>0.51896342202750634</v>
      </c>
      <c r="CD117" s="4">
        <v>0.51803440886615837</v>
      </c>
      <c r="CE117" s="4">
        <v>0.51710597227989119</v>
      </c>
      <c r="CF117" s="4">
        <v>0.51617812168150135</v>
      </c>
      <c r="CG117" s="4">
        <v>0.51525086615912863</v>
      </c>
      <c r="CH117" s="4">
        <v>0.51432421449398036</v>
      </c>
      <c r="CI117" s="4">
        <v>0.51339817517701825</v>
      </c>
      <c r="CJ117" s="4">
        <v>0.51247275642466983</v>
      </c>
      <c r="CK117" s="4">
        <v>0.51154796619362441</v>
      </c>
      <c r="CL117" s="4">
        <v>0.51062381219476194</v>
      </c>
      <c r="CM117" s="4">
        <v>0.50970030190626991</v>
      </c>
      <c r="CN117" s="4">
        <v>0.508777442585993</v>
      </c>
      <c r="CO117" s="4">
        <v>0.50785524128306225</v>
      </c>
      <c r="CP117" s="4">
        <v>0.50693370484884381</v>
      </c>
      <c r="CQ117" s="4">
        <v>0.50601283994724922</v>
      </c>
      <c r="CR117" s="4">
        <v>0.50509265306444284</v>
      </c>
      <c r="CS117" s="4">
        <v>0.50417315051798339</v>
      </c>
      <c r="CT117" s="4">
        <v>0.50325433846543</v>
      </c>
      <c r="CU117" s="4">
        <v>0.50233622291244773</v>
      </c>
      <c r="CV117" s="4">
        <v>0.50141880972043862</v>
      </c>
      <c r="CW117" s="4">
        <v>0.50050210461372835</v>
      </c>
      <c r="CX117" s="4">
        <v>0.49958611318633273</v>
      </c>
      <c r="CY117" s="4">
        <v>0.49867084090832958</v>
      </c>
      <c r="CZ117" s="4">
        <v>0.49775629313186009</v>
      </c>
      <c r="DA117" s="4">
        <v>0.49684247509677837</v>
      </c>
      <c r="DB117" s="4">
        <v>0.49592939193597352</v>
      </c>
      <c r="DC117" s="4">
        <v>0.49501704868038021</v>
      </c>
      <c r="DD117" s="4">
        <v>0.49410545026369834</v>
      </c>
      <c r="DE117" s="4">
        <v>0.49319460152683736</v>
      </c>
      <c r="DF117" s="4">
        <v>0.49228450722210182</v>
      </c>
      <c r="DG117" s="4">
        <v>0.49137517201713432</v>
      </c>
      <c r="DH117" s="4">
        <v>0.49046660049862756</v>
      </c>
      <c r="DI117" s="4">
        <v>0.48955879717582285</v>
      </c>
      <c r="DJ117" s="4">
        <v>0.48865176648380293</v>
      </c>
      <c r="DK117" s="4">
        <v>0.48774551278659617</v>
      </c>
      <c r="DL117" s="4">
        <v>0.48684004038009865</v>
      </c>
      <c r="DM117" s="4">
        <v>0.48593535349482797</v>
      </c>
      <c r="DN117" s="4">
        <v>0.4850314562985174</v>
      </c>
      <c r="DO117" s="4">
        <v>0.48412835289856027</v>
      </c>
      <c r="DP117" s="4">
        <v>0.4832260473443114</v>
      </c>
      <c r="DQ117" s="4">
        <v>0.48232454362925858</v>
      </c>
      <c r="DR117" s="4">
        <v>0.48142384569306573</v>
      </c>
      <c r="DS117" s="4">
        <v>0.48052395742350029</v>
      </c>
      <c r="DT117" s="4">
        <v>0.47962488265824899</v>
      </c>
      <c r="DU117" s="4">
        <v>0.47872662518662923</v>
      </c>
      <c r="DV117" s="4">
        <v>0.47782918875120273</v>
      </c>
      <c r="DW117" s="4">
        <v>0.47693257704929604</v>
      </c>
      <c r="DX117" s="4">
        <v>0.4760367937344343</v>
      </c>
      <c r="DY117" s="4">
        <v>0.47514184241769408</v>
      </c>
      <c r="DZ117" s="4">
        <v>0.47424772666897719</v>
      </c>
      <c r="EA117" s="4">
        <v>0.47335445001821352</v>
      </c>
      <c r="EB117" s="4">
        <v>0.47246201595649606</v>
      </c>
      <c r="EC117" s="4">
        <v>0.47157042793714932</v>
      </c>
      <c r="ED117" s="4">
        <v>0.47067968937674054</v>
      </c>
      <c r="EE117" s="4">
        <v>0.46978980365603085</v>
      </c>
      <c r="EF117" s="4">
        <v>0.46890077412087572</v>
      </c>
      <c r="EG117" s="4">
        <v>0.46801260408307277</v>
      </c>
      <c r="EH117" s="4">
        <v>0.46712529682116433</v>
      </c>
      <c r="EI117" s="4">
        <v>0.46623885558119293</v>
      </c>
      <c r="EJ117" s="4">
        <v>0.46535328357741779</v>
      </c>
      <c r="EK117" s="4">
        <v>0.46446858399298896</v>
      </c>
      <c r="EL117" s="4">
        <v>0.46358475998058646</v>
      </c>
      <c r="EM117" s="4">
        <v>0.46270181466302351</v>
      </c>
      <c r="EN117" s="4">
        <v>0.46181975113381724</v>
      </c>
      <c r="EO117" s="4">
        <v>0.46093857245772807</v>
      </c>
      <c r="EP117" s="4">
        <v>0.46005828167127027</v>
      </c>
      <c r="EQ117" s="4">
        <v>0.45917888178319577</v>
      </c>
      <c r="ER117" s="4">
        <v>0.45830037577495086</v>
      </c>
      <c r="ES117" s="4">
        <v>0.45742276660110992</v>
      </c>
      <c r="ET117" s="4">
        <v>0.45654605718978614</v>
      </c>
      <c r="EU117" s="4">
        <v>0.45567025044302023</v>
      </c>
      <c r="EV117" s="4">
        <v>0.45479534923714926</v>
      </c>
      <c r="EW117" s="4">
        <v>0.45392135642315734</v>
      </c>
      <c r="EX117" s="4">
        <v>0.45304827482700749</v>
      </c>
      <c r="EY117" s="4">
        <v>0.4521761072499566</v>
      </c>
      <c r="EZ117" s="4">
        <v>0.45130485646885643</v>
      </c>
      <c r="FA117" s="4">
        <v>0.45043452523643679</v>
      </c>
      <c r="FB117" s="4">
        <v>0.44956511628157858</v>
      </c>
      <c r="FC117" s="4">
        <v>0.44869663230956958</v>
      </c>
      <c r="FD117" s="4">
        <v>0.44782907600235156</v>
      </c>
      <c r="FE117" s="4">
        <v>0.4469624500187539</v>
      </c>
      <c r="FF117" s="4">
        <v>0.44609675699471607</v>
      </c>
      <c r="FG117" s="4">
        <v>0.44523199954350157</v>
      </c>
      <c r="FH117" s="4">
        <v>0.44436818025590064</v>
      </c>
      <c r="FI117" s="4">
        <v>0.44350530170042446</v>
      </c>
      <c r="FJ117" s="4">
        <v>0.44264336642349156</v>
      </c>
      <c r="FK117" s="4">
        <v>0.44178237694960454</v>
      </c>
      <c r="FL117" s="4">
        <v>0.44092233578152151</v>
      </c>
      <c r="FM117" s="4">
        <v>0.44006324540041886</v>
      </c>
      <c r="FN117" s="4">
        <v>0.43920510826604797</v>
      </c>
      <c r="FO117" s="4">
        <v>0.43834792681688539</v>
      </c>
      <c r="FP117" s="4">
        <v>0.43749170347027799</v>
      </c>
      <c r="FQ117" s="4">
        <v>0.43663644062258189</v>
      </c>
    </row>
    <row r="118" spans="1:173" x14ac:dyDescent="0.2">
      <c r="A118" s="3">
        <v>116</v>
      </c>
      <c r="B118" s="4">
        <v>0.63213631363637235</v>
      </c>
      <c r="C118" s="4">
        <v>0.63319243954516991</v>
      </c>
      <c r="D118" s="4">
        <v>0.61379048770816746</v>
      </c>
      <c r="E118" s="4">
        <v>0.60371448733276967</v>
      </c>
      <c r="F118" s="4">
        <v>0.59828991928204045</v>
      </c>
      <c r="G118" s="4">
        <v>0.59518302012213531</v>
      </c>
      <c r="H118" s="4">
        <v>0.59323006480451435</v>
      </c>
      <c r="I118" s="4">
        <v>0.59185044272385623</v>
      </c>
      <c r="J118" s="4">
        <v>0.59075436718358776</v>
      </c>
      <c r="K118" s="4">
        <v>0.58979722840285875</v>
      </c>
      <c r="L118" s="4">
        <v>0.58890692707549896</v>
      </c>
      <c r="M118" s="4">
        <v>0.58804758794604806</v>
      </c>
      <c r="N118" s="4">
        <v>0.58720143109992706</v>
      </c>
      <c r="O118" s="4">
        <v>0.58635971267266962</v>
      </c>
      <c r="P118" s="4">
        <v>0.58551819735037913</v>
      </c>
      <c r="Q118" s="4">
        <v>0.58467489576293463</v>
      </c>
      <c r="R118" s="4">
        <v>0.5838289339272571</v>
      </c>
      <c r="S118" s="4">
        <v>0.58297998853378785</v>
      </c>
      <c r="T118" s="4">
        <v>0.58212800505856233</v>
      </c>
      <c r="U118" s="4">
        <v>0.58127305723041012</v>
      </c>
      <c r="V118" s="4">
        <v>0.58041527713672469</v>
      </c>
      <c r="W118" s="4">
        <v>0.57955482061927754</v>
      </c>
      <c r="X118" s="4">
        <v>0.57869185029126247</v>
      </c>
      <c r="Y118" s="4">
        <v>0.57782652734443696</v>
      </c>
      <c r="Z118" s="4">
        <v>0.57695900773295716</v>
      </c>
      <c r="AA118" s="4">
        <v>0.57608944052875888</v>
      </c>
      <c r="AB118" s="4">
        <v>0.57521796734714148</v>
      </c>
      <c r="AC118" s="4">
        <v>0.57434472229291367</v>
      </c>
      <c r="AD118" s="4">
        <v>0.57346983215319103</v>
      </c>
      <c r="AE118" s="4">
        <v>0.5725934167007154</v>
      </c>
      <c r="AF118" s="4">
        <v>0.57171558904038944</v>
      </c>
      <c r="AG118" s="4">
        <v>0.5708364559660839</v>
      </c>
      <c r="AH118" s="4">
        <v>0.56995611831190574</v>
      </c>
      <c r="AI118" s="4">
        <v>0.56907467129064504</v>
      </c>
      <c r="AJ118" s="4">
        <v>0.56819220481634303</v>
      </c>
      <c r="AK118" s="4">
        <v>0.56730880381000348</v>
      </c>
      <c r="AL118" s="4">
        <v>0.56642454848847656</v>
      </c>
      <c r="AM118" s="4">
        <v>0.56553951463701613</v>
      </c>
      <c r="AN118" s="4">
        <v>0.56465377386622206</v>
      </c>
      <c r="AO118" s="4">
        <v>0.5637673938541562</v>
      </c>
      <c r="AP118" s="4">
        <v>0.56288043857443149</v>
      </c>
      <c r="AQ118" s="4">
        <v>0.56199296851106162</v>
      </c>
      <c r="AR118" s="4">
        <v>0.56110504086082424</v>
      </c>
      <c r="AS118" s="4">
        <v>0.56021670972385407</v>
      </c>
      <c r="AT118" s="4">
        <v>0.5593280262831497</v>
      </c>
      <c r="AU118" s="4">
        <v>0.55843903897363201</v>
      </c>
      <c r="AV118" s="4">
        <v>0.55754979364136337</v>
      </c>
      <c r="AW118" s="4">
        <v>0.55666033369349788</v>
      </c>
      <c r="AX118" s="4">
        <v>0.55577070023950015</v>
      </c>
      <c r="AY118" s="4">
        <v>0.55488093222414236</v>
      </c>
      <c r="AZ118" s="4">
        <v>0.55399106655275476</v>
      </c>
      <c r="BA118" s="4">
        <v>0.55310113820918105</v>
      </c>
      <c r="BB118" s="4">
        <v>0.55221118036686412</v>
      </c>
      <c r="BC118" s="4">
        <v>0.55132122449345933</v>
      </c>
      <c r="BD118" s="4">
        <v>0.55043130044935262</v>
      </c>
      <c r="BE118" s="4">
        <v>0.54954143658043864</v>
      </c>
      <c r="BF118" s="4">
        <v>0.5486516598054918</v>
      </c>
      <c r="BG118" s="4">
        <v>0.54776199569844541</v>
      </c>
      <c r="BH118" s="4">
        <v>0.54687246856587501</v>
      </c>
      <c r="BI118" s="4">
        <v>0.54598310151996476</v>
      </c>
      <c r="BJ118" s="4">
        <v>0.5450939165472195</v>
      </c>
      <c r="BK118" s="4">
        <v>0.54420493457317187</v>
      </c>
      <c r="BL118" s="4">
        <v>0.54331617552331446</v>
      </c>
      <c r="BM118" s="4">
        <v>0.54242765838048002</v>
      </c>
      <c r="BN118" s="4">
        <v>0.54153940123887412</v>
      </c>
      <c r="BO118" s="4">
        <v>0.54065142135495714</v>
      </c>
      <c r="BP118" s="4">
        <v>0.53976373519535681</v>
      </c>
      <c r="BQ118" s="4">
        <v>0.53887635848198667</v>
      </c>
      <c r="BR118" s="4">
        <v>0.53798930623453223</v>
      </c>
      <c r="BS118" s="4">
        <v>0.53710259281045625</v>
      </c>
      <c r="BT118" s="4">
        <v>0.53621623194267221</v>
      </c>
      <c r="BU118" s="4">
        <v>0.53533023677501679</v>
      </c>
      <c r="BV118" s="4">
        <v>0.53444461989565362</v>
      </c>
      <c r="BW118" s="4">
        <v>0.53355939336852609</v>
      </c>
      <c r="BX118" s="4">
        <v>0.53267456876297525</v>
      </c>
      <c r="BY118" s="4">
        <v>0.5317901571816277</v>
      </c>
      <c r="BZ118" s="4">
        <v>0.5309061692866559</v>
      </c>
      <c r="CA118" s="4">
        <v>0.53002261532450534</v>
      </c>
      <c r="CB118" s="4">
        <v>0.52913950514917674</v>
      </c>
      <c r="CC118" s="4">
        <v>0.52825684824415098</v>
      </c>
      <c r="CD118" s="4">
        <v>0.52737465374303127</v>
      </c>
      <c r="CE118" s="4">
        <v>0.52649293044898116</v>
      </c>
      <c r="CF118" s="4">
        <v>0.52561168685302762</v>
      </c>
      <c r="CG118" s="4">
        <v>0.52473093115129332</v>
      </c>
      <c r="CH118" s="4">
        <v>0.52385067126122498</v>
      </c>
      <c r="CI118" s="4">
        <v>0.52297091483687164</v>
      </c>
      <c r="CJ118" s="4">
        <v>0.52209166928327189</v>
      </c>
      <c r="CK118" s="4">
        <v>0.52121294176999999</v>
      </c>
      <c r="CL118" s="4">
        <v>0.52033473924392093</v>
      </c>
      <c r="CM118" s="4">
        <v>0.51945706844120076</v>
      </c>
      <c r="CN118" s="4">
        <v>0.51857993589861484</v>
      </c>
      <c r="CO118" s="4">
        <v>0.51770334796419559</v>
      </c>
      <c r="CP118" s="4">
        <v>0.51682731080725897</v>
      </c>
      <c r="CQ118" s="4">
        <v>0.51595183042784454</v>
      </c>
      <c r="CR118" s="4">
        <v>0.51507691266560451</v>
      </c>
      <c r="CS118" s="4">
        <v>0.51420256320817392</v>
      </c>
      <c r="CT118" s="4">
        <v>0.51332878759905065</v>
      </c>
      <c r="CU118" s="4">
        <v>0.51245559124501794</v>
      </c>
      <c r="CV118" s="4">
        <v>0.5115829794231298</v>
      </c>
      <c r="CW118" s="4">
        <v>0.51071095728729243</v>
      </c>
      <c r="CX118" s="4">
        <v>0.50983952987445869</v>
      </c>
      <c r="CY118" s="4">
        <v>0.50896870211046208</v>
      </c>
      <c r="CZ118" s="4">
        <v>0.50809847881551007</v>
      </c>
      <c r="DA118" s="4">
        <v>0.50722886470935657</v>
      </c>
      <c r="DB118" s="4">
        <v>0.50635986441617387</v>
      </c>
      <c r="DC118" s="4">
        <v>0.50549148246913833</v>
      </c>
      <c r="DD118" s="4">
        <v>0.50462372331475058</v>
      </c>
      <c r="DE118" s="4">
        <v>0.50375659131690242</v>
      </c>
      <c r="DF118" s="4">
        <v>0.50289009076070812</v>
      </c>
      <c r="DG118" s="4">
        <v>0.50202422585611095</v>
      </c>
      <c r="DH118" s="4">
        <v>0.50115900074128084</v>
      </c>
      <c r="DI118" s="4">
        <v>0.50029441948581355</v>
      </c>
      <c r="DJ118" s="4">
        <v>0.49943048609374374</v>
      </c>
      <c r="DK118" s="4">
        <v>0.49856720450638303</v>
      </c>
      <c r="DL118" s="4">
        <v>0.49770457860499284</v>
      </c>
      <c r="DM118" s="4">
        <v>0.49684261221330162</v>
      </c>
      <c r="DN118" s="4">
        <v>0.49598130909987648</v>
      </c>
      <c r="DO118" s="4">
        <v>0.49512067298035678</v>
      </c>
      <c r="DP118" s="4">
        <v>0.49426070751955797</v>
      </c>
      <c r="DQ118" s="4">
        <v>0.4934014163334538</v>
      </c>
      <c r="DR118" s="4">
        <v>0.49254280299104347</v>
      </c>
      <c r="DS118" s="4">
        <v>0.49168487101611091</v>
      </c>
      <c r="DT118" s="4">
        <v>0.49082762388888235</v>
      </c>
      <c r="DU118" s="4">
        <v>0.48997106504758769</v>
      </c>
      <c r="DV118" s="4">
        <v>0.48911519788993274</v>
      </c>
      <c r="DW118" s="4">
        <v>0.48826002577448502</v>
      </c>
      <c r="DX118" s="4">
        <v>0.48740555202198155</v>
      </c>
      <c r="DY118" s="4">
        <v>0.48655177991656018</v>
      </c>
      <c r="DZ118" s="4">
        <v>0.48569871270692089</v>
      </c>
      <c r="EA118" s="4">
        <v>0.48484635360741968</v>
      </c>
      <c r="EB118" s="4">
        <v>0.48399470579910131</v>
      </c>
      <c r="EC118" s="4">
        <v>0.48314377243067119</v>
      </c>
      <c r="ED118" s="4">
        <v>0.48229355661941342</v>
      </c>
      <c r="EE118" s="4">
        <v>0.48144406145205598</v>
      </c>
      <c r="EF118" s="4">
        <v>0.48059528998558587</v>
      </c>
      <c r="EG118" s="4">
        <v>0.47974724524802004</v>
      </c>
      <c r="EH118" s="4">
        <v>0.4788999302391308</v>
      </c>
      <c r="EI118" s="4">
        <v>0.47805334793113108</v>
      </c>
      <c r="EJ118" s="4">
        <v>0.47720750126932188</v>
      </c>
      <c r="EK118" s="4">
        <v>0.47636239317270179</v>
      </c>
      <c r="EL118" s="4">
        <v>0.47551802653454445</v>
      </c>
      <c r="EM118" s="4">
        <v>0.47467440422294138</v>
      </c>
      <c r="EN118" s="4">
        <v>0.47383152908131743</v>
      </c>
      <c r="EO118" s="4">
        <v>0.47298940392891553</v>
      </c>
      <c r="EP118" s="4">
        <v>0.47214803156125562</v>
      </c>
      <c r="EQ118" s="4">
        <v>0.47130741475056892</v>
      </c>
      <c r="ER118" s="4">
        <v>0.47046755624620729</v>
      </c>
      <c r="ES118" s="4">
        <v>0.46962845877503134</v>
      </c>
      <c r="ET118" s="4">
        <v>0.46879012504177742</v>
      </c>
      <c r="EU118" s="4">
        <v>0.46795255772940447</v>
      </c>
      <c r="EV118" s="4">
        <v>0.46711575949942274</v>
      </c>
      <c r="EW118" s="4">
        <v>0.46627973299220482</v>
      </c>
      <c r="EX118" s="4">
        <v>0.46544448082728085</v>
      </c>
      <c r="EY118" s="4">
        <v>0.46461000560361743</v>
      </c>
      <c r="EZ118" s="4">
        <v>0.46377630989988239</v>
      </c>
      <c r="FA118" s="4">
        <v>0.46294339627469661</v>
      </c>
      <c r="FB118" s="4">
        <v>0.46211126726687191</v>
      </c>
      <c r="FC118" s="4">
        <v>0.46127992539563722</v>
      </c>
      <c r="FD118" s="4">
        <v>0.46044937316085421</v>
      </c>
      <c r="FE118" s="4">
        <v>0.45961961304322108</v>
      </c>
      <c r="FF118" s="4">
        <v>0.4587906475044673</v>
      </c>
      <c r="FG118" s="4">
        <v>0.45796247898753761</v>
      </c>
      <c r="FH118" s="4">
        <v>0.45713510991676942</v>
      </c>
      <c r="FI118" s="4">
        <v>0.45630854269805909</v>
      </c>
      <c r="FJ118" s="4">
        <v>0.45548277971902307</v>
      </c>
      <c r="FK118" s="4">
        <v>0.45465782334914917</v>
      </c>
      <c r="FL118" s="4">
        <v>0.45383367593994328</v>
      </c>
      <c r="FM118" s="4">
        <v>0.45301033982506778</v>
      </c>
      <c r="FN118" s="4">
        <v>0.45218781732047475</v>
      </c>
      <c r="FO118" s="4">
        <v>0.45136611072453336</v>
      </c>
      <c r="FP118" s="4">
        <v>0.45054522231815142</v>
      </c>
      <c r="FQ118" s="4">
        <v>0.44972515436489247</v>
      </c>
    </row>
    <row r="119" spans="1:173" x14ac:dyDescent="0.2">
      <c r="A119" s="3">
        <v>117</v>
      </c>
      <c r="B119" s="4">
        <v>0.63696818370373132</v>
      </c>
      <c r="C119" s="4">
        <v>0.63806397009683757</v>
      </c>
      <c r="D119" s="4">
        <v>0.61869823362176635</v>
      </c>
      <c r="E119" s="4">
        <v>0.60865589736733616</v>
      </c>
      <c r="F119" s="4">
        <v>0.60326755147845257</v>
      </c>
      <c r="G119" s="4">
        <v>0.60019931404268045</v>
      </c>
      <c r="H119" s="4">
        <v>0.59828672516345516</v>
      </c>
      <c r="I119" s="4">
        <v>0.59694861906697771</v>
      </c>
      <c r="J119" s="4">
        <v>0.59589486864437125</v>
      </c>
      <c r="K119" s="4">
        <v>0.59498066516698811</v>
      </c>
      <c r="L119" s="4">
        <v>0.59413379148433321</v>
      </c>
      <c r="M119" s="4">
        <v>0.59331829885237042</v>
      </c>
      <c r="N119" s="4">
        <v>0.59251635785690149</v>
      </c>
      <c r="O119" s="4">
        <v>0.59171918824748193</v>
      </c>
      <c r="P119" s="4">
        <v>0.59092252571536674</v>
      </c>
      <c r="Q119" s="4">
        <v>0.5901243562848173</v>
      </c>
      <c r="R119" s="4">
        <v>0.58932378417316156</v>
      </c>
      <c r="S119" s="4">
        <v>0.58852046623005816</v>
      </c>
      <c r="T119" s="4">
        <v>0.58771432958379566</v>
      </c>
      <c r="U119" s="4">
        <v>0.58690543084085023</v>
      </c>
      <c r="V119" s="4">
        <v>0.58609388602756918</v>
      </c>
      <c r="W119" s="4">
        <v>0.58527983587667376</v>
      </c>
      <c r="X119" s="4">
        <v>0.58446342876458712</v>
      </c>
      <c r="Y119" s="4">
        <v>0.58364481245543087</v>
      </c>
      <c r="Z119" s="4">
        <v>0.58282413023150981</v>
      </c>
      <c r="AA119" s="4">
        <v>0.5820015192015866</v>
      </c>
      <c r="AB119" s="4">
        <v>0.58117710968370484</v>
      </c>
      <c r="AC119" s="4">
        <v>0.58035102511188519</v>
      </c>
      <c r="AD119" s="4">
        <v>0.57952338219218502</v>
      </c>
      <c r="AE119" s="4">
        <v>0.57869429117162907</v>
      </c>
      <c r="AF119" s="4">
        <v>0.57786385615246449</v>
      </c>
      <c r="AG119" s="4">
        <v>0.57703217541861684</v>
      </c>
      <c r="AH119" s="4">
        <v>0.57619934175840082</v>
      </c>
      <c r="AI119" s="4">
        <v>0.57536544277608159</v>
      </c>
      <c r="AJ119" s="4">
        <v>0.57453056118912837</v>
      </c>
      <c r="AK119" s="4">
        <v>0.5736947751100856</v>
      </c>
      <c r="AL119" s="4">
        <v>0.57285815831300413</v>
      </c>
      <c r="AM119" s="4">
        <v>0.5720207804848535</v>
      </c>
      <c r="AN119" s="4">
        <v>0.57118270746254951</v>
      </c>
      <c r="AO119" s="4">
        <v>0.57034400145631314</v>
      </c>
      <c r="AP119" s="4">
        <v>0.56950472126009677</v>
      </c>
      <c r="AQ119" s="4">
        <v>0.56866492244979705</v>
      </c>
      <c r="AR119" s="4">
        <v>0.56782465756995082</v>
      </c>
      <c r="AS119" s="4">
        <v>0.56698397630957609</v>
      </c>
      <c r="AT119" s="4">
        <v>0.56614292566778168</v>
      </c>
      <c r="AU119" s="4">
        <v>0.56530155010974292</v>
      </c>
      <c r="AV119" s="4">
        <v>0.56445989171359834</v>
      </c>
      <c r="AW119" s="4">
        <v>0.56361799030879656</v>
      </c>
      <c r="AX119" s="4">
        <v>0.56277588360638975</v>
      </c>
      <c r="AY119" s="4">
        <v>0.56193360732174091</v>
      </c>
      <c r="AZ119" s="4">
        <v>0.56109119529008655</v>
      </c>
      <c r="BA119" s="4">
        <v>0.56024867957537017</v>
      </c>
      <c r="BB119" s="4">
        <v>0.55940609057273705</v>
      </c>
      <c r="BC119" s="4">
        <v>0.55856345710505995</v>
      </c>
      <c r="BD119" s="4">
        <v>0.55772080651384204</v>
      </c>
      <c r="BE119" s="4">
        <v>0.55687816474482377</v>
      </c>
      <c r="BF119" s="4">
        <v>0.55603555642860314</v>
      </c>
      <c r="BG119" s="4">
        <v>0.55519300495655821</v>
      </c>
      <c r="BH119" s="4">
        <v>0.55435053255234512</v>
      </c>
      <c r="BI119" s="4">
        <v>0.55350816033922978</v>
      </c>
      <c r="BJ119" s="4">
        <v>0.55266590840349528</v>
      </c>
      <c r="BK119" s="4">
        <v>0.55182379585415342</v>
      </c>
      <c r="BL119" s="4">
        <v>0.55098184087917512</v>
      </c>
      <c r="BM119" s="4">
        <v>0.55014006079844358</v>
      </c>
      <c r="BN119" s="4">
        <v>0.54929847211361849</v>
      </c>
      <c r="BO119" s="4">
        <v>0.54845709055509417</v>
      </c>
      <c r="BP119" s="4">
        <v>0.54761593112621898</v>
      </c>
      <c r="BQ119" s="4">
        <v>0.54677500814493529</v>
      </c>
      <c r="BR119" s="4">
        <v>0.5459343352829914</v>
      </c>
      <c r="BS119" s="4">
        <v>0.54509392560286618</v>
      </c>
      <c r="BT119" s="4">
        <v>0.54425379159253939</v>
      </c>
      <c r="BU119" s="4">
        <v>0.54341394519823427</v>
      </c>
      <c r="BV119" s="4">
        <v>0.54257439785524852</v>
      </c>
      <c r="BW119" s="4">
        <v>0.54173516051698778</v>
      </c>
      <c r="BX119" s="4">
        <v>0.54089624368230405</v>
      </c>
      <c r="BY119" s="4">
        <v>0.54005765742123879</v>
      </c>
      <c r="BZ119" s="4">
        <v>0.53921941139926388</v>
      </c>
      <c r="CA119" s="4">
        <v>0.53838151490010722</v>
      </c>
      <c r="CB119" s="4">
        <v>0.5375439768472472</v>
      </c>
      <c r="CC119" s="4">
        <v>0.53670680582415031</v>
      </c>
      <c r="CD119" s="4">
        <v>0.53587001009333013</v>
      </c>
      <c r="CE119" s="4">
        <v>0.53503359761429081</v>
      </c>
      <c r="CF119" s="4">
        <v>0.53419757606042528</v>
      </c>
      <c r="CG119" s="4">
        <v>0.53336195283492516</v>
      </c>
      <c r="CH119" s="4">
        <v>0.53252673508576231</v>
      </c>
      <c r="CI119" s="4">
        <v>0.53169192971979617</v>
      </c>
      <c r="CJ119" s="4">
        <v>0.53085754341605629</v>
      </c>
      <c r="CK119" s="4">
        <v>0.53002358263824911</v>
      </c>
      <c r="CL119" s="4">
        <v>0.52919005364653571</v>
      </c>
      <c r="CM119" s="4">
        <v>0.52835696250862063</v>
      </c>
      <c r="CN119" s="4">
        <v>0.52752431511019215</v>
      </c>
      <c r="CO119" s="4">
        <v>0.52669211716475584</v>
      </c>
      <c r="CP119" s="4">
        <v>0.52586037422289</v>
      </c>
      <c r="CQ119" s="4">
        <v>0.5250290916809639</v>
      </c>
      <c r="CR119" s="4">
        <v>0.52419827478934422</v>
      </c>
      <c r="CS119" s="4">
        <v>0.52336792866012383</v>
      </c>
      <c r="CT119" s="4">
        <v>0.5225380582743987</v>
      </c>
      <c r="CU119" s="4">
        <v>0.52170866848911945</v>
      </c>
      <c r="CV119" s="4">
        <v>0.52087976404354319</v>
      </c>
      <c r="CW119" s="4">
        <v>0.52005134956530907</v>
      </c>
      <c r="CX119" s="4">
        <v>0.5192234295761573</v>
      </c>
      <c r="CY119" s="4">
        <v>0.51839600849731649</v>
      </c>
      <c r="CZ119" s="4">
        <v>0.51756909065457468</v>
      </c>
      <c r="DA119" s="4">
        <v>0.51674268028305548</v>
      </c>
      <c r="DB119" s="4">
        <v>0.51591678153171427</v>
      </c>
      <c r="DC119" s="4">
        <v>0.51509139846757357</v>
      </c>
      <c r="DD119" s="4">
        <v>0.5142665350797091</v>
      </c>
      <c r="DE119" s="4">
        <v>0.5134421952830055</v>
      </c>
      <c r="DF119" s="4">
        <v>0.51261838292169104</v>
      </c>
      <c r="DG119" s="4">
        <v>0.51179510177266763</v>
      </c>
      <c r="DH119" s="4">
        <v>0.5109723555486454</v>
      </c>
      <c r="DI119" s="4">
        <v>0.5101501479010957</v>
      </c>
      <c r="DJ119" s="4">
        <v>0.50932848242303086</v>
      </c>
      <c r="DK119" s="4">
        <v>0.50850736265162255</v>
      </c>
      <c r="DL119" s="4">
        <v>0.50768679207066802</v>
      </c>
      <c r="DM119" s="4">
        <v>0.50686677411291137</v>
      </c>
      <c r="DN119" s="4">
        <v>0.50604731216223164</v>
      </c>
      <c r="DO119" s="4">
        <v>0.50522840955570159</v>
      </c>
      <c r="DP119" s="4">
        <v>0.50441006958552814</v>
      </c>
      <c r="DQ119" s="4">
        <v>0.50359229550087936</v>
      </c>
      <c r="DR119" s="4">
        <v>0.50277509050960545</v>
      </c>
      <c r="DS119" s="4">
        <v>0.50195845777985992</v>
      </c>
      <c r="DT119" s="4">
        <v>0.50114240044162628</v>
      </c>
      <c r="DU119" s="4">
        <v>0.50032692158815695</v>
      </c>
      <c r="DV119" s="4">
        <v>0.49951202427732744</v>
      </c>
      <c r="DW119" s="4">
        <v>0.49869771153291431</v>
      </c>
      <c r="DX119" s="4">
        <v>0.49788398634579623</v>
      </c>
      <c r="DY119" s="4">
        <v>0.49707085167508835</v>
      </c>
      <c r="DZ119" s="4">
        <v>0.49625831044920998</v>
      </c>
      <c r="EA119" s="4">
        <v>0.49544636556688992</v>
      </c>
      <c r="EB119" s="4">
        <v>0.49463501989811542</v>
      </c>
      <c r="EC119" s="4">
        <v>0.49382427628502568</v>
      </c>
      <c r="ED119" s="4">
        <v>0.49301413754275336</v>
      </c>
      <c r="EE119" s="4">
        <v>0.49220460646021957</v>
      </c>
      <c r="EF119" s="4">
        <v>0.49139568580088155</v>
      </c>
      <c r="EG119" s="4">
        <v>0.49058737830343824</v>
      </c>
      <c r="EH119" s="4">
        <v>0.48977968668249583</v>
      </c>
      <c r="EI119" s="4">
        <v>0.48897261362919497</v>
      </c>
      <c r="EJ119" s="4">
        <v>0.48816616181180228</v>
      </c>
      <c r="EK119" s="4">
        <v>0.48736033387626887</v>
      </c>
      <c r="EL119" s="4">
        <v>0.48655513244675608</v>
      </c>
      <c r="EM119" s="4">
        <v>0.48575056012613282</v>
      </c>
      <c r="EN119" s="4">
        <v>0.48494661949644391</v>
      </c>
      <c r="EO119" s="4">
        <v>0.48414331311935233</v>
      </c>
      <c r="EP119" s="4">
        <v>0.48334064353655759</v>
      </c>
      <c r="EQ119" s="4">
        <v>0.48253861327018877</v>
      </c>
      <c r="ER119" s="4">
        <v>0.48173722482317782</v>
      </c>
      <c r="ES119" s="4">
        <v>0.48093648067961103</v>
      </c>
      <c r="ET119" s="4">
        <v>0.48013638330506092</v>
      </c>
      <c r="EU119" s="4">
        <v>0.47933693514690057</v>
      </c>
      <c r="EV119" s="4">
        <v>0.47853813863460026</v>
      </c>
      <c r="EW119" s="4">
        <v>0.47773999618000818</v>
      </c>
      <c r="EX119" s="4">
        <v>0.47694251017761569</v>
      </c>
      <c r="EY119" s="4">
        <v>0.47614568300480864</v>
      </c>
      <c r="EZ119" s="4">
        <v>0.4753495170221046</v>
      </c>
      <c r="FA119" s="4">
        <v>0.47455401457337831</v>
      </c>
      <c r="FB119" s="4">
        <v>0.47375917798607448</v>
      </c>
      <c r="FC119" s="4">
        <v>0.47296500957140963</v>
      </c>
      <c r="FD119" s="4">
        <v>0.47217151162456361</v>
      </c>
      <c r="FE119" s="4">
        <v>0.47137868642486058</v>
      </c>
      <c r="FF119" s="4">
        <v>0.47058653623594171</v>
      </c>
      <c r="FG119" s="4">
        <v>0.46979506330592824</v>
      </c>
      <c r="FH119" s="4">
        <v>0.46900426986757637</v>
      </c>
      <c r="FI119" s="4">
        <v>0.46821415813842537</v>
      </c>
      <c r="FJ119" s="4">
        <v>0.46742473032093645</v>
      </c>
      <c r="FK119" s="4">
        <v>0.46663598860262745</v>
      </c>
      <c r="FL119" s="4">
        <v>0.46584793515619871</v>
      </c>
      <c r="FM119" s="4">
        <v>0.4650605721396539</v>
      </c>
      <c r="FN119" s="4">
        <v>0.46427390169641558</v>
      </c>
      <c r="FO119" s="4">
        <v>0.46348792595543475</v>
      </c>
      <c r="FP119" s="4">
        <v>0.46270264703129549</v>
      </c>
      <c r="FQ119" s="4">
        <v>0.46191806702431504</v>
      </c>
    </row>
    <row r="120" spans="1:173" x14ac:dyDescent="0.2">
      <c r="A120" s="3">
        <v>118</v>
      </c>
      <c r="B120" s="4">
        <v>0.64116021530858081</v>
      </c>
      <c r="C120" s="4">
        <v>0.64229491924108839</v>
      </c>
      <c r="D120" s="4">
        <v>0.62296799099499534</v>
      </c>
      <c r="E120" s="4">
        <v>0.61296087160857315</v>
      </c>
      <c r="F120" s="4">
        <v>0.60760928946179193</v>
      </c>
      <c r="G120" s="4">
        <v>0.60457959009020867</v>
      </c>
      <c r="H120" s="4">
        <v>0.6027068355382722</v>
      </c>
      <c r="I120" s="4">
        <v>0.60140945740989216</v>
      </c>
      <c r="J120" s="4">
        <v>0.60039707331345649</v>
      </c>
      <c r="K120" s="4">
        <v>0.59952472272803248</v>
      </c>
      <c r="L120" s="4">
        <v>0.59872009745704058</v>
      </c>
      <c r="M120" s="4">
        <v>0.59794719133720131</v>
      </c>
      <c r="N120" s="4">
        <v>0.59718813586928887</v>
      </c>
      <c r="O120" s="4">
        <v>0.59643412180997579</v>
      </c>
      <c r="P120" s="4">
        <v>0.59568086158639699</v>
      </c>
      <c r="Q120" s="4">
        <v>0.59492632138754709</v>
      </c>
      <c r="R120" s="4">
        <v>0.5941695878059835</v>
      </c>
      <c r="S120" s="4">
        <v>0.59341030162208075</v>
      </c>
      <c r="T120" s="4">
        <v>0.59264837508831048</v>
      </c>
      <c r="U120" s="4">
        <v>0.59188385091948248</v>
      </c>
      <c r="V120" s="4">
        <v>0.59111683210519372</v>
      </c>
      <c r="W120" s="4">
        <v>0.59034744710961562</v>
      </c>
      <c r="X120" s="4">
        <v>0.58957583274517722</v>
      </c>
      <c r="Y120" s="4">
        <v>0.58880212586590008</v>
      </c>
      <c r="Z120" s="4">
        <v>0.58802645945494003</v>
      </c>
      <c r="AA120" s="4">
        <v>0.587248960894869</v>
      </c>
      <c r="AB120" s="4">
        <v>0.58646975131597645</v>
      </c>
      <c r="AC120" s="4">
        <v>0.58568894547109174</v>
      </c>
      <c r="AD120" s="4">
        <v>0.58490665186195745</v>
      </c>
      <c r="AE120" s="4">
        <v>0.58412297298036553</v>
      </c>
      <c r="AF120" s="4">
        <v>0.58333800559631788</v>
      </c>
      <c r="AG120" s="4">
        <v>0.58255184105995017</v>
      </c>
      <c r="AH120" s="4">
        <v>0.58176456560115508</v>
      </c>
      <c r="AI120" s="4">
        <v>0.58097626061941088</v>
      </c>
      <c r="AJ120" s="4">
        <v>0.58018700296056902</v>
      </c>
      <c r="AK120" s="4">
        <v>0.57939686517945255</v>
      </c>
      <c r="AL120" s="4">
        <v>0.57860591578813558</v>
      </c>
      <c r="AM120" s="4">
        <v>0.57781421949026091</v>
      </c>
      <c r="AN120" s="4">
        <v>0.577021837401965</v>
      </c>
      <c r="AO120" s="4">
        <v>0.57622882726007441</v>
      </c>
      <c r="AP120" s="4">
        <v>0.57543524361824894</v>
      </c>
      <c r="AQ120" s="4">
        <v>0.57464113803174433</v>
      </c>
      <c r="AR120" s="4">
        <v>0.57384655923144068</v>
      </c>
      <c r="AS120" s="4">
        <v>0.57305155328775259</v>
      </c>
      <c r="AT120" s="4">
        <v>0.57225616376500499</v>
      </c>
      <c r="AU120" s="4">
        <v>0.57146043186682693</v>
      </c>
      <c r="AV120" s="4">
        <v>0.5706643965730851</v>
      </c>
      <c r="AW120" s="4">
        <v>0.56986809476884748</v>
      </c>
      <c r="AX120" s="4">
        <v>0.56907156136584014</v>
      </c>
      <c r="AY120" s="4">
        <v>0.56827482941683471</v>
      </c>
      <c r="AZ120" s="4">
        <v>0.567477930223375</v>
      </c>
      <c r="BA120" s="4">
        <v>0.5666808934372326</v>
      </c>
      <c r="BB120" s="4">
        <v>0.56588374715595413</v>
      </c>
      <c r="BC120" s="4">
        <v>0.56508651801284548</v>
      </c>
      <c r="BD120" s="4">
        <v>0.5642892312617136</v>
      </c>
      <c r="BE120" s="4">
        <v>0.56349191085667538</v>
      </c>
      <c r="BF120" s="4">
        <v>0.56269457952731428</v>
      </c>
      <c r="BG120" s="4">
        <v>0.56189725884946262</v>
      </c>
      <c r="BH120" s="4">
        <v>0.56109996931185702</v>
      </c>
      <c r="BI120" s="4">
        <v>0.56030273037891165</v>
      </c>
      <c r="BJ120" s="4">
        <v>0.55950556054983447</v>
      </c>
      <c r="BK120" s="4">
        <v>0.55870847741429686</v>
      </c>
      <c r="BL120" s="4">
        <v>0.5579114977048597</v>
      </c>
      <c r="BM120" s="4">
        <v>0.5571146373463447</v>
      </c>
      <c r="BN120" s="4">
        <v>0.55631791150232668</v>
      </c>
      <c r="BO120" s="4">
        <v>0.55552133461891606</v>
      </c>
      <c r="BP120" s="4">
        <v>0.55472492046598942</v>
      </c>
      <c r="BQ120" s="4">
        <v>0.55392868217601543</v>
      </c>
      <c r="BR120" s="4">
        <v>0.5531326322806176</v>
      </c>
      <c r="BS120" s="4">
        <v>0.55233678274500497</v>
      </c>
      <c r="BT120" s="4">
        <v>0.55154114500039375</v>
      </c>
      <c r="BU120" s="4">
        <v>0.55074572997453974</v>
      </c>
      <c r="BV120" s="4">
        <v>0.54995054812048938</v>
      </c>
      <c r="BW120" s="4">
        <v>0.54915560944365249</v>
      </c>
      <c r="BX120" s="4">
        <v>0.54836092352729771</v>
      </c>
      <c r="BY120" s="4">
        <v>0.54756649955655923</v>
      </c>
      <c r="BZ120" s="4">
        <v>0.54677234634104321</v>
      </c>
      <c r="CA120" s="4">
        <v>0.54597847233611541</v>
      </c>
      <c r="CB120" s="4">
        <v>0.54518488566294643</v>
      </c>
      <c r="CC120" s="4">
        <v>0.54439159412738691</v>
      </c>
      <c r="CD120" s="4">
        <v>0.54359860523774206</v>
      </c>
      <c r="CE120" s="4">
        <v>0.54280592622150781</v>
      </c>
      <c r="CF120" s="4">
        <v>0.54201356404113066</v>
      </c>
      <c r="CG120" s="4">
        <v>0.54122152540884771</v>
      </c>
      <c r="CH120" s="4">
        <v>0.54042981680065993</v>
      </c>
      <c r="CI120" s="4">
        <v>0.53963844446949039</v>
      </c>
      <c r="CJ120" s="4">
        <v>0.53884741445757367</v>
      </c>
      <c r="CK120" s="4">
        <v>0.53805673260812181</v>
      </c>
      <c r="CL120" s="4">
        <v>0.53726640457631059</v>
      </c>
      <c r="CM120" s="4">
        <v>0.53647643583962212</v>
      </c>
      <c r="CN120" s="4">
        <v>0.53568683170758535</v>
      </c>
      <c r="CO120" s="4">
        <v>0.53489759733094666</v>
      </c>
      <c r="CP120" s="4">
        <v>0.53410873771030576</v>
      </c>
      <c r="CQ120" s="4">
        <v>0.53332025770424685</v>
      </c>
      <c r="CR120" s="4">
        <v>0.53253216203699427</v>
      </c>
      <c r="CS120" s="4">
        <v>0.53174445530562298</v>
      </c>
      <c r="CT120" s="4">
        <v>0.53095714198684563</v>
      </c>
      <c r="CU120" s="4">
        <v>0.53017022644340472</v>
      </c>
      <c r="CV120" s="4">
        <v>0.52938371293009157</v>
      </c>
      <c r="CW120" s="4">
        <v>0.52859760559941249</v>
      </c>
      <c r="CX120" s="4">
        <v>0.52781190850692539</v>
      </c>
      <c r="CY120" s="4">
        <v>0.5270266256162639</v>
      </c>
      <c r="CZ120" s="4">
        <v>0.52624176080386875</v>
      </c>
      <c r="DA120" s="4">
        <v>0.52545731786344207</v>
      </c>
      <c r="DB120" s="4">
        <v>0.52467330051014205</v>
      </c>
      <c r="DC120" s="4">
        <v>0.52388971238453319</v>
      </c>
      <c r="DD120" s="4">
        <v>0.52310655705630471</v>
      </c>
      <c r="DE120" s="4">
        <v>0.52232383802777282</v>
      </c>
      <c r="DF120" s="4">
        <v>0.52154155873717811</v>
      </c>
      <c r="DG120" s="4">
        <v>0.52075972256179104</v>
      </c>
      <c r="DH120" s="4">
        <v>0.51997833282083505</v>
      </c>
      <c r="DI120" s="4">
        <v>0.51919739277824029</v>
      </c>
      <c r="DJ120" s="4">
        <v>0.51841690564523635</v>
      </c>
      <c r="DK120" s="4">
        <v>0.51763687458279262</v>
      </c>
      <c r="DL120" s="4">
        <v>0.51685730270391872</v>
      </c>
      <c r="DM120" s="4">
        <v>0.51607819307582803</v>
      </c>
      <c r="DN120" s="4">
        <v>0.51529954872197714</v>
      </c>
      <c r="DO120" s="4">
        <v>0.51452137262398545</v>
      </c>
      <c r="DP120" s="4">
        <v>0.51374366772344304</v>
      </c>
      <c r="DQ120" s="4">
        <v>0.51296643692361366</v>
      </c>
      <c r="DR120" s="4">
        <v>0.51218968309103774</v>
      </c>
      <c r="DS120" s="4">
        <v>0.51141340905704302</v>
      </c>
      <c r="DT120" s="4">
        <v>0.51063761761916671</v>
      </c>
      <c r="DU120" s="4">
        <v>0.50986231154249517</v>
      </c>
      <c r="DV120" s="4">
        <v>0.50908749356092498</v>
      </c>
      <c r="DW120" s="4">
        <v>0.50831316637835244</v>
      </c>
      <c r="DX120" s="4">
        <v>0.50753933266979201</v>
      </c>
      <c r="DY120" s="4">
        <v>0.50676599508243103</v>
      </c>
      <c r="DZ120" s="4">
        <v>0.50599315623662311</v>
      </c>
      <c r="EA120" s="4">
        <v>0.50522081872682389</v>
      </c>
      <c r="EB120" s="4">
        <v>0.50444898512247205</v>
      </c>
      <c r="EC120" s="4">
        <v>0.50367765796882058</v>
      </c>
      <c r="ED120" s="4">
        <v>0.50290683978771833</v>
      </c>
      <c r="EE120" s="4">
        <v>0.50213653307834827</v>
      </c>
      <c r="EF120" s="4">
        <v>0.50136674031792161</v>
      </c>
      <c r="EG120" s="4">
        <v>0.50059746396233273</v>
      </c>
      <c r="EH120" s="4">
        <v>0.49982870644677602</v>
      </c>
      <c r="EI120" s="4">
        <v>0.49906047018632782</v>
      </c>
      <c r="EJ120" s="4">
        <v>0.49829275757649438</v>
      </c>
      <c r="EK120" s="4">
        <v>0.49752557099372863</v>
      </c>
      <c r="EL120" s="4">
        <v>0.49675891279591711</v>
      </c>
      <c r="EM120" s="4">
        <v>0.49599278532283975</v>
      </c>
      <c r="EN120" s="4">
        <v>0.49522719089660294</v>
      </c>
      <c r="EO120" s="4">
        <v>0.49446213182204779</v>
      </c>
      <c r="EP120" s="4">
        <v>0.49369761038713567</v>
      </c>
      <c r="EQ120" s="4">
        <v>0.49293362886331138</v>
      </c>
      <c r="ER120" s="4">
        <v>0.4921701895058469</v>
      </c>
      <c r="ES120" s="4">
        <v>0.49140729455416376</v>
      </c>
      <c r="ET120" s="4">
        <v>0.49064494623213939</v>
      </c>
      <c r="EU120" s="4">
        <v>0.48988314674839561</v>
      </c>
      <c r="EV120" s="4">
        <v>0.4891218982965696</v>
      </c>
      <c r="EW120" s="4">
        <v>0.48836120305557251</v>
      </c>
      <c r="EX120" s="4">
        <v>0.48760106318983099</v>
      </c>
      <c r="EY120" s="4">
        <v>0.48684148084951717</v>
      </c>
      <c r="EZ120" s="4">
        <v>0.48608245817076567</v>
      </c>
      <c r="FA120" s="4">
        <v>0.48532399727587783</v>
      </c>
      <c r="FB120" s="4">
        <v>0.48456610027351599</v>
      </c>
      <c r="FC120" s="4">
        <v>0.48380876925888627</v>
      </c>
      <c r="FD120" s="4">
        <v>0.48305200631391265</v>
      </c>
      <c r="FE120" s="4">
        <v>0.48229581350740003</v>
      </c>
      <c r="FF120" s="4">
        <v>0.48154019289519046</v>
      </c>
      <c r="FG120" s="4">
        <v>0.48078514652030957</v>
      </c>
      <c r="FH120" s="4">
        <v>0.48003067641310659</v>
      </c>
      <c r="FI120" s="4">
        <v>0.47927678459138578</v>
      </c>
      <c r="FJ120" s="4">
        <v>0.47852347306053222</v>
      </c>
      <c r="FK120" s="4">
        <v>0.47777074381363027</v>
      </c>
      <c r="FL120" s="4">
        <v>0.4770185988315766</v>
      </c>
      <c r="FM120" s="4">
        <v>0.47626704008318732</v>
      </c>
      <c r="FN120" s="4">
        <v>0.47551606952529957</v>
      </c>
      <c r="FO120" s="4">
        <v>0.47476568910286865</v>
      </c>
      <c r="FP120" s="4">
        <v>0.47401590074905953</v>
      </c>
      <c r="FQ120" s="4">
        <v>0.47326670638533486</v>
      </c>
    </row>
    <row r="121" spans="1:173" x14ac:dyDescent="0.2">
      <c r="A121" s="3">
        <v>119</v>
      </c>
      <c r="B121" s="4">
        <v>0.64479147184337782</v>
      </c>
      <c r="C121" s="4">
        <v>0.64596440586767068</v>
      </c>
      <c r="D121" s="4">
        <v>0.62667779773595422</v>
      </c>
      <c r="E121" s="4">
        <v>0.61670682337115879</v>
      </c>
      <c r="F121" s="4">
        <v>0.6113921971058951</v>
      </c>
      <c r="G121" s="4">
        <v>0.60840071380938354</v>
      </c>
      <c r="H121" s="4">
        <v>0.60656714398297451</v>
      </c>
      <c r="I121" s="4">
        <v>0.60530963168102603</v>
      </c>
      <c r="J121" s="4">
        <v>0.60433760480021415</v>
      </c>
      <c r="K121" s="4">
        <v>0.60350598801210653</v>
      </c>
      <c r="L121" s="4">
        <v>0.60274240353695974</v>
      </c>
      <c r="M121" s="4">
        <v>0.60201080100053439</v>
      </c>
      <c r="N121" s="4">
        <v>0.60129328163739215</v>
      </c>
      <c r="O121" s="4">
        <v>0.60058101365837402</v>
      </c>
      <c r="P121" s="4">
        <v>0.5998696913481979</v>
      </c>
      <c r="Q121" s="4">
        <v>0.59915726540006653</v>
      </c>
      <c r="R121" s="4">
        <v>0.59844280862300114</v>
      </c>
      <c r="S121" s="4">
        <v>0.59772594922195932</v>
      </c>
      <c r="T121" s="4">
        <v>0.59700658780254812</v>
      </c>
      <c r="U121" s="4">
        <v>0.59628475619912913</v>
      </c>
      <c r="V121" s="4">
        <v>0.59556054718690266</v>
      </c>
      <c r="W121" s="4">
        <v>0.59483407961422152</v>
      </c>
      <c r="X121" s="4">
        <v>0.59410548122670015</v>
      </c>
      <c r="Y121" s="4">
        <v>0.59337488032106611</v>
      </c>
      <c r="Z121" s="4">
        <v>0.59264240179923622</v>
      </c>
      <c r="AA121" s="4">
        <v>0.59190816540899294</v>
      </c>
      <c r="AB121" s="4">
        <v>0.59117228506538566</v>
      </c>
      <c r="AC121" s="4">
        <v>0.59043486870072681</v>
      </c>
      <c r="AD121" s="4">
        <v>0.58969601836783747</v>
      </c>
      <c r="AE121" s="4">
        <v>0.58895583045953392</v>
      </c>
      <c r="AF121" s="4">
        <v>0.58821439597646552</v>
      </c>
      <c r="AG121" s="4">
        <v>0.58747180080992811</v>
      </c>
      <c r="AH121" s="4">
        <v>0.58672812602350644</v>
      </c>
      <c r="AI121" s="4">
        <v>0.5859834481259738</v>
      </c>
      <c r="AJ121" s="4">
        <v>0.58523783933213935</v>
      </c>
      <c r="AK121" s="4">
        <v>0.5844913678104342</v>
      </c>
      <c r="AL121" s="4">
        <v>0.58374409791705217</v>
      </c>
      <c r="AM121" s="4">
        <v>0.58299609041695011</v>
      </c>
      <c r="AN121" s="4">
        <v>0.58224740269223196</v>
      </c>
      <c r="AO121" s="4">
        <v>0.58149808893853083</v>
      </c>
      <c r="AP121" s="4">
        <v>0.5807482003500275</v>
      </c>
      <c r="AQ121" s="4">
        <v>0.57999778529373425</v>
      </c>
      <c r="AR121" s="4">
        <v>0.57924688947365477</v>
      </c>
      <c r="AS121" s="4">
        <v>0.57849555608539993</v>
      </c>
      <c r="AT121" s="4">
        <v>0.57774382596181018</v>
      </c>
      <c r="AU121" s="4">
        <v>0.57699173771010615</v>
      </c>
      <c r="AV121" s="4">
        <v>0.57623932784105969</v>
      </c>
      <c r="AW121" s="4">
        <v>0.57548663089064533</v>
      </c>
      <c r="AX121" s="4">
        <v>0.5747336795346133</v>
      </c>
      <c r="AY121" s="4">
        <v>0.57398050469639306</v>
      </c>
      <c r="AZ121" s="4">
        <v>0.57322713564871486</v>
      </c>
      <c r="BA121" s="4">
        <v>0.57247360010931647</v>
      </c>
      <c r="BB121" s="4">
        <v>0.57171992433107599</v>
      </c>
      <c r="BC121" s="4">
        <v>0.57096613318689815</v>
      </c>
      <c r="BD121" s="4">
        <v>0.57021225024965716</v>
      </c>
      <c r="BE121" s="4">
        <v>0.56945829786748337</v>
      </c>
      <c r="BF121" s="4">
        <v>0.56870429723466609</v>
      </c>
      <c r="BG121" s="4">
        <v>0.56795026845842678</v>
      </c>
      <c r="BH121" s="4">
        <v>0.56719623062180224</v>
      </c>
      <c r="BI121" s="4">
        <v>0.56644220184286476</v>
      </c>
      <c r="BJ121" s="4">
        <v>0.56568819933049252</v>
      </c>
      <c r="BK121" s="4">
        <v>0.56493423943689092</v>
      </c>
      <c r="BL121" s="4">
        <v>0.564180337707053</v>
      </c>
      <c r="BM121" s="4">
        <v>0.5634265089253383</v>
      </c>
      <c r="BN121" s="4">
        <v>0.56267276715933678</v>
      </c>
      <c r="BO121" s="4">
        <v>0.56191912580117709</v>
      </c>
      <c r="BP121" s="4">
        <v>0.5611655976064267</v>
      </c>
      <c r="BQ121" s="4">
        <v>0.56041219473072457</v>
      </c>
      <c r="BR121" s="4">
        <v>0.5596589287642787</v>
      </c>
      <c r="BS121" s="4">
        <v>0.55890581076435253</v>
      </c>
      <c r="BT121" s="4">
        <v>0.55815285128585668</v>
      </c>
      <c r="BU121" s="4">
        <v>0.55740006041015833</v>
      </c>
      <c r="BV121" s="4">
        <v>0.55664744777220898</v>
      </c>
      <c r="BW121" s="4">
        <v>0.55589502258609191</v>
      </c>
      <c r="BX121" s="4">
        <v>0.55514279366907915</v>
      </c>
      <c r="BY121" s="4">
        <v>0.55439076946428423</v>
      </c>
      <c r="BZ121" s="4">
        <v>0.55363895806199603</v>
      </c>
      <c r="CA121" s="4">
        <v>0.55288736721976595</v>
      </c>
      <c r="CB121" s="4">
        <v>0.5521360043813246</v>
      </c>
      <c r="CC121" s="4">
        <v>0.5513848766943944</v>
      </c>
      <c r="CD121" s="4">
        <v>0.55063399102746313</v>
      </c>
      <c r="CE121" s="4">
        <v>0.54988335398557875</v>
      </c>
      <c r="CF121" s="4">
        <v>0.54913297192522248</v>
      </c>
      <c r="CG121" s="4">
        <v>0.54838285096831429</v>
      </c>
      <c r="CH121" s="4">
        <v>0.54763299701540058</v>
      </c>
      <c r="CI121" s="4">
        <v>0.54688341575807242</v>
      </c>
      <c r="CJ121" s="4">
        <v>0.54613411269065959</v>
      </c>
      <c r="CK121" s="4">
        <v>0.54538509312124073</v>
      </c>
      <c r="CL121" s="4">
        <v>0.54463636218201195</v>
      </c>
      <c r="CM121" s="4">
        <v>0.54388792483905024</v>
      </c>
      <c r="CN121" s="4">
        <v>0.5431397859015058</v>
      </c>
      <c r="CO121" s="4">
        <v>0.54239195003025875</v>
      </c>
      <c r="CP121" s="4">
        <v>0.54164442174607053</v>
      </c>
      <c r="CQ121" s="4">
        <v>0.54089720543725772</v>
      </c>
      <c r="CR121" s="4">
        <v>0.54015030536692055</v>
      </c>
      <c r="CS121" s="4">
        <v>0.5394037256797467</v>
      </c>
      <c r="CT121" s="4">
        <v>0.5386574704084196</v>
      </c>
      <c r="CU121" s="4">
        <v>0.53791154347965131</v>
      </c>
      <c r="CV121" s="4">
        <v>0.53716594871986389</v>
      </c>
      <c r="CW121" s="4">
        <v>0.53642068986053915</v>
      </c>
      <c r="CX121" s="4">
        <v>0.53567577054325488</v>
      </c>
      <c r="CY121" s="4">
        <v>0.53493119432442782</v>
      </c>
      <c r="CZ121" s="4">
        <v>0.53418696467978022</v>
      </c>
      <c r="DA121" s="4">
        <v>0.53344308500854387</v>
      </c>
      <c r="DB121" s="4">
        <v>0.53269955863742013</v>
      </c>
      <c r="DC121" s="4">
        <v>0.53195638882430807</v>
      </c>
      <c r="DD121" s="4">
        <v>0.53121357876181485</v>
      </c>
      <c r="DE121" s="4">
        <v>0.53047113158056147</v>
      </c>
      <c r="DF121" s="4">
        <v>0.52972905035229489</v>
      </c>
      <c r="DG121" s="4">
        <v>0.52898733809281917</v>
      </c>
      <c r="DH121" s="4">
        <v>0.52824599776475489</v>
      </c>
      <c r="DI121" s="4">
        <v>0.52750503228013734</v>
      </c>
      <c r="DJ121" s="4">
        <v>0.5267644445028643</v>
      </c>
      <c r="DK121" s="4">
        <v>0.52602423725099856</v>
      </c>
      <c r="DL121" s="4">
        <v>0.52528441329893871</v>
      </c>
      <c r="DM121" s="4">
        <v>0.52454497537946143</v>
      </c>
      <c r="DN121" s="4">
        <v>0.52380592618564481</v>
      </c>
      <c r="DO121" s="4">
        <v>0.52306726837268058</v>
      </c>
      <c r="DP121" s="4">
        <v>0.52232900455957898</v>
      </c>
      <c r="DQ121" s="4">
        <v>0.52159113733077578</v>
      </c>
      <c r="DR121" s="4">
        <v>0.52085366923764398</v>
      </c>
      <c r="DS121" s="4">
        <v>0.52011660279991911</v>
      </c>
      <c r="DT121" s="4">
        <v>0.51937994050703984</v>
      </c>
      <c r="DU121" s="4">
        <v>0.51864368481941159</v>
      </c>
      <c r="DV121" s="4">
        <v>0.51790783816959596</v>
      </c>
      <c r="DW121" s="4">
        <v>0.51717240296343081</v>
      </c>
      <c r="DX121" s="4">
        <v>0.51643738158108587</v>
      </c>
      <c r="DY121" s="4">
        <v>0.51570277637805617</v>
      </c>
      <c r="DZ121" s="4">
        <v>0.51496858968609782</v>
      </c>
      <c r="EA121" s="4">
        <v>0.51423482381410923</v>
      </c>
      <c r="EB121" s="4">
        <v>0.51350148104896221</v>
      </c>
      <c r="EC121" s="4">
        <v>0.51276856365628309</v>
      </c>
      <c r="ED121" s="4">
        <v>0.51203607388118955</v>
      </c>
      <c r="EE121" s="4">
        <v>0.51130401394898495</v>
      </c>
      <c r="EF121" s="4">
        <v>0.51057238606581146</v>
      </c>
      <c r="EG121" s="4">
        <v>0.50984119241926584</v>
      </c>
      <c r="EH121" s="4">
        <v>0.50911043517897991</v>
      </c>
      <c r="EI121" s="4">
        <v>0.50838011649716719</v>
      </c>
      <c r="EJ121" s="4">
        <v>0.50765023850913715</v>
      </c>
      <c r="EK121" s="4">
        <v>0.50692080333378153</v>
      </c>
      <c r="EL121" s="4">
        <v>0.50619181307403061</v>
      </c>
      <c r="EM121" s="4">
        <v>0.50546326981728518</v>
      </c>
      <c r="EN121" s="4">
        <v>0.50473517563582182</v>
      </c>
      <c r="EO121" s="4">
        <v>0.50400753258717601</v>
      </c>
      <c r="EP121" s="4">
        <v>0.50328034271450328</v>
      </c>
      <c r="EQ121" s="4">
        <v>0.50255360804691929</v>
      </c>
      <c r="ER121" s="4">
        <v>0.50182733059982032</v>
      </c>
      <c r="ES121" s="4">
        <v>0.50110151237518596</v>
      </c>
      <c r="ET121" s="4">
        <v>0.50037615536186442</v>
      </c>
      <c r="EU121" s="4">
        <v>0.49965126153584105</v>
      </c>
      <c r="EV121" s="4">
        <v>0.49892683286049289</v>
      </c>
      <c r="EW121" s="4">
        <v>0.49820287128682728</v>
      </c>
      <c r="EX121" s="4">
        <v>0.4974793787537084</v>
      </c>
      <c r="EY121" s="4">
        <v>0.49675635718806999</v>
      </c>
      <c r="EZ121" s="4">
        <v>0.4960338085051168</v>
      </c>
      <c r="FA121" s="4">
        <v>0.49531173460851441</v>
      </c>
      <c r="FB121" s="4">
        <v>0.4945901373905689</v>
      </c>
      <c r="FC121" s="4">
        <v>0.49386901873239575</v>
      </c>
      <c r="FD121" s="4">
        <v>0.4931483805040805</v>
      </c>
      <c r="FE121" s="4">
        <v>0.49242822456482982</v>
      </c>
      <c r="FF121" s="4">
        <v>0.49170855276311365</v>
      </c>
      <c r="FG121" s="4">
        <v>0.49098936693680173</v>
      </c>
      <c r="FH121" s="4">
        <v>0.49027066891329041</v>
      </c>
      <c r="FI121" s="4">
        <v>0.48955246050962353</v>
      </c>
      <c r="FJ121" s="4">
        <v>0.48883474353260759</v>
      </c>
      <c r="FK121" s="4">
        <v>0.48811751977891926</v>
      </c>
      <c r="FL121" s="4">
        <v>0.48740079103520828</v>
      </c>
      <c r="FM121" s="4">
        <v>0.48668455907819441</v>
      </c>
      <c r="FN121" s="4">
        <v>0.48596882567476007</v>
      </c>
      <c r="FO121" s="4">
        <v>0.48525359258203693</v>
      </c>
      <c r="FP121" s="4">
        <v>0.48453886154748904</v>
      </c>
      <c r="FQ121" s="4">
        <v>0.48382463430899159</v>
      </c>
    </row>
    <row r="122" spans="1:173" x14ac:dyDescent="0.2">
      <c r="A122" s="3">
        <v>120</v>
      </c>
      <c r="B122" s="4">
        <v>0.64793291197607794</v>
      </c>
      <c r="C122" s="4">
        <v>0.64914341587912539</v>
      </c>
      <c r="D122" s="4">
        <v>0.62989783358236739</v>
      </c>
      <c r="E122" s="4">
        <v>0.6199634497544797</v>
      </c>
      <c r="F122" s="4">
        <v>0.61468569647144866</v>
      </c>
      <c r="G122" s="4">
        <v>0.61173194967353739</v>
      </c>
      <c r="H122" s="4">
        <v>0.60993682175595976</v>
      </c>
      <c r="I122" s="4">
        <v>0.60871825548208192</v>
      </c>
      <c r="J122" s="4">
        <v>0.60778553939468782</v>
      </c>
      <c r="K122" s="4">
        <v>0.60699351234490118</v>
      </c>
      <c r="L122" s="4">
        <v>0.60626974417812673</v>
      </c>
      <c r="M122" s="4">
        <v>0.60557815118839775</v>
      </c>
      <c r="N122" s="4">
        <v>0.60490081182375277</v>
      </c>
      <c r="O122" s="4">
        <v>0.60422887736894837</v>
      </c>
      <c r="P122" s="4">
        <v>0.60355802852887119</v>
      </c>
      <c r="Q122" s="4">
        <v>0.60288620442531304</v>
      </c>
      <c r="R122" s="4">
        <v>0.60221246759049518</v>
      </c>
      <c r="S122" s="4">
        <v>0.60153643686132485</v>
      </c>
      <c r="T122" s="4">
        <v>0.60085800417006385</v>
      </c>
      <c r="U122" s="4">
        <v>0.60017719324850549</v>
      </c>
      <c r="V122" s="4">
        <v>0.59949408926365078</v>
      </c>
      <c r="W122" s="4">
        <v>0.59880880389895841</v>
      </c>
      <c r="X122" s="4">
        <v>0.59812145814118267</v>
      </c>
      <c r="Y122" s="4">
        <v>0.59743217390472503</v>
      </c>
      <c r="Z122" s="4">
        <v>0.59674107006081989</v>
      </c>
      <c r="AA122" s="4">
        <v>0.59604826065626448</v>
      </c>
      <c r="AB122" s="4">
        <v>0.59535385421492126</v>
      </c>
      <c r="AC122" s="4">
        <v>0.59465795356936679</v>
      </c>
      <c r="AD122" s="4">
        <v>0.59396065594706249</v>
      </c>
      <c r="AE122" s="4">
        <v>0.59326205317386149</v>
      </c>
      <c r="AF122" s="4">
        <v>0.59256223192684743</v>
      </c>
      <c r="AG122" s="4">
        <v>0.59186127400304911</v>
      </c>
      <c r="AH122" s="4">
        <v>0.59115925658781454</v>
      </c>
      <c r="AI122" s="4">
        <v>0.59045625251522016</v>
      </c>
      <c r="AJ122" s="4">
        <v>0.58975233051715692</v>
      </c>
      <c r="AK122" s="4">
        <v>0.58904755545983922</v>
      </c>
      <c r="AL122" s="4">
        <v>0.58834198856751285</v>
      </c>
      <c r="AM122" s="4">
        <v>0.58763568763362906</v>
      </c>
      <c r="AN122" s="4">
        <v>0.58692870721997359</v>
      </c>
      <c r="AO122" s="4">
        <v>0.5862210988443316</v>
      </c>
      <c r="AP122" s="4">
        <v>0.58551291115729553</v>
      </c>
      <c r="AQ122" s="4">
        <v>0.58480419010881657</v>
      </c>
      <c r="AR122" s="4">
        <v>0.5840949791050809</v>
      </c>
      <c r="AS122" s="4">
        <v>0.5833853191562659</v>
      </c>
      <c r="AT122" s="4">
        <v>0.58267524901570333</v>
      </c>
      <c r="AU122" s="4">
        <v>0.58196480531094497</v>
      </c>
      <c r="AV122" s="4">
        <v>0.58125402266720316</v>
      </c>
      <c r="AW122" s="4">
        <v>0.58054293382360833</v>
      </c>
      <c r="AX122" s="4">
        <v>0.57983156974269767</v>
      </c>
      <c r="AY122" s="4">
        <v>0.5791199597135348</v>
      </c>
      <c r="AZ122" s="4">
        <v>0.57840813144882453</v>
      </c>
      <c r="BA122" s="4">
        <v>0.57769611117637454</v>
      </c>
      <c r="BB122" s="4">
        <v>0.57698392372523344</v>
      </c>
      <c r="BC122" s="4">
        <v>0.57627159260681293</v>
      </c>
      <c r="BD122" s="4">
        <v>0.57555914009128728</v>
      </c>
      <c r="BE122" s="4">
        <v>0.57484658727954363</v>
      </c>
      <c r="BF122" s="4">
        <v>0.57413395417094248</v>
      </c>
      <c r="BG122" s="4">
        <v>0.57342125972713243</v>
      </c>
      <c r="BH122" s="4">
        <v>0.57270852193214827</v>
      </c>
      <c r="BI122" s="4">
        <v>0.57199575784900802</v>
      </c>
      <c r="BJ122" s="4">
        <v>0.571282983673014</v>
      </c>
      <c r="BK122" s="4">
        <v>0.57057021478194869</v>
      </c>
      <c r="BL122" s="4">
        <v>0.5698574657833464</v>
      </c>
      <c r="BM122" s="4">
        <v>0.56914475055901015</v>
      </c>
      <c r="BN122" s="4">
        <v>0.56843208230693643</v>
      </c>
      <c r="BO122" s="4">
        <v>0.56771947358079544</v>
      </c>
      <c r="BP122" s="4">
        <v>0.5670069363271113</v>
      </c>
      <c r="BQ122" s="4">
        <v>0.56629448192027576</v>
      </c>
      <c r="BR122" s="4">
        <v>0.56558212119552076</v>
      </c>
      <c r="BS122" s="4">
        <v>0.56486986447996979</v>
      </c>
      <c r="BT122" s="4">
        <v>0.56415772162187849</v>
      </c>
      <c r="BU122" s="4">
        <v>0.56344570201817168</v>
      </c>
      <c r="BV122" s="4">
        <v>0.56273381464037453</v>
      </c>
      <c r="BW122" s="4">
        <v>0.56202206805903165</v>
      </c>
      <c r="BX122" s="4">
        <v>0.56131047046670335</v>
      </c>
      <c r="BY122" s="4">
        <v>0.56059902969961972</v>
      </c>
      <c r="BZ122" s="4">
        <v>0.5598877532580735</v>
      </c>
      <c r="CA122" s="4">
        <v>0.55917664832562264</v>
      </c>
      <c r="CB122" s="4">
        <v>0.55846572178717291</v>
      </c>
      <c r="CC122" s="4">
        <v>0.55775498024600689</v>
      </c>
      <c r="CD122" s="4">
        <v>0.55704443003981852</v>
      </c>
      <c r="CE122" s="4">
        <v>0.55633407725581319</v>
      </c>
      <c r="CF122" s="4">
        <v>0.55562392774492619</v>
      </c>
      <c r="CG122" s="4">
        <v>0.55491398713521289</v>
      </c>
      <c r="CH122" s="4">
        <v>0.55420426084445584</v>
      </c>
      <c r="CI122" s="4">
        <v>0.55349475409203852</v>
      </c>
      <c r="CJ122" s="4">
        <v>0.55278547191012406</v>
      </c>
      <c r="CK122" s="4">
        <v>0.5520764191541836</v>
      </c>
      <c r="CL122" s="4">
        <v>0.55136760051290867</v>
      </c>
      <c r="CM122" s="4">
        <v>0.55065902051754634</v>
      </c>
      <c r="CN122" s="4">
        <v>0.54995068355068844</v>
      </c>
      <c r="CO122" s="4">
        <v>0.54924259385454888</v>
      </c>
      <c r="CP122" s="4">
        <v>0.54853475553875675</v>
      </c>
      <c r="CQ122" s="4">
        <v>0.54782717258769553</v>
      </c>
      <c r="CR122" s="4">
        <v>0.54711984886741272</v>
      </c>
      <c r="CS122" s="4">
        <v>0.54641278813212768</v>
      </c>
      <c r="CT122" s="4">
        <v>0.54570599403035791</v>
      </c>
      <c r="CU122" s="4">
        <v>0.54499947011068861</v>
      </c>
      <c r="CV122" s="4">
        <v>0.5442932198272048</v>
      </c>
      <c r="CW122" s="4">
        <v>0.54358724654460755</v>
      </c>
      <c r="CX122" s="4">
        <v>0.54288155354302925</v>
      </c>
      <c r="CY122" s="4">
        <v>0.54217614402256986</v>
      </c>
      <c r="CZ122" s="4">
        <v>0.54147102110756751</v>
      </c>
      <c r="DA122" s="4">
        <v>0.54076618785061858</v>
      </c>
      <c r="DB122" s="4">
        <v>0.54006164723636507</v>
      </c>
      <c r="DC122" s="4">
        <v>0.53935740218505945</v>
      </c>
      <c r="DD122" s="4">
        <v>0.53865345555592148</v>
      </c>
      <c r="DE122" s="4">
        <v>0.53794981015029897</v>
      </c>
      <c r="DF122" s="4">
        <v>0.53724646871464499</v>
      </c>
      <c r="DG122" s="4">
        <v>0.53654343394331905</v>
      </c>
      <c r="DH122" s="4">
        <v>0.53584070848122733</v>
      </c>
      <c r="DI122" s="4">
        <v>0.53513829492630638</v>
      </c>
      <c r="DJ122" s="4">
        <v>0.53443619583186341</v>
      </c>
      <c r="DK122" s="4">
        <v>0.53373441370877883</v>
      </c>
      <c r="DL122" s="4">
        <v>0.53303295102758086</v>
      </c>
      <c r="DM122" s="4">
        <v>0.53233181022039888</v>
      </c>
      <c r="DN122" s="4">
        <v>0.53163099368280253</v>
      </c>
      <c r="DO122" s="4">
        <v>0.53093050377553341</v>
      </c>
      <c r="DP122" s="4">
        <v>0.5302303428261359</v>
      </c>
      <c r="DQ122" s="4">
        <v>0.52953051313049238</v>
      </c>
      <c r="DR122" s="4">
        <v>0.52883101695427004</v>
      </c>
      <c r="DS122" s="4">
        <v>0.5281318565342813</v>
      </c>
      <c r="DT122" s="4">
        <v>0.52743303407976616</v>
      </c>
      <c r="DU122" s="4">
        <v>0.52673455177359996</v>
      </c>
      <c r="DV122" s="4">
        <v>0.52603641177342964</v>
      </c>
      <c r="DW122" s="4">
        <v>0.52533861621274447</v>
      </c>
      <c r="DX122" s="4">
        <v>0.52464116720188381</v>
      </c>
      <c r="DY122" s="4">
        <v>0.52394406682898731</v>
      </c>
      <c r="DZ122" s="4">
        <v>0.52324731716088779</v>
      </c>
      <c r="EA122" s="4">
        <v>0.52255092024395378</v>
      </c>
      <c r="EB122" s="4">
        <v>0.52185487810488196</v>
      </c>
      <c r="EC122" s="4">
        <v>0.52115919275144429</v>
      </c>
      <c r="ED122" s="4">
        <v>0.52046386617319074</v>
      </c>
      <c r="EE122" s="4">
        <v>0.51976890034211187</v>
      </c>
      <c r="EF122" s="4">
        <v>0.51907429721326248</v>
      </c>
      <c r="EG122" s="4">
        <v>0.51838005872534887</v>
      </c>
      <c r="EH122" s="4">
        <v>0.51768618680128253</v>
      </c>
      <c r="EI122" s="4">
        <v>0.51699268334870119</v>
      </c>
      <c r="EJ122" s="4">
        <v>0.51629955026045959</v>
      </c>
      <c r="EK122" s="4">
        <v>0.51560678941509208</v>
      </c>
      <c r="EL122" s="4">
        <v>0.51491440267724853</v>
      </c>
      <c r="EM122" s="4">
        <v>0.51422239189810393</v>
      </c>
      <c r="EN122" s="4">
        <v>0.5135307589157464</v>
      </c>
      <c r="EO122" s="4">
        <v>0.51283950555553992</v>
      </c>
      <c r="EP122" s="4">
        <v>0.51214863363046892</v>
      </c>
      <c r="EQ122" s="4">
        <v>0.51145814494146069</v>
      </c>
      <c r="ER122" s="4">
        <v>0.51076804127769093</v>
      </c>
      <c r="ES122" s="4">
        <v>0.51007832441687051</v>
      </c>
      <c r="ET122" s="4">
        <v>0.50938899612551625</v>
      </c>
      <c r="EU122" s="4">
        <v>0.50870005815920671</v>
      </c>
      <c r="EV122" s="4">
        <v>0.50801151226282149</v>
      </c>
      <c r="EW122" s="4">
        <v>0.50732336017076951</v>
      </c>
      <c r="EX122" s="4">
        <v>0.50663560360720128</v>
      </c>
      <c r="EY122" s="4">
        <v>0.50594824428621166</v>
      </c>
      <c r="EZ122" s="4">
        <v>0.50526128391202951</v>
      </c>
      <c r="FA122" s="4">
        <v>0.50457472417919735</v>
      </c>
      <c r="FB122" s="4">
        <v>0.50388856677273974</v>
      </c>
      <c r="FC122" s="4">
        <v>0.50320281336832395</v>
      </c>
      <c r="FD122" s="4">
        <v>0.50251746563240973</v>
      </c>
      <c r="FE122" s="4">
        <v>0.50183252522239175</v>
      </c>
      <c r="FF122" s="4">
        <v>0.50114799378673391</v>
      </c>
      <c r="FG122" s="4">
        <v>0.50046387296509576</v>
      </c>
      <c r="FH122" s="4">
        <v>0.49978016438845219</v>
      </c>
      <c r="FI122" s="4">
        <v>0.49909686967920641</v>
      </c>
      <c r="FJ122" s="4">
        <v>0.49841399045129675</v>
      </c>
      <c r="FK122" s="4">
        <v>0.49773152831029754</v>
      </c>
      <c r="FL122" s="4">
        <v>0.49704948485351441</v>
      </c>
      <c r="FM122" s="4">
        <v>0.49636786167007418</v>
      </c>
      <c r="FN122" s="4">
        <v>0.49568666034101072</v>
      </c>
      <c r="FO122" s="4">
        <v>0.49500588243934507</v>
      </c>
      <c r="FP122" s="4">
        <v>0.49432552953016173</v>
      </c>
      <c r="FQ122" s="4">
        <v>0.49364560317068185</v>
      </c>
    </row>
    <row r="123" spans="1:173" x14ac:dyDescent="0.2">
      <c r="A123" s="3">
        <v>121</v>
      </c>
      <c r="B123" s="38">
        <v>1</v>
      </c>
      <c r="C123" s="38">
        <v>1</v>
      </c>
      <c r="D123" s="38">
        <v>1</v>
      </c>
      <c r="E123" s="38">
        <v>1</v>
      </c>
      <c r="F123" s="38">
        <v>1</v>
      </c>
      <c r="G123" s="38">
        <v>1</v>
      </c>
      <c r="H123" s="38">
        <v>1</v>
      </c>
      <c r="I123" s="38">
        <v>1</v>
      </c>
      <c r="J123" s="38">
        <v>1</v>
      </c>
      <c r="K123" s="38">
        <v>1</v>
      </c>
      <c r="L123" s="38">
        <v>1</v>
      </c>
      <c r="M123" s="38">
        <v>1</v>
      </c>
      <c r="N123" s="38">
        <v>1</v>
      </c>
      <c r="O123" s="38">
        <v>1</v>
      </c>
      <c r="P123" s="38">
        <v>1</v>
      </c>
      <c r="Q123" s="38">
        <v>1</v>
      </c>
      <c r="R123" s="38">
        <v>1</v>
      </c>
      <c r="S123" s="38">
        <v>1</v>
      </c>
      <c r="T123" s="38">
        <v>1</v>
      </c>
      <c r="U123" s="38">
        <v>1</v>
      </c>
      <c r="V123" s="38">
        <v>1</v>
      </c>
      <c r="W123" s="38">
        <v>1</v>
      </c>
      <c r="X123" s="38">
        <v>1</v>
      </c>
      <c r="Y123" s="38">
        <v>1</v>
      </c>
      <c r="Z123" s="38">
        <v>1</v>
      </c>
      <c r="AA123" s="38">
        <v>1</v>
      </c>
      <c r="AB123" s="38">
        <v>1</v>
      </c>
      <c r="AC123" s="38">
        <v>1</v>
      </c>
      <c r="AD123" s="38">
        <v>1</v>
      </c>
      <c r="AE123" s="38">
        <v>1</v>
      </c>
      <c r="AF123" s="38">
        <v>1</v>
      </c>
      <c r="AG123" s="38">
        <v>1</v>
      </c>
      <c r="AH123" s="38">
        <v>1</v>
      </c>
      <c r="AI123" s="38">
        <v>1</v>
      </c>
      <c r="AJ123" s="38">
        <v>1</v>
      </c>
      <c r="AK123" s="38">
        <v>1</v>
      </c>
      <c r="AL123" s="38">
        <v>1</v>
      </c>
      <c r="AM123" s="38">
        <v>1</v>
      </c>
      <c r="AN123" s="38">
        <v>1</v>
      </c>
      <c r="AO123" s="38">
        <v>1</v>
      </c>
      <c r="AP123" s="38">
        <v>1</v>
      </c>
      <c r="AQ123" s="38">
        <v>1</v>
      </c>
      <c r="AR123" s="38">
        <v>1</v>
      </c>
      <c r="AS123" s="38">
        <v>1</v>
      </c>
      <c r="AT123" s="38">
        <v>1</v>
      </c>
      <c r="AU123" s="38">
        <v>1</v>
      </c>
      <c r="AV123" s="38">
        <v>1</v>
      </c>
      <c r="AW123" s="38">
        <v>1</v>
      </c>
      <c r="AX123" s="38">
        <v>1</v>
      </c>
      <c r="AY123" s="38">
        <v>1</v>
      </c>
      <c r="AZ123" s="38">
        <v>1</v>
      </c>
      <c r="BA123" s="38">
        <v>1</v>
      </c>
      <c r="BB123" s="38">
        <v>1</v>
      </c>
      <c r="BC123" s="38">
        <v>1</v>
      </c>
      <c r="BD123" s="38">
        <v>1</v>
      </c>
      <c r="BE123" s="38">
        <v>1</v>
      </c>
      <c r="BF123" s="38">
        <v>1</v>
      </c>
      <c r="BG123" s="38">
        <v>1</v>
      </c>
      <c r="BH123" s="38">
        <v>1</v>
      </c>
      <c r="BI123" s="38">
        <v>1</v>
      </c>
      <c r="BJ123" s="38">
        <v>1</v>
      </c>
      <c r="BK123" s="38">
        <v>1</v>
      </c>
      <c r="BL123" s="38">
        <v>1</v>
      </c>
      <c r="BM123" s="38">
        <v>1</v>
      </c>
      <c r="BN123" s="38">
        <v>1</v>
      </c>
      <c r="BO123" s="38">
        <v>1</v>
      </c>
      <c r="BP123" s="38">
        <v>1</v>
      </c>
      <c r="BQ123" s="38">
        <v>1</v>
      </c>
      <c r="BR123" s="38">
        <v>1</v>
      </c>
      <c r="BS123" s="38">
        <v>1</v>
      </c>
      <c r="BT123" s="38">
        <v>1</v>
      </c>
      <c r="BU123" s="38">
        <v>1</v>
      </c>
      <c r="BV123" s="38">
        <v>1</v>
      </c>
      <c r="BW123" s="38">
        <v>1</v>
      </c>
      <c r="BX123" s="38">
        <v>1</v>
      </c>
      <c r="BY123" s="38">
        <v>1</v>
      </c>
      <c r="BZ123" s="38">
        <v>1</v>
      </c>
      <c r="CA123" s="38">
        <v>1</v>
      </c>
      <c r="CB123" s="38">
        <v>1</v>
      </c>
      <c r="CC123" s="38">
        <v>1</v>
      </c>
      <c r="CD123" s="38">
        <v>1</v>
      </c>
      <c r="CE123" s="38">
        <v>1</v>
      </c>
      <c r="CF123" s="38">
        <v>1</v>
      </c>
      <c r="CG123" s="38">
        <v>1</v>
      </c>
      <c r="CH123" s="38">
        <v>1</v>
      </c>
      <c r="CI123" s="38">
        <v>1</v>
      </c>
      <c r="CJ123" s="38">
        <v>1</v>
      </c>
      <c r="CK123" s="38">
        <v>1</v>
      </c>
      <c r="CL123" s="38">
        <v>1</v>
      </c>
      <c r="CM123" s="38">
        <v>1</v>
      </c>
      <c r="CN123" s="38">
        <v>1</v>
      </c>
      <c r="CO123" s="38">
        <v>1</v>
      </c>
      <c r="CP123" s="38">
        <v>1</v>
      </c>
      <c r="CQ123" s="38">
        <v>1</v>
      </c>
      <c r="CR123" s="38">
        <v>1</v>
      </c>
      <c r="CS123" s="38">
        <v>1</v>
      </c>
      <c r="CT123" s="38">
        <v>1</v>
      </c>
      <c r="CU123" s="38">
        <v>1</v>
      </c>
      <c r="CV123" s="38">
        <v>1</v>
      </c>
      <c r="CW123" s="38">
        <v>1</v>
      </c>
      <c r="CX123" s="38">
        <v>1</v>
      </c>
      <c r="CY123" s="38">
        <v>1</v>
      </c>
      <c r="CZ123" s="38">
        <v>1</v>
      </c>
      <c r="DA123" s="38">
        <v>1</v>
      </c>
      <c r="DB123" s="38">
        <v>1</v>
      </c>
      <c r="DC123" s="38">
        <v>1</v>
      </c>
      <c r="DD123" s="38">
        <v>1</v>
      </c>
      <c r="DE123" s="38">
        <v>1</v>
      </c>
      <c r="DF123" s="38">
        <v>1</v>
      </c>
      <c r="DG123" s="38">
        <v>1</v>
      </c>
      <c r="DH123" s="38">
        <v>1</v>
      </c>
      <c r="DI123" s="38">
        <v>1</v>
      </c>
      <c r="DJ123" s="38">
        <v>1</v>
      </c>
      <c r="DK123" s="38">
        <v>1</v>
      </c>
      <c r="DL123" s="38">
        <v>1</v>
      </c>
      <c r="DM123" s="38">
        <v>1</v>
      </c>
      <c r="DN123" s="38">
        <v>1</v>
      </c>
      <c r="DO123" s="38">
        <v>1</v>
      </c>
      <c r="DP123" s="38">
        <v>1</v>
      </c>
      <c r="DQ123" s="38">
        <v>1</v>
      </c>
      <c r="DR123" s="38">
        <v>1</v>
      </c>
      <c r="DS123" s="38">
        <v>1</v>
      </c>
      <c r="DT123" s="38">
        <v>1</v>
      </c>
      <c r="DU123" s="38">
        <v>1</v>
      </c>
      <c r="DV123" s="38">
        <v>1</v>
      </c>
      <c r="DW123" s="38">
        <v>1</v>
      </c>
      <c r="DX123" s="38">
        <v>1</v>
      </c>
      <c r="DY123" s="38">
        <v>1</v>
      </c>
      <c r="DZ123" s="38">
        <v>1</v>
      </c>
      <c r="EA123" s="38">
        <v>1</v>
      </c>
      <c r="EB123" s="38">
        <v>1</v>
      </c>
      <c r="EC123" s="38">
        <v>1</v>
      </c>
      <c r="ED123" s="38">
        <v>1</v>
      </c>
      <c r="EE123" s="38">
        <v>1</v>
      </c>
      <c r="EF123" s="38">
        <v>1</v>
      </c>
      <c r="EG123" s="38">
        <v>1</v>
      </c>
      <c r="EH123" s="38">
        <v>1</v>
      </c>
      <c r="EI123" s="38">
        <v>1</v>
      </c>
      <c r="EJ123" s="38">
        <v>1</v>
      </c>
      <c r="EK123" s="38">
        <v>1</v>
      </c>
      <c r="EL123" s="38">
        <v>1</v>
      </c>
      <c r="EM123" s="38">
        <v>1</v>
      </c>
      <c r="EN123" s="38">
        <v>1</v>
      </c>
      <c r="EO123" s="38">
        <v>1</v>
      </c>
      <c r="EP123" s="38">
        <v>1</v>
      </c>
      <c r="EQ123" s="38">
        <v>1</v>
      </c>
      <c r="ER123" s="38">
        <v>1</v>
      </c>
      <c r="ES123" s="38">
        <v>1</v>
      </c>
      <c r="ET123" s="38">
        <v>1</v>
      </c>
      <c r="EU123" s="38">
        <v>1</v>
      </c>
      <c r="EV123" s="38">
        <v>1</v>
      </c>
      <c r="EW123" s="38">
        <v>1</v>
      </c>
      <c r="EX123" s="38">
        <v>1</v>
      </c>
      <c r="EY123" s="38">
        <v>1</v>
      </c>
      <c r="EZ123" s="38">
        <v>1</v>
      </c>
      <c r="FA123" s="38">
        <v>1</v>
      </c>
      <c r="FB123" s="38">
        <v>1</v>
      </c>
      <c r="FC123" s="38">
        <v>1</v>
      </c>
      <c r="FD123" s="38">
        <v>1</v>
      </c>
      <c r="FE123" s="38">
        <v>1</v>
      </c>
      <c r="FF123" s="38">
        <v>1</v>
      </c>
      <c r="FG123" s="38">
        <v>1</v>
      </c>
      <c r="FH123" s="38">
        <v>1</v>
      </c>
      <c r="FI123" s="38">
        <v>1</v>
      </c>
      <c r="FJ123" s="38">
        <v>1</v>
      </c>
      <c r="FK123" s="38">
        <v>1</v>
      </c>
      <c r="FL123" s="38">
        <v>1</v>
      </c>
      <c r="FM123" s="38">
        <v>1</v>
      </c>
      <c r="FN123" s="38">
        <v>1</v>
      </c>
      <c r="FO123" s="38">
        <v>1</v>
      </c>
      <c r="FP123" s="38">
        <v>1</v>
      </c>
      <c r="FQ123" s="38">
        <v>1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11F3-A8E6-41C6-9A25-BCF51899D943}">
  <sheetPr codeName="Sheet3"/>
  <dimension ref="B2:FQ123"/>
  <sheetViews>
    <sheetView topLeftCell="EO87" workbookViewId="0">
      <selection activeCell="B2" sqref="B2:FQ123"/>
    </sheetView>
  </sheetViews>
  <sheetFormatPr baseColWidth="10" defaultColWidth="8.83203125" defaultRowHeight="15" x14ac:dyDescent="0.2"/>
  <cols>
    <col min="2" max="2" width="18.6640625" customWidth="1"/>
    <col min="7" max="7" width="25.5" customWidth="1"/>
  </cols>
  <sheetData>
    <row r="2" spans="2:173" x14ac:dyDescent="0.2">
      <c r="B2">
        <f>ROUND('qx mannen 2022'!B2,10)</f>
        <v>2.2208990000000001E-3</v>
      </c>
      <c r="C2">
        <f>ROUND('qx mannen 2022'!C2,10)</f>
        <v>2.1471115999999999E-3</v>
      </c>
      <c r="D2">
        <f>ROUND('qx mannen 2022'!D2,10)</f>
        <v>2.0748725999999999E-3</v>
      </c>
      <c r="E2">
        <f>ROUND('qx mannen 2022'!E2,10)</f>
        <v>2.0042583999999998E-3</v>
      </c>
      <c r="F2">
        <f>ROUND('qx mannen 2022'!F2,10)</f>
        <v>1.9353287000000001E-3</v>
      </c>
      <c r="G2">
        <f>ROUND('qx mannen 2022'!G2,10)</f>
        <v>1.8681289E-3</v>
      </c>
      <c r="H2">
        <f>ROUND('qx mannen 2022'!H2,10)</f>
        <v>1.8026913E-3</v>
      </c>
      <c r="I2">
        <f>ROUND('qx mannen 2022'!I2,10)</f>
        <v>1.7390369999999999E-3</v>
      </c>
      <c r="J2">
        <f>ROUND('qx mannen 2022'!J2,10)</f>
        <v>1.677177E-3</v>
      </c>
      <c r="K2">
        <f>ROUND('qx mannen 2022'!K2,10)</f>
        <v>1.6171136000000001E-3</v>
      </c>
      <c r="L2">
        <f>ROUND('qx mannen 2022'!L2,10)</f>
        <v>1.5588417000000001E-3</v>
      </c>
      <c r="M2">
        <f>ROUND('qx mannen 2022'!M2,10)</f>
        <v>1.5023496E-3</v>
      </c>
      <c r="N2">
        <f>ROUND('qx mannen 2022'!N2,10)</f>
        <v>1.4476197000000001E-3</v>
      </c>
      <c r="O2">
        <f>ROUND('qx mannen 2022'!O2,10)</f>
        <v>1.3946301E-3</v>
      </c>
      <c r="P2">
        <f>ROUND('qx mannen 2022'!P2,10)</f>
        <v>1.3433545999999999E-3</v>
      </c>
      <c r="Q2">
        <f>ROUND('qx mannen 2022'!Q2,10)</f>
        <v>1.2937636000000001E-3</v>
      </c>
      <c r="R2">
        <f>ROUND('qx mannen 2022'!R2,10)</f>
        <v>1.2458247E-3</v>
      </c>
      <c r="S2">
        <f>ROUND('qx mannen 2022'!S2,10)</f>
        <v>1.1995033999999999E-3</v>
      </c>
      <c r="T2">
        <f>ROUND('qx mannen 2022'!T2,10)</f>
        <v>1.1547631000000001E-3</v>
      </c>
      <c r="U2">
        <f>ROUND('qx mannen 2022'!U2,10)</f>
        <v>1.111566E-3</v>
      </c>
      <c r="V2">
        <f>ROUND('qx mannen 2022'!V2,10)</f>
        <v>1.0698731000000001E-3</v>
      </c>
      <c r="W2">
        <f>ROUND('qx mannen 2022'!W2,10)</f>
        <v>1.0296448E-3</v>
      </c>
      <c r="X2">
        <f>ROUND('qx mannen 2022'!X2,10)</f>
        <v>9.9084090000000008E-4</v>
      </c>
      <c r="Y2">
        <f>ROUND('qx mannen 2022'!Y2,10)</f>
        <v>9.5342080000000002E-4</v>
      </c>
      <c r="Z2">
        <f>ROUND('qx mannen 2022'!Z2,10)</f>
        <v>9.1734430000000005E-4</v>
      </c>
      <c r="AA2">
        <f>ROUND('qx mannen 2022'!AA2,10)</f>
        <v>8.825708E-4</v>
      </c>
      <c r="AB2">
        <f>ROUND('qx mannen 2022'!AB2,10)</f>
        <v>8.4906049999999996E-4</v>
      </c>
      <c r="AC2">
        <f>ROUND('qx mannen 2022'!AC2,10)</f>
        <v>8.1677340000000005E-4</v>
      </c>
      <c r="AD2">
        <f>ROUND('qx mannen 2022'!AD2,10)</f>
        <v>7.8567070000000005E-4</v>
      </c>
      <c r="AE2">
        <f>ROUND('qx mannen 2022'!AE2,10)</f>
        <v>7.557137E-4</v>
      </c>
      <c r="AF2">
        <f>ROUND('qx mannen 2022'!AF2,10)</f>
        <v>7.2686449999999998E-4</v>
      </c>
      <c r="AG2">
        <f>ROUND('qx mannen 2022'!AG2,10)</f>
        <v>6.9908609999999995E-4</v>
      </c>
      <c r="AH2">
        <f>ROUND('qx mannen 2022'!AH2,10)</f>
        <v>6.7234209999999996E-4</v>
      </c>
      <c r="AI2">
        <f>ROUND('qx mannen 2022'!AI2,10)</f>
        <v>6.4659720000000002E-4</v>
      </c>
      <c r="AJ2">
        <f>ROUND('qx mannen 2022'!AJ2,10)</f>
        <v>6.2181659999999996E-4</v>
      </c>
      <c r="AK2">
        <f>ROUND('qx mannen 2022'!AK2,10)</f>
        <v>5.9796670000000004E-4</v>
      </c>
      <c r="AL2">
        <f>ROUND('qx mannen 2022'!AL2,10)</f>
        <v>5.7501459999999998E-4</v>
      </c>
      <c r="AM2">
        <f>ROUND('qx mannen 2022'!AM2,10)</f>
        <v>5.5292839999999998E-4</v>
      </c>
      <c r="AN2">
        <f>ROUND('qx mannen 2022'!AN2,10)</f>
        <v>5.3167730000000003E-4</v>
      </c>
      <c r="AO2">
        <f>ROUND('qx mannen 2022'!AO2,10)</f>
        <v>5.1123100000000001E-4</v>
      </c>
      <c r="AP2">
        <f>ROUND('qx mannen 2022'!AP2,10)</f>
        <v>4.9156039999999996E-4</v>
      </c>
      <c r="AQ2">
        <f>ROUND('qx mannen 2022'!AQ2,10)</f>
        <v>4.7263740000000001E-4</v>
      </c>
      <c r="AR2">
        <f>ROUND('qx mannen 2022'!AR2,10)</f>
        <v>4.5443440000000001E-4</v>
      </c>
      <c r="AS2">
        <f>ROUND('qx mannen 2022'!AS2,10)</f>
        <v>4.3692520000000002E-4</v>
      </c>
      <c r="AT2">
        <f>ROUND('qx mannen 2022'!AT2,10)</f>
        <v>4.200839E-4</v>
      </c>
      <c r="AU2">
        <f>ROUND('qx mannen 2022'!AU2,10)</f>
        <v>4.03886E-4</v>
      </c>
      <c r="AV2">
        <f>ROUND('qx mannen 2022'!AV2,10)</f>
        <v>3.8830739999999998E-4</v>
      </c>
      <c r="AW2">
        <f>ROUND('qx mannen 2022'!AW2,10)</f>
        <v>3.7332510000000001E-4</v>
      </c>
      <c r="AX2">
        <f>ROUND('qx mannen 2022'!AX2,10)</f>
        <v>3.5891679999999998E-4</v>
      </c>
      <c r="AY2">
        <f>ROUND('qx mannen 2022'!AY2,10)</f>
        <v>3.4506089999999999E-4</v>
      </c>
      <c r="AZ2">
        <f>ROUND('qx mannen 2022'!AZ2,10)</f>
        <v>3.3173669999999998E-4</v>
      </c>
      <c r="BA2">
        <f>ROUND('qx mannen 2022'!BA2,10)</f>
        <v>3.1892409999999998E-4</v>
      </c>
      <c r="BB2">
        <f>ROUND('qx mannen 2022'!BB2,10)</f>
        <v>3.0660380000000002E-4</v>
      </c>
      <c r="BC2">
        <f>ROUND('qx mannen 2022'!BC2,10)</f>
        <v>2.947572E-4</v>
      </c>
      <c r="BD2">
        <f>ROUND('qx mannen 2022'!BD2,10)</f>
        <v>2.8336620000000002E-4</v>
      </c>
      <c r="BE2">
        <f>ROUND('qx mannen 2022'!BE2,10)</f>
        <v>2.7241370000000002E-4</v>
      </c>
      <c r="BF2">
        <f>ROUND('qx mannen 2022'!BF2,10)</f>
        <v>2.6188289999999999E-4</v>
      </c>
      <c r="BG2">
        <f>ROUND('qx mannen 2022'!BG2,10)</f>
        <v>2.5175780000000002E-4</v>
      </c>
      <c r="BH2">
        <f>ROUND('qx mannen 2022'!BH2,10)</f>
        <v>2.420229E-4</v>
      </c>
      <c r="BI2">
        <f>ROUND('qx mannen 2022'!BI2,10)</f>
        <v>2.326633E-4</v>
      </c>
      <c r="BJ2">
        <f>ROUND('qx mannen 2022'!BJ2,10)</f>
        <v>2.2366460000000001E-4</v>
      </c>
      <c r="BK2">
        <f>ROUND('qx mannen 2022'!BK2,10)</f>
        <v>2.1501309999999999E-4</v>
      </c>
      <c r="BL2">
        <f>ROUND('qx mannen 2022'!BL2,10)</f>
        <v>2.0669549999999999E-4</v>
      </c>
      <c r="BM2">
        <f>ROUND('qx mannen 2022'!BM2,10)</f>
        <v>1.9869890000000001E-4</v>
      </c>
      <c r="BN2">
        <f>ROUND('qx mannen 2022'!BN2,10)</f>
        <v>1.9101099999999999E-4</v>
      </c>
      <c r="BO2">
        <f>ROUND('qx mannen 2022'!BO2,10)</f>
        <v>1.8362009999999999E-4</v>
      </c>
      <c r="BP2">
        <f>ROUND('qx mannen 2022'!BP2,10)</f>
        <v>1.765146E-4</v>
      </c>
      <c r="BQ2">
        <f>ROUND('qx mannen 2022'!BQ2,10)</f>
        <v>1.696837E-4</v>
      </c>
      <c r="BR2">
        <f>ROUND('qx mannen 2022'!BR2,10)</f>
        <v>1.6311670000000001E-4</v>
      </c>
      <c r="BS2">
        <f>ROUND('qx mannen 2022'!BS2,10)</f>
        <v>1.5680349999999999E-4</v>
      </c>
      <c r="BT2">
        <f>ROUND('qx mannen 2022'!BT2,10)</f>
        <v>1.507344E-4</v>
      </c>
      <c r="BU2">
        <f>ROUND('qx mannen 2022'!BU2,10)</f>
        <v>1.4489989999999999E-4</v>
      </c>
      <c r="BV2">
        <f>ROUND('qx mannen 2022'!BV2,10)</f>
        <v>1.3929090000000001E-4</v>
      </c>
      <c r="BW2">
        <f>ROUND('qx mannen 2022'!BW2,10)</f>
        <v>1.3389890000000001E-4</v>
      </c>
      <c r="BX2">
        <f>ROUND('qx mannen 2022'!BX2,10)</f>
        <v>1.287154E-4</v>
      </c>
      <c r="BY2">
        <f>ROUND('qx mannen 2022'!BY2,10)</f>
        <v>1.2373239999999999E-4</v>
      </c>
      <c r="BZ2">
        <f>ROUND('qx mannen 2022'!BZ2,10)</f>
        <v>1.189422E-4</v>
      </c>
      <c r="CA2">
        <f>ROUND('qx mannen 2022'!CA2,10)</f>
        <v>1.143372E-4</v>
      </c>
      <c r="CB2">
        <f>ROUND('qx mannen 2022'!CB2,10)</f>
        <v>1.099105E-4</v>
      </c>
      <c r="CC2">
        <f>ROUND('qx mannen 2022'!CC2,10)</f>
        <v>1.05655E-4</v>
      </c>
      <c r="CD2">
        <f>ROUND('qx mannen 2022'!CD2,10)</f>
        <v>1.015641E-4</v>
      </c>
      <c r="CE2">
        <f>ROUND('qx mannen 2022'!CE2,10)</f>
        <v>9.7631600000000002E-5</v>
      </c>
      <c r="CF2">
        <f>ROUND('qx mannen 2022'!CF2,10)</f>
        <v>9.38513E-5</v>
      </c>
      <c r="CG2">
        <f>ROUND('qx mannen 2022'!CG2,10)</f>
        <v>9.0217300000000001E-5</v>
      </c>
      <c r="CH2">
        <f>ROUND('qx mannen 2022'!CH2,10)</f>
        <v>8.6723899999999998E-5</v>
      </c>
      <c r="CI2">
        <f>ROUND('qx mannen 2022'!CI2,10)</f>
        <v>8.3365699999999994E-5</v>
      </c>
      <c r="CJ2">
        <f>ROUND('qx mannen 2022'!CJ2,10)</f>
        <v>8.0137599999999997E-5</v>
      </c>
      <c r="CK2">
        <f>ROUND('qx mannen 2022'!CK2,10)</f>
        <v>7.7034399999999996E-5</v>
      </c>
      <c r="CL2">
        <f>ROUND('qx mannen 2022'!CL2,10)</f>
        <v>7.4051299999999994E-5</v>
      </c>
      <c r="CM2">
        <f>ROUND('qx mannen 2022'!CM2,10)</f>
        <v>7.1183699999999994E-5</v>
      </c>
      <c r="CN2">
        <f>ROUND('qx mannen 2022'!CN2,10)</f>
        <v>6.8427099999999994E-5</v>
      </c>
      <c r="CO2">
        <f>ROUND('qx mannen 2022'!CO2,10)</f>
        <v>6.5777299999999998E-5</v>
      </c>
      <c r="CP2">
        <f>ROUND('qx mannen 2022'!CP2,10)</f>
        <v>6.3230000000000003E-5</v>
      </c>
      <c r="CQ2">
        <f>ROUND('qx mannen 2022'!CQ2,10)</f>
        <v>6.07813E-5</v>
      </c>
      <c r="CR2">
        <f>ROUND('qx mannen 2022'!CR2,10)</f>
        <v>5.8427500000000003E-5</v>
      </c>
      <c r="CS2">
        <f>ROUND('qx mannen 2022'!CS2,10)</f>
        <v>5.6164800000000001E-5</v>
      </c>
      <c r="CT2">
        <f>ROUND('qx mannen 2022'!CT2,10)</f>
        <v>5.3989700000000003E-5</v>
      </c>
      <c r="CU2">
        <f>ROUND('qx mannen 2022'!CU2,10)</f>
        <v>5.1898799999999999E-5</v>
      </c>
      <c r="CV2">
        <f>ROUND('qx mannen 2022'!CV2,10)</f>
        <v>4.9888900000000003E-5</v>
      </c>
      <c r="CW2">
        <f>ROUND('qx mannen 2022'!CW2,10)</f>
        <v>4.7956900000000002E-5</v>
      </c>
      <c r="CX2">
        <f>ROUND('qx mannen 2022'!CX2,10)</f>
        <v>4.6099600000000002E-5</v>
      </c>
      <c r="CY2">
        <f>ROUND('qx mannen 2022'!CY2,10)</f>
        <v>4.4314199999999997E-5</v>
      </c>
      <c r="CZ2">
        <f>ROUND('qx mannen 2022'!CZ2,10)</f>
        <v>4.2598000000000001E-5</v>
      </c>
      <c r="DA2">
        <f>ROUND('qx mannen 2022'!DA2,10)</f>
        <v>4.0948300000000002E-5</v>
      </c>
      <c r="DB2">
        <f>ROUND('qx mannen 2022'!DB2,10)</f>
        <v>3.9362400000000001E-5</v>
      </c>
      <c r="DC2">
        <f>ROUND('qx mannen 2022'!DC2,10)</f>
        <v>3.7837999999999999E-5</v>
      </c>
      <c r="DD2">
        <f>ROUND('qx mannen 2022'!DD2,10)</f>
        <v>3.6372499999999998E-5</v>
      </c>
      <c r="DE2">
        <f>ROUND('qx mannen 2022'!DE2,10)</f>
        <v>3.4963899999999999E-5</v>
      </c>
      <c r="DF2">
        <f>ROUND('qx mannen 2022'!DF2,10)</f>
        <v>3.3609799999999998E-5</v>
      </c>
      <c r="DG2">
        <f>ROUND('qx mannen 2022'!DG2,10)</f>
        <v>3.2308100000000003E-5</v>
      </c>
      <c r="DH2">
        <f>ROUND('qx mannen 2022'!DH2,10)</f>
        <v>3.1056799999999997E-5</v>
      </c>
      <c r="DI2">
        <f>ROUND('qx mannen 2022'!DI2,10)</f>
        <v>2.9853999999999999E-5</v>
      </c>
      <c r="DJ2">
        <f>ROUND('qx mannen 2022'!DJ2,10)</f>
        <v>2.8697800000000002E-5</v>
      </c>
      <c r="DK2">
        <f>ROUND('qx mannen 2022'!DK2,10)</f>
        <v>2.75863E-5</v>
      </c>
      <c r="DL2">
        <f>ROUND('qx mannen 2022'!DL2,10)</f>
        <v>2.6517899999999999E-5</v>
      </c>
      <c r="DM2">
        <f>ROUND('qx mannen 2022'!DM2,10)</f>
        <v>2.54909E-5</v>
      </c>
      <c r="DN2">
        <f>ROUND('qx mannen 2022'!DN2,10)</f>
        <v>2.45036E-5</v>
      </c>
      <c r="DO2">
        <f>ROUND('qx mannen 2022'!DO2,10)</f>
        <v>2.35546E-5</v>
      </c>
      <c r="DP2">
        <f>ROUND('qx mannen 2022'!DP2,10)</f>
        <v>2.2642299999999998E-5</v>
      </c>
      <c r="DQ2">
        <f>ROUND('qx mannen 2022'!DQ2,10)</f>
        <v>2.17654E-5</v>
      </c>
      <c r="DR2">
        <f>ROUND('qx mannen 2022'!DR2,10)</f>
        <v>2.0922400000000001E-5</v>
      </c>
      <c r="DS2">
        <f>ROUND('qx mannen 2022'!DS2,10)</f>
        <v>2.01121E-5</v>
      </c>
      <c r="DT2">
        <f>ROUND('qx mannen 2022'!DT2,10)</f>
        <v>1.93332E-5</v>
      </c>
      <c r="DU2">
        <f>ROUND('qx mannen 2022'!DU2,10)</f>
        <v>1.8584400000000001E-5</v>
      </c>
      <c r="DV2">
        <f>ROUND('qx mannen 2022'!DV2,10)</f>
        <v>1.7864599999999998E-5</v>
      </c>
      <c r="DW2">
        <f>ROUND('qx mannen 2022'!DW2,10)</f>
        <v>1.7172699999999999E-5</v>
      </c>
      <c r="DX2">
        <f>ROUND('qx mannen 2022'!DX2,10)</f>
        <v>1.6507600000000001E-5</v>
      </c>
      <c r="DY2">
        <f>ROUND('qx mannen 2022'!DY2,10)</f>
        <v>1.5868299999999998E-5</v>
      </c>
      <c r="DZ2">
        <f>ROUND('qx mannen 2022'!DZ2,10)</f>
        <v>1.5253699999999999E-5</v>
      </c>
      <c r="EA2">
        <f>ROUND('qx mannen 2022'!EA2,10)</f>
        <v>1.46629E-5</v>
      </c>
      <c r="EB2">
        <f>ROUND('qx mannen 2022'!EB2,10)</f>
        <v>1.4095E-5</v>
      </c>
      <c r="EC2">
        <f>ROUND('qx mannen 2022'!EC2,10)</f>
        <v>1.35491E-5</v>
      </c>
      <c r="ED2">
        <f>ROUND('qx mannen 2022'!ED2,10)</f>
        <v>1.30243E-5</v>
      </c>
      <c r="EE2">
        <f>ROUND('qx mannen 2022'!EE2,10)</f>
        <v>1.25199E-5</v>
      </c>
      <c r="EF2">
        <f>ROUND('qx mannen 2022'!EF2,10)</f>
        <v>1.2035000000000001E-5</v>
      </c>
      <c r="EG2">
        <f>ROUND('qx mannen 2022'!EG2,10)</f>
        <v>1.15689E-5</v>
      </c>
      <c r="EH2">
        <f>ROUND('qx mannen 2022'!EH2,10)</f>
        <v>1.11208E-5</v>
      </c>
      <c r="EI2">
        <f>ROUND('qx mannen 2022'!EI2,10)</f>
        <v>1.06901E-5</v>
      </c>
      <c r="EJ2">
        <f>ROUND('qx mannen 2022'!EJ2,10)</f>
        <v>1.02761E-5</v>
      </c>
      <c r="EK2">
        <f>ROUND('qx mannen 2022'!EK2,10)</f>
        <v>9.8780999999999995E-6</v>
      </c>
      <c r="EL2">
        <f>ROUND('qx mannen 2022'!EL2,10)</f>
        <v>9.4955000000000008E-6</v>
      </c>
      <c r="EM2">
        <f>ROUND('qx mannen 2022'!EM2,10)</f>
        <v>9.1277000000000007E-6</v>
      </c>
      <c r="EN2">
        <f>ROUND('qx mannen 2022'!EN2,10)</f>
        <v>8.7741999999999998E-6</v>
      </c>
      <c r="EO2">
        <f>ROUND('qx mannen 2022'!EO2,10)</f>
        <v>8.4344000000000001E-6</v>
      </c>
      <c r="EP2">
        <f>ROUND('qx mannen 2022'!EP2,10)</f>
        <v>8.1077000000000003E-6</v>
      </c>
      <c r="EQ2">
        <f>ROUND('qx mannen 2022'!EQ2,10)</f>
        <v>7.7936999999999996E-6</v>
      </c>
      <c r="ER2">
        <f>ROUND('qx mannen 2022'!ER2,10)</f>
        <v>7.4918E-6</v>
      </c>
      <c r="ES2">
        <f>ROUND('qx mannen 2022'!ES2,10)</f>
        <v>7.2017E-6</v>
      </c>
      <c r="ET2">
        <f>ROUND('qx mannen 2022'!ET2,10)</f>
        <v>6.9226999999999998E-6</v>
      </c>
      <c r="EU2">
        <f>ROUND('qx mannen 2022'!EU2,10)</f>
        <v>6.6545999999999998E-6</v>
      </c>
      <c r="EV2">
        <f>ROUND('qx mannen 2022'!EV2,10)</f>
        <v>6.3968999999999997E-6</v>
      </c>
      <c r="EW2">
        <f>ROUND('qx mannen 2022'!EW2,10)</f>
        <v>6.1491000000000001E-6</v>
      </c>
      <c r="EX2">
        <f>ROUND('qx mannen 2022'!EX2,10)</f>
        <v>5.9109999999999998E-6</v>
      </c>
      <c r="EY2">
        <f>ROUND('qx mannen 2022'!EY2,10)</f>
        <v>5.682E-6</v>
      </c>
      <c r="EZ2">
        <f>ROUND('qx mannen 2022'!EZ2,10)</f>
        <v>5.4620000000000004E-6</v>
      </c>
      <c r="FA2">
        <f>ROUND('qx mannen 2022'!FA2,10)</f>
        <v>5.2503999999999997E-6</v>
      </c>
      <c r="FB2">
        <f>ROUND('qx mannen 2022'!FB2,10)</f>
        <v>5.0471000000000003E-6</v>
      </c>
      <c r="FC2">
        <f>ROUND('qx mannen 2022'!FC2,10)</f>
        <v>4.8516000000000003E-6</v>
      </c>
      <c r="FD2">
        <f>ROUND('qx mannen 2022'!FD2,10)</f>
        <v>4.6636999999999999E-6</v>
      </c>
      <c r="FE2">
        <f>ROUND('qx mannen 2022'!FE2,10)</f>
        <v>4.4831000000000003E-6</v>
      </c>
      <c r="FF2">
        <f>ROUND('qx mannen 2022'!FF2,10)</f>
        <v>4.3093999999999998E-6</v>
      </c>
      <c r="FG2">
        <f>ROUND('qx mannen 2022'!FG2,10)</f>
        <v>4.1424999999999997E-6</v>
      </c>
      <c r="FH2">
        <f>ROUND('qx mannen 2022'!FH2,10)</f>
        <v>3.9821000000000004E-6</v>
      </c>
      <c r="FI2">
        <f>ROUND('qx mannen 2022'!FI2,10)</f>
        <v>3.8278E-6</v>
      </c>
      <c r="FJ2">
        <f>ROUND('qx mannen 2022'!FJ2,10)</f>
        <v>3.6795999999999999E-6</v>
      </c>
      <c r="FK2">
        <f>ROUND('qx mannen 2022'!FK2,10)</f>
        <v>3.5371E-6</v>
      </c>
      <c r="FL2">
        <f>ROUND('qx mannen 2022'!FL2,10)</f>
        <v>3.4000999999999999E-6</v>
      </c>
      <c r="FM2">
        <f>ROUND('qx mannen 2022'!FM2,10)</f>
        <v>3.2683999999999999E-6</v>
      </c>
      <c r="FN2">
        <f>ROUND('qx mannen 2022'!FN2,10)</f>
        <v>3.1418000000000001E-6</v>
      </c>
      <c r="FO2">
        <f>ROUND('qx mannen 2022'!FO2,10)</f>
        <v>3.0201000000000001E-6</v>
      </c>
      <c r="FP2">
        <f>ROUND('qx mannen 2022'!FP2,10)</f>
        <v>2.9032E-6</v>
      </c>
      <c r="FQ2">
        <f>ROUND('qx mannen 2022'!FQ2,10)</f>
        <v>2.7906999999999998E-6</v>
      </c>
    </row>
    <row r="3" spans="2:173" x14ac:dyDescent="0.2">
      <c r="B3">
        <f>ROUND('qx mannen 2022'!B3,10)</f>
        <v>1.9849700000000001E-4</v>
      </c>
      <c r="C3">
        <f>ROUND('qx mannen 2022'!C3,10)</f>
        <v>1.916675E-4</v>
      </c>
      <c r="D3">
        <f>ROUND('qx mannen 2022'!D3,10)</f>
        <v>1.850577E-4</v>
      </c>
      <c r="E3">
        <f>ROUND('qx mannen 2022'!E3,10)</f>
        <v>1.7866219999999999E-4</v>
      </c>
      <c r="F3">
        <f>ROUND('qx mannen 2022'!F3,10)</f>
        <v>1.7247550000000001E-4</v>
      </c>
      <c r="G3">
        <f>ROUND('qx mannen 2022'!G3,10)</f>
        <v>1.664922E-4</v>
      </c>
      <c r="H3">
        <f>ROUND('qx mannen 2022'!H3,10)</f>
        <v>1.6070670000000001E-4</v>
      </c>
      <c r="I3">
        <f>ROUND('qx mannen 2022'!I3,10)</f>
        <v>1.5511370000000001E-4</v>
      </c>
      <c r="J3">
        <f>ROUND('qx mannen 2022'!J3,10)</f>
        <v>1.497076E-4</v>
      </c>
      <c r="K3">
        <f>ROUND('qx mannen 2022'!K3,10)</f>
        <v>1.444831E-4</v>
      </c>
      <c r="L3">
        <f>ROUND('qx mannen 2022'!L3,10)</f>
        <v>1.394349E-4</v>
      </c>
      <c r="M3">
        <f>ROUND('qx mannen 2022'!M3,10)</f>
        <v>1.345575E-4</v>
      </c>
      <c r="N3">
        <f>ROUND('qx mannen 2022'!N3,10)</f>
        <v>1.298459E-4</v>
      </c>
      <c r="O3">
        <f>ROUND('qx mannen 2022'!O3,10)</f>
        <v>1.2529500000000001E-4</v>
      </c>
      <c r="P3">
        <f>ROUND('qx mannen 2022'!P3,10)</f>
        <v>1.208997E-4</v>
      </c>
      <c r="Q3">
        <f>ROUND('qx mannen 2022'!Q3,10)</f>
        <v>1.166552E-4</v>
      </c>
      <c r="R3">
        <f>ROUND('qx mannen 2022'!R3,10)</f>
        <v>1.125566E-4</v>
      </c>
      <c r="S3">
        <f>ROUND('qx mannen 2022'!S3,10)</f>
        <v>1.085993E-4</v>
      </c>
      <c r="T3">
        <f>ROUND('qx mannen 2022'!T3,10)</f>
        <v>1.047787E-4</v>
      </c>
      <c r="U3">
        <f>ROUND('qx mannen 2022'!U3,10)</f>
        <v>1.010903E-4</v>
      </c>
      <c r="V3">
        <f>ROUND('qx mannen 2022'!V3,10)</f>
        <v>9.7529900000000003E-5</v>
      </c>
      <c r="W3">
        <f>ROUND('qx mannen 2022'!W3,10)</f>
        <v>9.4093100000000002E-5</v>
      </c>
      <c r="X3">
        <f>ROUND('qx mannen 2022'!X3,10)</f>
        <v>9.0775900000000006E-5</v>
      </c>
      <c r="Y3">
        <f>ROUND('qx mannen 2022'!Y3,10)</f>
        <v>8.7574300000000006E-5</v>
      </c>
      <c r="Z3">
        <f>ROUND('qx mannen 2022'!Z3,10)</f>
        <v>8.44844E-5</v>
      </c>
      <c r="AA3">
        <f>ROUND('qx mannen 2022'!AA3,10)</f>
        <v>8.1502399999999994E-5</v>
      </c>
      <c r="AB3">
        <f>ROUND('qx mannen 2022'!AB3,10)</f>
        <v>7.8624700000000006E-5</v>
      </c>
      <c r="AC3">
        <f>ROUND('qx mannen 2022'!AC3,10)</f>
        <v>7.5847799999999996E-5</v>
      </c>
      <c r="AD3">
        <f>ROUND('qx mannen 2022'!AD3,10)</f>
        <v>7.3168099999999995E-5</v>
      </c>
      <c r="AE3">
        <f>ROUND('qx mannen 2022'!AE3,10)</f>
        <v>7.0582500000000004E-5</v>
      </c>
      <c r="AF3">
        <f>ROUND('qx mannen 2022'!AF3,10)</f>
        <v>6.8087600000000002E-5</v>
      </c>
      <c r="AG3">
        <f>ROUND('qx mannen 2022'!AG3,10)</f>
        <v>6.5680399999999995E-5</v>
      </c>
      <c r="AH3">
        <f>ROUND('qx mannen 2022'!AH3,10)</f>
        <v>6.3357799999999998E-5</v>
      </c>
      <c r="AI3">
        <f>ROUND('qx mannen 2022'!AI3,10)</f>
        <v>6.1116800000000004E-5</v>
      </c>
      <c r="AJ3">
        <f>ROUND('qx mannen 2022'!AJ3,10)</f>
        <v>5.89548E-5</v>
      </c>
      <c r="AK3">
        <f>ROUND('qx mannen 2022'!AK3,10)</f>
        <v>5.68689E-5</v>
      </c>
      <c r="AL3">
        <f>ROUND('qx mannen 2022'!AL3,10)</f>
        <v>5.4856499999999999E-5</v>
      </c>
      <c r="AM3">
        <f>ROUND('qx mannen 2022'!AM3,10)</f>
        <v>5.2915099999999998E-5</v>
      </c>
      <c r="AN3">
        <f>ROUND('qx mannen 2022'!AN3,10)</f>
        <v>5.1042099999999997E-5</v>
      </c>
      <c r="AO3">
        <f>ROUND('qx mannen 2022'!AO3,10)</f>
        <v>4.9235199999999999E-5</v>
      </c>
      <c r="AP3">
        <f>ROUND('qx mannen 2022'!AP3,10)</f>
        <v>4.7491999999999999E-5</v>
      </c>
      <c r="AQ3">
        <f>ROUND('qx mannen 2022'!AQ3,10)</f>
        <v>4.5810399999999998E-5</v>
      </c>
      <c r="AR3">
        <f>ROUND('qx mannen 2022'!AR3,10)</f>
        <v>4.4188199999999998E-5</v>
      </c>
      <c r="AS3">
        <f>ROUND('qx mannen 2022'!AS3,10)</f>
        <v>4.2623300000000002E-5</v>
      </c>
      <c r="AT3">
        <f>ROUND('qx mannen 2022'!AT3,10)</f>
        <v>4.1113799999999999E-5</v>
      </c>
      <c r="AU3">
        <f>ROUND('qx mannen 2022'!AU3,10)</f>
        <v>3.9657499999999998E-5</v>
      </c>
      <c r="AV3">
        <f>ROUND('qx mannen 2022'!AV3,10)</f>
        <v>3.8252800000000001E-5</v>
      </c>
      <c r="AW3">
        <f>ROUND('qx mannen 2022'!AW3,10)</f>
        <v>3.6897699999999997E-5</v>
      </c>
      <c r="AX3">
        <f>ROUND('qx mannen 2022'!AX3,10)</f>
        <v>3.5590499999999997E-5</v>
      </c>
      <c r="AY3">
        <f>ROUND('qx mannen 2022'!AY3,10)</f>
        <v>3.4329599999999997E-5</v>
      </c>
      <c r="AZ3">
        <f>ROUND('qx mannen 2022'!AZ3,10)</f>
        <v>3.31133E-5</v>
      </c>
      <c r="BA3">
        <f>ROUND('qx mannen 2022'!BA3,10)</f>
        <v>3.1940000000000003E-5</v>
      </c>
      <c r="BB3">
        <f>ROUND('qx mannen 2022'!BB3,10)</f>
        <v>3.0808300000000001E-5</v>
      </c>
      <c r="BC3">
        <f>ROUND('qx mannen 2022'!BC3,10)</f>
        <v>2.9716599999999999E-5</v>
      </c>
      <c r="BD3">
        <f>ROUND('qx mannen 2022'!BD3,10)</f>
        <v>2.8663600000000001E-5</v>
      </c>
      <c r="BE3">
        <f>ROUND('qx mannen 2022'!BE3,10)</f>
        <v>2.76478E-5</v>
      </c>
      <c r="BF3">
        <f>ROUND('qx mannen 2022'!BF3,10)</f>
        <v>2.6667999999999999E-5</v>
      </c>
      <c r="BG3">
        <f>ROUND('qx mannen 2022'!BG3,10)</f>
        <v>2.5722900000000001E-5</v>
      </c>
      <c r="BH3">
        <f>ROUND('qx mannen 2022'!BH3,10)</f>
        <v>2.4811300000000001E-5</v>
      </c>
      <c r="BI3">
        <f>ROUND('qx mannen 2022'!BI3,10)</f>
        <v>2.3932000000000001E-5</v>
      </c>
      <c r="BJ3">
        <f>ROUND('qx mannen 2022'!BJ3,10)</f>
        <v>2.3083800000000001E-5</v>
      </c>
      <c r="BK3">
        <f>ROUND('qx mannen 2022'!BK3,10)</f>
        <v>2.2265599999999999E-5</v>
      </c>
      <c r="BL3">
        <f>ROUND('qx mannen 2022'!BL3,10)</f>
        <v>2.14765E-5</v>
      </c>
      <c r="BM3">
        <f>ROUND('qx mannen 2022'!BM3,10)</f>
        <v>2.0715300000000001E-5</v>
      </c>
      <c r="BN3">
        <f>ROUND('qx mannen 2022'!BN3,10)</f>
        <v>1.9981000000000001E-5</v>
      </c>
      <c r="BO3">
        <f>ROUND('qx mannen 2022'!BO3,10)</f>
        <v>1.92728E-5</v>
      </c>
      <c r="BP3">
        <f>ROUND('qx mannen 2022'!BP3,10)</f>
        <v>1.8589699999999999E-5</v>
      </c>
      <c r="BQ3">
        <f>ROUND('qx mannen 2022'!BQ3,10)</f>
        <v>1.7930700000000001E-5</v>
      </c>
      <c r="BR3">
        <f>ROUND('qx mannen 2022'!BR3,10)</f>
        <v>1.72951E-5</v>
      </c>
      <c r="BS3">
        <f>ROUND('qx mannen 2022'!BS3,10)</f>
        <v>1.6682100000000001E-5</v>
      </c>
      <c r="BT3">
        <f>ROUND('qx mannen 2022'!BT3,10)</f>
        <v>1.6090799999999998E-5</v>
      </c>
      <c r="BU3">
        <f>ROUND('qx mannen 2022'!BU3,10)</f>
        <v>1.5520400000000001E-5</v>
      </c>
      <c r="BV3">
        <f>ROUND('qx mannen 2022'!BV3,10)</f>
        <v>1.4970199999999999E-5</v>
      </c>
      <c r="BW3">
        <f>ROUND('qx mannen 2022'!BW3,10)</f>
        <v>1.44395E-5</v>
      </c>
      <c r="BX3">
        <f>ROUND('qx mannen 2022'!BX3,10)</f>
        <v>1.39277E-5</v>
      </c>
      <c r="BY3">
        <f>ROUND('qx mannen 2022'!BY3,10)</f>
        <v>1.3434E-5</v>
      </c>
      <c r="BZ3">
        <f>ROUND('qx mannen 2022'!BZ3,10)</f>
        <v>1.29577E-5</v>
      </c>
      <c r="CA3">
        <f>ROUND('qx mannen 2022'!CA3,10)</f>
        <v>1.24984E-5</v>
      </c>
      <c r="CB3">
        <f>ROUND('qx mannen 2022'!CB3,10)</f>
        <v>1.20553E-5</v>
      </c>
      <c r="CC3">
        <f>ROUND('qx mannen 2022'!CC3,10)</f>
        <v>1.1627999999999999E-5</v>
      </c>
      <c r="CD3">
        <f>ROUND('qx mannen 2022'!CD3,10)</f>
        <v>1.12158E-5</v>
      </c>
      <c r="CE3">
        <f>ROUND('qx mannen 2022'!CE3,10)</f>
        <v>1.0818199999999999E-5</v>
      </c>
      <c r="CF3">
        <f>ROUND('qx mannen 2022'!CF3,10)</f>
        <v>1.04347E-5</v>
      </c>
      <c r="CG3">
        <f>ROUND('qx mannen 2022'!CG3,10)</f>
        <v>1.0064800000000001E-5</v>
      </c>
      <c r="CH3">
        <f>ROUND('qx mannen 2022'!CH3,10)</f>
        <v>9.7079999999999992E-6</v>
      </c>
      <c r="CI3">
        <f>ROUND('qx mannen 2022'!CI3,10)</f>
        <v>9.3638E-6</v>
      </c>
      <c r="CJ3">
        <f>ROUND('qx mannen 2022'!CJ3,10)</f>
        <v>9.0319000000000007E-6</v>
      </c>
      <c r="CK3">
        <f>ROUND('qx mannen 2022'!CK3,10)</f>
        <v>8.7117E-6</v>
      </c>
      <c r="CL3">
        <f>ROUND('qx mannen 2022'!CL3,10)</f>
        <v>8.4029000000000005E-6</v>
      </c>
      <c r="CM3">
        <f>ROUND('qx mannen 2022'!CM3,10)</f>
        <v>8.1049999999999995E-6</v>
      </c>
      <c r="CN3">
        <f>ROUND('qx mannen 2022'!CN3,10)</f>
        <v>7.8175999999999995E-6</v>
      </c>
      <c r="CO3">
        <f>ROUND('qx mannen 2022'!CO3,10)</f>
        <v>7.5405000000000001E-6</v>
      </c>
      <c r="CP3">
        <f>ROUND('qx mannen 2022'!CP3,10)</f>
        <v>7.2732000000000001E-6</v>
      </c>
      <c r="CQ3">
        <f>ROUND('qx mannen 2022'!CQ3,10)</f>
        <v>7.0153000000000004E-6</v>
      </c>
      <c r="CR3">
        <f>ROUND('qx mannen 2022'!CR3,10)</f>
        <v>6.7665999999999997E-6</v>
      </c>
      <c r="CS3">
        <f>ROUND('qx mannen 2022'!CS3,10)</f>
        <v>6.5267999999999999E-6</v>
      </c>
      <c r="CT3">
        <f>ROUND('qx mannen 2022'!CT3,10)</f>
        <v>6.2953999999999999E-6</v>
      </c>
      <c r="CU3">
        <f>ROUND('qx mannen 2022'!CU3,10)</f>
        <v>6.0722000000000001E-6</v>
      </c>
      <c r="CV3">
        <f>ROUND('qx mannen 2022'!CV3,10)</f>
        <v>5.8568999999999998E-6</v>
      </c>
      <c r="CW3">
        <f>ROUND('qx mannen 2022'!CW3,10)</f>
        <v>5.6493000000000003E-6</v>
      </c>
      <c r="CX3">
        <f>ROUND('qx mannen 2022'!CX3,10)</f>
        <v>5.4489999999999998E-6</v>
      </c>
      <c r="CY3">
        <f>ROUND('qx mannen 2022'!CY3,10)</f>
        <v>5.2557999999999997E-6</v>
      </c>
      <c r="CZ3">
        <f>ROUND('qx mannen 2022'!CZ3,10)</f>
        <v>5.0695000000000003E-6</v>
      </c>
      <c r="DA3">
        <f>ROUND('qx mannen 2022'!DA3,10)</f>
        <v>4.8898000000000002E-6</v>
      </c>
      <c r="DB3">
        <f>ROUND('qx mannen 2022'!DB3,10)</f>
        <v>4.7164000000000003E-6</v>
      </c>
      <c r="DC3">
        <f>ROUND('qx mannen 2022'!DC3,10)</f>
        <v>4.5492000000000004E-6</v>
      </c>
      <c r="DD3">
        <f>ROUND('qx mannen 2022'!DD3,10)</f>
        <v>4.3880000000000002E-6</v>
      </c>
      <c r="DE3">
        <f>ROUND('qx mannen 2022'!DE3,10)</f>
        <v>4.2324000000000003E-6</v>
      </c>
      <c r="DF3">
        <f>ROUND('qx mannen 2022'!DF3,10)</f>
        <v>4.0824000000000001E-6</v>
      </c>
      <c r="DG3">
        <f>ROUND('qx mannen 2022'!DG3,10)</f>
        <v>3.9376000000000002E-6</v>
      </c>
      <c r="DH3">
        <f>ROUND('qx mannen 2022'!DH3,10)</f>
        <v>3.7979999999999999E-6</v>
      </c>
      <c r="DI3">
        <f>ROUND('qx mannen 2022'!DI3,10)</f>
        <v>3.6633999999999999E-6</v>
      </c>
      <c r="DJ3">
        <f>ROUND('qx mannen 2022'!DJ3,10)</f>
        <v>3.5335000000000001E-6</v>
      </c>
      <c r="DK3">
        <f>ROUND('qx mannen 2022'!DK3,10)</f>
        <v>3.4081999999999998E-6</v>
      </c>
      <c r="DL3">
        <f>ROUND('qx mannen 2022'!DL3,10)</f>
        <v>3.2874000000000001E-6</v>
      </c>
      <c r="DM3">
        <f>ROUND('qx mannen 2022'!DM3,10)</f>
        <v>3.1709E-6</v>
      </c>
      <c r="DN3">
        <f>ROUND('qx mannen 2022'!DN3,10)</f>
        <v>3.0585E-6</v>
      </c>
      <c r="DO3">
        <f>ROUND('qx mannen 2022'!DO3,10)</f>
        <v>2.9500000000000001E-6</v>
      </c>
      <c r="DP3">
        <f>ROUND('qx mannen 2022'!DP3,10)</f>
        <v>2.8455000000000001E-6</v>
      </c>
      <c r="DQ3">
        <f>ROUND('qx mannen 2022'!DQ3,10)</f>
        <v>2.7445999999999999E-6</v>
      </c>
      <c r="DR3">
        <f>ROUND('qx mannen 2022'!DR3,10)</f>
        <v>2.6473E-6</v>
      </c>
      <c r="DS3">
        <f>ROUND('qx mannen 2022'!DS3,10)</f>
        <v>2.5534E-6</v>
      </c>
      <c r="DT3">
        <f>ROUND('qx mannen 2022'!DT3,10)</f>
        <v>2.4629000000000002E-6</v>
      </c>
      <c r="DU3">
        <f>ROUND('qx mannen 2022'!DU3,10)</f>
        <v>2.3756000000000002E-6</v>
      </c>
      <c r="DV3">
        <f>ROUND('qx mannen 2022'!DV3,10)</f>
        <v>2.2914000000000002E-6</v>
      </c>
      <c r="DW3">
        <f>ROUND('qx mannen 2022'!DW3,10)</f>
        <v>2.2100999999999998E-6</v>
      </c>
      <c r="DX3">
        <f>ROUND('qx mannen 2022'!DX3,10)</f>
        <v>2.1318000000000001E-6</v>
      </c>
      <c r="DY3">
        <f>ROUND('qx mannen 2022'!DY3,10)</f>
        <v>2.0561999999999999E-6</v>
      </c>
      <c r="DZ3">
        <f>ROUND('qx mannen 2022'!DZ3,10)</f>
        <v>1.9833000000000001E-6</v>
      </c>
      <c r="EA3">
        <f>ROUND('qx mannen 2022'!EA3,10)</f>
        <v>1.9130000000000001E-6</v>
      </c>
      <c r="EB3">
        <f>ROUND('qx mannen 2022'!EB3,10)</f>
        <v>1.8451999999999999E-6</v>
      </c>
      <c r="EC3">
        <f>ROUND('qx mannen 2022'!EC3,10)</f>
        <v>1.7798000000000001E-6</v>
      </c>
      <c r="ED3">
        <f>ROUND('qx mannen 2022'!ED3,10)</f>
        <v>1.7167E-6</v>
      </c>
      <c r="EE3">
        <f>ROUND('qx mannen 2022'!EE3,10)</f>
        <v>1.6558000000000001E-6</v>
      </c>
      <c r="EF3">
        <f>ROUND('qx mannen 2022'!EF3,10)</f>
        <v>1.5970999999999999E-6</v>
      </c>
      <c r="EG3">
        <f>ROUND('qx mannen 2022'!EG3,10)</f>
        <v>1.5404999999999999E-6</v>
      </c>
      <c r="EH3">
        <f>ROUND('qx mannen 2022'!EH3,10)</f>
        <v>1.4859E-6</v>
      </c>
      <c r="EI3">
        <f>ROUND('qx mannen 2022'!EI3,10)</f>
        <v>1.4332000000000001E-6</v>
      </c>
      <c r="EJ3">
        <f>ROUND('qx mannen 2022'!EJ3,10)</f>
        <v>1.3824000000000001E-6</v>
      </c>
      <c r="EK3">
        <f>ROUND('qx mannen 2022'!EK3,10)</f>
        <v>1.3334E-6</v>
      </c>
      <c r="EL3">
        <f>ROUND('qx mannen 2022'!EL3,10)</f>
        <v>1.2861000000000001E-6</v>
      </c>
      <c r="EM3">
        <f>ROUND('qx mannen 2022'!EM3,10)</f>
        <v>1.2405E-6</v>
      </c>
      <c r="EN3">
        <f>ROUND('qx mannen 2022'!EN3,10)</f>
        <v>1.1964999999999999E-6</v>
      </c>
      <c r="EO3">
        <f>ROUND('qx mannen 2022'!EO3,10)</f>
        <v>1.1541000000000001E-6</v>
      </c>
      <c r="EP3">
        <f>ROUND('qx mannen 2022'!EP3,10)</f>
        <v>1.1132E-6</v>
      </c>
      <c r="EQ3">
        <f>ROUND('qx mannen 2022'!EQ3,10)</f>
        <v>1.0737E-6</v>
      </c>
      <c r="ER3">
        <f>ROUND('qx mannen 2022'!ER3,10)</f>
        <v>1.0357000000000001E-6</v>
      </c>
      <c r="ES3">
        <f>ROUND('qx mannen 2022'!ES3,10)</f>
        <v>9.9900000000000009E-7</v>
      </c>
      <c r="ET3">
        <f>ROUND('qx mannen 2022'!ET3,10)</f>
        <v>9.6349999999999997E-7</v>
      </c>
      <c r="EU3">
        <f>ROUND('qx mannen 2022'!EU3,10)</f>
        <v>9.2940000000000005E-7</v>
      </c>
      <c r="EV3">
        <f>ROUND('qx mannen 2022'!EV3,10)</f>
        <v>8.9640000000000001E-7</v>
      </c>
      <c r="EW3">
        <f>ROUND('qx mannen 2022'!EW3,10)</f>
        <v>8.6469999999999995E-7</v>
      </c>
      <c r="EX3">
        <f>ROUND('qx mannen 2022'!EX3,10)</f>
        <v>8.3399999999999998E-7</v>
      </c>
      <c r="EY3">
        <f>ROUND('qx mannen 2022'!EY3,10)</f>
        <v>8.0439999999999998E-7</v>
      </c>
      <c r="EZ3">
        <f>ROUND('qx mannen 2022'!EZ3,10)</f>
        <v>7.7589999999999995E-7</v>
      </c>
      <c r="FA3">
        <f>ROUND('qx mannen 2022'!FA3,10)</f>
        <v>7.484E-7</v>
      </c>
      <c r="FB3">
        <f>ROUND('qx mannen 2022'!FB3,10)</f>
        <v>7.2190000000000003E-7</v>
      </c>
      <c r="FC3">
        <f>ROUND('qx mannen 2022'!FC3,10)</f>
        <v>6.9630000000000001E-7</v>
      </c>
      <c r="FD3">
        <f>ROUND('qx mannen 2022'!FD3,10)</f>
        <v>6.7159999999999995E-7</v>
      </c>
      <c r="FE3">
        <f>ROUND('qx mannen 2022'!FE3,10)</f>
        <v>6.4779999999999996E-7</v>
      </c>
      <c r="FF3">
        <f>ROUND('qx mannen 2022'!FF3,10)</f>
        <v>6.2480000000000004E-7</v>
      </c>
      <c r="FG3">
        <f>ROUND('qx mannen 2022'!FG3,10)</f>
        <v>6.0269999999999996E-7</v>
      </c>
      <c r="FH3">
        <f>ROUND('qx mannen 2022'!FH3,10)</f>
        <v>5.8130000000000005E-7</v>
      </c>
      <c r="FI3">
        <f>ROUND('qx mannen 2022'!FI3,10)</f>
        <v>5.6069999999999998E-7</v>
      </c>
      <c r="FJ3">
        <f>ROUND('qx mannen 2022'!FJ3,10)</f>
        <v>5.4079999999999997E-7</v>
      </c>
      <c r="FK3">
        <f>ROUND('qx mannen 2022'!FK3,10)</f>
        <v>5.2160000000000001E-7</v>
      </c>
      <c r="FL3">
        <f>ROUND('qx mannen 2022'!FL3,10)</f>
        <v>5.0320000000000001E-7</v>
      </c>
      <c r="FM3">
        <f>ROUND('qx mannen 2022'!FM3,10)</f>
        <v>4.8530000000000004E-7</v>
      </c>
      <c r="FN3">
        <f>ROUND('qx mannen 2022'!FN3,10)</f>
        <v>4.6810000000000002E-7</v>
      </c>
      <c r="FO3">
        <f>ROUND('qx mannen 2022'!FO3,10)</f>
        <v>4.5149999999999999E-7</v>
      </c>
      <c r="FP3">
        <f>ROUND('qx mannen 2022'!FP3,10)</f>
        <v>4.355E-7</v>
      </c>
      <c r="FQ3">
        <f>ROUND('qx mannen 2022'!FQ3,10)</f>
        <v>4.2010000000000001E-7</v>
      </c>
    </row>
    <row r="4" spans="2:173" x14ac:dyDescent="0.2">
      <c r="B4">
        <f>ROUND('qx mannen 2022'!B4,10)</f>
        <v>1.2541209999999999E-4</v>
      </c>
      <c r="C4">
        <f>ROUND('qx mannen 2022'!C4,10)</f>
        <v>1.214996E-4</v>
      </c>
      <c r="D4">
        <f>ROUND('qx mannen 2022'!D4,10)</f>
        <v>1.1765049999999999E-4</v>
      </c>
      <c r="E4">
        <f>ROUND('qx mannen 2022'!E4,10)</f>
        <v>1.138709E-4</v>
      </c>
      <c r="F4">
        <f>ROUND('qx mannen 2022'!F4,10)</f>
        <v>1.1016589999999999E-4</v>
      </c>
      <c r="G4">
        <f>ROUND('qx mannen 2022'!G4,10)</f>
        <v>1.0653960000000001E-4</v>
      </c>
      <c r="H4">
        <f>ROUND('qx mannen 2022'!H4,10)</f>
        <v>1.0299530000000001E-4</v>
      </c>
      <c r="I4">
        <f>ROUND('qx mannen 2022'!I4,10)</f>
        <v>9.9535600000000003E-5</v>
      </c>
      <c r="J4">
        <f>ROUND('qx mannen 2022'!J4,10)</f>
        <v>9.6162400000000006E-5</v>
      </c>
      <c r="K4">
        <f>ROUND('qx mannen 2022'!K4,10)</f>
        <v>9.2876999999999999E-5</v>
      </c>
      <c r="L4">
        <f>ROUND('qx mannen 2022'!L4,10)</f>
        <v>8.9680199999999996E-5</v>
      </c>
      <c r="M4">
        <f>ROUND('qx mannen 2022'!M4,10)</f>
        <v>8.6572300000000005E-5</v>
      </c>
      <c r="N4">
        <f>ROUND('qx mannen 2022'!N4,10)</f>
        <v>8.3553400000000005E-5</v>
      </c>
      <c r="O4">
        <f>ROUND('qx mannen 2022'!O4,10)</f>
        <v>8.0622899999999997E-5</v>
      </c>
      <c r="P4">
        <f>ROUND('qx mannen 2022'!P4,10)</f>
        <v>7.7780400000000005E-5</v>
      </c>
      <c r="Q4">
        <f>ROUND('qx mannen 2022'!Q4,10)</f>
        <v>7.5024799999999994E-5</v>
      </c>
      <c r="R4">
        <f>ROUND('qx mannen 2022'!R4,10)</f>
        <v>7.2354900000000001E-5</v>
      </c>
      <c r="S4">
        <f>ROUND('qx mannen 2022'!S4,10)</f>
        <v>6.9769600000000004E-5</v>
      </c>
      <c r="T4">
        <f>ROUND('qx mannen 2022'!T4,10)</f>
        <v>6.7267200000000005E-5</v>
      </c>
      <c r="U4">
        <f>ROUND('qx mannen 2022'!U4,10)</f>
        <v>6.4846300000000003E-5</v>
      </c>
      <c r="V4">
        <f>ROUND('qx mannen 2022'!V4,10)</f>
        <v>6.2504999999999999E-5</v>
      </c>
      <c r="W4">
        <f>ROUND('qx mannen 2022'!W4,10)</f>
        <v>6.0241700000000003E-5</v>
      </c>
      <c r="X4">
        <f>ROUND('qx mannen 2022'!X4,10)</f>
        <v>5.8054399999999998E-5</v>
      </c>
      <c r="Y4">
        <f>ROUND('qx mannen 2022'!Y4,10)</f>
        <v>5.5941299999999999E-5</v>
      </c>
      <c r="Z4">
        <f>ROUND('qx mannen 2022'!Z4,10)</f>
        <v>5.3900400000000003E-5</v>
      </c>
      <c r="AA4">
        <f>ROUND('qx mannen 2022'!AA4,10)</f>
        <v>5.1929899999999999E-5</v>
      </c>
      <c r="AB4">
        <f>ROUND('qx mannen 2022'!AB4,10)</f>
        <v>5.0027700000000002E-5</v>
      </c>
      <c r="AC4">
        <f>ROUND('qx mannen 2022'!AC4,10)</f>
        <v>4.8191900000000002E-5</v>
      </c>
      <c r="AD4">
        <f>ROUND('qx mannen 2022'!AD4,10)</f>
        <v>4.64205E-5</v>
      </c>
      <c r="AE4">
        <f>ROUND('qx mannen 2022'!AE4,10)</f>
        <v>4.4711700000000001E-5</v>
      </c>
      <c r="AF4">
        <f>ROUND('qx mannen 2022'!AF4,10)</f>
        <v>4.3063399999999998E-5</v>
      </c>
      <c r="AG4">
        <f>ROUND('qx mannen 2022'!AG4,10)</f>
        <v>4.1473900000000003E-5</v>
      </c>
      <c r="AH4">
        <f>ROUND('qx mannen 2022'!AH4,10)</f>
        <v>3.9941200000000003E-5</v>
      </c>
      <c r="AI4">
        <f>ROUND('qx mannen 2022'!AI4,10)</f>
        <v>3.8463500000000002E-5</v>
      </c>
      <c r="AJ4">
        <f>ROUND('qx mannen 2022'!AJ4,10)</f>
        <v>3.7039000000000002E-5</v>
      </c>
      <c r="AK4">
        <f>ROUND('qx mannen 2022'!AK4,10)</f>
        <v>3.5666100000000001E-5</v>
      </c>
      <c r="AL4">
        <f>ROUND('qx mannen 2022'!AL4,10)</f>
        <v>3.4342799999999999E-5</v>
      </c>
      <c r="AM4">
        <f>ROUND('qx mannen 2022'!AM4,10)</f>
        <v>3.3067700000000002E-5</v>
      </c>
      <c r="AN4">
        <f>ROUND('qx mannen 2022'!AN4,10)</f>
        <v>3.1838899999999998E-5</v>
      </c>
      <c r="AO4">
        <f>ROUND('qx mannen 2022'!AO4,10)</f>
        <v>3.0655099999999997E-5</v>
      </c>
      <c r="AP4">
        <f>ROUND('qx mannen 2022'!AP4,10)</f>
        <v>2.95145E-5</v>
      </c>
      <c r="AQ4">
        <f>ROUND('qx mannen 2022'!AQ4,10)</f>
        <v>2.84158E-5</v>
      </c>
      <c r="AR4">
        <f>ROUND('qx mannen 2022'!AR4,10)</f>
        <v>2.73573E-5</v>
      </c>
      <c r="AS4">
        <f>ROUND('qx mannen 2022'!AS4,10)</f>
        <v>2.63378E-5</v>
      </c>
      <c r="AT4">
        <f>ROUND('qx mannen 2022'!AT4,10)</f>
        <v>2.5355899999999999E-5</v>
      </c>
      <c r="AU4">
        <f>ROUND('qx mannen 2022'!AU4,10)</f>
        <v>2.4410099999999999E-5</v>
      </c>
      <c r="AV4">
        <f>ROUND('qx mannen 2022'!AV4,10)</f>
        <v>2.34993E-5</v>
      </c>
      <c r="AW4">
        <f>ROUND('qx mannen 2022'!AW4,10)</f>
        <v>2.2622199999999998E-5</v>
      </c>
      <c r="AX4">
        <f>ROUND('qx mannen 2022'!AX4,10)</f>
        <v>2.1777499999999999E-5</v>
      </c>
      <c r="AY4">
        <f>ROUND('qx mannen 2022'!AY4,10)</f>
        <v>2.0964100000000001E-5</v>
      </c>
      <c r="AZ4">
        <f>ROUND('qx mannen 2022'!AZ4,10)</f>
        <v>2.0180899999999998E-5</v>
      </c>
      <c r="BA4">
        <f>ROUND('qx mannen 2022'!BA4,10)</f>
        <v>1.9426700000000002E-5</v>
      </c>
      <c r="BB4">
        <f>ROUND('qx mannen 2022'!BB4,10)</f>
        <v>1.8700599999999998E-5</v>
      </c>
      <c r="BC4">
        <f>ROUND('qx mannen 2022'!BC4,10)</f>
        <v>1.80014E-5</v>
      </c>
      <c r="BD4">
        <f>ROUND('qx mannen 2022'!BD4,10)</f>
        <v>1.7328200000000001E-5</v>
      </c>
      <c r="BE4">
        <f>ROUND('qx mannen 2022'!BE4,10)</f>
        <v>1.66801E-5</v>
      </c>
      <c r="BF4">
        <f>ROUND('qx mannen 2022'!BF4,10)</f>
        <v>1.60561E-5</v>
      </c>
      <c r="BG4">
        <f>ROUND('qx mannen 2022'!BG4,10)</f>
        <v>1.5455400000000001E-5</v>
      </c>
      <c r="BH4">
        <f>ROUND('qx mannen 2022'!BH4,10)</f>
        <v>1.4877E-5</v>
      </c>
      <c r="BI4">
        <f>ROUND('qx mannen 2022'!BI4,10)</f>
        <v>1.4320300000000001E-5</v>
      </c>
      <c r="BJ4">
        <f>ROUND('qx mannen 2022'!BJ4,10)</f>
        <v>1.3784199999999999E-5</v>
      </c>
      <c r="BK4">
        <f>ROUND('qx mannen 2022'!BK4,10)</f>
        <v>1.3268199999999999E-5</v>
      </c>
      <c r="BL4">
        <f>ROUND('qx mannen 2022'!BL4,10)</f>
        <v>1.27715E-5</v>
      </c>
      <c r="BM4">
        <f>ROUND('qx mannen 2022'!BM4,10)</f>
        <v>1.22933E-5</v>
      </c>
      <c r="BN4">
        <f>ROUND('qx mannen 2022'!BN4,10)</f>
        <v>1.1833E-5</v>
      </c>
      <c r="BO4">
        <f>ROUND('qx mannen 2022'!BO4,10)</f>
        <v>1.1389800000000001E-5</v>
      </c>
      <c r="BP4">
        <f>ROUND('qx mannen 2022'!BP4,10)</f>
        <v>1.0963300000000001E-5</v>
      </c>
      <c r="BQ4">
        <f>ROUND('qx mannen 2022'!BQ4,10)</f>
        <v>1.05526E-5</v>
      </c>
      <c r="BR4">
        <f>ROUND('qx mannen 2022'!BR4,10)</f>
        <v>1.01574E-5</v>
      </c>
      <c r="BS4">
        <f>ROUND('qx mannen 2022'!BS4,10)</f>
        <v>9.7768999999999995E-6</v>
      </c>
      <c r="BT4">
        <f>ROUND('qx mannen 2022'!BT4,10)</f>
        <v>9.4105999999999993E-6</v>
      </c>
      <c r="BU4">
        <f>ROUND('qx mannen 2022'!BU4,10)</f>
        <v>9.0580000000000004E-6</v>
      </c>
      <c r="BV4">
        <f>ROUND('qx mannen 2022'!BV4,10)</f>
        <v>8.7187000000000001E-6</v>
      </c>
      <c r="BW4">
        <f>ROUND('qx mannen 2022'!BW4,10)</f>
        <v>8.3920000000000003E-6</v>
      </c>
      <c r="BX4">
        <f>ROUND('qx mannen 2022'!BX4,10)</f>
        <v>8.0776000000000004E-6</v>
      </c>
      <c r="BY4">
        <f>ROUND('qx mannen 2022'!BY4,10)</f>
        <v>7.7749000000000007E-6</v>
      </c>
      <c r="BZ4">
        <f>ROUND('qx mannen 2022'!BZ4,10)</f>
        <v>7.4835999999999998E-6</v>
      </c>
      <c r="CA4">
        <f>ROUND('qx mannen 2022'!CA4,10)</f>
        <v>7.2030999999999997E-6</v>
      </c>
      <c r="CB4">
        <f>ROUND('qx mannen 2022'!CB4,10)</f>
        <v>6.9332E-6</v>
      </c>
      <c r="CC4">
        <f>ROUND('qx mannen 2022'!CC4,10)</f>
        <v>6.6734000000000003E-6</v>
      </c>
      <c r="CD4">
        <f>ROUND('qx mannen 2022'!CD4,10)</f>
        <v>6.4233E-6</v>
      </c>
      <c r="CE4">
        <f>ROUND('qx mannen 2022'!CE4,10)</f>
        <v>6.1825999999999999E-6</v>
      </c>
      <c r="CF4">
        <f>ROUND('qx mannen 2022'!CF4,10)</f>
        <v>5.9509000000000001E-6</v>
      </c>
      <c r="CG4">
        <f>ROUND('qx mannen 2022'!CG4,10)</f>
        <v>5.7277999999999996E-6</v>
      </c>
      <c r="CH4">
        <f>ROUND('qx mannen 2022'!CH4,10)</f>
        <v>5.5132E-6</v>
      </c>
      <c r="CI4">
        <f>ROUND('qx mannen 2022'!CI4,10)</f>
        <v>5.3064999999999999E-6</v>
      </c>
      <c r="CJ4">
        <f>ROUND('qx mannen 2022'!CJ4,10)</f>
        <v>5.1076E-6</v>
      </c>
      <c r="CK4">
        <f>ROUND('qx mannen 2022'!CK4,10)</f>
        <v>4.9161999999999996E-6</v>
      </c>
      <c r="CL4">
        <f>ROUND('qx mannen 2022'!CL4,10)</f>
        <v>4.7319000000000004E-6</v>
      </c>
      <c r="CM4">
        <f>ROUND('qx mannen 2022'!CM4,10)</f>
        <v>4.5546000000000004E-6</v>
      </c>
      <c r="CN4">
        <f>ROUND('qx mannen 2022'!CN4,10)</f>
        <v>4.3838999999999997E-6</v>
      </c>
      <c r="CO4">
        <f>ROUND('qx mannen 2022'!CO4,10)</f>
        <v>4.2195E-6</v>
      </c>
      <c r="CP4">
        <f>ROUND('qx mannen 2022'!CP4,10)</f>
        <v>4.0613999999999998E-6</v>
      </c>
      <c r="CQ4">
        <f>ROUND('qx mannen 2022'!CQ4,10)</f>
        <v>3.9091000000000004E-6</v>
      </c>
      <c r="CR4">
        <f>ROUND('qx mannen 2022'!CR4,10)</f>
        <v>3.7626000000000002E-6</v>
      </c>
      <c r="CS4">
        <f>ROUND('qx mannen 2022'!CS4,10)</f>
        <v>3.6216000000000002E-6</v>
      </c>
      <c r="CT4">
        <f>ROUND('qx mannen 2022'!CT4,10)</f>
        <v>3.4858000000000002E-6</v>
      </c>
      <c r="CU4">
        <f>ROUND('qx mannen 2022'!CU4,10)</f>
        <v>3.3552000000000001E-6</v>
      </c>
      <c r="CV4">
        <f>ROUND('qx mannen 2022'!CV4,10)</f>
        <v>3.2293999999999999E-6</v>
      </c>
      <c r="CW4">
        <f>ROUND('qx mannen 2022'!CW4,10)</f>
        <v>3.1083E-6</v>
      </c>
      <c r="CX4">
        <f>ROUND('qx mannen 2022'!CX4,10)</f>
        <v>2.9917999999999999E-6</v>
      </c>
      <c r="CY4">
        <f>ROUND('qx mannen 2022'!CY4,10)</f>
        <v>2.8797000000000001E-6</v>
      </c>
      <c r="CZ4">
        <f>ROUND('qx mannen 2022'!CZ4,10)</f>
        <v>2.7717000000000001E-6</v>
      </c>
      <c r="DA4">
        <f>ROUND('qx mannen 2022'!DA4,10)</f>
        <v>2.6678000000000001E-6</v>
      </c>
      <c r="DB4">
        <f>ROUND('qx mannen 2022'!DB4,10)</f>
        <v>2.5677999999999998E-6</v>
      </c>
      <c r="DC4">
        <f>ROUND('qx mannen 2022'!DC4,10)</f>
        <v>2.4716000000000002E-6</v>
      </c>
      <c r="DD4">
        <f>ROUND('qx mannen 2022'!DD4,10)</f>
        <v>2.3788999999999998E-6</v>
      </c>
      <c r="DE4">
        <f>ROUND('qx mannen 2022'!DE4,10)</f>
        <v>2.2896999999999999E-6</v>
      </c>
      <c r="DF4">
        <f>ROUND('qx mannen 2022'!DF4,10)</f>
        <v>2.2039000000000002E-6</v>
      </c>
      <c r="DG4">
        <f>ROUND('qx mannen 2022'!DG4,10)</f>
        <v>2.1212999999999999E-6</v>
      </c>
      <c r="DH4">
        <f>ROUND('qx mannen 2022'!DH4,10)</f>
        <v>2.0418000000000001E-6</v>
      </c>
      <c r="DI4">
        <f>ROUND('qx mannen 2022'!DI4,10)</f>
        <v>1.9651999999999998E-6</v>
      </c>
      <c r="DJ4">
        <f>ROUND('qx mannen 2022'!DJ4,10)</f>
        <v>1.8916E-6</v>
      </c>
      <c r="DK4">
        <f>ROUND('qx mannen 2022'!DK4,10)</f>
        <v>1.8206E-6</v>
      </c>
      <c r="DL4">
        <f>ROUND('qx mannen 2022'!DL4,10)</f>
        <v>1.7523999999999999E-6</v>
      </c>
      <c r="DM4">
        <f>ROUND('qx mannen 2022'!DM4,10)</f>
        <v>1.6867000000000001E-6</v>
      </c>
      <c r="DN4">
        <f>ROUND('qx mannen 2022'!DN4,10)</f>
        <v>1.6235E-6</v>
      </c>
      <c r="DO4">
        <f>ROUND('qx mannen 2022'!DO4,10)</f>
        <v>1.5626000000000001E-6</v>
      </c>
      <c r="DP4">
        <f>ROUND('qx mannen 2022'!DP4,10)</f>
        <v>1.5039999999999999E-6</v>
      </c>
      <c r="DQ4">
        <f>ROUND('qx mannen 2022'!DQ4,10)</f>
        <v>1.4476999999999999E-6</v>
      </c>
      <c r="DR4">
        <f>ROUND('qx mannen 2022'!DR4,10)</f>
        <v>1.3934000000000001E-6</v>
      </c>
      <c r="DS4">
        <f>ROUND('qx mannen 2022'!DS4,10)</f>
        <v>1.3412E-6</v>
      </c>
      <c r="DT4">
        <f>ROUND('qx mannen 2022'!DT4,10)</f>
        <v>1.2909E-6</v>
      </c>
      <c r="DU4">
        <f>ROUND('qx mannen 2022'!DU4,10)</f>
        <v>1.2425E-6</v>
      </c>
      <c r="DV4">
        <f>ROUND('qx mannen 2022'!DV4,10)</f>
        <v>1.1959000000000001E-6</v>
      </c>
      <c r="DW4">
        <f>ROUND('qx mannen 2022'!DW4,10)</f>
        <v>1.1511000000000001E-6</v>
      </c>
      <c r="DX4">
        <f>ROUND('qx mannen 2022'!DX4,10)</f>
        <v>1.1079E-6</v>
      </c>
      <c r="DY4">
        <f>ROUND('qx mannen 2022'!DY4,10)</f>
        <v>1.0664000000000001E-6</v>
      </c>
      <c r="DZ4">
        <f>ROUND('qx mannen 2022'!DZ4,10)</f>
        <v>1.0264E-6</v>
      </c>
      <c r="EA4">
        <f>ROUND('qx mannen 2022'!EA4,10)</f>
        <v>9.879000000000001E-7</v>
      </c>
      <c r="EB4">
        <f>ROUND('qx mannen 2022'!EB4,10)</f>
        <v>9.5089999999999997E-7</v>
      </c>
      <c r="EC4">
        <f>ROUND('qx mannen 2022'!EC4,10)</f>
        <v>9.1530000000000005E-7</v>
      </c>
      <c r="ED4">
        <f>ROUND('qx mannen 2022'!ED4,10)</f>
        <v>8.8090000000000001E-7</v>
      </c>
      <c r="EE4">
        <f>ROUND('qx mannen 2022'!EE4,10)</f>
        <v>8.4789999999999996E-7</v>
      </c>
      <c r="EF4">
        <f>ROUND('qx mannen 2022'!EF4,10)</f>
        <v>8.1610000000000001E-7</v>
      </c>
      <c r="EG4">
        <f>ROUND('qx mannen 2022'!EG4,10)</f>
        <v>7.8550000000000004E-7</v>
      </c>
      <c r="EH4">
        <f>ROUND('qx mannen 2022'!EH4,10)</f>
        <v>7.5609999999999995E-7</v>
      </c>
      <c r="EI4">
        <f>ROUND('qx mannen 2022'!EI4,10)</f>
        <v>7.2770000000000004E-7</v>
      </c>
      <c r="EJ4">
        <f>ROUND('qx mannen 2022'!EJ4,10)</f>
        <v>7.0050000000000001E-7</v>
      </c>
      <c r="EK4">
        <f>ROUND('qx mannen 2022'!EK4,10)</f>
        <v>6.7420000000000004E-7</v>
      </c>
      <c r="EL4">
        <f>ROUND('qx mannen 2022'!EL4,10)</f>
        <v>6.4890000000000005E-7</v>
      </c>
      <c r="EM4">
        <f>ROUND('qx mannen 2022'!EM4,10)</f>
        <v>6.2460000000000002E-7</v>
      </c>
      <c r="EN4">
        <f>ROUND('qx mannen 2022'!EN4,10)</f>
        <v>6.0119999999999996E-7</v>
      </c>
      <c r="EO4">
        <f>ROUND('qx mannen 2022'!EO4,10)</f>
        <v>5.7869999999999996E-7</v>
      </c>
      <c r="EP4">
        <f>ROUND('qx mannen 2022'!EP4,10)</f>
        <v>5.5700000000000002E-7</v>
      </c>
      <c r="EQ4">
        <f>ROUND('qx mannen 2022'!EQ4,10)</f>
        <v>5.3610000000000004E-7</v>
      </c>
      <c r="ER4">
        <f>ROUND('qx mannen 2022'!ER4,10)</f>
        <v>5.1600000000000001E-7</v>
      </c>
      <c r="ES4">
        <f>ROUND('qx mannen 2022'!ES4,10)</f>
        <v>4.9660000000000004E-7</v>
      </c>
      <c r="ET4">
        <f>ROUND('qx mannen 2022'!ET4,10)</f>
        <v>4.7800000000000002E-7</v>
      </c>
      <c r="EU4">
        <f>ROUND('qx mannen 2022'!EU4,10)</f>
        <v>4.601E-7</v>
      </c>
      <c r="EV4">
        <f>ROUND('qx mannen 2022'!EV4,10)</f>
        <v>4.4289999999999998E-7</v>
      </c>
      <c r="EW4">
        <f>ROUND('qx mannen 2022'!EW4,10)</f>
        <v>4.263E-7</v>
      </c>
      <c r="EX4">
        <f>ROUND('qx mannen 2022'!EX4,10)</f>
        <v>4.1030000000000001E-7</v>
      </c>
      <c r="EY4">
        <f>ROUND('qx mannen 2022'!EY4,10)</f>
        <v>3.9490000000000002E-7</v>
      </c>
      <c r="EZ4">
        <f>ROUND('qx mannen 2022'!EZ4,10)</f>
        <v>3.8010000000000002E-7</v>
      </c>
      <c r="FA4">
        <f>ROUND('qx mannen 2022'!FA4,10)</f>
        <v>3.6580000000000001E-7</v>
      </c>
      <c r="FB4">
        <f>ROUND('qx mannen 2022'!FB4,10)</f>
        <v>3.5209999999999998E-7</v>
      </c>
      <c r="FC4">
        <f>ROUND('qx mannen 2022'!FC4,10)</f>
        <v>3.389E-7</v>
      </c>
      <c r="FD4">
        <f>ROUND('qx mannen 2022'!FD4,10)</f>
        <v>3.262E-7</v>
      </c>
      <c r="FE4">
        <f>ROUND('qx mannen 2022'!FE4,10)</f>
        <v>3.1399999999999998E-7</v>
      </c>
      <c r="FF4">
        <f>ROUND('qx mannen 2022'!FF4,10)</f>
        <v>3.0219999999999999E-7</v>
      </c>
      <c r="FG4">
        <f>ROUND('qx mannen 2022'!FG4,10)</f>
        <v>2.9089999999999999E-7</v>
      </c>
      <c r="FH4">
        <f>ROUND('qx mannen 2022'!FH4,10)</f>
        <v>2.8000000000000002E-7</v>
      </c>
      <c r="FI4">
        <f>ROUND('qx mannen 2022'!FI4,10)</f>
        <v>2.6950000000000002E-7</v>
      </c>
      <c r="FJ4">
        <f>ROUND('qx mannen 2022'!FJ4,10)</f>
        <v>2.5940000000000001E-7</v>
      </c>
      <c r="FK4">
        <f>ROUND('qx mannen 2022'!FK4,10)</f>
        <v>2.4970000000000002E-7</v>
      </c>
      <c r="FL4">
        <f>ROUND('qx mannen 2022'!FL4,10)</f>
        <v>2.403E-7</v>
      </c>
      <c r="FM4">
        <f>ROUND('qx mannen 2022'!FM4,10)</f>
        <v>2.3130000000000001E-7</v>
      </c>
      <c r="FN4">
        <f>ROUND('qx mannen 2022'!FN4,10)</f>
        <v>2.2259999999999999E-7</v>
      </c>
      <c r="FO4">
        <f>ROUND('qx mannen 2022'!FO4,10)</f>
        <v>2.1430000000000001E-7</v>
      </c>
      <c r="FP4">
        <f>ROUND('qx mannen 2022'!FP4,10)</f>
        <v>2.0620000000000001E-7</v>
      </c>
      <c r="FQ4">
        <f>ROUND('qx mannen 2022'!FQ4,10)</f>
        <v>1.9850000000000001E-7</v>
      </c>
    </row>
    <row r="5" spans="2:173" x14ac:dyDescent="0.2">
      <c r="B5">
        <f>ROUND('qx mannen 2022'!B5,10)</f>
        <v>8.7110300000000005E-5</v>
      </c>
      <c r="C5">
        <f>ROUND('qx mannen 2022'!C5,10)</f>
        <v>8.4030999999999996E-5</v>
      </c>
      <c r="D5">
        <f>ROUND('qx mannen 2022'!D5,10)</f>
        <v>8.1028900000000006E-5</v>
      </c>
      <c r="E5">
        <f>ROUND('qx mannen 2022'!E5,10)</f>
        <v>7.81058E-5</v>
      </c>
      <c r="F5">
        <f>ROUND('qx mannen 2022'!F5,10)</f>
        <v>7.5263099999999994E-5</v>
      </c>
      <c r="G5">
        <f>ROUND('qx mannen 2022'!G5,10)</f>
        <v>7.2501499999999997E-5</v>
      </c>
      <c r="H5">
        <f>ROUND('qx mannen 2022'!H5,10)</f>
        <v>6.9821300000000002E-5</v>
      </c>
      <c r="I5">
        <f>ROUND('qx mannen 2022'!I5,10)</f>
        <v>6.7222600000000002E-5</v>
      </c>
      <c r="J5">
        <f>ROUND('qx mannen 2022'!J5,10)</f>
        <v>6.4704799999999998E-5</v>
      </c>
      <c r="K5">
        <f>ROUND('qx mannen 2022'!K5,10)</f>
        <v>6.22675E-5</v>
      </c>
      <c r="L5">
        <f>ROUND('qx mannen 2022'!L5,10)</f>
        <v>5.99095E-5</v>
      </c>
      <c r="M5">
        <f>ROUND('qx mannen 2022'!M5,10)</f>
        <v>5.7629900000000002E-5</v>
      </c>
      <c r="N5">
        <f>ROUND('qx mannen 2022'!N5,10)</f>
        <v>5.5427100000000003E-5</v>
      </c>
      <c r="O5">
        <f>ROUND('qx mannen 2022'!O5,10)</f>
        <v>5.3299900000000001E-5</v>
      </c>
      <c r="P5">
        <f>ROUND('qx mannen 2022'!P5,10)</f>
        <v>5.1246699999999998E-5</v>
      </c>
      <c r="Q5">
        <f>ROUND('qx mannen 2022'!Q5,10)</f>
        <v>4.9265599999999998E-5</v>
      </c>
      <c r="R5">
        <f>ROUND('qx mannen 2022'!R5,10)</f>
        <v>4.7355100000000003E-5</v>
      </c>
      <c r="S5">
        <f>ROUND('qx mannen 2022'!S5,10)</f>
        <v>4.5513299999999997E-5</v>
      </c>
      <c r="T5">
        <f>ROUND('qx mannen 2022'!T5,10)</f>
        <v>4.3738300000000001E-5</v>
      </c>
      <c r="U5">
        <f>ROUND('qx mannen 2022'!U5,10)</f>
        <v>4.2028299999999999E-5</v>
      </c>
      <c r="V5">
        <f>ROUND('qx mannen 2022'!V5,10)</f>
        <v>4.0381399999999999E-5</v>
      </c>
      <c r="W5">
        <f>ROUND('qx mannen 2022'!W5,10)</f>
        <v>3.8795699999999999E-5</v>
      </c>
      <c r="X5">
        <f>ROUND('qx mannen 2022'!X5,10)</f>
        <v>3.7269199999999999E-5</v>
      </c>
      <c r="Y5">
        <f>ROUND('qx mannen 2022'!Y5,10)</f>
        <v>3.5800200000000003E-5</v>
      </c>
      <c r="Z5">
        <f>ROUND('qx mannen 2022'!Z5,10)</f>
        <v>3.4386800000000001E-5</v>
      </c>
      <c r="AA5">
        <f>ROUND('qx mannen 2022'!AA5,10)</f>
        <v>3.3027100000000001E-5</v>
      </c>
      <c r="AB5">
        <f>ROUND('qx mannen 2022'!AB5,10)</f>
        <v>3.17193E-5</v>
      </c>
      <c r="AC5">
        <f>ROUND('qx mannen 2022'!AC5,10)</f>
        <v>3.04617E-5</v>
      </c>
      <c r="AD5">
        <f>ROUND('qx mannen 2022'!AD5,10)</f>
        <v>2.9252500000000002E-5</v>
      </c>
      <c r="AE5">
        <f>ROUND('qx mannen 2022'!AE5,10)</f>
        <v>2.8090100000000001E-5</v>
      </c>
      <c r="AF5">
        <f>ROUND('qx mannen 2022'!AF5,10)</f>
        <v>2.69726E-5</v>
      </c>
      <c r="AG5">
        <f>ROUND('qx mannen 2022'!AG5,10)</f>
        <v>2.58987E-5</v>
      </c>
      <c r="AH5">
        <f>ROUND('qx mannen 2022'!AH5,10)</f>
        <v>2.48666E-5</v>
      </c>
      <c r="AI5">
        <f>ROUND('qx mannen 2022'!AI5,10)</f>
        <v>2.3874800000000001E-5</v>
      </c>
      <c r="AJ5">
        <f>ROUND('qx mannen 2022'!AJ5,10)</f>
        <v>2.2921900000000002E-5</v>
      </c>
      <c r="AK5">
        <f>ROUND('qx mannen 2022'!AK5,10)</f>
        <v>2.20064E-5</v>
      </c>
      <c r="AL5">
        <f>ROUND('qx mannen 2022'!AL5,10)</f>
        <v>2.1126899999999999E-5</v>
      </c>
      <c r="AM5">
        <f>ROUND('qx mannen 2022'!AM5,10)</f>
        <v>2.02821E-5</v>
      </c>
      <c r="AN5">
        <f>ROUND('qx mannen 2022'!AN5,10)</f>
        <v>1.94706E-5</v>
      </c>
      <c r="AO5">
        <f>ROUND('qx mannen 2022'!AO5,10)</f>
        <v>1.8691200000000002E-5</v>
      </c>
      <c r="AP5">
        <f>ROUND('qx mannen 2022'!AP5,10)</f>
        <v>1.79427E-5</v>
      </c>
      <c r="AQ5">
        <f>ROUND('qx mannen 2022'!AQ5,10)</f>
        <v>1.7223799999999999E-5</v>
      </c>
      <c r="AR5">
        <f>ROUND('qx mannen 2022'!AR5,10)</f>
        <v>1.65335E-5</v>
      </c>
      <c r="AS5">
        <f>ROUND('qx mannen 2022'!AS5,10)</f>
        <v>1.58706E-5</v>
      </c>
      <c r="AT5">
        <f>ROUND('qx mannen 2022'!AT5,10)</f>
        <v>1.5234E-5</v>
      </c>
      <c r="AU5">
        <f>ROUND('qx mannen 2022'!AU5,10)</f>
        <v>1.46229E-5</v>
      </c>
      <c r="AV5">
        <f>ROUND('qx mannen 2022'!AV5,10)</f>
        <v>1.4036000000000001E-5</v>
      </c>
      <c r="AW5">
        <f>ROUND('qx mannen 2022'!AW5,10)</f>
        <v>1.34726E-5</v>
      </c>
      <c r="AX5">
        <f>ROUND('qx mannen 2022'!AX5,10)</f>
        <v>1.29317E-5</v>
      </c>
      <c r="AY5">
        <f>ROUND('qx mannen 2022'!AY5,10)</f>
        <v>1.24123E-5</v>
      </c>
      <c r="AZ5">
        <f>ROUND('qx mannen 2022'!AZ5,10)</f>
        <v>1.1913700000000001E-5</v>
      </c>
      <c r="BA5">
        <f>ROUND('qx mannen 2022'!BA5,10)</f>
        <v>1.14351E-5</v>
      </c>
      <c r="BB5">
        <f>ROUND('qx mannen 2022'!BB5,10)</f>
        <v>1.09756E-5</v>
      </c>
      <c r="BC5">
        <f>ROUND('qx mannen 2022'!BC5,10)</f>
        <v>1.0534500000000001E-5</v>
      </c>
      <c r="BD5">
        <f>ROUND('qx mannen 2022'!BD5,10)</f>
        <v>1.01111E-5</v>
      </c>
      <c r="BE5">
        <f>ROUND('qx mannen 2022'!BE5,10)</f>
        <v>9.7046000000000002E-6</v>
      </c>
      <c r="BF5">
        <f>ROUND('qx mannen 2022'!BF5,10)</f>
        <v>9.3144000000000001E-6</v>
      </c>
      <c r="BG5">
        <f>ROUND('qx mannen 2022'!BG5,10)</f>
        <v>8.9399000000000006E-6</v>
      </c>
      <c r="BH5">
        <f>ROUND('qx mannen 2022'!BH5,10)</f>
        <v>8.5802999999999998E-6</v>
      </c>
      <c r="BI5">
        <f>ROUND('qx mannen 2022'!BI5,10)</f>
        <v>8.2352000000000004E-6</v>
      </c>
      <c r="BJ5">
        <f>ROUND('qx mannen 2022'!BJ5,10)</f>
        <v>7.9039999999999992E-6</v>
      </c>
      <c r="BK5">
        <f>ROUND('qx mannen 2022'!BK5,10)</f>
        <v>7.5861000000000001E-6</v>
      </c>
      <c r="BL5">
        <f>ROUND('qx mannen 2022'!BL5,10)</f>
        <v>7.2809E-6</v>
      </c>
      <c r="BM5">
        <f>ROUND('qx mannen 2022'!BM5,10)</f>
        <v>6.9878999999999996E-6</v>
      </c>
      <c r="BN5">
        <f>ROUND('qx mannen 2022'!BN5,10)</f>
        <v>6.7067999999999999E-6</v>
      </c>
      <c r="BO5">
        <f>ROUND('qx mannen 2022'!BO5,10)</f>
        <v>6.4369000000000002E-6</v>
      </c>
      <c r="BP5">
        <f>ROUND('qx mannen 2022'!BP5,10)</f>
        <v>6.1778999999999998E-6</v>
      </c>
      <c r="BQ5">
        <f>ROUND('qx mannen 2022'!BQ5,10)</f>
        <v>5.9293000000000001E-6</v>
      </c>
      <c r="BR5">
        <f>ROUND('qx mannen 2022'!BR5,10)</f>
        <v>5.6907000000000004E-6</v>
      </c>
      <c r="BS5">
        <f>ROUND('qx mannen 2022'!BS5,10)</f>
        <v>5.4616000000000004E-6</v>
      </c>
      <c r="BT5">
        <f>ROUND('qx mannen 2022'!BT5,10)</f>
        <v>5.2418000000000004E-6</v>
      </c>
      <c r="BU5">
        <f>ROUND('qx mannen 2022'!BU5,10)</f>
        <v>5.0308000000000002E-6</v>
      </c>
      <c r="BV5">
        <f>ROUND('qx mannen 2022'!BV5,10)</f>
        <v>4.8284000000000002E-6</v>
      </c>
      <c r="BW5">
        <f>ROUND('qx mannen 2022'!BW5,10)</f>
        <v>4.634E-6</v>
      </c>
      <c r="BX5">
        <f>ROUND('qx mannen 2022'!BX5,10)</f>
        <v>4.4475000000000002E-6</v>
      </c>
      <c r="BY5">
        <f>ROUND('qx mannen 2022'!BY5,10)</f>
        <v>4.2683999999999997E-6</v>
      </c>
      <c r="BZ5">
        <f>ROUND('qx mannen 2022'!BZ5,10)</f>
        <v>4.0965999999999999E-6</v>
      </c>
      <c r="CA5">
        <f>ROUND('qx mannen 2022'!CA5,10)</f>
        <v>3.9317E-6</v>
      </c>
      <c r="CB5">
        <f>ROUND('qx mannen 2022'!CB5,10)</f>
        <v>3.7734000000000002E-6</v>
      </c>
      <c r="CC5">
        <f>ROUND('qx mannen 2022'!CC5,10)</f>
        <v>3.6215E-6</v>
      </c>
      <c r="CD5">
        <f>ROUND('qx mannen 2022'!CD5,10)</f>
        <v>3.4757E-6</v>
      </c>
      <c r="CE5">
        <f>ROUND('qx mannen 2022'!CE5,10)</f>
        <v>3.3357999999999999E-6</v>
      </c>
      <c r="CF5">
        <f>ROUND('qx mannen 2022'!CF5,10)</f>
        <v>3.2015000000000002E-6</v>
      </c>
      <c r="CG5">
        <f>ROUND('qx mannen 2022'!CG5,10)</f>
        <v>3.0726E-6</v>
      </c>
      <c r="CH5">
        <f>ROUND('qx mannen 2022'!CH5,10)</f>
        <v>2.9488999999999998E-6</v>
      </c>
      <c r="CI5">
        <f>ROUND('qx mannen 2022'!CI5,10)</f>
        <v>2.8302E-6</v>
      </c>
      <c r="CJ5">
        <f>ROUND('qx mannen 2022'!CJ5,10)</f>
        <v>2.7161999999999999E-6</v>
      </c>
      <c r="CK5">
        <f>ROUND('qx mannen 2022'!CK5,10)</f>
        <v>2.6069E-6</v>
      </c>
      <c r="CL5">
        <f>ROUND('qx mannen 2022'!CL5,10)</f>
        <v>2.5019000000000001E-6</v>
      </c>
      <c r="CM5">
        <f>ROUND('qx mannen 2022'!CM5,10)</f>
        <v>2.4012E-6</v>
      </c>
      <c r="CN5">
        <f>ROUND('qx mannen 2022'!CN5,10)</f>
        <v>2.3045000000000001E-6</v>
      </c>
      <c r="CO5">
        <f>ROUND('qx mannen 2022'!CO5,10)</f>
        <v>2.2116999999999999E-6</v>
      </c>
      <c r="CP5">
        <f>ROUND('qx mannen 2022'!CP5,10)</f>
        <v>2.1225999999999998E-6</v>
      </c>
      <c r="CQ5">
        <f>ROUND('qx mannen 2022'!CQ5,10)</f>
        <v>2.0372000000000002E-6</v>
      </c>
      <c r="CR5">
        <f>ROUND('qx mannen 2022'!CR5,10)</f>
        <v>1.9551000000000001E-6</v>
      </c>
      <c r="CS5">
        <f>ROUND('qx mannen 2022'!CS5,10)</f>
        <v>1.8763999999999999E-6</v>
      </c>
      <c r="CT5">
        <f>ROUND('qx mannen 2022'!CT5,10)</f>
        <v>1.8009E-6</v>
      </c>
      <c r="CU5">
        <f>ROUND('qx mannen 2022'!CU5,10)</f>
        <v>1.7284E-6</v>
      </c>
      <c r="CV5">
        <f>ROUND('qx mannen 2022'!CV5,10)</f>
        <v>1.6587999999999999E-6</v>
      </c>
      <c r="CW5">
        <f>ROUND('qx mannen 2022'!CW5,10)</f>
        <v>1.592E-6</v>
      </c>
      <c r="CX5">
        <f>ROUND('qx mannen 2022'!CX5,10)</f>
        <v>1.5279E-6</v>
      </c>
      <c r="CY5">
        <f>ROUND('qx mannen 2022'!CY5,10)</f>
        <v>1.4663E-6</v>
      </c>
      <c r="CZ5">
        <f>ROUND('qx mannen 2022'!CZ5,10)</f>
        <v>1.4073000000000001E-6</v>
      </c>
      <c r="DA5">
        <f>ROUND('qx mannen 2022'!DA5,10)</f>
        <v>1.3506E-6</v>
      </c>
      <c r="DB5">
        <f>ROUND('qx mannen 2022'!DB5,10)</f>
        <v>1.2963E-6</v>
      </c>
      <c r="DC5">
        <f>ROUND('qx mannen 2022'!DC5,10)</f>
        <v>1.2441000000000001E-6</v>
      </c>
      <c r="DD5">
        <f>ROUND('qx mannen 2022'!DD5,10)</f>
        <v>1.1939999999999999E-6</v>
      </c>
      <c r="DE5">
        <f>ROUND('qx mannen 2022'!DE5,10)</f>
        <v>1.1458999999999999E-6</v>
      </c>
      <c r="DF5">
        <f>ROUND('qx mannen 2022'!DF5,10)</f>
        <v>1.0997E-6</v>
      </c>
      <c r="DG5">
        <f>ROUND('qx mannen 2022'!DG5,10)</f>
        <v>1.0555000000000001E-6</v>
      </c>
      <c r="DH5">
        <f>ROUND('qx mannen 2022'!DH5,10)</f>
        <v>1.0130000000000001E-6</v>
      </c>
      <c r="DI5">
        <f>ROUND('qx mannen 2022'!DI5,10)</f>
        <v>9.7219999999999998E-7</v>
      </c>
      <c r="DJ5">
        <f>ROUND('qx mannen 2022'!DJ5,10)</f>
        <v>9.33E-7</v>
      </c>
      <c r="DK5">
        <f>ROUND('qx mannen 2022'!DK5,10)</f>
        <v>8.9550000000000004E-7</v>
      </c>
      <c r="DL5">
        <f>ROUND('qx mannen 2022'!DL5,10)</f>
        <v>8.5939999999999998E-7</v>
      </c>
      <c r="DM5">
        <f>ROUND('qx mannen 2022'!DM5,10)</f>
        <v>8.2480000000000003E-7</v>
      </c>
      <c r="DN5">
        <f>ROUND('qx mannen 2022'!DN5,10)</f>
        <v>7.9159999999999997E-7</v>
      </c>
      <c r="DO5">
        <f>ROUND('qx mannen 2022'!DO5,10)</f>
        <v>7.5970000000000001E-7</v>
      </c>
      <c r="DP5">
        <f>ROUND('qx mannen 2022'!DP5,10)</f>
        <v>7.2910000000000004E-7</v>
      </c>
      <c r="DQ5">
        <f>ROUND('qx mannen 2022'!DQ5,10)</f>
        <v>6.9979999999999995E-7</v>
      </c>
      <c r="DR5">
        <f>ROUND('qx mannen 2022'!DR5,10)</f>
        <v>6.7159999999999995E-7</v>
      </c>
      <c r="DS5">
        <f>ROUND('qx mannen 2022'!DS5,10)</f>
        <v>6.4450000000000003E-7</v>
      </c>
      <c r="DT5">
        <f>ROUND('qx mannen 2022'!DT5,10)</f>
        <v>6.1859999999999999E-7</v>
      </c>
      <c r="DU5">
        <f>ROUND('qx mannen 2022'!DU5,10)</f>
        <v>5.9370000000000003E-7</v>
      </c>
      <c r="DV5">
        <f>ROUND('qx mannen 2022'!DV5,10)</f>
        <v>5.6980000000000003E-7</v>
      </c>
      <c r="DW5">
        <f>ROUND('qx mannen 2022'!DW5,10)</f>
        <v>5.468E-7</v>
      </c>
      <c r="DX5">
        <f>ROUND('qx mannen 2022'!DX5,10)</f>
        <v>5.2480000000000004E-7</v>
      </c>
      <c r="DY5">
        <f>ROUND('qx mannen 2022'!DY5,10)</f>
        <v>5.0370000000000004E-7</v>
      </c>
      <c r="DZ5">
        <f>ROUND('qx mannen 2022'!DZ5,10)</f>
        <v>4.834E-7</v>
      </c>
      <c r="EA5">
        <f>ROUND('qx mannen 2022'!EA5,10)</f>
        <v>4.6390000000000002E-7</v>
      </c>
      <c r="EB5">
        <f>ROUND('qx mannen 2022'!EB5,10)</f>
        <v>4.4519999999999999E-7</v>
      </c>
      <c r="EC5">
        <f>ROUND('qx mannen 2022'!EC5,10)</f>
        <v>4.2730000000000002E-7</v>
      </c>
      <c r="ED5">
        <f>ROUND('qx mannen 2022'!ED5,10)</f>
        <v>4.101E-7</v>
      </c>
      <c r="EE5">
        <f>ROUND('qx mannen 2022'!EE5,10)</f>
        <v>3.9359999999999998E-7</v>
      </c>
      <c r="EF5">
        <f>ROUND('qx mannen 2022'!EF5,10)</f>
        <v>3.777E-7</v>
      </c>
      <c r="EG5">
        <f>ROUND('qx mannen 2022'!EG5,10)</f>
        <v>3.6250000000000002E-7</v>
      </c>
      <c r="EH5">
        <f>ROUND('qx mannen 2022'!EH5,10)</f>
        <v>3.4789999999999999E-7</v>
      </c>
      <c r="EI5">
        <f>ROUND('qx mannen 2022'!EI5,10)</f>
        <v>3.3389999999999999E-7</v>
      </c>
      <c r="EJ5">
        <f>ROUND('qx mannen 2022'!EJ5,10)</f>
        <v>3.2049999999999999E-7</v>
      </c>
      <c r="EK5">
        <f>ROUND('qx mannen 2022'!EK5,10)</f>
        <v>3.0759999999999998E-7</v>
      </c>
      <c r="EL5">
        <f>ROUND('qx mannen 2022'!EL5,10)</f>
        <v>2.952E-7</v>
      </c>
      <c r="EM5">
        <f>ROUND('qx mannen 2022'!EM5,10)</f>
        <v>2.833E-7</v>
      </c>
      <c r="EN5">
        <f>ROUND('qx mannen 2022'!EN5,10)</f>
        <v>2.7189999999999999E-7</v>
      </c>
      <c r="EO5">
        <f>ROUND('qx mannen 2022'!EO5,10)</f>
        <v>2.6090000000000001E-7</v>
      </c>
      <c r="EP5">
        <f>ROUND('qx mannen 2022'!EP5,10)</f>
        <v>2.5040000000000002E-7</v>
      </c>
      <c r="EQ5">
        <f>ROUND('qx mannen 2022'!EQ5,10)</f>
        <v>2.4040000000000001E-7</v>
      </c>
      <c r="ER5">
        <f>ROUND('qx mannen 2022'!ER5,10)</f>
        <v>2.3069999999999999E-7</v>
      </c>
      <c r="ES5">
        <f>ROUND('qx mannen 2022'!ES5,10)</f>
        <v>2.2140000000000001E-7</v>
      </c>
      <c r="ET5">
        <f>ROUND('qx mannen 2022'!ET5,10)</f>
        <v>2.125E-7</v>
      </c>
      <c r="EU5">
        <f>ROUND('qx mannen 2022'!EU5,10)</f>
        <v>2.0389999999999999E-7</v>
      </c>
      <c r="EV5">
        <f>ROUND('qx mannen 2022'!EV5,10)</f>
        <v>1.9570000000000001E-7</v>
      </c>
      <c r="EW5">
        <f>ROUND('qx mannen 2022'!EW5,10)</f>
        <v>1.878E-7</v>
      </c>
      <c r="EX5">
        <f>ROUND('qx mannen 2022'!EX5,10)</f>
        <v>1.8029999999999999E-7</v>
      </c>
      <c r="EY5">
        <f>ROUND('qx mannen 2022'!EY5,10)</f>
        <v>1.73E-7</v>
      </c>
      <c r="EZ5">
        <f>ROUND('qx mannen 2022'!EZ5,10)</f>
        <v>1.66E-7</v>
      </c>
      <c r="FA5">
        <f>ROUND('qx mannen 2022'!FA5,10)</f>
        <v>1.593E-7</v>
      </c>
      <c r="FB5">
        <f>ROUND('qx mannen 2022'!FB5,10)</f>
        <v>1.529E-7</v>
      </c>
      <c r="FC5">
        <f>ROUND('qx mannen 2022'!FC5,10)</f>
        <v>1.4679999999999999E-7</v>
      </c>
      <c r="FD5">
        <f>ROUND('qx mannen 2022'!FD5,10)</f>
        <v>1.409E-7</v>
      </c>
      <c r="FE5">
        <f>ROUND('qx mannen 2022'!FE5,10)</f>
        <v>1.3519999999999999E-7</v>
      </c>
      <c r="FF5">
        <f>ROUND('qx mannen 2022'!FF5,10)</f>
        <v>1.297E-7</v>
      </c>
      <c r="FG5">
        <f>ROUND('qx mannen 2022'!FG5,10)</f>
        <v>1.2450000000000001E-7</v>
      </c>
      <c r="FH5">
        <f>ROUND('qx mannen 2022'!FH5,10)</f>
        <v>1.195E-7</v>
      </c>
      <c r="FI5">
        <f>ROUND('qx mannen 2022'!FI5,10)</f>
        <v>1.147E-7</v>
      </c>
      <c r="FJ5">
        <f>ROUND('qx mannen 2022'!FJ5,10)</f>
        <v>1.101E-7</v>
      </c>
      <c r="FK5">
        <f>ROUND('qx mannen 2022'!FK5,10)</f>
        <v>1.0560000000000001E-7</v>
      </c>
      <c r="FL5">
        <f>ROUND('qx mannen 2022'!FL5,10)</f>
        <v>1.0139999999999999E-7</v>
      </c>
      <c r="FM5">
        <f>ROUND('qx mannen 2022'!FM5,10)</f>
        <v>9.7300000000000004E-8</v>
      </c>
      <c r="FN5">
        <f>ROUND('qx mannen 2022'!FN5,10)</f>
        <v>9.3400000000000003E-8</v>
      </c>
      <c r="FO5">
        <f>ROUND('qx mannen 2022'!FO5,10)</f>
        <v>8.9599999999999995E-8</v>
      </c>
      <c r="FP5">
        <f>ROUND('qx mannen 2022'!FP5,10)</f>
        <v>8.6000000000000002E-8</v>
      </c>
      <c r="FQ5">
        <f>ROUND('qx mannen 2022'!FQ5,10)</f>
        <v>8.2599999999999998E-8</v>
      </c>
    </row>
    <row r="6" spans="2:173" x14ac:dyDescent="0.2">
      <c r="B6">
        <f>ROUND('qx mannen 2022'!B6,10)</f>
        <v>6.6975800000000003E-5</v>
      </c>
      <c r="C6">
        <f>ROUND('qx mannen 2022'!C6,10)</f>
        <v>6.4584099999999997E-5</v>
      </c>
      <c r="D6">
        <f>ROUND('qx mannen 2022'!D6,10)</f>
        <v>6.2250500000000003E-5</v>
      </c>
      <c r="E6">
        <f>ROUND('qx mannen 2022'!E6,10)</f>
        <v>5.9976799999999998E-5</v>
      </c>
      <c r="F6">
        <f>ROUND('qx mannen 2022'!F6,10)</f>
        <v>5.7764499999999999E-5</v>
      </c>
      <c r="G6">
        <f>ROUND('qx mannen 2022'!G6,10)</f>
        <v>5.5614400000000001E-5</v>
      </c>
      <c r="H6">
        <f>ROUND('qx mannen 2022'!H6,10)</f>
        <v>5.3527299999999998E-5</v>
      </c>
      <c r="I6">
        <f>ROUND('qx mannen 2022'!I6,10)</f>
        <v>5.1503299999999999E-5</v>
      </c>
      <c r="J6">
        <f>ROUND('qx mannen 2022'!J6,10)</f>
        <v>4.9542300000000002E-5</v>
      </c>
      <c r="K6">
        <f>ROUND('qx mannen 2022'!K6,10)</f>
        <v>4.7644E-5</v>
      </c>
      <c r="L6">
        <f>ROUND('qx mannen 2022'!L6,10)</f>
        <v>4.5807699999999999E-5</v>
      </c>
      <c r="M6">
        <f>ROUND('qx mannen 2022'!M6,10)</f>
        <v>4.4032800000000003E-5</v>
      </c>
      <c r="N6">
        <f>ROUND('qx mannen 2022'!N6,10)</f>
        <v>4.2318199999999997E-5</v>
      </c>
      <c r="O6">
        <f>ROUND('qx mannen 2022'!O6,10)</f>
        <v>4.06629E-5</v>
      </c>
      <c r="P6">
        <f>ROUND('qx mannen 2022'!P6,10)</f>
        <v>3.9065800000000001E-5</v>
      </c>
      <c r="Q6">
        <f>ROUND('qx mannen 2022'!Q6,10)</f>
        <v>3.7525499999999998E-5</v>
      </c>
      <c r="R6">
        <f>ROUND('qx mannen 2022'!R6,10)</f>
        <v>3.6040800000000002E-5</v>
      </c>
      <c r="S6">
        <f>ROUND('qx mannen 2022'!S6,10)</f>
        <v>3.4610200000000003E-5</v>
      </c>
      <c r="T6">
        <f>ROUND('qx mannen 2022'!T6,10)</f>
        <v>3.3232299999999997E-5</v>
      </c>
      <c r="U6">
        <f>ROUND('qx mannen 2022'!U6,10)</f>
        <v>3.1905600000000002E-5</v>
      </c>
      <c r="V6">
        <f>ROUND('qx mannen 2022'!V6,10)</f>
        <v>3.06287E-5</v>
      </c>
      <c r="W6">
        <f>ROUND('qx mannen 2022'!W6,10)</f>
        <v>2.94E-5</v>
      </c>
      <c r="X6">
        <f>ROUND('qx mannen 2022'!X6,10)</f>
        <v>2.82181E-5</v>
      </c>
      <c r="Y6">
        <f>ROUND('qx mannen 2022'!Y6,10)</f>
        <v>2.7081400000000001E-5</v>
      </c>
      <c r="Z6">
        <f>ROUND('qx mannen 2022'!Z6,10)</f>
        <v>2.5988600000000001E-5</v>
      </c>
      <c r="AA6">
        <f>ROUND('qx mannen 2022'!AA6,10)</f>
        <v>2.4938100000000001E-5</v>
      </c>
      <c r="AB6">
        <f>ROUND('qx mannen 2022'!AB6,10)</f>
        <v>2.39285E-5</v>
      </c>
      <c r="AC6">
        <f>ROUND('qx mannen 2022'!AC6,10)</f>
        <v>2.29584E-5</v>
      </c>
      <c r="AD6">
        <f>ROUND('qx mannen 2022'!AD6,10)</f>
        <v>2.20264E-5</v>
      </c>
      <c r="AE6">
        <f>ROUND('qx mannen 2022'!AE6,10)</f>
        <v>2.1131099999999998E-5</v>
      </c>
      <c r="AF6">
        <f>ROUND('qx mannen 2022'!AF6,10)</f>
        <v>2.02713E-5</v>
      </c>
      <c r="AG6">
        <f>ROUND('qx mannen 2022'!AG6,10)</f>
        <v>1.9445599999999999E-5</v>
      </c>
      <c r="AH6">
        <f>ROUND('qx mannen 2022'!AH6,10)</f>
        <v>1.8652799999999999E-5</v>
      </c>
      <c r="AI6">
        <f>ROUND('qx mannen 2022'!AI6,10)</f>
        <v>1.78917E-5</v>
      </c>
      <c r="AJ6">
        <f>ROUND('qx mannen 2022'!AJ6,10)</f>
        <v>1.7161000000000001E-5</v>
      </c>
      <c r="AK6">
        <f>ROUND('qx mannen 2022'!AK6,10)</f>
        <v>1.6459700000000001E-5</v>
      </c>
      <c r="AL6">
        <f>ROUND('qx mannen 2022'!AL6,10)</f>
        <v>1.5786499999999999E-5</v>
      </c>
      <c r="AM6">
        <f>ROUND('qx mannen 2022'!AM6,10)</f>
        <v>1.51404E-5</v>
      </c>
      <c r="AN6">
        <f>ROUND('qx mannen 2022'!AN6,10)</f>
        <v>1.4520499999999999E-5</v>
      </c>
      <c r="AO6">
        <f>ROUND('qx mannen 2022'!AO6,10)</f>
        <v>1.3925599999999999E-5</v>
      </c>
      <c r="AP6">
        <f>ROUND('qx mannen 2022'!AP6,10)</f>
        <v>1.33548E-5</v>
      </c>
      <c r="AQ6">
        <f>ROUND('qx mannen 2022'!AQ6,10)</f>
        <v>1.28071E-5</v>
      </c>
      <c r="AR6">
        <f>ROUND('qx mannen 2022'!AR6,10)</f>
        <v>1.22817E-5</v>
      </c>
      <c r="AS6">
        <f>ROUND('qx mannen 2022'!AS6,10)</f>
        <v>1.1777600000000001E-5</v>
      </c>
      <c r="AT6">
        <f>ROUND('qx mannen 2022'!AT6,10)</f>
        <v>1.1294000000000001E-5</v>
      </c>
      <c r="AU6">
        <f>ROUND('qx mannen 2022'!AU6,10)</f>
        <v>1.08302E-5</v>
      </c>
      <c r="AV6">
        <f>ROUND('qx mannen 2022'!AV6,10)</f>
        <v>1.03852E-5</v>
      </c>
      <c r="AW6">
        <f>ROUND('qx mannen 2022'!AW6,10)</f>
        <v>9.9583999999999994E-6</v>
      </c>
      <c r="AX6">
        <f>ROUND('qx mannen 2022'!AX6,10)</f>
        <v>9.5490999999999998E-6</v>
      </c>
      <c r="AY6">
        <f>ROUND('qx mannen 2022'!AY6,10)</f>
        <v>9.1563999999999993E-6</v>
      </c>
      <c r="AZ6">
        <f>ROUND('qx mannen 2022'!AZ6,10)</f>
        <v>8.7799000000000004E-6</v>
      </c>
      <c r="BA6">
        <f>ROUND('qx mannen 2022'!BA6,10)</f>
        <v>8.4186999999999995E-6</v>
      </c>
      <c r="BB6">
        <f>ROUND('qx mannen 2022'!BB6,10)</f>
        <v>8.0723000000000006E-6</v>
      </c>
      <c r="BC6">
        <f>ROUND('qx mannen 2022'!BC6,10)</f>
        <v>7.7401999999999992E-6</v>
      </c>
      <c r="BD6">
        <f>ROUND('qx mannen 2022'!BD6,10)</f>
        <v>7.4216000000000002E-6</v>
      </c>
      <c r="BE6">
        <f>ROUND('qx mannen 2022'!BE6,10)</f>
        <v>7.1161000000000004E-6</v>
      </c>
      <c r="BF6">
        <f>ROUND('qx mannen 2022'!BF6,10)</f>
        <v>6.8230999999999999E-6</v>
      </c>
      <c r="BG6">
        <f>ROUND('qx mannen 2022'!BG6,10)</f>
        <v>6.5421999999999998E-6</v>
      </c>
      <c r="BH6">
        <f>ROUND('qx mannen 2022'!BH6,10)</f>
        <v>6.2728000000000003E-6</v>
      </c>
      <c r="BI6">
        <f>ROUND('qx mannen 2022'!BI6,10)</f>
        <v>6.0144999999999998E-6</v>
      </c>
      <c r="BJ6">
        <f>ROUND('qx mannen 2022'!BJ6,10)</f>
        <v>5.7668000000000004E-6</v>
      </c>
      <c r="BK6">
        <f>ROUND('qx mannen 2022'!BK6,10)</f>
        <v>5.5292000000000004E-6</v>
      </c>
      <c r="BL6">
        <f>ROUND('qx mannen 2022'!BL6,10)</f>
        <v>5.3013999999999998E-6</v>
      </c>
      <c r="BM6">
        <f>ROUND('qx mannen 2022'!BM6,10)</f>
        <v>5.0830000000000003E-6</v>
      </c>
      <c r="BN6">
        <f>ROUND('qx mannen 2022'!BN6,10)</f>
        <v>4.8736000000000002E-6</v>
      </c>
      <c r="BO6">
        <f>ROUND('qx mannen 2022'!BO6,10)</f>
        <v>4.6728000000000004E-6</v>
      </c>
      <c r="BP6">
        <f>ROUND('qx mannen 2022'!BP6,10)</f>
        <v>4.4801999999999999E-6</v>
      </c>
      <c r="BQ6">
        <f>ROUND('qx mannen 2022'!BQ6,10)</f>
        <v>4.2956E-6</v>
      </c>
      <c r="BR6">
        <f>ROUND('qx mannen 2022'!BR6,10)</f>
        <v>4.1185999999999998E-6</v>
      </c>
      <c r="BS6">
        <f>ROUND('qx mannen 2022'!BS6,10)</f>
        <v>3.9488999999999996E-6</v>
      </c>
      <c r="BT6">
        <f>ROUND('qx mannen 2022'!BT6,10)</f>
        <v>3.7861000000000001E-6</v>
      </c>
      <c r="BU6">
        <f>ROUND('qx mannen 2022'!BU6,10)</f>
        <v>3.6301000000000002E-6</v>
      </c>
      <c r="BV6">
        <f>ROUND('qx mannen 2022'!BV6,10)</f>
        <v>3.4804000000000002E-6</v>
      </c>
      <c r="BW6">
        <f>ROUND('qx mannen 2022'!BW6,10)</f>
        <v>3.337E-6</v>
      </c>
      <c r="BX6">
        <f>ROUND('qx mannen 2022'!BX6,10)</f>
        <v>3.1993999999999998E-6</v>
      </c>
      <c r="BY6">
        <f>ROUND('qx mannen 2022'!BY6,10)</f>
        <v>3.0674999999999999E-6</v>
      </c>
      <c r="BZ6">
        <f>ROUND('qx mannen 2022'!BZ6,10)</f>
        <v>2.9411000000000001E-6</v>
      </c>
      <c r="CA6">
        <f>ROUND('qx mannen 2022'!CA6,10)</f>
        <v>2.8198000000000001E-6</v>
      </c>
      <c r="CB6">
        <f>ROUND('qx mannen 2022'!CB6,10)</f>
        <v>2.7035999999999998E-6</v>
      </c>
      <c r="CC6">
        <f>ROUND('qx mannen 2022'!CC6,10)</f>
        <v>2.5921000000000001E-6</v>
      </c>
      <c r="CD6">
        <f>ROUND('qx mannen 2022'!CD6,10)</f>
        <v>2.4851999999999999E-6</v>
      </c>
      <c r="CE6">
        <f>ROUND('qx mannen 2022'!CE6,10)</f>
        <v>2.3827999999999999E-6</v>
      </c>
      <c r="CF6">
        <f>ROUND('qx mannen 2022'!CF6,10)</f>
        <v>2.2844999999999999E-6</v>
      </c>
      <c r="CG6">
        <f>ROUND('qx mannen 2022'!CG6,10)</f>
        <v>2.1903999999999998E-6</v>
      </c>
      <c r="CH6">
        <f>ROUND('qx mannen 2022'!CH6,10)</f>
        <v>2.0999999999999998E-6</v>
      </c>
      <c r="CI6">
        <f>ROUND('qx mannen 2022'!CI6,10)</f>
        <v>2.0134999999999999E-6</v>
      </c>
      <c r="CJ6">
        <f>ROUND('qx mannen 2022'!CJ6,10)</f>
        <v>1.9304000000000002E-6</v>
      </c>
      <c r="CK6">
        <f>ROUND('qx mannen 2022'!CK6,10)</f>
        <v>1.8507999999999999E-6</v>
      </c>
      <c r="CL6">
        <f>ROUND('qx mannen 2022'!CL6,10)</f>
        <v>1.7744999999999999E-6</v>
      </c>
      <c r="CM6">
        <f>ROUND('qx mannen 2022'!CM6,10)</f>
        <v>1.7013999999999999E-6</v>
      </c>
      <c r="CN6">
        <f>ROUND('qx mannen 2022'!CN6,10)</f>
        <v>1.6311999999999999E-6</v>
      </c>
      <c r="CO6">
        <f>ROUND('qx mannen 2022'!CO6,10)</f>
        <v>1.564E-6</v>
      </c>
      <c r="CP6">
        <f>ROUND('qx mannen 2022'!CP6,10)</f>
        <v>1.4995E-6</v>
      </c>
      <c r="CQ6">
        <f>ROUND('qx mannen 2022'!CQ6,10)</f>
        <v>1.4376E-6</v>
      </c>
      <c r="CR6">
        <f>ROUND('qx mannen 2022'!CR6,10)</f>
        <v>1.3784E-6</v>
      </c>
      <c r="CS6">
        <f>ROUND('qx mannen 2022'!CS6,10)</f>
        <v>1.3215E-6</v>
      </c>
      <c r="CT6">
        <f>ROUND('qx mannen 2022'!CT6,10)</f>
        <v>1.2669999999999999E-6</v>
      </c>
      <c r="CU6">
        <f>ROUND('qx mannen 2022'!CU6,10)</f>
        <v>1.2148E-6</v>
      </c>
      <c r="CV6">
        <f>ROUND('qx mannen 2022'!CV6,10)</f>
        <v>1.1647E-6</v>
      </c>
      <c r="CW6">
        <f>ROUND('qx mannen 2022'!CW6,10)</f>
        <v>1.1167E-6</v>
      </c>
      <c r="CX6">
        <f>ROUND('qx mannen 2022'!CX6,10)</f>
        <v>1.0706E-6</v>
      </c>
      <c r="CY6">
        <f>ROUND('qx mannen 2022'!CY6,10)</f>
        <v>1.0265E-6</v>
      </c>
      <c r="CZ6">
        <f>ROUND('qx mannen 2022'!CZ6,10)</f>
        <v>9.8410000000000003E-7</v>
      </c>
      <c r="DA6">
        <f>ROUND('qx mannen 2022'!DA6,10)</f>
        <v>9.4359999999999995E-7</v>
      </c>
      <c r="DB6">
        <f>ROUND('qx mannen 2022'!DB6,10)</f>
        <v>9.0469999999999999E-7</v>
      </c>
      <c r="DC6">
        <f>ROUND('qx mannen 2022'!DC6,10)</f>
        <v>8.6730000000000004E-7</v>
      </c>
      <c r="DD6">
        <f>ROUND('qx mannen 2022'!DD6,10)</f>
        <v>8.3160000000000001E-7</v>
      </c>
      <c r="DE6">
        <f>ROUND('qx mannen 2022'!DE6,10)</f>
        <v>7.9729999999999997E-7</v>
      </c>
      <c r="DF6">
        <f>ROUND('qx mannen 2022'!DF6,10)</f>
        <v>7.6440000000000004E-7</v>
      </c>
      <c r="DG6">
        <f>ROUND('qx mannen 2022'!DG6,10)</f>
        <v>7.329E-7</v>
      </c>
      <c r="DH6">
        <f>ROUND('qx mannen 2022'!DH6,10)</f>
        <v>7.0269999999999996E-7</v>
      </c>
      <c r="DI6">
        <f>ROUND('qx mannen 2022'!DI6,10)</f>
        <v>6.737E-7</v>
      </c>
      <c r="DJ6">
        <f>ROUND('qx mannen 2022'!DJ6,10)</f>
        <v>6.4590000000000003E-7</v>
      </c>
      <c r="DK6">
        <f>ROUND('qx mannen 2022'!DK6,10)</f>
        <v>6.1930000000000005E-7</v>
      </c>
      <c r="DL6">
        <f>ROUND('qx mannen 2022'!DL6,10)</f>
        <v>5.9370000000000003E-7</v>
      </c>
      <c r="DM6">
        <f>ROUND('qx mannen 2022'!DM6,10)</f>
        <v>5.693E-7</v>
      </c>
      <c r="DN6">
        <f>ROUND('qx mannen 2022'!DN6,10)</f>
        <v>5.4580000000000003E-7</v>
      </c>
      <c r="DO6">
        <f>ROUND('qx mannen 2022'!DO6,10)</f>
        <v>5.2330000000000003E-7</v>
      </c>
      <c r="DP6">
        <f>ROUND('qx mannen 2022'!DP6,10)</f>
        <v>5.017E-7</v>
      </c>
      <c r="DQ6">
        <f>ROUND('qx mannen 2022'!DQ6,10)</f>
        <v>4.8100000000000003E-7</v>
      </c>
      <c r="DR6">
        <f>ROUND('qx mannen 2022'!DR6,10)</f>
        <v>4.6119999999999997E-7</v>
      </c>
      <c r="DS6">
        <f>ROUND('qx mannen 2022'!DS6,10)</f>
        <v>4.4219999999999998E-7</v>
      </c>
      <c r="DT6">
        <f>ROUND('qx mannen 2022'!DT6,10)</f>
        <v>4.2389999999999998E-7</v>
      </c>
      <c r="DU6">
        <f>ROUND('qx mannen 2022'!DU6,10)</f>
        <v>4.0639999999999999E-7</v>
      </c>
      <c r="DV6">
        <f>ROUND('qx mannen 2022'!DV6,10)</f>
        <v>3.897E-7</v>
      </c>
      <c r="DW6">
        <f>ROUND('qx mannen 2022'!DW6,10)</f>
        <v>3.7360000000000001E-7</v>
      </c>
      <c r="DX6">
        <f>ROUND('qx mannen 2022'!DX6,10)</f>
        <v>3.5820000000000002E-7</v>
      </c>
      <c r="DY6">
        <f>ROUND('qx mannen 2022'!DY6,10)</f>
        <v>3.4340000000000002E-7</v>
      </c>
      <c r="DZ6">
        <f>ROUND('qx mannen 2022'!DZ6,10)</f>
        <v>3.2930000000000002E-7</v>
      </c>
      <c r="EA6">
        <f>ROUND('qx mannen 2022'!EA6,10)</f>
        <v>3.157E-7</v>
      </c>
      <c r="EB6">
        <f>ROUND('qx mannen 2022'!EB6,10)</f>
        <v>3.0269999999999998E-7</v>
      </c>
      <c r="EC6">
        <f>ROUND('qx mannen 2022'!EC6,10)</f>
        <v>2.9019999999999999E-7</v>
      </c>
      <c r="ED6">
        <f>ROUND('qx mannen 2022'!ED6,10)</f>
        <v>2.7819999999999999E-7</v>
      </c>
      <c r="EE6">
        <f>ROUND('qx mannen 2022'!EE6,10)</f>
        <v>2.6679999999999998E-7</v>
      </c>
      <c r="EF6">
        <f>ROUND('qx mannen 2022'!EF6,10)</f>
        <v>2.558E-7</v>
      </c>
      <c r="EG6">
        <f>ROUND('qx mannen 2022'!EG6,10)</f>
        <v>2.452E-7</v>
      </c>
      <c r="EH6">
        <f>ROUND('qx mannen 2022'!EH6,10)</f>
        <v>2.3510000000000001E-7</v>
      </c>
      <c r="EI6">
        <f>ROUND('qx mannen 2022'!EI6,10)</f>
        <v>2.2539999999999999E-7</v>
      </c>
      <c r="EJ6">
        <f>ROUND('qx mannen 2022'!EJ6,10)</f>
        <v>2.1610000000000001E-7</v>
      </c>
      <c r="EK6">
        <f>ROUND('qx mannen 2022'!EK6,10)</f>
        <v>2.072E-7</v>
      </c>
      <c r="EL6">
        <f>ROUND('qx mannen 2022'!EL6,10)</f>
        <v>1.9859999999999999E-7</v>
      </c>
      <c r="EM6">
        <f>ROUND('qx mannen 2022'!EM6,10)</f>
        <v>1.9049999999999999E-7</v>
      </c>
      <c r="EN6">
        <f>ROUND('qx mannen 2022'!EN6,10)</f>
        <v>1.8260000000000001E-7</v>
      </c>
      <c r="EO6">
        <f>ROUND('qx mannen 2022'!EO6,10)</f>
        <v>1.751E-7</v>
      </c>
      <c r="EP6">
        <f>ROUND('qx mannen 2022'!EP6,10)</f>
        <v>1.6789999999999999E-7</v>
      </c>
      <c r="EQ6">
        <f>ROUND('qx mannen 2022'!EQ6,10)</f>
        <v>1.6089999999999999E-7</v>
      </c>
      <c r="ER6">
        <f>ROUND('qx mannen 2022'!ER6,10)</f>
        <v>1.543E-7</v>
      </c>
      <c r="ES6">
        <f>ROUND('qx mannen 2022'!ES6,10)</f>
        <v>1.4789999999999999E-7</v>
      </c>
      <c r="ET6">
        <f>ROUND('qx mannen 2022'!ET6,10)</f>
        <v>1.4180000000000001E-7</v>
      </c>
      <c r="EU6">
        <f>ROUND('qx mannen 2022'!EU6,10)</f>
        <v>1.36E-7</v>
      </c>
      <c r="EV6">
        <f>ROUND('qx mannen 2022'!EV6,10)</f>
        <v>1.304E-7</v>
      </c>
      <c r="EW6">
        <f>ROUND('qx mannen 2022'!EW6,10)</f>
        <v>1.2499999999999999E-7</v>
      </c>
      <c r="EX6">
        <f>ROUND('qx mannen 2022'!EX6,10)</f>
        <v>1.198E-7</v>
      </c>
      <c r="EY6">
        <f>ROUND('qx mannen 2022'!EY6,10)</f>
        <v>1.149E-7</v>
      </c>
      <c r="EZ6">
        <f>ROUND('qx mannen 2022'!EZ6,10)</f>
        <v>1.1019999999999999E-7</v>
      </c>
      <c r="FA6">
        <f>ROUND('qx mannen 2022'!FA6,10)</f>
        <v>1.0560000000000001E-7</v>
      </c>
      <c r="FB6">
        <f>ROUND('qx mannen 2022'!FB6,10)</f>
        <v>1.013E-7</v>
      </c>
      <c r="FC6">
        <f>ROUND('qx mannen 2022'!FC6,10)</f>
        <v>9.7100000000000003E-8</v>
      </c>
      <c r="FD6">
        <f>ROUND('qx mannen 2022'!FD6,10)</f>
        <v>9.3100000000000006E-8</v>
      </c>
      <c r="FE6">
        <f>ROUND('qx mannen 2022'!FE6,10)</f>
        <v>8.9200000000000005E-8</v>
      </c>
      <c r="FF6">
        <f>ROUND('qx mannen 2022'!FF6,10)</f>
        <v>8.5599999999999999E-8</v>
      </c>
      <c r="FG6">
        <f>ROUND('qx mannen 2022'!FG6,10)</f>
        <v>8.2000000000000006E-8</v>
      </c>
      <c r="FH6">
        <f>ROUND('qx mannen 2022'!FH6,10)</f>
        <v>7.8699999999999997E-8</v>
      </c>
      <c r="FI6">
        <f>ROUND('qx mannen 2022'!FI6,10)</f>
        <v>7.54E-8</v>
      </c>
      <c r="FJ6">
        <f>ROUND('qx mannen 2022'!FJ6,10)</f>
        <v>7.2300000000000006E-8</v>
      </c>
      <c r="FK6">
        <f>ROUND('qx mannen 2022'!FK6,10)</f>
        <v>6.9300000000000005E-8</v>
      </c>
      <c r="FL6">
        <f>ROUND('qx mannen 2022'!FL6,10)</f>
        <v>6.6500000000000007E-8</v>
      </c>
      <c r="FM6">
        <f>ROUND('qx mannen 2022'!FM6,10)</f>
        <v>6.3699999999999995E-8</v>
      </c>
      <c r="FN6">
        <f>ROUND('qx mannen 2022'!FN6,10)</f>
        <v>6.1099999999999998E-8</v>
      </c>
      <c r="FO6">
        <f>ROUND('qx mannen 2022'!FO6,10)</f>
        <v>5.8600000000000002E-8</v>
      </c>
      <c r="FP6">
        <f>ROUND('qx mannen 2022'!FP6,10)</f>
        <v>5.62E-8</v>
      </c>
      <c r="FQ6">
        <f>ROUND('qx mannen 2022'!FQ6,10)</f>
        <v>5.3799999999999999E-8</v>
      </c>
    </row>
    <row r="7" spans="2:173" x14ac:dyDescent="0.2">
      <c r="B7">
        <f>ROUND('qx mannen 2022'!B7,10)</f>
        <v>6.0911500000000001E-5</v>
      </c>
      <c r="C7">
        <f>ROUND('qx mannen 2022'!C7,10)</f>
        <v>5.8781199999999999E-5</v>
      </c>
      <c r="D7">
        <f>ROUND('qx mannen 2022'!D7,10)</f>
        <v>5.66925E-5</v>
      </c>
      <c r="E7">
        <f>ROUND('qx mannen 2022'!E7,10)</f>
        <v>5.4648699999999997E-5</v>
      </c>
      <c r="F7">
        <f>ROUND('qx mannen 2022'!F7,10)</f>
        <v>5.2652699999999998E-5</v>
      </c>
      <c r="G7">
        <f>ROUND('qx mannen 2022'!G7,10)</f>
        <v>5.0706299999999999E-5</v>
      </c>
      <c r="H7">
        <f>ROUND('qx mannen 2022'!H7,10)</f>
        <v>4.8811299999999998E-5</v>
      </c>
      <c r="I7">
        <f>ROUND('qx mannen 2022'!I7,10)</f>
        <v>4.6968899999999997E-5</v>
      </c>
      <c r="J7">
        <f>ROUND('qx mannen 2022'!J7,10)</f>
        <v>4.5179699999999997E-5</v>
      </c>
      <c r="K7">
        <f>ROUND('qx mannen 2022'!K7,10)</f>
        <v>4.34443E-5</v>
      </c>
      <c r="L7">
        <f>ROUND('qx mannen 2022'!L7,10)</f>
        <v>4.1762699999999999E-5</v>
      </c>
      <c r="M7">
        <f>ROUND('qx mannen 2022'!M7,10)</f>
        <v>4.0134800000000001E-5</v>
      </c>
      <c r="N7">
        <f>ROUND('qx mannen 2022'!N7,10)</f>
        <v>3.8560299999999997E-5</v>
      </c>
      <c r="O7">
        <f>ROUND('qx mannen 2022'!O7,10)</f>
        <v>3.7038700000000002E-5</v>
      </c>
      <c r="P7">
        <f>ROUND('qx mannen 2022'!P7,10)</f>
        <v>3.5569099999999998E-5</v>
      </c>
      <c r="Q7">
        <f>ROUND('qx mannen 2022'!Q7,10)</f>
        <v>3.4150799999999998E-5</v>
      </c>
      <c r="R7">
        <f>ROUND('qx mannen 2022'!R7,10)</f>
        <v>3.2782900000000001E-5</v>
      </c>
      <c r="S7">
        <f>ROUND('qx mannen 2022'!S7,10)</f>
        <v>3.1464200000000003E-5</v>
      </c>
      <c r="T7">
        <f>ROUND('qx mannen 2022'!T7,10)</f>
        <v>3.0193599999999998E-5</v>
      </c>
      <c r="U7">
        <f>ROUND('qx mannen 2022'!U7,10)</f>
        <v>2.8969999999999999E-5</v>
      </c>
      <c r="V7">
        <f>ROUND('qx mannen 2022'!V7,10)</f>
        <v>2.7792200000000001E-5</v>
      </c>
      <c r="W7">
        <f>ROUND('qx mannen 2022'!W7,10)</f>
        <v>2.66588E-5</v>
      </c>
      <c r="X7">
        <f>ROUND('qx mannen 2022'!X7,10)</f>
        <v>2.5568700000000001E-5</v>
      </c>
      <c r="Y7">
        <f>ROUND('qx mannen 2022'!Y7,10)</f>
        <v>2.45204E-5</v>
      </c>
      <c r="Z7">
        <f>ROUND('qx mannen 2022'!Z7,10)</f>
        <v>2.35128E-5</v>
      </c>
      <c r="AA7">
        <f>ROUND('qx mannen 2022'!AA7,10)</f>
        <v>2.2544500000000001E-5</v>
      </c>
      <c r="AB7">
        <f>ROUND('qx mannen 2022'!AB7,10)</f>
        <v>2.16141E-5</v>
      </c>
      <c r="AC7">
        <f>ROUND('qx mannen 2022'!AC7,10)</f>
        <v>2.0720599999999999E-5</v>
      </c>
      <c r="AD7">
        <f>ROUND('qx mannen 2022'!AD7,10)</f>
        <v>1.9862500000000002E-5</v>
      </c>
      <c r="AE7">
        <f>ROUND('qx mannen 2022'!AE7,10)</f>
        <v>1.9038700000000001E-5</v>
      </c>
      <c r="AF7">
        <f>ROUND('qx mannen 2022'!AF7,10)</f>
        <v>1.8247899999999999E-5</v>
      </c>
      <c r="AG7">
        <f>ROUND('qx mannen 2022'!AG7,10)</f>
        <v>1.7489000000000001E-5</v>
      </c>
      <c r="AH7">
        <f>ROUND('qx mannen 2022'!AH7,10)</f>
        <v>1.67607E-5</v>
      </c>
      <c r="AI7">
        <f>ROUND('qx mannen 2022'!AI7,10)</f>
        <v>1.6061899999999999E-5</v>
      </c>
      <c r="AJ7">
        <f>ROUND('qx mannen 2022'!AJ7,10)</f>
        <v>1.53916E-5</v>
      </c>
      <c r="AK7">
        <f>ROUND('qx mannen 2022'!AK7,10)</f>
        <v>1.47487E-5</v>
      </c>
      <c r="AL7">
        <f>ROUND('qx mannen 2022'!AL7,10)</f>
        <v>1.4132E-5</v>
      </c>
      <c r="AM7">
        <f>ROUND('qx mannen 2022'!AM7,10)</f>
        <v>1.3540700000000001E-5</v>
      </c>
      <c r="AN7">
        <f>ROUND('qx mannen 2022'!AN7,10)</f>
        <v>1.2973700000000001E-5</v>
      </c>
      <c r="AO7">
        <f>ROUND('qx mannen 2022'!AO7,10)</f>
        <v>1.243E-5</v>
      </c>
      <c r="AP7">
        <f>ROUND('qx mannen 2022'!AP7,10)</f>
        <v>1.19088E-5</v>
      </c>
      <c r="AQ7">
        <f>ROUND('qx mannen 2022'!AQ7,10)</f>
        <v>1.1409100000000001E-5</v>
      </c>
      <c r="AR7">
        <f>ROUND('qx mannen 2022'!AR7,10)</f>
        <v>1.0930200000000001E-5</v>
      </c>
      <c r="AS7">
        <f>ROUND('qx mannen 2022'!AS7,10)</f>
        <v>1.04711E-5</v>
      </c>
      <c r="AT7">
        <f>ROUND('qx mannen 2022'!AT7,10)</f>
        <v>1.00311E-5</v>
      </c>
      <c r="AU7">
        <f>ROUND('qx mannen 2022'!AU7,10)</f>
        <v>9.6093999999999998E-6</v>
      </c>
      <c r="AV7">
        <f>ROUND('qx mannen 2022'!AV7,10)</f>
        <v>9.2052999999999998E-6</v>
      </c>
      <c r="AW7">
        <f>ROUND('qx mannen 2022'!AW7,10)</f>
        <v>8.8179999999999993E-6</v>
      </c>
      <c r="AX7">
        <f>ROUND('qx mannen 2022'!AX7,10)</f>
        <v>8.4469000000000004E-6</v>
      </c>
      <c r="AY7">
        <f>ROUND('qx mannen 2022'!AY7,10)</f>
        <v>8.0912999999999999E-6</v>
      </c>
      <c r="AZ7">
        <f>ROUND('qx mannen 2022'!AZ7,10)</f>
        <v>7.7506E-6</v>
      </c>
      <c r="BA7">
        <f>ROUND('qx mannen 2022'!BA7,10)</f>
        <v>7.4240999999999998E-6</v>
      </c>
      <c r="BB7">
        <f>ROUND('qx mannen 2022'!BB7,10)</f>
        <v>7.1113E-6</v>
      </c>
      <c r="BC7">
        <f>ROUND('qx mannen 2022'!BC7,10)</f>
        <v>6.8116000000000001E-6</v>
      </c>
      <c r="BD7">
        <f>ROUND('qx mannen 2022'!BD7,10)</f>
        <v>6.5245E-6</v>
      </c>
      <c r="BE7">
        <f>ROUND('qx mannen 2022'!BE7,10)</f>
        <v>6.2493999999999998E-6</v>
      </c>
      <c r="BF7">
        <f>ROUND('qx mannen 2022'!BF7,10)</f>
        <v>5.9858999999999997E-6</v>
      </c>
      <c r="BG7">
        <f>ROUND('qx mannen 2022'!BG7,10)</f>
        <v>5.7335000000000002E-6</v>
      </c>
      <c r="BH7">
        <f>ROUND('qx mannen 2022'!BH7,10)</f>
        <v>5.4916000000000001E-6</v>
      </c>
      <c r="BI7">
        <f>ROUND('qx mannen 2022'!BI7,10)</f>
        <v>5.2599999999999996E-6</v>
      </c>
      <c r="BJ7">
        <f>ROUND('qx mannen 2022'!BJ7,10)</f>
        <v>5.0381000000000001E-6</v>
      </c>
      <c r="BK7">
        <f>ROUND('qx mannen 2022'!BK7,10)</f>
        <v>4.8254999999999998E-6</v>
      </c>
      <c r="BL7">
        <f>ROUND('qx mannen 2022'!BL7,10)</f>
        <v>4.6218000000000004E-6</v>
      </c>
      <c r="BM7">
        <f>ROUND('qx mannen 2022'!BM7,10)</f>
        <v>4.4267999999999997E-6</v>
      </c>
      <c r="BN7">
        <f>ROUND('qx mannen 2022'!BN7,10)</f>
        <v>4.2398999999999998E-6</v>
      </c>
      <c r="BO7">
        <f>ROUND('qx mannen 2022'!BO7,10)</f>
        <v>4.0609000000000004E-6</v>
      </c>
      <c r="BP7">
        <f>ROUND('qx mannen 2022'!BP7,10)</f>
        <v>3.8894999999999998E-6</v>
      </c>
      <c r="BQ7">
        <f>ROUND('qx mannen 2022'!BQ7,10)</f>
        <v>3.7253000000000001E-6</v>
      </c>
      <c r="BR7">
        <f>ROUND('qx mannen 2022'!BR7,10)</f>
        <v>3.568E-6</v>
      </c>
      <c r="BS7">
        <f>ROUND('qx mannen 2022'!BS7,10)</f>
        <v>3.4172999999999999E-6</v>
      </c>
      <c r="BT7">
        <f>ROUND('qx mannen 2022'!BT7,10)</f>
        <v>3.2729999999999998E-6</v>
      </c>
      <c r="BU7">
        <f>ROUND('qx mannen 2022'!BU7,10)</f>
        <v>3.1348E-6</v>
      </c>
      <c r="BV7">
        <f>ROUND('qx mannen 2022'!BV7,10)</f>
        <v>3.0023999999999998E-6</v>
      </c>
      <c r="BW7">
        <f>ROUND('qx mannen 2022'!BW7,10)</f>
        <v>2.8756E-6</v>
      </c>
      <c r="BX7">
        <f>ROUND('qx mannen 2022'!BX7,10)</f>
        <v>2.7541999999999998E-6</v>
      </c>
      <c r="BY7">
        <f>ROUND('qx mannen 2022'!BY7,10)</f>
        <v>2.6378E-6</v>
      </c>
      <c r="BZ7">
        <f>ROUND('qx mannen 2022'!BZ7,10)</f>
        <v>2.5264000000000001E-6</v>
      </c>
      <c r="CA7">
        <f>ROUND('qx mannen 2022'!CA7,10)</f>
        <v>2.4196999999999999E-6</v>
      </c>
      <c r="CB7">
        <f>ROUND('qx mannen 2022'!CB7,10)</f>
        <v>2.3174999999999998E-6</v>
      </c>
      <c r="CC7">
        <f>ROUND('qx mannen 2022'!CC7,10)</f>
        <v>2.2195999999999999E-6</v>
      </c>
      <c r="CD7">
        <f>ROUND('qx mannen 2022'!CD7,10)</f>
        <v>2.1258E-6</v>
      </c>
      <c r="CE7">
        <f>ROUND('qx mannen 2022'!CE7,10)</f>
        <v>2.0360000000000001E-6</v>
      </c>
      <c r="CF7">
        <f>ROUND('qx mannen 2022'!CF7,10)</f>
        <v>1.95E-6</v>
      </c>
      <c r="CG7">
        <f>ROUND('qx mannen 2022'!CG7,10)</f>
        <v>1.8675999999999999E-6</v>
      </c>
      <c r="CH7">
        <f>ROUND('qx mannen 2022'!CH7,10)</f>
        <v>1.7886999999999999E-6</v>
      </c>
      <c r="CI7">
        <f>ROUND('qx mannen 2022'!CI7,10)</f>
        <v>1.7132E-6</v>
      </c>
      <c r="CJ7">
        <f>ROUND('qx mannen 2022'!CJ7,10)</f>
        <v>1.6408E-6</v>
      </c>
      <c r="CK7">
        <f>ROUND('qx mannen 2022'!CK7,10)</f>
        <v>1.5714999999999999E-6</v>
      </c>
      <c r="CL7">
        <f>ROUND('qx mannen 2022'!CL7,10)</f>
        <v>1.5051E-6</v>
      </c>
      <c r="CM7">
        <f>ROUND('qx mannen 2022'!CM7,10)</f>
        <v>1.4415000000000001E-6</v>
      </c>
      <c r="CN7">
        <f>ROUND('qx mannen 2022'!CN7,10)</f>
        <v>1.3806E-6</v>
      </c>
      <c r="CO7">
        <f>ROUND('qx mannen 2022'!CO7,10)</f>
        <v>1.3222E-6</v>
      </c>
      <c r="CP7">
        <f>ROUND('qx mannen 2022'!CP7,10)</f>
        <v>1.2664000000000001E-6</v>
      </c>
      <c r="CQ7">
        <f>ROUND('qx mannen 2022'!CQ7,10)</f>
        <v>1.2129000000000001E-6</v>
      </c>
      <c r="CR7">
        <f>ROUND('qx mannen 2022'!CR7,10)</f>
        <v>1.1616E-6</v>
      </c>
      <c r="CS7">
        <f>ROUND('qx mannen 2022'!CS7,10)</f>
        <v>1.1124999999999999E-6</v>
      </c>
      <c r="CT7">
        <f>ROUND('qx mannen 2022'!CT7,10)</f>
        <v>1.0655E-6</v>
      </c>
      <c r="CU7">
        <f>ROUND('qx mannen 2022'!CU7,10)</f>
        <v>1.0205E-6</v>
      </c>
      <c r="CV7">
        <f>ROUND('qx mannen 2022'!CV7,10)</f>
        <v>9.7739999999999995E-7</v>
      </c>
      <c r="CW7">
        <f>ROUND('qx mannen 2022'!CW7,10)</f>
        <v>9.3610000000000002E-7</v>
      </c>
      <c r="CX7">
        <f>ROUND('qx mannen 2022'!CX7,10)</f>
        <v>8.9650000000000001E-7</v>
      </c>
      <c r="CY7">
        <f>ROUND('qx mannen 2022'!CY7,10)</f>
        <v>8.5860000000000003E-7</v>
      </c>
      <c r="CZ7">
        <f>ROUND('qx mannen 2022'!CZ7,10)</f>
        <v>8.2239999999999995E-7</v>
      </c>
      <c r="DA7">
        <f>ROUND('qx mannen 2022'!DA7,10)</f>
        <v>7.8759999999999999E-7</v>
      </c>
      <c r="DB7">
        <f>ROUND('qx mannen 2022'!DB7,10)</f>
        <v>7.5430000000000002E-7</v>
      </c>
      <c r="DC7">
        <f>ROUND('qx mannen 2022'!DC7,10)</f>
        <v>7.2249999999999996E-7</v>
      </c>
      <c r="DD7">
        <f>ROUND('qx mannen 2022'!DD7,10)</f>
        <v>6.919E-7</v>
      </c>
      <c r="DE7">
        <f>ROUND('qx mannen 2022'!DE7,10)</f>
        <v>6.6270000000000002E-7</v>
      </c>
      <c r="DF7">
        <f>ROUND('qx mannen 2022'!DF7,10)</f>
        <v>6.3470000000000004E-7</v>
      </c>
      <c r="DG7">
        <f>ROUND('qx mannen 2022'!DG7,10)</f>
        <v>6.0790000000000004E-7</v>
      </c>
      <c r="DH7">
        <f>ROUND('qx mannen 2022'!DH7,10)</f>
        <v>5.8220000000000001E-7</v>
      </c>
      <c r="DI7">
        <f>ROUND('qx mannen 2022'!DI7,10)</f>
        <v>5.5759999999999996E-7</v>
      </c>
      <c r="DJ7">
        <f>ROUND('qx mannen 2022'!DJ7,10)</f>
        <v>5.3399999999999999E-7</v>
      </c>
      <c r="DK7">
        <f>ROUND('qx mannen 2022'!DK7,10)</f>
        <v>5.1149999999999999E-7</v>
      </c>
      <c r="DL7">
        <f>ROUND('qx mannen 2022'!DL7,10)</f>
        <v>4.8979999999999995E-7</v>
      </c>
      <c r="DM7">
        <f>ROUND('qx mannen 2022'!DM7,10)</f>
        <v>4.6909999999999999E-7</v>
      </c>
      <c r="DN7">
        <f>ROUND('qx mannen 2022'!DN7,10)</f>
        <v>4.4929999999999998E-7</v>
      </c>
      <c r="DO7">
        <f>ROUND('qx mannen 2022'!DO7,10)</f>
        <v>4.3029999999999998E-7</v>
      </c>
      <c r="DP7">
        <f>ROUND('qx mannen 2022'!DP7,10)</f>
        <v>4.1209999999999999E-7</v>
      </c>
      <c r="DQ7">
        <f>ROUND('qx mannen 2022'!DQ7,10)</f>
        <v>3.9470000000000001E-7</v>
      </c>
      <c r="DR7">
        <f>ROUND('qx mannen 2022'!DR7,10)</f>
        <v>3.7809999999999998E-7</v>
      </c>
      <c r="DS7">
        <f>ROUND('qx mannen 2022'!DS7,10)</f>
        <v>3.6209999999999999E-7</v>
      </c>
      <c r="DT7">
        <f>ROUND('qx mannen 2022'!DT7,10)</f>
        <v>3.4680000000000001E-7</v>
      </c>
      <c r="DU7">
        <f>ROUND('qx mannen 2022'!DU7,10)</f>
        <v>3.3210000000000002E-7</v>
      </c>
      <c r="DV7">
        <f>ROUND('qx mannen 2022'!DV7,10)</f>
        <v>3.1810000000000002E-7</v>
      </c>
      <c r="DW7">
        <f>ROUND('qx mannen 2022'!DW7,10)</f>
        <v>3.0460000000000001E-7</v>
      </c>
      <c r="DX7">
        <f>ROUND('qx mannen 2022'!DX7,10)</f>
        <v>2.9180000000000001E-7</v>
      </c>
      <c r="DY7">
        <f>ROUND('qx mannen 2022'!DY7,10)</f>
        <v>2.7939999999999997E-7</v>
      </c>
      <c r="DZ7">
        <f>ROUND('qx mannen 2022'!DZ7,10)</f>
        <v>2.6759999999999999E-7</v>
      </c>
      <c r="EA7">
        <f>ROUND('qx mannen 2022'!EA7,10)</f>
        <v>2.5629999999999999E-7</v>
      </c>
      <c r="EB7">
        <f>ROUND('qx mannen 2022'!EB7,10)</f>
        <v>2.4550000000000002E-7</v>
      </c>
      <c r="EC7">
        <f>ROUND('qx mannen 2022'!EC7,10)</f>
        <v>2.3510000000000001E-7</v>
      </c>
      <c r="ED7">
        <f>ROUND('qx mannen 2022'!ED7,10)</f>
        <v>2.252E-7</v>
      </c>
      <c r="EE7">
        <f>ROUND('qx mannen 2022'!EE7,10)</f>
        <v>2.1570000000000001E-7</v>
      </c>
      <c r="EF7">
        <f>ROUND('qx mannen 2022'!EF7,10)</f>
        <v>2.0660000000000001E-7</v>
      </c>
      <c r="EG7">
        <f>ROUND('qx mannen 2022'!EG7,10)</f>
        <v>1.9780000000000001E-7</v>
      </c>
      <c r="EH7">
        <f>ROUND('qx mannen 2022'!EH7,10)</f>
        <v>1.895E-7</v>
      </c>
      <c r="EI7">
        <f>ROUND('qx mannen 2022'!EI7,10)</f>
        <v>1.815E-7</v>
      </c>
      <c r="EJ7">
        <f>ROUND('qx mannen 2022'!EJ7,10)</f>
        <v>1.7380000000000001E-7</v>
      </c>
      <c r="EK7">
        <f>ROUND('qx mannen 2022'!EK7,10)</f>
        <v>1.6640000000000001E-7</v>
      </c>
      <c r="EL7">
        <f>ROUND('qx mannen 2022'!EL7,10)</f>
        <v>1.5940000000000001E-7</v>
      </c>
      <c r="EM7">
        <f>ROUND('qx mannen 2022'!EM7,10)</f>
        <v>1.5270000000000001E-7</v>
      </c>
      <c r="EN7">
        <f>ROUND('qx mannen 2022'!EN7,10)</f>
        <v>1.462E-7</v>
      </c>
      <c r="EO7">
        <f>ROUND('qx mannen 2022'!EO7,10)</f>
        <v>1.4000000000000001E-7</v>
      </c>
      <c r="EP7">
        <f>ROUND('qx mannen 2022'!EP7,10)</f>
        <v>1.3409999999999999E-7</v>
      </c>
      <c r="EQ7">
        <f>ROUND('qx mannen 2022'!EQ7,10)</f>
        <v>1.2849999999999999E-7</v>
      </c>
      <c r="ER7">
        <f>ROUND('qx mannen 2022'!ER7,10)</f>
        <v>1.23E-7</v>
      </c>
      <c r="ES7">
        <f>ROUND('qx mannen 2022'!ES7,10)</f>
        <v>1.178E-7</v>
      </c>
      <c r="ET7">
        <f>ROUND('qx mannen 2022'!ET7,10)</f>
        <v>1.129E-7</v>
      </c>
      <c r="EU7">
        <f>ROUND('qx mannen 2022'!EU7,10)</f>
        <v>1.081E-7</v>
      </c>
      <c r="EV7">
        <f>ROUND('qx mannen 2022'!EV7,10)</f>
        <v>1.0349999999999999E-7</v>
      </c>
      <c r="EW7">
        <f>ROUND('qx mannen 2022'!EW7,10)</f>
        <v>9.9099999999999994E-8</v>
      </c>
      <c r="EX7">
        <f>ROUND('qx mannen 2022'!EX7,10)</f>
        <v>9.5000000000000004E-8</v>
      </c>
      <c r="EY7">
        <f>ROUND('qx mannen 2022'!EY7,10)</f>
        <v>9.09E-8</v>
      </c>
      <c r="EZ7">
        <f>ROUND('qx mannen 2022'!EZ7,10)</f>
        <v>8.7100000000000006E-8</v>
      </c>
      <c r="FA7">
        <f>ROUND('qx mannen 2022'!FA7,10)</f>
        <v>8.3400000000000006E-8</v>
      </c>
      <c r="FB7">
        <f>ROUND('qx mannen 2022'!FB7,10)</f>
        <v>7.9899999999999994E-8</v>
      </c>
      <c r="FC7">
        <f>ROUND('qx mannen 2022'!FC7,10)</f>
        <v>7.6500000000000003E-8</v>
      </c>
      <c r="FD7">
        <f>ROUND('qx mannen 2022'!FD7,10)</f>
        <v>7.3300000000000001E-8</v>
      </c>
      <c r="FE7">
        <f>ROUND('qx mannen 2022'!FE7,10)</f>
        <v>7.0200000000000007E-8</v>
      </c>
      <c r="FF7">
        <f>ROUND('qx mannen 2022'!FF7,10)</f>
        <v>6.7200000000000006E-8</v>
      </c>
      <c r="FG7">
        <f>ROUND('qx mannen 2022'!FG7,10)</f>
        <v>6.4399999999999994E-8</v>
      </c>
      <c r="FH7">
        <f>ROUND('qx mannen 2022'!FH7,10)</f>
        <v>6.1700000000000003E-8</v>
      </c>
      <c r="FI7">
        <f>ROUND('qx mannen 2022'!FI7,10)</f>
        <v>5.91E-8</v>
      </c>
      <c r="FJ7">
        <f>ROUND('qx mannen 2022'!FJ7,10)</f>
        <v>5.6599999999999997E-8</v>
      </c>
      <c r="FK7">
        <f>ROUND('qx mannen 2022'!FK7,10)</f>
        <v>5.4200000000000002E-8</v>
      </c>
      <c r="FL7">
        <f>ROUND('qx mannen 2022'!FL7,10)</f>
        <v>5.1900000000000002E-8</v>
      </c>
      <c r="FM7">
        <f>ROUND('qx mannen 2022'!FM7,10)</f>
        <v>4.9700000000000002E-8</v>
      </c>
      <c r="FN7">
        <f>ROUND('qx mannen 2022'!FN7,10)</f>
        <v>4.7600000000000003E-8</v>
      </c>
      <c r="FO7">
        <f>ROUND('qx mannen 2022'!FO7,10)</f>
        <v>4.5599999999999998E-8</v>
      </c>
      <c r="FP7">
        <f>ROUND('qx mannen 2022'!FP7,10)</f>
        <v>4.3700000000000001E-8</v>
      </c>
      <c r="FQ7">
        <f>ROUND('qx mannen 2022'!FQ7,10)</f>
        <v>4.1799999999999997E-8</v>
      </c>
    </row>
    <row r="8" spans="2:173" x14ac:dyDescent="0.2">
      <c r="B8">
        <f>ROUND('qx mannen 2022'!B8,10)</f>
        <v>5.4620300000000003E-5</v>
      </c>
      <c r="C8">
        <f>ROUND('qx mannen 2022'!C8,10)</f>
        <v>5.2393199999999998E-5</v>
      </c>
      <c r="D8">
        <f>ROUND('qx mannen 2022'!D8,10)</f>
        <v>5.0250500000000003E-5</v>
      </c>
      <c r="E8">
        <f>ROUND('qx mannen 2022'!E8,10)</f>
        <v>4.8189599999999997E-5</v>
      </c>
      <c r="F8">
        <f>ROUND('qx mannen 2022'!F8,10)</f>
        <v>4.6208200000000003E-5</v>
      </c>
      <c r="G8">
        <f>ROUND('qx mannen 2022'!G8,10)</f>
        <v>4.4303800000000001E-5</v>
      </c>
      <c r="H8">
        <f>ROUND('qx mannen 2022'!H8,10)</f>
        <v>4.24738E-5</v>
      </c>
      <c r="I8">
        <f>ROUND('qx mannen 2022'!I8,10)</f>
        <v>4.0716000000000001E-5</v>
      </c>
      <c r="J8">
        <f>ROUND('qx mannen 2022'!J8,10)</f>
        <v>3.9027799999999999E-5</v>
      </c>
      <c r="K8">
        <f>ROUND('qx mannen 2022'!K8,10)</f>
        <v>3.7406800000000002E-5</v>
      </c>
      <c r="L8">
        <f>ROUND('qx mannen 2022'!L8,10)</f>
        <v>3.5850699999999999E-5</v>
      </c>
      <c r="M8">
        <f>ROUND('qx mannen 2022'!M8,10)</f>
        <v>3.4357099999999997E-5</v>
      </c>
      <c r="N8">
        <f>ROUND('qx mannen 2022'!N8,10)</f>
        <v>3.2923899999999998E-5</v>
      </c>
      <c r="O8">
        <f>ROUND('qx mannen 2022'!O8,10)</f>
        <v>3.1548799999999999E-5</v>
      </c>
      <c r="P8">
        <f>ROUND('qx mannen 2022'!P8,10)</f>
        <v>3.0229599999999999E-5</v>
      </c>
      <c r="Q8">
        <f>ROUND('qx mannen 2022'!Q8,10)</f>
        <v>2.89643E-5</v>
      </c>
      <c r="R8">
        <f>ROUND('qx mannen 2022'!R8,10)</f>
        <v>2.7750699999999998E-5</v>
      </c>
      <c r="S8">
        <f>ROUND('qx mannen 2022'!S8,10)</f>
        <v>2.6586900000000001E-5</v>
      </c>
      <c r="T8">
        <f>ROUND('qx mannen 2022'!T8,10)</f>
        <v>2.5471100000000001E-5</v>
      </c>
      <c r="U8">
        <f>ROUND('qx mannen 2022'!U8,10)</f>
        <v>2.4401199999999999E-5</v>
      </c>
      <c r="V8">
        <f>ROUND('qx mannen 2022'!V8,10)</f>
        <v>2.33756E-5</v>
      </c>
      <c r="W8">
        <f>ROUND('qx mannen 2022'!W8,10)</f>
        <v>2.2392399999999999E-5</v>
      </c>
      <c r="X8">
        <f>ROUND('qx mannen 2022'!X8,10)</f>
        <v>2.14501E-5</v>
      </c>
      <c r="Y8">
        <f>ROUND('qx mannen 2022'!Y8,10)</f>
        <v>2.0546900000000001E-5</v>
      </c>
      <c r="Z8">
        <f>ROUND('qx mannen 2022'!Z8,10)</f>
        <v>1.9681300000000001E-5</v>
      </c>
      <c r="AA8">
        <f>ROUND('qx mannen 2022'!AA8,10)</f>
        <v>1.8851700000000001E-5</v>
      </c>
      <c r="AB8">
        <f>ROUND('qx mannen 2022'!AB8,10)</f>
        <v>1.80568E-5</v>
      </c>
      <c r="AC8">
        <f>ROUND('qx mannen 2022'!AC8,10)</f>
        <v>1.72951E-5</v>
      </c>
      <c r="AD8">
        <f>ROUND('qx mannen 2022'!AD8,10)</f>
        <v>1.6565299999999999E-5</v>
      </c>
      <c r="AE8">
        <f>ROUND('qx mannen 2022'!AE8,10)</f>
        <v>1.5866E-5</v>
      </c>
      <c r="AF8">
        <f>ROUND('qx mannen 2022'!AF8,10)</f>
        <v>1.5196E-5</v>
      </c>
      <c r="AG8">
        <f>ROUND('qx mannen 2022'!AG8,10)</f>
        <v>1.45542E-5</v>
      </c>
      <c r="AH8">
        <f>ROUND('qx mannen 2022'!AH8,10)</f>
        <v>1.39392E-5</v>
      </c>
      <c r="AI8">
        <f>ROUND('qx mannen 2022'!AI8,10)</f>
        <v>1.33502E-5</v>
      </c>
      <c r="AJ8">
        <f>ROUND('qx mannen 2022'!AJ8,10)</f>
        <v>1.27858E-5</v>
      </c>
      <c r="AK8">
        <f>ROUND('qx mannen 2022'!AK8,10)</f>
        <v>1.2245299999999999E-5</v>
      </c>
      <c r="AL8">
        <f>ROUND('qx mannen 2022'!AL8,10)</f>
        <v>1.1727400000000001E-5</v>
      </c>
      <c r="AM8">
        <f>ROUND('qx mannen 2022'!AM8,10)</f>
        <v>1.1231400000000001E-5</v>
      </c>
      <c r="AN8">
        <f>ROUND('qx mannen 2022'!AN8,10)</f>
        <v>1.0756300000000001E-5</v>
      </c>
      <c r="AO8">
        <f>ROUND('qx mannen 2022'!AO8,10)</f>
        <v>1.0301200000000001E-5</v>
      </c>
      <c r="AP8">
        <f>ROUND('qx mannen 2022'!AP8,10)</f>
        <v>9.8653000000000002E-6</v>
      </c>
      <c r="AQ8">
        <f>ROUND('qx mannen 2022'!AQ8,10)</f>
        <v>9.4477999999999996E-6</v>
      </c>
      <c r="AR8">
        <f>ROUND('qx mannen 2022'!AR8,10)</f>
        <v>9.0479000000000002E-6</v>
      </c>
      <c r="AS8">
        <f>ROUND('qx mannen 2022'!AS8,10)</f>
        <v>8.6649000000000007E-6</v>
      </c>
      <c r="AT8">
        <f>ROUND('qx mannen 2022'!AT8,10)</f>
        <v>8.2980999999999994E-6</v>
      </c>
      <c r="AU8">
        <f>ROUND('qx mannen 2022'!AU8,10)</f>
        <v>7.9467999999999999E-6</v>
      </c>
      <c r="AV8">
        <f>ROUND('qx mannen 2022'!AV8,10)</f>
        <v>7.6102999999999998E-6</v>
      </c>
      <c r="AW8">
        <f>ROUND('qx mannen 2022'!AW8,10)</f>
        <v>7.2880000000000004E-6</v>
      </c>
      <c r="AX8">
        <f>ROUND('qx mannen 2022'!AX8,10)</f>
        <v>6.9793999999999996E-6</v>
      </c>
      <c r="AY8">
        <f>ROUND('qx mannen 2022'!AY8,10)</f>
        <v>6.6838000000000003E-6</v>
      </c>
      <c r="AZ8">
        <f>ROUND('qx mannen 2022'!AZ8,10)</f>
        <v>6.4007000000000004E-6</v>
      </c>
      <c r="BA8">
        <f>ROUND('qx mannen 2022'!BA8,10)</f>
        <v>6.1295999999999997E-6</v>
      </c>
      <c r="BB8">
        <f>ROUND('qx mannen 2022'!BB8,10)</f>
        <v>5.8699999999999997E-6</v>
      </c>
      <c r="BC8">
        <f>ROUND('qx mannen 2022'!BC8,10)</f>
        <v>5.6212999999999999E-6</v>
      </c>
      <c r="BD8">
        <f>ROUND('qx mannen 2022'!BD8,10)</f>
        <v>5.3832000000000004E-6</v>
      </c>
      <c r="BE8">
        <f>ROUND('qx mannen 2022'!BE8,10)</f>
        <v>5.1551E-6</v>
      </c>
      <c r="BF8">
        <f>ROUND('qx mannen 2022'!BF8,10)</f>
        <v>4.9366999999999997E-6</v>
      </c>
      <c r="BG8">
        <f>ROUND('qx mannen 2022'!BG8,10)</f>
        <v>4.7275000000000001E-6</v>
      </c>
      <c r="BH8">
        <f>ROUND('qx mannen 2022'!BH8,10)</f>
        <v>4.5271999999999996E-6</v>
      </c>
      <c r="BI8">
        <f>ROUND('qx mannen 2022'!BI8,10)</f>
        <v>4.3354E-6</v>
      </c>
      <c r="BJ8">
        <f>ROUND('qx mannen 2022'!BJ8,10)</f>
        <v>4.1517000000000004E-6</v>
      </c>
      <c r="BK8">
        <f>ROUND('qx mannen 2022'!BK8,10)</f>
        <v>3.9758000000000001E-6</v>
      </c>
      <c r="BL8">
        <f>ROUND('qx mannen 2022'!BL8,10)</f>
        <v>3.8073E-6</v>
      </c>
      <c r="BM8">
        <f>ROUND('qx mannen 2022'!BM8,10)</f>
        <v>3.6459999999999999E-6</v>
      </c>
      <c r="BN8">
        <f>ROUND('qx mannen 2022'!BN8,10)</f>
        <v>3.4914999999999999E-6</v>
      </c>
      <c r="BO8">
        <f>ROUND('qx mannen 2022'!BO8,10)</f>
        <v>3.3434999999999998E-6</v>
      </c>
      <c r="BP8">
        <f>ROUND('qx mannen 2022'!BP8,10)</f>
        <v>3.2018E-6</v>
      </c>
      <c r="BQ8">
        <f>ROUND('qx mannen 2022'!BQ8,10)</f>
        <v>3.0661000000000002E-6</v>
      </c>
      <c r="BR8">
        <f>ROUND('qx mannen 2022'!BR8,10)</f>
        <v>2.9361999999999999E-6</v>
      </c>
      <c r="BS8">
        <f>ROUND('qx mannen 2022'!BS8,10)</f>
        <v>2.8117999999999999E-6</v>
      </c>
      <c r="BT8">
        <f>ROUND('qx mannen 2022'!BT8,10)</f>
        <v>2.6925999999999999E-6</v>
      </c>
      <c r="BU8">
        <f>ROUND('qx mannen 2022'!BU8,10)</f>
        <v>2.5785E-6</v>
      </c>
      <c r="BV8">
        <f>ROUND('qx mannen 2022'!BV8,10)</f>
        <v>2.4692E-6</v>
      </c>
      <c r="BW8">
        <f>ROUND('qx mannen 2022'!BW8,10)</f>
        <v>2.3645E-6</v>
      </c>
      <c r="BX8">
        <f>ROUND('qx mannen 2022'!BX8,10)</f>
        <v>2.2643000000000001E-6</v>
      </c>
      <c r="BY8">
        <f>ROUND('qx mannen 2022'!BY8,10)</f>
        <v>2.1683999999999999E-6</v>
      </c>
      <c r="BZ8">
        <f>ROUND('qx mannen 2022'!BZ8,10)</f>
        <v>2.0764999999999999E-6</v>
      </c>
      <c r="CA8">
        <f>ROUND('qx mannen 2022'!CA8,10)</f>
        <v>1.9885000000000001E-6</v>
      </c>
      <c r="CB8">
        <f>ROUND('qx mannen 2022'!CB8,10)</f>
        <v>1.9041999999999999E-6</v>
      </c>
      <c r="CC8">
        <f>ROUND('qx mannen 2022'!CC8,10)</f>
        <v>1.8235E-6</v>
      </c>
      <c r="CD8">
        <f>ROUND('qx mannen 2022'!CD8,10)</f>
        <v>1.7461999999999999E-6</v>
      </c>
      <c r="CE8">
        <f>ROUND('qx mannen 2022'!CE8,10)</f>
        <v>1.6722000000000001E-6</v>
      </c>
      <c r="CF8">
        <f>ROUND('qx mannen 2022'!CF8,10)</f>
        <v>1.6013E-6</v>
      </c>
      <c r="CG8">
        <f>ROUND('qx mannen 2022'!CG8,10)</f>
        <v>1.5334E-6</v>
      </c>
      <c r="CH8">
        <f>ROUND('qx mannen 2022'!CH8,10)</f>
        <v>1.4684E-6</v>
      </c>
      <c r="CI8">
        <f>ROUND('qx mannen 2022'!CI8,10)</f>
        <v>1.4062E-6</v>
      </c>
      <c r="CJ8">
        <f>ROUND('qx mannen 2022'!CJ8,10)</f>
        <v>1.3465999999999999E-6</v>
      </c>
      <c r="CK8">
        <f>ROUND('qx mannen 2022'!CK8,10)</f>
        <v>1.2895000000000001E-6</v>
      </c>
      <c r="CL8">
        <f>ROUND('qx mannen 2022'!CL8,10)</f>
        <v>1.2349E-6</v>
      </c>
      <c r="CM8">
        <f>ROUND('qx mannen 2022'!CM8,10)</f>
        <v>1.1824999999999999E-6</v>
      </c>
      <c r="CN8">
        <f>ROUND('qx mannen 2022'!CN8,10)</f>
        <v>1.1323999999999999E-6</v>
      </c>
      <c r="CO8">
        <f>ROUND('qx mannen 2022'!CO8,10)</f>
        <v>1.0843999999999999E-6</v>
      </c>
      <c r="CP8">
        <f>ROUND('qx mannen 2022'!CP8,10)</f>
        <v>1.0384000000000001E-6</v>
      </c>
      <c r="CQ8">
        <f>ROUND('qx mannen 2022'!CQ8,10)</f>
        <v>9.9439999999999996E-7</v>
      </c>
      <c r="CR8">
        <f>ROUND('qx mannen 2022'!CR8,10)</f>
        <v>9.5229999999999997E-7</v>
      </c>
      <c r="CS8">
        <f>ROUND('qx mannen 2022'!CS8,10)</f>
        <v>9.1190000000000001E-7</v>
      </c>
      <c r="CT8">
        <f>ROUND('qx mannen 2022'!CT8,10)</f>
        <v>8.7329999999999997E-7</v>
      </c>
      <c r="CU8">
        <f>ROUND('qx mannen 2022'!CU8,10)</f>
        <v>8.3620000000000004E-7</v>
      </c>
      <c r="CV8">
        <f>ROUND('qx mannen 2022'!CV8,10)</f>
        <v>8.0080000000000002E-7</v>
      </c>
      <c r="CW8">
        <f>ROUND('qx mannen 2022'!CW8,10)</f>
        <v>7.6690000000000002E-7</v>
      </c>
      <c r="CX8">
        <f>ROUND('qx mannen 2022'!CX8,10)</f>
        <v>7.343E-7</v>
      </c>
      <c r="CY8">
        <f>ROUND('qx mannen 2022'!CY8,10)</f>
        <v>7.032E-7</v>
      </c>
      <c r="CZ8">
        <f>ROUND('qx mannen 2022'!CZ8,10)</f>
        <v>6.7339999999999998E-7</v>
      </c>
      <c r="DA8">
        <f>ROUND('qx mannen 2022'!DA8,10)</f>
        <v>6.4489999999999996E-7</v>
      </c>
      <c r="DB8">
        <f>ROUND('qx mannen 2022'!DB8,10)</f>
        <v>6.1750000000000002E-7</v>
      </c>
      <c r="DC8">
        <f>ROUND('qx mannen 2022'!DC8,10)</f>
        <v>5.9139999999999996E-7</v>
      </c>
      <c r="DD8">
        <f>ROUND('qx mannen 2022'!DD8,10)</f>
        <v>5.6629999999999998E-7</v>
      </c>
      <c r="DE8">
        <f>ROUND('qx mannen 2022'!DE8,10)</f>
        <v>5.4229999999999998E-7</v>
      </c>
      <c r="DF8">
        <f>ROUND('qx mannen 2022'!DF8,10)</f>
        <v>5.1930000000000005E-7</v>
      </c>
      <c r="DG8">
        <f>ROUND('qx mannen 2022'!DG8,10)</f>
        <v>4.9729999999999999E-7</v>
      </c>
      <c r="DH8">
        <f>ROUND('qx mannen 2022'!DH8,10)</f>
        <v>4.7619999999999999E-7</v>
      </c>
      <c r="DI8">
        <f>ROUND('qx mannen 2022'!DI8,10)</f>
        <v>4.5600000000000001E-7</v>
      </c>
      <c r="DJ8">
        <f>ROUND('qx mannen 2022'!DJ8,10)</f>
        <v>4.3669999999999999E-7</v>
      </c>
      <c r="DK8">
        <f>ROUND('qx mannen 2022'!DK8,10)</f>
        <v>4.1820000000000003E-7</v>
      </c>
      <c r="DL8">
        <f>ROUND('qx mannen 2022'!DL8,10)</f>
        <v>4.0050000000000002E-7</v>
      </c>
      <c r="DM8">
        <f>ROUND('qx mannen 2022'!DM8,10)</f>
        <v>3.8350000000000001E-7</v>
      </c>
      <c r="DN8">
        <f>ROUND('qx mannen 2022'!DN8,10)</f>
        <v>3.6720000000000001E-7</v>
      </c>
      <c r="DO8">
        <f>ROUND('qx mannen 2022'!DO8,10)</f>
        <v>3.5170000000000001E-7</v>
      </c>
      <c r="DP8">
        <f>ROUND('qx mannen 2022'!DP8,10)</f>
        <v>3.368E-7</v>
      </c>
      <c r="DQ8">
        <f>ROUND('qx mannen 2022'!DQ8,10)</f>
        <v>3.2249999999999998E-7</v>
      </c>
      <c r="DR8">
        <f>ROUND('qx mannen 2022'!DR8,10)</f>
        <v>3.0880000000000001E-7</v>
      </c>
      <c r="DS8">
        <f>ROUND('qx mannen 2022'!DS8,10)</f>
        <v>2.9569999999999998E-7</v>
      </c>
      <c r="DT8">
        <f>ROUND('qx mannen 2022'!DT8,10)</f>
        <v>2.8319999999999999E-7</v>
      </c>
      <c r="DU8">
        <f>ROUND('qx mannen 2022'!DU8,10)</f>
        <v>2.7119999999999999E-7</v>
      </c>
      <c r="DV8">
        <f>ROUND('qx mannen 2022'!DV8,10)</f>
        <v>2.5969999999999998E-7</v>
      </c>
      <c r="DW8">
        <f>ROUND('qx mannen 2022'!DW8,10)</f>
        <v>2.487E-7</v>
      </c>
      <c r="DX8">
        <f>ROUND('qx mannen 2022'!DX8,10)</f>
        <v>2.3809999999999999E-7</v>
      </c>
      <c r="DY8">
        <f>ROUND('qx mannen 2022'!DY8,10)</f>
        <v>2.2810000000000001E-7</v>
      </c>
      <c r="DZ8">
        <f>ROUND('qx mannen 2022'!DZ8,10)</f>
        <v>2.184E-7</v>
      </c>
      <c r="EA8">
        <f>ROUND('qx mannen 2022'!EA8,10)</f>
        <v>2.0910000000000001E-7</v>
      </c>
      <c r="EB8">
        <f>ROUND('qx mannen 2022'!EB8,10)</f>
        <v>2.0029999999999999E-7</v>
      </c>
      <c r="EC8">
        <f>ROUND('qx mannen 2022'!EC8,10)</f>
        <v>1.9180000000000001E-7</v>
      </c>
      <c r="ED8">
        <f>ROUND('qx mannen 2022'!ED8,10)</f>
        <v>1.836E-7</v>
      </c>
      <c r="EE8">
        <f>ROUND('qx mannen 2022'!EE8,10)</f>
        <v>1.7590000000000001E-7</v>
      </c>
      <c r="EF8">
        <f>ROUND('qx mannen 2022'!EF8,10)</f>
        <v>1.684E-7</v>
      </c>
      <c r="EG8">
        <f>ROUND('qx mannen 2022'!EG8,10)</f>
        <v>1.613E-7</v>
      </c>
      <c r="EH8">
        <f>ROUND('qx mannen 2022'!EH8,10)</f>
        <v>1.5440000000000001E-7</v>
      </c>
      <c r="EI8">
        <f>ROUND('qx mannen 2022'!EI8,10)</f>
        <v>1.4789999999999999E-7</v>
      </c>
      <c r="EJ8">
        <f>ROUND('qx mannen 2022'!EJ8,10)</f>
        <v>1.416E-7</v>
      </c>
      <c r="EK8">
        <f>ROUND('qx mannen 2022'!EK8,10)</f>
        <v>1.356E-7</v>
      </c>
      <c r="EL8">
        <f>ROUND('qx mannen 2022'!EL8,10)</f>
        <v>1.2989999999999999E-7</v>
      </c>
      <c r="EM8">
        <f>ROUND('qx mannen 2022'!EM8,10)</f>
        <v>1.244E-7</v>
      </c>
      <c r="EN8">
        <f>ROUND('qx mannen 2022'!EN8,10)</f>
        <v>1.191E-7</v>
      </c>
      <c r="EO8">
        <f>ROUND('qx mannen 2022'!EO8,10)</f>
        <v>1.14E-7</v>
      </c>
      <c r="EP8">
        <f>ROUND('qx mannen 2022'!EP8,10)</f>
        <v>1.092E-7</v>
      </c>
      <c r="EQ8">
        <f>ROUND('qx mannen 2022'!EQ8,10)</f>
        <v>1.046E-7</v>
      </c>
      <c r="ER8">
        <f>ROUND('qx mannen 2022'!ER8,10)</f>
        <v>1.001E-7</v>
      </c>
      <c r="ES8">
        <f>ROUND('qx mannen 2022'!ES8,10)</f>
        <v>9.5900000000000005E-8</v>
      </c>
      <c r="ET8">
        <f>ROUND('qx mannen 2022'!ET8,10)</f>
        <v>9.1800000000000001E-8</v>
      </c>
      <c r="EU8">
        <f>ROUND('qx mannen 2022'!EU8,10)</f>
        <v>8.79E-8</v>
      </c>
      <c r="EV8">
        <f>ROUND('qx mannen 2022'!EV8,10)</f>
        <v>8.42E-8</v>
      </c>
      <c r="EW8">
        <f>ROUND('qx mannen 2022'!EW8,10)</f>
        <v>8.0599999999999994E-8</v>
      </c>
      <c r="EX8">
        <f>ROUND('qx mannen 2022'!EX8,10)</f>
        <v>7.7200000000000003E-8</v>
      </c>
      <c r="EY8">
        <f>ROUND('qx mannen 2022'!EY8,10)</f>
        <v>7.4000000000000001E-8</v>
      </c>
      <c r="EZ8">
        <f>ROUND('qx mannen 2022'!EZ8,10)</f>
        <v>7.0799999999999999E-8</v>
      </c>
      <c r="FA8">
        <f>ROUND('qx mannen 2022'!FA8,10)</f>
        <v>6.7799999999999998E-8</v>
      </c>
      <c r="FB8">
        <f>ROUND('qx mannen 2022'!FB8,10)</f>
        <v>6.4900000000000005E-8</v>
      </c>
      <c r="FC8">
        <f>ROUND('qx mannen 2022'!FC8,10)</f>
        <v>6.2200000000000001E-8</v>
      </c>
      <c r="FD8">
        <f>ROUND('qx mannen 2022'!FD8,10)</f>
        <v>5.9599999999999998E-8</v>
      </c>
      <c r="FE8">
        <f>ROUND('qx mannen 2022'!FE8,10)</f>
        <v>5.7000000000000001E-8</v>
      </c>
      <c r="FF8">
        <f>ROUND('qx mannen 2022'!FF8,10)</f>
        <v>5.4599999999999999E-8</v>
      </c>
      <c r="FG8">
        <f>ROUND('qx mannen 2022'!FG8,10)</f>
        <v>5.2299999999999998E-8</v>
      </c>
      <c r="FH8">
        <f>ROUND('qx mannen 2022'!FH8,10)</f>
        <v>5.0099999999999999E-8</v>
      </c>
      <c r="FI8">
        <f>ROUND('qx mannen 2022'!FI8,10)</f>
        <v>4.8E-8</v>
      </c>
      <c r="FJ8">
        <f>ROUND('qx mannen 2022'!FJ8,10)</f>
        <v>4.5900000000000001E-8</v>
      </c>
      <c r="FK8">
        <f>ROUND('qx mannen 2022'!FK8,10)</f>
        <v>4.3999999999999997E-8</v>
      </c>
      <c r="FL8">
        <f>ROUND('qx mannen 2022'!FL8,10)</f>
        <v>4.21E-8</v>
      </c>
      <c r="FM8">
        <f>ROUND('qx mannen 2022'!FM8,10)</f>
        <v>4.0299999999999997E-8</v>
      </c>
      <c r="FN8">
        <f>ROUND('qx mannen 2022'!FN8,10)</f>
        <v>3.8600000000000002E-8</v>
      </c>
      <c r="FO8">
        <f>ROUND('qx mannen 2022'!FO8,10)</f>
        <v>3.7E-8</v>
      </c>
      <c r="FP8">
        <f>ROUND('qx mannen 2022'!FP8,10)</f>
        <v>3.5399999999999999E-8</v>
      </c>
      <c r="FQ8">
        <f>ROUND('qx mannen 2022'!FQ8,10)</f>
        <v>3.3899999999999999E-8</v>
      </c>
    </row>
    <row r="9" spans="2:173" x14ac:dyDescent="0.2">
      <c r="B9">
        <f>ROUND('qx mannen 2022'!B9,10)</f>
        <v>4.92296E-5</v>
      </c>
      <c r="C9">
        <f>ROUND('qx mannen 2022'!C9,10)</f>
        <v>4.7601700000000002E-5</v>
      </c>
      <c r="D9">
        <f>ROUND('qx mannen 2022'!D9,10)</f>
        <v>4.5992200000000003E-5</v>
      </c>
      <c r="E9">
        <f>ROUND('qx mannen 2022'!E9,10)</f>
        <v>4.44055E-5</v>
      </c>
      <c r="F9">
        <f>ROUND('qx mannen 2022'!F9,10)</f>
        <v>4.2845500000000002E-5</v>
      </c>
      <c r="G9">
        <f>ROUND('qx mannen 2022'!G9,10)</f>
        <v>4.13151E-5</v>
      </c>
      <c r="H9">
        <f>ROUND('qx mannen 2022'!H9,10)</f>
        <v>3.9817200000000002E-5</v>
      </c>
      <c r="I9">
        <f>ROUND('qx mannen 2022'!I9,10)</f>
        <v>3.8353699999999998E-5</v>
      </c>
      <c r="J9">
        <f>ROUND('qx mannen 2022'!J9,10)</f>
        <v>3.6926299999999999E-5</v>
      </c>
      <c r="K9">
        <f>ROUND('qx mannen 2022'!K9,10)</f>
        <v>3.5536400000000001E-5</v>
      </c>
      <c r="L9">
        <f>ROUND('qx mannen 2022'!L9,10)</f>
        <v>3.4184899999999999E-5</v>
      </c>
      <c r="M9">
        <f>ROUND('qx mannen 2022'!M9,10)</f>
        <v>3.2872500000000001E-5</v>
      </c>
      <c r="N9">
        <f>ROUND('qx mannen 2022'!N9,10)</f>
        <v>3.1599400000000001E-5</v>
      </c>
      <c r="O9">
        <f>ROUND('qx mannen 2022'!O9,10)</f>
        <v>3.03659E-5</v>
      </c>
      <c r="P9">
        <f>ROUND('qx mannen 2022'!P9,10)</f>
        <v>2.9171900000000001E-5</v>
      </c>
      <c r="Q9">
        <f>ROUND('qx mannen 2022'!Q9,10)</f>
        <v>2.80172E-5</v>
      </c>
      <c r="R9">
        <f>ROUND('qx mannen 2022'!R9,10)</f>
        <v>2.69014E-5</v>
      </c>
      <c r="S9">
        <f>ROUND('qx mannen 2022'!S9,10)</f>
        <v>2.5823999999999999E-5</v>
      </c>
      <c r="T9">
        <f>ROUND('qx mannen 2022'!T9,10)</f>
        <v>2.47845E-5</v>
      </c>
      <c r="U9">
        <f>ROUND('qx mannen 2022'!U9,10)</f>
        <v>2.3782E-5</v>
      </c>
      <c r="V9">
        <f>ROUND('qx mannen 2022'!V9,10)</f>
        <v>2.28159E-5</v>
      </c>
      <c r="W9">
        <f>ROUND('qx mannen 2022'!W9,10)</f>
        <v>2.1885399999999999E-5</v>
      </c>
      <c r="X9">
        <f>ROUND('qx mannen 2022'!X9,10)</f>
        <v>2.09895E-5</v>
      </c>
      <c r="Y9">
        <f>ROUND('qx mannen 2022'!Y9,10)</f>
        <v>2.01273E-5</v>
      </c>
      <c r="Z9">
        <f>ROUND('qx mannen 2022'!Z9,10)</f>
        <v>1.9298000000000001E-5</v>
      </c>
      <c r="AA9">
        <f>ROUND('qx mannen 2022'!AA9,10)</f>
        <v>1.85006E-5</v>
      </c>
      <c r="AB9">
        <f>ROUND('qx mannen 2022'!AB9,10)</f>
        <v>1.77341E-5</v>
      </c>
      <c r="AC9">
        <f>ROUND('qx mannen 2022'!AC9,10)</f>
        <v>1.6997600000000001E-5</v>
      </c>
      <c r="AD9">
        <f>ROUND('qx mannen 2022'!AD9,10)</f>
        <v>1.6290099999999998E-5</v>
      </c>
      <c r="AE9">
        <f>ROUND('qx mannen 2022'!AE9,10)</f>
        <v>1.5610599999999999E-5</v>
      </c>
      <c r="AF9">
        <f>ROUND('qx mannen 2022'!AF9,10)</f>
        <v>1.49582E-5</v>
      </c>
      <c r="AG9">
        <f>ROUND('qx mannen 2022'!AG9,10)</f>
        <v>1.43321E-5</v>
      </c>
      <c r="AH9">
        <f>ROUND('qx mannen 2022'!AH9,10)</f>
        <v>1.37311E-5</v>
      </c>
      <c r="AI9">
        <f>ROUND('qx mannen 2022'!AI9,10)</f>
        <v>1.3154499999999999E-5</v>
      </c>
      <c r="AJ9">
        <f>ROUND('qx mannen 2022'!AJ9,10)</f>
        <v>1.2601300000000001E-5</v>
      </c>
      <c r="AK9">
        <f>ROUND('qx mannen 2022'!AK9,10)</f>
        <v>1.20708E-5</v>
      </c>
      <c r="AL9">
        <f>ROUND('qx mannen 2022'!AL9,10)</f>
        <v>1.15619E-5</v>
      </c>
      <c r="AM9">
        <f>ROUND('qx mannen 2022'!AM9,10)</f>
        <v>1.1073999999999999E-5</v>
      </c>
      <c r="AN9">
        <f>ROUND('qx mannen 2022'!AN9,10)</f>
        <v>1.06063E-5</v>
      </c>
      <c r="AO9">
        <f>ROUND('qx mannen 2022'!AO9,10)</f>
        <v>1.01578E-5</v>
      </c>
      <c r="AP9">
        <f>ROUND('qx mannen 2022'!AP9,10)</f>
        <v>9.7280000000000007E-6</v>
      </c>
      <c r="AQ9">
        <f>ROUND('qx mannen 2022'!AQ9,10)</f>
        <v>9.3160000000000003E-6</v>
      </c>
      <c r="AR9">
        <f>ROUND('qx mannen 2022'!AR9,10)</f>
        <v>8.9212000000000002E-6</v>
      </c>
      <c r="AS9">
        <f>ROUND('qx mannen 2022'!AS9,10)</f>
        <v>8.5429000000000008E-6</v>
      </c>
      <c r="AT9">
        <f>ROUND('qx mannen 2022'!AT9,10)</f>
        <v>8.1804000000000005E-6</v>
      </c>
      <c r="AU9">
        <f>ROUND('qx mannen 2022'!AU9,10)</f>
        <v>7.8330999999999996E-6</v>
      </c>
      <c r="AV9">
        <f>ROUND('qx mannen 2022'!AV9,10)</f>
        <v>7.5003E-6</v>
      </c>
      <c r="AW9">
        <f>ROUND('qx mannen 2022'!AW9,10)</f>
        <v>7.1816E-6</v>
      </c>
      <c r="AX9">
        <f>ROUND('qx mannen 2022'!AX9,10)</f>
        <v>6.8762000000000003E-6</v>
      </c>
      <c r="AY9">
        <f>ROUND('qx mannen 2022'!AY9,10)</f>
        <v>6.5837000000000002E-6</v>
      </c>
      <c r="AZ9">
        <f>ROUND('qx mannen 2022'!AZ9,10)</f>
        <v>6.3036000000000001E-6</v>
      </c>
      <c r="BA9">
        <f>ROUND('qx mannen 2022'!BA9,10)</f>
        <v>6.0352000000000003E-6</v>
      </c>
      <c r="BB9">
        <f>ROUND('qx mannen 2022'!BB9,10)</f>
        <v>5.7783000000000002E-6</v>
      </c>
      <c r="BC9">
        <f>ROUND('qx mannen 2022'!BC9,10)</f>
        <v>5.5320999999999999E-6</v>
      </c>
      <c r="BD9">
        <f>ROUND('qx mannen 2022'!BD9,10)</f>
        <v>5.2963999999999998E-6</v>
      </c>
      <c r="BE9">
        <f>ROUND('qx mannen 2022'!BE9,10)</f>
        <v>5.0706999999999996E-6</v>
      </c>
      <c r="BF9">
        <f>ROUND('qx mannen 2022'!BF9,10)</f>
        <v>4.8546000000000001E-6</v>
      </c>
      <c r="BG9">
        <f>ROUND('qx mannen 2022'!BG9,10)</f>
        <v>4.6476000000000002E-6</v>
      </c>
      <c r="BH9">
        <f>ROUND('qx mannen 2022'!BH9,10)</f>
        <v>4.4494000000000001E-6</v>
      </c>
      <c r="BI9">
        <f>ROUND('qx mannen 2022'!BI9,10)</f>
        <v>4.2595999999999998E-6</v>
      </c>
      <c r="BJ9">
        <f>ROUND('qx mannen 2022'!BJ9,10)</f>
        <v>4.0779000000000004E-6</v>
      </c>
      <c r="BK9">
        <f>ROUND('qx mannen 2022'!BK9,10)</f>
        <v>3.9039E-6</v>
      </c>
      <c r="BL9">
        <f>ROUND('qx mannen 2022'!BL9,10)</f>
        <v>3.7373000000000002E-6</v>
      </c>
      <c r="BM9">
        <f>ROUND('qx mannen 2022'!BM9,10)</f>
        <v>3.5777999999999999E-6</v>
      </c>
      <c r="BN9">
        <f>ROUND('qx mannen 2022'!BN9,10)</f>
        <v>3.4251E-6</v>
      </c>
      <c r="BO9">
        <f>ROUND('qx mannen 2022'!BO9,10)</f>
        <v>3.2789000000000001E-6</v>
      </c>
      <c r="BP9">
        <f>ROUND('qx mannen 2022'!BP9,10)</f>
        <v>3.1389000000000001E-6</v>
      </c>
      <c r="BQ9">
        <f>ROUND('qx mannen 2022'!BQ9,10)</f>
        <v>3.0048999999999998E-6</v>
      </c>
      <c r="BR9">
        <f>ROUND('qx mannen 2022'!BR9,10)</f>
        <v>2.8766000000000001E-6</v>
      </c>
      <c r="BS9">
        <f>ROUND('qx mannen 2022'!BS9,10)</f>
        <v>2.7537E-6</v>
      </c>
      <c r="BT9">
        <f>ROUND('qx mannen 2022'!BT9,10)</f>
        <v>2.6361000000000001E-6</v>
      </c>
      <c r="BU9">
        <f>ROUND('qx mannen 2022'!BU9,10)</f>
        <v>2.5235000000000001E-6</v>
      </c>
      <c r="BV9">
        <f>ROUND('qx mannen 2022'!BV9,10)</f>
        <v>2.4157999999999998E-6</v>
      </c>
      <c r="BW9">
        <f>ROUND('qx mannen 2022'!BW9,10)</f>
        <v>2.3126000000000001E-6</v>
      </c>
      <c r="BX9">
        <f>ROUND('qx mannen 2022'!BX9,10)</f>
        <v>2.2137999999999999E-6</v>
      </c>
      <c r="BY9">
        <f>ROUND('qx mannen 2022'!BY9,10)</f>
        <v>2.1192E-6</v>
      </c>
      <c r="BZ9">
        <f>ROUND('qx mannen 2022'!BZ9,10)</f>
        <v>2.0287000000000002E-6</v>
      </c>
      <c r="CA9">
        <f>ROUND('qx mannen 2022'!CA9,10)</f>
        <v>1.9420000000000002E-6</v>
      </c>
      <c r="CB9">
        <f>ROUND('qx mannen 2022'!CB9,10)</f>
        <v>1.8589999999999999E-6</v>
      </c>
      <c r="CC9">
        <f>ROUND('qx mannen 2022'!CC9,10)</f>
        <v>1.7796000000000001E-6</v>
      </c>
      <c r="CD9">
        <f>ROUND('qx mannen 2022'!CD9,10)</f>
        <v>1.7035000000000001E-6</v>
      </c>
      <c r="CE9">
        <f>ROUND('qx mannen 2022'!CE9,10)</f>
        <v>1.6307999999999999E-6</v>
      </c>
      <c r="CF9">
        <f>ROUND('qx mannen 2022'!CF9,10)</f>
        <v>1.5611E-6</v>
      </c>
      <c r="CG9">
        <f>ROUND('qx mannen 2022'!CG9,10)</f>
        <v>1.4944E-6</v>
      </c>
      <c r="CH9">
        <f>ROUND('qx mannen 2022'!CH9,10)</f>
        <v>1.4304999999999999E-6</v>
      </c>
      <c r="CI9">
        <f>ROUND('qx mannen 2022'!CI9,10)</f>
        <v>1.3694E-6</v>
      </c>
      <c r="CJ9">
        <f>ROUND('qx mannen 2022'!CJ9,10)</f>
        <v>1.3108E-6</v>
      </c>
      <c r="CK9">
        <f>ROUND('qx mannen 2022'!CK9,10)</f>
        <v>1.2548E-6</v>
      </c>
      <c r="CL9">
        <f>ROUND('qx mannen 2022'!CL9,10)</f>
        <v>1.2012E-6</v>
      </c>
      <c r="CM9">
        <f>ROUND('qx mannen 2022'!CM9,10)</f>
        <v>1.1499E-6</v>
      </c>
      <c r="CN9">
        <f>ROUND('qx mannen 2022'!CN9,10)</f>
        <v>1.1006999999999999E-6</v>
      </c>
      <c r="CO9">
        <f>ROUND('qx mannen 2022'!CO9,10)</f>
        <v>1.0537E-6</v>
      </c>
      <c r="CP9">
        <f>ROUND('qx mannen 2022'!CP9,10)</f>
        <v>1.0086E-6</v>
      </c>
      <c r="CQ9">
        <f>ROUND('qx mannen 2022'!CQ9,10)</f>
        <v>9.654999999999999E-7</v>
      </c>
      <c r="CR9">
        <f>ROUND('qx mannen 2022'!CR9,10)</f>
        <v>9.2429999999999998E-7</v>
      </c>
      <c r="CS9">
        <f>ROUND('qx mannen 2022'!CS9,10)</f>
        <v>8.8479999999999998E-7</v>
      </c>
      <c r="CT9">
        <f>ROUND('qx mannen 2022'!CT9,10)</f>
        <v>8.4689999999999999E-7</v>
      </c>
      <c r="CU9">
        <f>ROUND('qx mannen 2022'!CU9,10)</f>
        <v>8.1070000000000003E-7</v>
      </c>
      <c r="CV9">
        <f>ROUND('qx mannen 2022'!CV9,10)</f>
        <v>7.7609999999999997E-7</v>
      </c>
      <c r="CW9">
        <f>ROUND('qx mannen 2022'!CW9,10)</f>
        <v>7.4290000000000001E-7</v>
      </c>
      <c r="CX9">
        <f>ROUND('qx mannen 2022'!CX9,10)</f>
        <v>7.1119999999999996E-7</v>
      </c>
      <c r="CY9">
        <f>ROUND('qx mannen 2022'!CY9,10)</f>
        <v>6.8080000000000001E-7</v>
      </c>
      <c r="CZ9">
        <f>ROUND('qx mannen 2022'!CZ9,10)</f>
        <v>6.5170000000000005E-7</v>
      </c>
      <c r="DA9">
        <f>ROUND('qx mannen 2022'!DA9,10)</f>
        <v>6.2379999999999996E-7</v>
      </c>
      <c r="DB9">
        <f>ROUND('qx mannen 2022'!DB9,10)</f>
        <v>5.9709999999999997E-7</v>
      </c>
      <c r="DC9">
        <f>ROUND('qx mannen 2022'!DC9,10)</f>
        <v>5.7159999999999996E-7</v>
      </c>
      <c r="DD9">
        <f>ROUND('qx mannen 2022'!DD9,10)</f>
        <v>5.4720000000000003E-7</v>
      </c>
      <c r="DE9">
        <f>ROUND('qx mannen 2022'!DE9,10)</f>
        <v>5.2379999999999997E-7</v>
      </c>
      <c r="DF9">
        <f>ROUND('qx mannen 2022'!DF9,10)</f>
        <v>5.0139999999999998E-7</v>
      </c>
      <c r="DG9">
        <f>ROUND('qx mannen 2022'!DG9,10)</f>
        <v>4.7999999999999996E-7</v>
      </c>
      <c r="DH9">
        <f>ROUND('qx mannen 2022'!DH9,10)</f>
        <v>4.5950000000000001E-7</v>
      </c>
      <c r="DI9">
        <f>ROUND('qx mannen 2022'!DI9,10)</f>
        <v>4.3980000000000001E-7</v>
      </c>
      <c r="DJ9">
        <f>ROUND('qx mannen 2022'!DJ9,10)</f>
        <v>4.2100000000000002E-7</v>
      </c>
      <c r="DK9">
        <f>ROUND('qx mannen 2022'!DK9,10)</f>
        <v>4.03E-7</v>
      </c>
      <c r="DL9">
        <f>ROUND('qx mannen 2022'!DL9,10)</f>
        <v>3.8579999999999997E-7</v>
      </c>
      <c r="DM9">
        <f>ROUND('qx mannen 2022'!DM9,10)</f>
        <v>3.693E-7</v>
      </c>
      <c r="DN9">
        <f>ROUND('qx mannen 2022'!DN9,10)</f>
        <v>3.5349999999999998E-7</v>
      </c>
      <c r="DO9">
        <f>ROUND('qx mannen 2022'!DO9,10)</f>
        <v>3.3840000000000001E-7</v>
      </c>
      <c r="DP9">
        <f>ROUND('qx mannen 2022'!DP9,10)</f>
        <v>3.2389999999999998E-7</v>
      </c>
      <c r="DQ9">
        <f>ROUND('qx mannen 2022'!DQ9,10)</f>
        <v>3.101E-7</v>
      </c>
      <c r="DR9">
        <f>ROUND('qx mannen 2022'!DR9,10)</f>
        <v>2.9680000000000001E-7</v>
      </c>
      <c r="DS9">
        <f>ROUND('qx mannen 2022'!DS9,10)</f>
        <v>2.8410000000000001E-7</v>
      </c>
      <c r="DT9">
        <f>ROUND('qx mannen 2022'!DT9,10)</f>
        <v>2.72E-7</v>
      </c>
      <c r="DU9">
        <f>ROUND('qx mannen 2022'!DU9,10)</f>
        <v>2.6039999999999998E-7</v>
      </c>
      <c r="DV9">
        <f>ROUND('qx mannen 2022'!DV9,10)</f>
        <v>2.4919999999999998E-7</v>
      </c>
      <c r="DW9">
        <f>ROUND('qx mannen 2022'!DW9,10)</f>
        <v>2.3859999999999998E-7</v>
      </c>
      <c r="DX9">
        <f>ROUND('qx mannen 2022'!DX9,10)</f>
        <v>2.2840000000000001E-7</v>
      </c>
      <c r="DY9">
        <f>ROUND('qx mannen 2022'!DY9,10)</f>
        <v>2.1860000000000001E-7</v>
      </c>
      <c r="DZ9">
        <f>ROUND('qx mannen 2022'!DZ9,10)</f>
        <v>2.093E-7</v>
      </c>
      <c r="EA9">
        <f>ROUND('qx mannen 2022'!EA9,10)</f>
        <v>2.0029999999999999E-7</v>
      </c>
      <c r="EB9">
        <f>ROUND('qx mannen 2022'!EB9,10)</f>
        <v>1.9180000000000001E-7</v>
      </c>
      <c r="EC9">
        <f>ROUND('qx mannen 2022'!EC9,10)</f>
        <v>1.836E-7</v>
      </c>
      <c r="ED9">
        <f>ROUND('qx mannen 2022'!ED9,10)</f>
        <v>1.7569999999999999E-7</v>
      </c>
      <c r="EE9">
        <f>ROUND('qx mannen 2022'!EE9,10)</f>
        <v>1.6820000000000001E-7</v>
      </c>
      <c r="EF9">
        <f>ROUND('qx mannen 2022'!EF9,10)</f>
        <v>1.61E-7</v>
      </c>
      <c r="EG9">
        <f>ROUND('qx mannen 2022'!EG9,10)</f>
        <v>1.5410000000000001E-7</v>
      </c>
      <c r="EH9">
        <f>ROUND('qx mannen 2022'!EH9,10)</f>
        <v>1.476E-7</v>
      </c>
      <c r="EI9">
        <f>ROUND('qx mannen 2022'!EI9,10)</f>
        <v>1.4119999999999999E-7</v>
      </c>
      <c r="EJ9">
        <f>ROUND('qx mannen 2022'!EJ9,10)</f>
        <v>1.3519999999999999E-7</v>
      </c>
      <c r="EK9">
        <f>ROUND('qx mannen 2022'!EK9,10)</f>
        <v>1.2940000000000001E-7</v>
      </c>
      <c r="EL9">
        <f>ROUND('qx mannen 2022'!EL9,10)</f>
        <v>1.2389999999999999E-7</v>
      </c>
      <c r="EM9">
        <f>ROUND('qx mannen 2022'!EM9,10)</f>
        <v>1.186E-7</v>
      </c>
      <c r="EN9">
        <f>ROUND('qx mannen 2022'!EN9,10)</f>
        <v>1.135E-7</v>
      </c>
      <c r="EO9">
        <f>ROUND('qx mannen 2022'!EO9,10)</f>
        <v>1.087E-7</v>
      </c>
      <c r="EP9">
        <f>ROUND('qx mannen 2022'!EP9,10)</f>
        <v>1.04E-7</v>
      </c>
      <c r="EQ9">
        <f>ROUND('qx mannen 2022'!EQ9,10)</f>
        <v>9.9600000000000005E-8</v>
      </c>
      <c r="ER9">
        <f>ROUND('qx mannen 2022'!ER9,10)</f>
        <v>9.53E-8</v>
      </c>
      <c r="ES9">
        <f>ROUND('qx mannen 2022'!ES9,10)</f>
        <v>9.1300000000000004E-8</v>
      </c>
      <c r="ET9">
        <f>ROUND('qx mannen 2022'!ET9,10)</f>
        <v>8.7299999999999994E-8</v>
      </c>
      <c r="EU9">
        <f>ROUND('qx mannen 2022'!EU9,10)</f>
        <v>8.3599999999999994E-8</v>
      </c>
      <c r="EV9">
        <f>ROUND('qx mannen 2022'!EV9,10)</f>
        <v>8.0000000000000002E-8</v>
      </c>
      <c r="EW9">
        <f>ROUND('qx mannen 2022'!EW9,10)</f>
        <v>7.6599999999999998E-8</v>
      </c>
      <c r="EX9">
        <f>ROUND('qx mannen 2022'!EX9,10)</f>
        <v>7.3300000000000001E-8</v>
      </c>
      <c r="EY9">
        <f>ROUND('qx mannen 2022'!EY9,10)</f>
        <v>7.0200000000000007E-8</v>
      </c>
      <c r="EZ9">
        <f>ROUND('qx mannen 2022'!EZ9,10)</f>
        <v>6.7200000000000006E-8</v>
      </c>
      <c r="FA9">
        <f>ROUND('qx mannen 2022'!FA9,10)</f>
        <v>6.43E-8</v>
      </c>
      <c r="FB9">
        <f>ROUND('qx mannen 2022'!FB9,10)</f>
        <v>6.1599999999999996E-8</v>
      </c>
      <c r="FC9">
        <f>ROUND('qx mannen 2022'!FC9,10)</f>
        <v>5.8999999999999999E-8</v>
      </c>
      <c r="FD9">
        <f>ROUND('qx mannen 2022'!FD9,10)</f>
        <v>5.6400000000000002E-8</v>
      </c>
      <c r="FE9">
        <f>ROUND('qx mannen 2022'!FE9,10)</f>
        <v>5.4E-8</v>
      </c>
      <c r="FF9">
        <f>ROUND('qx mannen 2022'!FF9,10)</f>
        <v>5.17E-8</v>
      </c>
      <c r="FG9">
        <f>ROUND('qx mannen 2022'!FG9,10)</f>
        <v>4.95E-8</v>
      </c>
      <c r="FH9">
        <f>ROUND('qx mannen 2022'!FH9,10)</f>
        <v>4.7400000000000001E-8</v>
      </c>
      <c r="FI9">
        <f>ROUND('qx mannen 2022'!FI9,10)</f>
        <v>4.5400000000000003E-8</v>
      </c>
      <c r="FJ9">
        <f>ROUND('qx mannen 2022'!FJ9,10)</f>
        <v>4.3399999999999998E-8</v>
      </c>
      <c r="FK9">
        <f>ROUND('qx mannen 2022'!FK9,10)</f>
        <v>4.1600000000000002E-8</v>
      </c>
      <c r="FL9">
        <f>ROUND('qx mannen 2022'!FL9,10)</f>
        <v>3.9799999999999999E-8</v>
      </c>
      <c r="FM9">
        <f>ROUND('qx mannen 2022'!FM9,10)</f>
        <v>3.8099999999999997E-8</v>
      </c>
      <c r="FN9">
        <f>ROUND('qx mannen 2022'!FN9,10)</f>
        <v>3.6500000000000003E-8</v>
      </c>
      <c r="FO9">
        <f>ROUND('qx mannen 2022'!FO9,10)</f>
        <v>3.4900000000000001E-8</v>
      </c>
      <c r="FP9">
        <f>ROUND('qx mannen 2022'!FP9,10)</f>
        <v>3.3400000000000001E-8</v>
      </c>
      <c r="FQ9">
        <f>ROUND('qx mannen 2022'!FQ9,10)</f>
        <v>3.2000000000000002E-8</v>
      </c>
    </row>
    <row r="10" spans="2:173" x14ac:dyDescent="0.2">
      <c r="B10">
        <f>ROUND('qx mannen 2022'!B10,10)</f>
        <v>5.0662099999999997E-5</v>
      </c>
      <c r="C10">
        <f>ROUND('qx mannen 2022'!C10,10)</f>
        <v>4.89483E-5</v>
      </c>
      <c r="D10">
        <f>ROUND('qx mannen 2022'!D10,10)</f>
        <v>4.7268200000000003E-5</v>
      </c>
      <c r="E10">
        <f>ROUND('qx mannen 2022'!E10,10)</f>
        <v>4.5624100000000002E-5</v>
      </c>
      <c r="F10">
        <f>ROUND('qx mannen 2022'!F10,10)</f>
        <v>4.4017999999999998E-5</v>
      </c>
      <c r="G10">
        <f>ROUND('qx mannen 2022'!G10,10)</f>
        <v>4.2451199999999998E-5</v>
      </c>
      <c r="H10">
        <f>ROUND('qx mannen 2022'!H10,10)</f>
        <v>4.0924799999999998E-5</v>
      </c>
      <c r="I10">
        <f>ROUND('qx mannen 2022'!I10,10)</f>
        <v>3.9439800000000001E-5</v>
      </c>
      <c r="J10">
        <f>ROUND('qx mannen 2022'!J10,10)</f>
        <v>3.7996500000000001E-5</v>
      </c>
      <c r="K10">
        <f>ROUND('qx mannen 2022'!K10,10)</f>
        <v>3.6595299999999998E-5</v>
      </c>
      <c r="L10">
        <f>ROUND('qx mannen 2022'!L10,10)</f>
        <v>3.52361E-5</v>
      </c>
      <c r="M10">
        <f>ROUND('qx mannen 2022'!M10,10)</f>
        <v>3.3918999999999998E-5</v>
      </c>
      <c r="N10">
        <f>ROUND('qx mannen 2022'!N10,10)</f>
        <v>3.26435E-5</v>
      </c>
      <c r="O10">
        <f>ROUND('qx mannen 2022'!O10,10)</f>
        <v>3.1409199999999997E-5</v>
      </c>
      <c r="P10">
        <f>ROUND('qx mannen 2022'!P10,10)</f>
        <v>3.0215699999999999E-5</v>
      </c>
      <c r="Q10">
        <f>ROUND('qx mannen 2022'!Q10,10)</f>
        <v>2.9062200000000001E-5</v>
      </c>
      <c r="R10">
        <f>ROUND('qx mannen 2022'!R10,10)</f>
        <v>2.7948000000000001E-5</v>
      </c>
      <c r="S10">
        <f>ROUND('qx mannen 2022'!S10,10)</f>
        <v>2.68724E-5</v>
      </c>
      <c r="T10">
        <f>ROUND('qx mannen 2022'!T10,10)</f>
        <v>2.5834400000000001E-5</v>
      </c>
      <c r="U10">
        <f>ROUND('qx mannen 2022'!U10,10)</f>
        <v>2.4833200000000001E-5</v>
      </c>
      <c r="V10">
        <f>ROUND('qx mannen 2022'!V10,10)</f>
        <v>2.3867999999999999E-5</v>
      </c>
      <c r="W10">
        <f>ROUND('qx mannen 2022'!W10,10)</f>
        <v>2.2937599999999999E-5</v>
      </c>
      <c r="X10">
        <f>ROUND('qx mannen 2022'!X10,10)</f>
        <v>2.2041200000000002E-5</v>
      </c>
      <c r="Y10">
        <f>ROUND('qx mannen 2022'!Y10,10)</f>
        <v>2.1177799999999999E-5</v>
      </c>
      <c r="Z10">
        <f>ROUND('qx mannen 2022'!Z10,10)</f>
        <v>2.0346399999999999E-5</v>
      </c>
      <c r="AA10">
        <f>ROUND('qx mannen 2022'!AA10,10)</f>
        <v>1.9545999999999999E-5</v>
      </c>
      <c r="AB10">
        <f>ROUND('qx mannen 2022'!AB10,10)</f>
        <v>1.8775700000000001E-5</v>
      </c>
      <c r="AC10">
        <f>ROUND('qx mannen 2022'!AC10,10)</f>
        <v>1.8034500000000002E-5</v>
      </c>
      <c r="AD10">
        <f>ROUND('qx mannen 2022'!AD10,10)</f>
        <v>1.73214E-5</v>
      </c>
      <c r="AE10">
        <f>ROUND('qx mannen 2022'!AE10,10)</f>
        <v>1.66355E-5</v>
      </c>
      <c r="AF10">
        <f>ROUND('qx mannen 2022'!AF10,10)</f>
        <v>1.5975900000000001E-5</v>
      </c>
      <c r="AG10">
        <f>ROUND('qx mannen 2022'!AG10,10)</f>
        <v>1.5341599999999999E-5</v>
      </c>
      <c r="AH10">
        <f>ROUND('qx mannen 2022'!AH10,10)</f>
        <v>1.47319E-5</v>
      </c>
      <c r="AI10">
        <f>ROUND('qx mannen 2022'!AI10,10)</f>
        <v>1.4145799999999999E-5</v>
      </c>
      <c r="AJ10">
        <f>ROUND('qx mannen 2022'!AJ10,10)</f>
        <v>1.3582400000000001E-5</v>
      </c>
      <c r="AK10">
        <f>ROUND('qx mannen 2022'!AK10,10)</f>
        <v>1.3040999999999999E-5</v>
      </c>
      <c r="AL10">
        <f>ROUND('qx mannen 2022'!AL10,10)</f>
        <v>1.25207E-5</v>
      </c>
      <c r="AM10">
        <f>ROUND('qx mannen 2022'!AM10,10)</f>
        <v>1.20208E-5</v>
      </c>
      <c r="AN10">
        <f>ROUND('qx mannen 2022'!AN10,10)</f>
        <v>1.1540599999999999E-5</v>
      </c>
      <c r="AO10">
        <f>ROUND('qx mannen 2022'!AO10,10)</f>
        <v>1.1079200000000001E-5</v>
      </c>
      <c r="AP10">
        <f>ROUND('qx mannen 2022'!AP10,10)</f>
        <v>1.0635999999999999E-5</v>
      </c>
      <c r="AQ10">
        <f>ROUND('qx mannen 2022'!AQ10,10)</f>
        <v>1.0210299999999999E-5</v>
      </c>
      <c r="AR10">
        <f>ROUND('qx mannen 2022'!AR10,10)</f>
        <v>9.8014000000000007E-6</v>
      </c>
      <c r="AS10">
        <f>ROUND('qx mannen 2022'!AS10,10)</f>
        <v>9.4088000000000004E-6</v>
      </c>
      <c r="AT10">
        <f>ROUND('qx mannen 2022'!AT10,10)</f>
        <v>9.0317000000000003E-6</v>
      </c>
      <c r="AU10">
        <f>ROUND('qx mannen 2022'!AU10,10)</f>
        <v>8.6695000000000006E-6</v>
      </c>
      <c r="AV10">
        <f>ROUND('qx mannen 2022'!AV10,10)</f>
        <v>8.3218000000000005E-6</v>
      </c>
      <c r="AW10">
        <f>ROUND('qx mannen 2022'!AW10,10)</f>
        <v>7.9878E-6</v>
      </c>
      <c r="AX10">
        <f>ROUND('qx mannen 2022'!AX10,10)</f>
        <v>7.6672E-6</v>
      </c>
      <c r="AY10">
        <f>ROUND('qx mannen 2022'!AY10,10)</f>
        <v>7.3594000000000002E-6</v>
      </c>
      <c r="AZ10">
        <f>ROUND('qx mannen 2022'!AZ10,10)</f>
        <v>7.0638E-6</v>
      </c>
      <c r="BA10">
        <f>ROUND('qx mannen 2022'!BA10,10)</f>
        <v>6.7800999999999997E-6</v>
      </c>
      <c r="BB10">
        <f>ROUND('qx mannen 2022'!BB10,10)</f>
        <v>6.5076000000000002E-6</v>
      </c>
      <c r="BC10">
        <f>ROUND('qx mannen 2022'!BC10,10)</f>
        <v>6.2461000000000002E-6</v>
      </c>
      <c r="BD10">
        <f>ROUND('qx mannen 2022'!BD10,10)</f>
        <v>5.9950000000000002E-6</v>
      </c>
      <c r="BE10">
        <f>ROUND('qx mannen 2022'!BE10,10)</f>
        <v>5.7540000000000003E-6</v>
      </c>
      <c r="BF10">
        <f>ROUND('qx mannen 2022'!BF10,10)</f>
        <v>5.5226000000000003E-6</v>
      </c>
      <c r="BG10">
        <f>ROUND('qx mannen 2022'!BG10,10)</f>
        <v>5.3005000000000003E-6</v>
      </c>
      <c r="BH10">
        <f>ROUND('qx mannen 2022'!BH10,10)</f>
        <v>5.0873000000000004E-6</v>
      </c>
      <c r="BI10">
        <f>ROUND('qx mannen 2022'!BI10,10)</f>
        <v>4.8826999999999999E-6</v>
      </c>
      <c r="BJ10">
        <f>ROUND('qx mannen 2022'!BJ10,10)</f>
        <v>4.6863000000000003E-6</v>
      </c>
      <c r="BK10">
        <f>ROUND('qx mannen 2022'!BK10,10)</f>
        <v>4.4977000000000002E-6</v>
      </c>
      <c r="BL10">
        <f>ROUND('qx mannen 2022'!BL10,10)</f>
        <v>4.3166999999999997E-6</v>
      </c>
      <c r="BM10">
        <f>ROUND('qx mannen 2022'!BM10,10)</f>
        <v>4.143E-6</v>
      </c>
      <c r="BN10">
        <f>ROUND('qx mannen 2022'!BN10,10)</f>
        <v>3.9762000000000001E-6</v>
      </c>
      <c r="BO10">
        <f>ROUND('qx mannen 2022'!BO10,10)</f>
        <v>3.8162E-6</v>
      </c>
      <c r="BP10">
        <f>ROUND('qx mannen 2022'!BP10,10)</f>
        <v>3.6625999999999999E-6</v>
      </c>
      <c r="BQ10">
        <f>ROUND('qx mannen 2022'!BQ10,10)</f>
        <v>3.5151E-6</v>
      </c>
      <c r="BR10">
        <f>ROUND('qx mannen 2022'!BR10,10)</f>
        <v>3.3736000000000002E-6</v>
      </c>
      <c r="BS10">
        <f>ROUND('qx mannen 2022'!BS10,10)</f>
        <v>3.2378000000000002E-6</v>
      </c>
      <c r="BT10">
        <f>ROUND('qx mannen 2022'!BT10,10)</f>
        <v>3.1074000000000001E-6</v>
      </c>
      <c r="BU10">
        <f>ROUND('qx mannen 2022'!BU10,10)</f>
        <v>2.9822999999999998E-6</v>
      </c>
      <c r="BV10">
        <f>ROUND('qx mannen 2022'!BV10,10)</f>
        <v>2.8621999999999999E-6</v>
      </c>
      <c r="BW10">
        <f>ROUND('qx mannen 2022'!BW10,10)</f>
        <v>2.7468999999999999E-6</v>
      </c>
      <c r="BX10">
        <f>ROUND('qx mannen 2022'!BX10,10)</f>
        <v>2.6363000000000001E-6</v>
      </c>
      <c r="BY10">
        <f>ROUND('qx mannen 2022'!BY10,10)</f>
        <v>2.5301000000000001E-6</v>
      </c>
      <c r="BZ10">
        <f>ROUND('qx mannen 2022'!BZ10,10)</f>
        <v>2.4281999999999999E-6</v>
      </c>
      <c r="CA10">
        <f>ROUND('qx mannen 2022'!CA10,10)</f>
        <v>2.3304000000000002E-6</v>
      </c>
      <c r="CB10">
        <f>ROUND('qx mannen 2022'!CB10,10)</f>
        <v>2.2365999999999999E-6</v>
      </c>
      <c r="CC10">
        <f>ROUND('qx mannen 2022'!CC10,10)</f>
        <v>2.1465000000000001E-6</v>
      </c>
      <c r="CD10">
        <f>ROUND('qx mannen 2022'!CD10,10)</f>
        <v>2.0600000000000002E-6</v>
      </c>
      <c r="CE10">
        <f>ROUND('qx mannen 2022'!CE10,10)</f>
        <v>1.9769999999999999E-6</v>
      </c>
      <c r="CF10">
        <f>ROUND('qx mannen 2022'!CF10,10)</f>
        <v>1.8974E-6</v>
      </c>
      <c r="CG10">
        <f>ROUND('qx mannen 2022'!CG10,10)</f>
        <v>1.821E-6</v>
      </c>
      <c r="CH10">
        <f>ROUND('qx mannen 2022'!CH10,10)</f>
        <v>1.7476E-6</v>
      </c>
      <c r="CI10">
        <f>ROUND('qx mannen 2022'!CI10,10)</f>
        <v>1.6772E-6</v>
      </c>
      <c r="CJ10">
        <f>ROUND('qx mannen 2022'!CJ10,10)</f>
        <v>1.6097E-6</v>
      </c>
      <c r="CK10">
        <f>ROUND('qx mannen 2022'!CK10,10)</f>
        <v>1.5448E-6</v>
      </c>
      <c r="CL10">
        <f>ROUND('qx mannen 2022'!CL10,10)</f>
        <v>1.4826E-6</v>
      </c>
      <c r="CM10">
        <f>ROUND('qx mannen 2022'!CM10,10)</f>
        <v>1.4229E-6</v>
      </c>
      <c r="CN10">
        <f>ROUND('qx mannen 2022'!CN10,10)</f>
        <v>1.3655000000000001E-6</v>
      </c>
      <c r="CO10">
        <f>ROUND('qx mannen 2022'!CO10,10)</f>
        <v>1.3105E-6</v>
      </c>
      <c r="CP10">
        <f>ROUND('qx mannen 2022'!CP10,10)</f>
        <v>1.2577E-6</v>
      </c>
      <c r="CQ10">
        <f>ROUND('qx mannen 2022'!CQ10,10)</f>
        <v>1.2071000000000001E-6</v>
      </c>
      <c r="CR10">
        <f>ROUND('qx mannen 2022'!CR10,10)</f>
        <v>1.1584E-6</v>
      </c>
      <c r="CS10">
        <f>ROUND('qx mannen 2022'!CS10,10)</f>
        <v>1.1118000000000001E-6</v>
      </c>
      <c r="CT10">
        <f>ROUND('qx mannen 2022'!CT10,10)</f>
        <v>1.0669999999999999E-6</v>
      </c>
      <c r="CU10">
        <f>ROUND('qx mannen 2022'!CU10,10)</f>
        <v>1.0240000000000001E-6</v>
      </c>
      <c r="CV10">
        <f>ROUND('qx mannen 2022'!CV10,10)</f>
        <v>9.8269999999999993E-7</v>
      </c>
      <c r="CW10">
        <f>ROUND('qx mannen 2022'!CW10,10)</f>
        <v>9.4310000000000002E-7</v>
      </c>
      <c r="CX10">
        <f>ROUND('qx mannen 2022'!CX10,10)</f>
        <v>9.0510000000000002E-7</v>
      </c>
      <c r="CY10">
        <f>ROUND('qx mannen 2022'!CY10,10)</f>
        <v>8.6870000000000004E-7</v>
      </c>
      <c r="CZ10">
        <f>ROUND('qx mannen 2022'!CZ10,10)</f>
        <v>8.3369999999999995E-7</v>
      </c>
      <c r="DA10">
        <f>ROUND('qx mannen 2022'!DA10,10)</f>
        <v>8.0009999999999997E-7</v>
      </c>
      <c r="DB10">
        <f>ROUND('qx mannen 2022'!DB10,10)</f>
        <v>7.6779999999999998E-7</v>
      </c>
      <c r="DC10">
        <f>ROUND('qx mannen 2022'!DC10,10)</f>
        <v>7.3689999999999999E-7</v>
      </c>
      <c r="DD10">
        <f>ROUND('qx mannen 2022'!DD10,10)</f>
        <v>7.0719999999999998E-7</v>
      </c>
      <c r="DE10">
        <f>ROUND('qx mannen 2022'!DE10,10)</f>
        <v>6.7869999999999996E-7</v>
      </c>
      <c r="DF10">
        <f>ROUND('qx mannen 2022'!DF10,10)</f>
        <v>6.5140000000000002E-7</v>
      </c>
      <c r="DG10">
        <f>ROUND('qx mannen 2022'!DG10,10)</f>
        <v>6.2509999999999995E-7</v>
      </c>
      <c r="DH10">
        <f>ROUND('qx mannen 2022'!DH10,10)</f>
        <v>5.9999999999999997E-7</v>
      </c>
      <c r="DI10">
        <f>ROUND('qx mannen 2022'!DI10,10)</f>
        <v>5.7579999999999995E-7</v>
      </c>
      <c r="DJ10">
        <f>ROUND('qx mannen 2022'!DJ10,10)</f>
        <v>5.5260000000000001E-7</v>
      </c>
      <c r="DK10">
        <f>ROUND('qx mannen 2022'!DK10,10)</f>
        <v>5.3030000000000003E-7</v>
      </c>
      <c r="DL10">
        <f>ROUND('qx mannen 2022'!DL10,10)</f>
        <v>5.0900000000000002E-7</v>
      </c>
      <c r="DM10">
        <f>ROUND('qx mannen 2022'!DM10,10)</f>
        <v>4.8839999999999995E-7</v>
      </c>
      <c r="DN10">
        <f>ROUND('qx mannen 2022'!DN10,10)</f>
        <v>4.6880000000000002E-7</v>
      </c>
      <c r="DO10">
        <f>ROUND('qx mannen 2022'!DO10,10)</f>
        <v>4.4990000000000003E-7</v>
      </c>
      <c r="DP10">
        <f>ROUND('qx mannen 2022'!DP10,10)</f>
        <v>4.3179999999999999E-7</v>
      </c>
      <c r="DQ10">
        <f>ROUND('qx mannen 2022'!DQ10,10)</f>
        <v>4.144E-7</v>
      </c>
      <c r="DR10">
        <f>ROUND('qx mannen 2022'!DR10,10)</f>
        <v>3.9770000000000002E-7</v>
      </c>
      <c r="DS10">
        <f>ROUND('qx mannen 2022'!DS10,10)</f>
        <v>3.8159999999999998E-7</v>
      </c>
      <c r="DT10">
        <f>ROUND('qx mannen 2022'!DT10,10)</f>
        <v>3.6629999999999999E-7</v>
      </c>
      <c r="DU10">
        <f>ROUND('qx mannen 2022'!DU10,10)</f>
        <v>3.5149999999999999E-7</v>
      </c>
      <c r="DV10">
        <f>ROUND('qx mannen 2022'!DV10,10)</f>
        <v>3.3729999999999998E-7</v>
      </c>
      <c r="DW10">
        <f>ROUND('qx mannen 2022'!DW10,10)</f>
        <v>3.2379999999999997E-7</v>
      </c>
      <c r="DX10">
        <f>ROUND('qx mannen 2022'!DX10,10)</f>
        <v>3.107E-7</v>
      </c>
      <c r="DY10">
        <f>ROUND('qx mannen 2022'!DY10,10)</f>
        <v>2.9820000000000001E-7</v>
      </c>
      <c r="DZ10">
        <f>ROUND('qx mannen 2022'!DZ10,10)</f>
        <v>2.8620000000000001E-7</v>
      </c>
      <c r="EA10">
        <f>ROUND('qx mannen 2022'!EA10,10)</f>
        <v>2.7459999999999998E-7</v>
      </c>
      <c r="EB10">
        <f>ROUND('qx mannen 2022'!EB10,10)</f>
        <v>2.636E-7</v>
      </c>
      <c r="EC10">
        <f>ROUND('qx mannen 2022'!EC10,10)</f>
        <v>2.53E-7</v>
      </c>
      <c r="ED10">
        <f>ROUND('qx mannen 2022'!ED10,10)</f>
        <v>2.4279999999999998E-7</v>
      </c>
      <c r="EE10">
        <f>ROUND('qx mannen 2022'!EE10,10)</f>
        <v>2.3300000000000001E-7</v>
      </c>
      <c r="EF10">
        <f>ROUND('qx mannen 2022'!EF10,10)</f>
        <v>2.2359999999999999E-7</v>
      </c>
      <c r="EG10">
        <f>ROUND('qx mannen 2022'!EG10,10)</f>
        <v>2.146E-7</v>
      </c>
      <c r="EH10">
        <f>ROUND('qx mannen 2022'!EH10,10)</f>
        <v>2.0590000000000001E-7</v>
      </c>
      <c r="EI10">
        <f>ROUND('qx mannen 2022'!EI10,10)</f>
        <v>1.976E-7</v>
      </c>
      <c r="EJ10">
        <f>ROUND('qx mannen 2022'!EJ10,10)</f>
        <v>1.8970000000000001E-7</v>
      </c>
      <c r="EK10">
        <f>ROUND('qx mannen 2022'!EK10,10)</f>
        <v>1.8199999999999999E-7</v>
      </c>
      <c r="EL10">
        <f>ROUND('qx mannen 2022'!EL10,10)</f>
        <v>1.747E-7</v>
      </c>
      <c r="EM10">
        <f>ROUND('qx mannen 2022'!EM10,10)</f>
        <v>1.677E-7</v>
      </c>
      <c r="EN10">
        <f>ROUND('qx mannen 2022'!EN10,10)</f>
        <v>1.6089999999999999E-7</v>
      </c>
      <c r="EO10">
        <f>ROUND('qx mannen 2022'!EO10,10)</f>
        <v>1.5440000000000001E-7</v>
      </c>
      <c r="EP10">
        <f>ROUND('qx mannen 2022'!EP10,10)</f>
        <v>1.4819999999999999E-7</v>
      </c>
      <c r="EQ10">
        <f>ROUND('qx mannen 2022'!EQ10,10)</f>
        <v>1.4219999999999999E-7</v>
      </c>
      <c r="ER10">
        <f>ROUND('qx mannen 2022'!ER10,10)</f>
        <v>1.3650000000000001E-7</v>
      </c>
      <c r="ES10">
        <f>ROUND('qx mannen 2022'!ES10,10)</f>
        <v>1.31E-7</v>
      </c>
      <c r="ET10">
        <f>ROUND('qx mannen 2022'!ET10,10)</f>
        <v>1.2569999999999999E-7</v>
      </c>
      <c r="EU10">
        <f>ROUND('qx mannen 2022'!EU10,10)</f>
        <v>1.2069999999999999E-7</v>
      </c>
      <c r="EV10">
        <f>ROUND('qx mannen 2022'!EV10,10)</f>
        <v>1.158E-7</v>
      </c>
      <c r="EW10">
        <f>ROUND('qx mannen 2022'!EW10,10)</f>
        <v>1.111E-7</v>
      </c>
      <c r="EX10">
        <f>ROUND('qx mannen 2022'!EX10,10)</f>
        <v>1.067E-7</v>
      </c>
      <c r="EY10">
        <f>ROUND('qx mannen 2022'!EY10,10)</f>
        <v>1.024E-7</v>
      </c>
      <c r="EZ10">
        <f>ROUND('qx mannen 2022'!EZ10,10)</f>
        <v>9.8200000000000006E-8</v>
      </c>
      <c r="FA10">
        <f>ROUND('qx mannen 2022'!FA10,10)</f>
        <v>9.4300000000000004E-8</v>
      </c>
      <c r="FB10">
        <f>ROUND('qx mannen 2022'!FB10,10)</f>
        <v>9.0499999999999996E-8</v>
      </c>
      <c r="FC10">
        <f>ROUND('qx mannen 2022'!FC10,10)</f>
        <v>8.6799999999999996E-8</v>
      </c>
      <c r="FD10">
        <f>ROUND('qx mannen 2022'!FD10,10)</f>
        <v>8.3299999999999998E-8</v>
      </c>
      <c r="FE10">
        <f>ROUND('qx mannen 2022'!FE10,10)</f>
        <v>8.0000000000000002E-8</v>
      </c>
      <c r="FF10">
        <f>ROUND('qx mannen 2022'!FF10,10)</f>
        <v>7.6799999999999999E-8</v>
      </c>
      <c r="FG10">
        <f>ROUND('qx mannen 2022'!FG10,10)</f>
        <v>7.3700000000000005E-8</v>
      </c>
      <c r="FH10">
        <f>ROUND('qx mannen 2022'!FH10,10)</f>
        <v>7.0700000000000004E-8</v>
      </c>
      <c r="FI10">
        <f>ROUND('qx mannen 2022'!FI10,10)</f>
        <v>6.7799999999999998E-8</v>
      </c>
      <c r="FJ10">
        <f>ROUND('qx mannen 2022'!FJ10,10)</f>
        <v>6.5099999999999994E-8</v>
      </c>
      <c r="FK10">
        <f>ROUND('qx mannen 2022'!FK10,10)</f>
        <v>6.2499999999999997E-8</v>
      </c>
      <c r="FL10">
        <f>ROUND('qx mannen 2022'!FL10,10)</f>
        <v>5.9999999999999995E-8</v>
      </c>
      <c r="FM10">
        <f>ROUND('qx mannen 2022'!FM10,10)</f>
        <v>5.76E-8</v>
      </c>
      <c r="FN10">
        <f>ROUND('qx mannen 2022'!FN10,10)</f>
        <v>5.5199999999999998E-8</v>
      </c>
      <c r="FO10">
        <f>ROUND('qx mannen 2022'!FO10,10)</f>
        <v>5.2999999999999998E-8</v>
      </c>
      <c r="FP10">
        <f>ROUND('qx mannen 2022'!FP10,10)</f>
        <v>5.0899999999999999E-8</v>
      </c>
      <c r="FQ10">
        <f>ROUND('qx mannen 2022'!FQ10,10)</f>
        <v>4.88E-8</v>
      </c>
    </row>
    <row r="11" spans="2:173" x14ac:dyDescent="0.2">
      <c r="B11">
        <f>ROUND('qx mannen 2022'!B11,10)</f>
        <v>4.7201199999999998E-5</v>
      </c>
      <c r="C11">
        <f>ROUND('qx mannen 2022'!C11,10)</f>
        <v>4.56479E-5</v>
      </c>
      <c r="D11">
        <f>ROUND('qx mannen 2022'!D11,10)</f>
        <v>4.4124400000000001E-5</v>
      </c>
      <c r="E11">
        <f>ROUND('qx mannen 2022'!E11,10)</f>
        <v>4.2632800000000003E-5</v>
      </c>
      <c r="F11">
        <f>ROUND('qx mannen 2022'!F11,10)</f>
        <v>4.1174699999999997E-5</v>
      </c>
      <c r="G11">
        <f>ROUND('qx mannen 2022'!G11,10)</f>
        <v>3.97513E-5</v>
      </c>
      <c r="H11">
        <f>ROUND('qx mannen 2022'!H11,10)</f>
        <v>3.83638E-5</v>
      </c>
      <c r="I11">
        <f>ROUND('qx mannen 2022'!I11,10)</f>
        <v>3.7012599999999999E-5</v>
      </c>
      <c r="J11">
        <f>ROUND('qx mannen 2022'!J11,10)</f>
        <v>3.5698399999999997E-5</v>
      </c>
      <c r="K11">
        <f>ROUND('qx mannen 2022'!K11,10)</f>
        <v>3.4421400000000002E-5</v>
      </c>
      <c r="L11">
        <f>ROUND('qx mannen 2022'!L11,10)</f>
        <v>3.3181600000000001E-5</v>
      </c>
      <c r="M11">
        <f>ROUND('qx mannen 2022'!M11,10)</f>
        <v>3.19789E-5</v>
      </c>
      <c r="N11">
        <f>ROUND('qx mannen 2022'!N11,10)</f>
        <v>3.0813099999999998E-5</v>
      </c>
      <c r="O11">
        <f>ROUND('qx mannen 2022'!O11,10)</f>
        <v>2.9683799999999999E-5</v>
      </c>
      <c r="P11">
        <f>ROUND('qx mannen 2022'!P11,10)</f>
        <v>2.85906E-5</v>
      </c>
      <c r="Q11">
        <f>ROUND('qx mannen 2022'!Q11,10)</f>
        <v>2.7532999999999999E-5</v>
      </c>
      <c r="R11">
        <f>ROUND('qx mannen 2022'!R11,10)</f>
        <v>2.6510299999999999E-5</v>
      </c>
      <c r="S11">
        <f>ROUND('qx mannen 2022'!S11,10)</f>
        <v>2.55219E-5</v>
      </c>
      <c r="T11">
        <f>ROUND('qx mannen 2022'!T11,10)</f>
        <v>2.4567E-5</v>
      </c>
      <c r="U11">
        <f>ROUND('qx mannen 2022'!U11,10)</f>
        <v>2.3644900000000001E-5</v>
      </c>
      <c r="V11">
        <f>ROUND('qx mannen 2022'!V11,10)</f>
        <v>2.2754800000000001E-5</v>
      </c>
      <c r="W11">
        <f>ROUND('qx mannen 2022'!W11,10)</f>
        <v>2.1895800000000001E-5</v>
      </c>
      <c r="X11">
        <f>ROUND('qx mannen 2022'!X11,10)</f>
        <v>2.1067300000000001E-5</v>
      </c>
      <c r="Y11">
        <f>ROUND('qx mannen 2022'!Y11,10)</f>
        <v>2.02682E-5</v>
      </c>
      <c r="Z11">
        <f>ROUND('qx mannen 2022'!Z11,10)</f>
        <v>1.9497800000000002E-5</v>
      </c>
      <c r="AA11">
        <f>ROUND('qx mannen 2022'!AA11,10)</f>
        <v>1.87553E-5</v>
      </c>
      <c r="AB11">
        <f>ROUND('qx mannen 2022'!AB11,10)</f>
        <v>1.8039699999999999E-5</v>
      </c>
      <c r="AC11">
        <f>ROUND('qx mannen 2022'!AC11,10)</f>
        <v>1.7350299999999999E-5</v>
      </c>
      <c r="AD11">
        <f>ROUND('qx mannen 2022'!AD11,10)</f>
        <v>1.66863E-5</v>
      </c>
      <c r="AE11">
        <f>ROUND('qx mannen 2022'!AE11,10)</f>
        <v>1.60467E-5</v>
      </c>
      <c r="AF11">
        <f>ROUND('qx mannen 2022'!AF11,10)</f>
        <v>1.5430900000000002E-5</v>
      </c>
      <c r="AG11">
        <f>ROUND('qx mannen 2022'!AG11,10)</f>
        <v>1.4837999999999999E-5</v>
      </c>
      <c r="AH11">
        <f>ROUND('qx mannen 2022'!AH11,10)</f>
        <v>1.42672E-5</v>
      </c>
      <c r="AI11">
        <f>ROUND('qx mannen 2022'!AI11,10)</f>
        <v>1.3717799999999999E-5</v>
      </c>
      <c r="AJ11">
        <f>ROUND('qx mannen 2022'!AJ11,10)</f>
        <v>1.31891E-5</v>
      </c>
      <c r="AK11">
        <f>ROUND('qx mannen 2022'!AK11,10)</f>
        <v>1.26803E-5</v>
      </c>
      <c r="AL11">
        <f>ROUND('qx mannen 2022'!AL11,10)</f>
        <v>1.21908E-5</v>
      </c>
      <c r="AM11">
        <f>ROUND('qx mannen 2022'!AM11,10)</f>
        <v>1.1719799999999999E-5</v>
      </c>
      <c r="AN11">
        <f>ROUND('qx mannen 2022'!AN11,10)</f>
        <v>1.12667E-5</v>
      </c>
      <c r="AO11">
        <f>ROUND('qx mannen 2022'!AO11,10)</f>
        <v>1.08309E-5</v>
      </c>
      <c r="AP11">
        <f>ROUND('qx mannen 2022'!AP11,10)</f>
        <v>1.04116E-5</v>
      </c>
      <c r="AQ11">
        <f>ROUND('qx mannen 2022'!AQ11,10)</f>
        <v>1.0008400000000001E-5</v>
      </c>
      <c r="AR11">
        <f>ROUND('qx mannen 2022'!AR11,10)</f>
        <v>9.6206000000000007E-6</v>
      </c>
      <c r="AS11">
        <f>ROUND('qx mannen 2022'!AS11,10)</f>
        <v>9.2475999999999993E-6</v>
      </c>
      <c r="AT11">
        <f>ROUND('qx mannen 2022'!AT11,10)</f>
        <v>8.8890000000000008E-6</v>
      </c>
      <c r="AU11">
        <f>ROUND('qx mannen 2022'!AU11,10)</f>
        <v>8.5441000000000001E-6</v>
      </c>
      <c r="AV11">
        <f>ROUND('qx mannen 2022'!AV11,10)</f>
        <v>8.2124999999999997E-6</v>
      </c>
      <c r="AW11">
        <f>ROUND('qx mannen 2022'!AW11,10)</f>
        <v>7.8937000000000003E-6</v>
      </c>
      <c r="AX11">
        <f>ROUND('qx mannen 2022'!AX11,10)</f>
        <v>7.5870999999999997E-6</v>
      </c>
      <c r="AY11">
        <f>ROUND('qx mannen 2022'!AY11,10)</f>
        <v>7.2923999999999998E-6</v>
      </c>
      <c r="AZ11">
        <f>ROUND('qx mannen 2022'!AZ11,10)</f>
        <v>7.0090000000000001E-6</v>
      </c>
      <c r="BA11">
        <f>ROUND('qx mannen 2022'!BA11,10)</f>
        <v>6.7366E-6</v>
      </c>
      <c r="BB11">
        <f>ROUND('qx mannen 2022'!BB11,10)</f>
        <v>6.4747E-6</v>
      </c>
      <c r="BC11">
        <f>ROUND('qx mannen 2022'!BC11,10)</f>
        <v>6.2230000000000004E-6</v>
      </c>
      <c r="BD11">
        <f>ROUND('qx mannen 2022'!BD11,10)</f>
        <v>5.981E-6</v>
      </c>
      <c r="BE11">
        <f>ROUND('qx mannen 2022'!BE11,10)</f>
        <v>5.7482999999999997E-6</v>
      </c>
      <c r="BF11">
        <f>ROUND('qx mannen 2022'!BF11,10)</f>
        <v>5.5246999999999998E-6</v>
      </c>
      <c r="BG11">
        <f>ROUND('qx mannen 2022'!BG11,10)</f>
        <v>5.3097000000000002E-6</v>
      </c>
      <c r="BH11">
        <f>ROUND('qx mannen 2022'!BH11,10)</f>
        <v>5.1031000000000003E-6</v>
      </c>
      <c r="BI11">
        <f>ROUND('qx mannen 2022'!BI11,10)</f>
        <v>4.9045000000000002E-6</v>
      </c>
      <c r="BJ11">
        <f>ROUND('qx mannen 2022'!BJ11,10)</f>
        <v>4.7136000000000001E-6</v>
      </c>
      <c r="BK11">
        <f>ROUND('qx mannen 2022'!BK11,10)</f>
        <v>4.5301E-6</v>
      </c>
      <c r="BL11">
        <f>ROUND('qx mannen 2022'!BL11,10)</f>
        <v>4.3537000000000003E-6</v>
      </c>
      <c r="BM11">
        <f>ROUND('qx mannen 2022'!BM11,10)</f>
        <v>4.1841999999999997E-6</v>
      </c>
      <c r="BN11">
        <f>ROUND('qx mannen 2022'!BN11,10)</f>
        <v>4.0212999999999999E-6</v>
      </c>
      <c r="BO11">
        <f>ROUND('qx mannen 2022'!BO11,10)</f>
        <v>3.8646999999999996E-6</v>
      </c>
      <c r="BP11">
        <f>ROUND('qx mannen 2022'!BP11,10)</f>
        <v>3.7141999999999999E-6</v>
      </c>
      <c r="BQ11">
        <f>ROUND('qx mannen 2022'!BQ11,10)</f>
        <v>3.5694999999999999E-6</v>
      </c>
      <c r="BR11">
        <f>ROUND('qx mannen 2022'!BR11,10)</f>
        <v>3.4305E-6</v>
      </c>
      <c r="BS11">
        <f>ROUND('qx mannen 2022'!BS11,10)</f>
        <v>3.2969000000000001E-6</v>
      </c>
      <c r="BT11">
        <f>ROUND('qx mannen 2022'!BT11,10)</f>
        <v>3.1684E-6</v>
      </c>
      <c r="BU11">
        <f>ROUND('qx mannen 2022'!BU11,10)</f>
        <v>3.0450000000000001E-6</v>
      </c>
      <c r="BV11">
        <f>ROUND('qx mannen 2022'!BV11,10)</f>
        <v>2.9264000000000001E-6</v>
      </c>
      <c r="BW11">
        <f>ROUND('qx mannen 2022'!BW11,10)</f>
        <v>2.8124E-6</v>
      </c>
      <c r="BX11">
        <f>ROUND('qx mannen 2022'!BX11,10)</f>
        <v>2.7028000000000002E-6</v>
      </c>
      <c r="BY11">
        <f>ROUND('qx mannen 2022'!BY11,10)</f>
        <v>2.5975000000000001E-6</v>
      </c>
      <c r="BZ11">
        <f>ROUND('qx mannen 2022'!BZ11,10)</f>
        <v>2.4963000000000001E-6</v>
      </c>
      <c r="CA11">
        <f>ROUND('qx mannen 2022'!CA11,10)</f>
        <v>2.3989999999999998E-6</v>
      </c>
      <c r="CB11">
        <f>ROUND('qx mannen 2022'!CB11,10)</f>
        <v>2.3055000000000002E-6</v>
      </c>
      <c r="CC11">
        <f>ROUND('qx mannen 2022'!CC11,10)</f>
        <v>2.2156999999999998E-6</v>
      </c>
      <c r="CD11">
        <f>ROUND('qx mannen 2022'!CD11,10)</f>
        <v>2.1293000000000001E-6</v>
      </c>
      <c r="CE11">
        <f>ROUND('qx mannen 2022'!CE11,10)</f>
        <v>2.0464E-6</v>
      </c>
      <c r="CF11">
        <f>ROUND('qx mannen 2022'!CF11,10)</f>
        <v>1.9665999999999999E-6</v>
      </c>
      <c r="CG11">
        <f>ROUND('qx mannen 2022'!CG11,10)</f>
        <v>1.8899999999999999E-6</v>
      </c>
      <c r="CH11">
        <f>ROUND('qx mannen 2022'!CH11,10)</f>
        <v>1.8163000000000001E-6</v>
      </c>
      <c r="CI11">
        <f>ROUND('qx mannen 2022'!CI11,10)</f>
        <v>1.7455000000000001E-6</v>
      </c>
      <c r="CJ11">
        <f>ROUND('qx mannen 2022'!CJ11,10)</f>
        <v>1.6775E-6</v>
      </c>
      <c r="CK11">
        <f>ROUND('qx mannen 2022'!CK11,10)</f>
        <v>1.6121E-6</v>
      </c>
      <c r="CL11">
        <f>ROUND('qx mannen 2022'!CL11,10)</f>
        <v>1.5492999999999999E-6</v>
      </c>
      <c r="CM11">
        <f>ROUND('qx mannen 2022'!CM11,10)</f>
        <v>1.4889000000000001E-6</v>
      </c>
      <c r="CN11">
        <f>ROUND('qx mannen 2022'!CN11,10)</f>
        <v>1.4308999999999999E-6</v>
      </c>
      <c r="CO11">
        <f>ROUND('qx mannen 2022'!CO11,10)</f>
        <v>1.3751E-6</v>
      </c>
      <c r="CP11">
        <f>ROUND('qx mannen 2022'!CP11,10)</f>
        <v>1.3215E-6</v>
      </c>
      <c r="CQ11">
        <f>ROUND('qx mannen 2022'!CQ11,10)</f>
        <v>1.2699999999999999E-6</v>
      </c>
      <c r="CR11">
        <f>ROUND('qx mannen 2022'!CR11,10)</f>
        <v>1.2205E-6</v>
      </c>
      <c r="CS11">
        <f>ROUND('qx mannen 2022'!CS11,10)</f>
        <v>1.1729E-6</v>
      </c>
      <c r="CT11">
        <f>ROUND('qx mannen 2022'!CT11,10)</f>
        <v>1.1272E-6</v>
      </c>
      <c r="CU11">
        <f>ROUND('qx mannen 2022'!CU11,10)</f>
        <v>1.0833000000000001E-6</v>
      </c>
      <c r="CV11">
        <f>ROUND('qx mannen 2022'!CV11,10)</f>
        <v>1.0411000000000001E-6</v>
      </c>
      <c r="CW11">
        <f>ROUND('qx mannen 2022'!CW11,10)</f>
        <v>1.0005E-6</v>
      </c>
      <c r="CX11">
        <f>ROUND('qx mannen 2022'!CX11,10)</f>
        <v>9.6150000000000003E-7</v>
      </c>
      <c r="CY11">
        <f>ROUND('qx mannen 2022'!CY11,10)</f>
        <v>9.2399999999999996E-7</v>
      </c>
      <c r="CZ11">
        <f>ROUND('qx mannen 2022'!CZ11,10)</f>
        <v>8.8800000000000001E-7</v>
      </c>
      <c r="DA11">
        <f>ROUND('qx mannen 2022'!DA11,10)</f>
        <v>8.5339999999999995E-7</v>
      </c>
      <c r="DB11">
        <f>ROUND('qx mannen 2022'!DB11,10)</f>
        <v>8.2009999999999999E-7</v>
      </c>
      <c r="DC11">
        <f>ROUND('qx mannen 2022'!DC11,10)</f>
        <v>7.8820000000000003E-7</v>
      </c>
      <c r="DD11">
        <f>ROUND('qx mannen 2022'!DD11,10)</f>
        <v>7.5740000000000005E-7</v>
      </c>
      <c r="DE11">
        <f>ROUND('qx mannen 2022'!DE11,10)</f>
        <v>7.2790000000000005E-7</v>
      </c>
      <c r="DF11">
        <f>ROUND('qx mannen 2022'!DF11,10)</f>
        <v>6.9950000000000004E-7</v>
      </c>
      <c r="DG11">
        <f>ROUND('qx mannen 2022'!DG11,10)</f>
        <v>6.723E-7</v>
      </c>
      <c r="DH11">
        <f>ROUND('qx mannen 2022'!DH11,10)</f>
        <v>6.4610000000000005E-7</v>
      </c>
      <c r="DI11">
        <f>ROUND('qx mannen 2022'!DI11,10)</f>
        <v>6.2089999999999995E-7</v>
      </c>
      <c r="DJ11">
        <f>ROUND('qx mannen 2022'!DJ11,10)</f>
        <v>5.9670000000000004E-7</v>
      </c>
      <c r="DK11">
        <f>ROUND('qx mannen 2022'!DK11,10)</f>
        <v>5.7339999999999999E-7</v>
      </c>
      <c r="DL11">
        <f>ROUND('qx mannen 2022'!DL11,10)</f>
        <v>5.511E-7</v>
      </c>
      <c r="DM11">
        <f>ROUND('qx mannen 2022'!DM11,10)</f>
        <v>5.2959999999999998E-7</v>
      </c>
      <c r="DN11">
        <f>ROUND('qx mannen 2022'!DN11,10)</f>
        <v>5.0900000000000002E-7</v>
      </c>
      <c r="DO11">
        <f>ROUND('qx mannen 2022'!DO11,10)</f>
        <v>4.8910000000000001E-7</v>
      </c>
      <c r="DP11">
        <f>ROUND('qx mannen 2022'!DP11,10)</f>
        <v>4.7010000000000001E-7</v>
      </c>
      <c r="DQ11">
        <f>ROUND('qx mannen 2022'!DQ11,10)</f>
        <v>4.517E-7</v>
      </c>
      <c r="DR11">
        <f>ROUND('qx mannen 2022'!DR11,10)</f>
        <v>4.341E-7</v>
      </c>
      <c r="DS11">
        <f>ROUND('qx mannen 2022'!DS11,10)</f>
        <v>4.172E-7</v>
      </c>
      <c r="DT11">
        <f>ROUND('qx mannen 2022'!DT11,10)</f>
        <v>4.009E-7</v>
      </c>
      <c r="DU11">
        <f>ROUND('qx mannen 2022'!DU11,10)</f>
        <v>3.8529999999999999E-7</v>
      </c>
      <c r="DV11">
        <f>ROUND('qx mannen 2022'!DV11,10)</f>
        <v>3.7029999999999997E-7</v>
      </c>
      <c r="DW11">
        <f>ROUND('qx mannen 2022'!DW11,10)</f>
        <v>3.559E-7</v>
      </c>
      <c r="DX11">
        <f>ROUND('qx mannen 2022'!DX11,10)</f>
        <v>3.4200000000000002E-7</v>
      </c>
      <c r="DY11">
        <f>ROUND('qx mannen 2022'!DY11,10)</f>
        <v>3.2870000000000003E-7</v>
      </c>
      <c r="DZ11">
        <f>ROUND('qx mannen 2022'!DZ11,10)</f>
        <v>3.1580000000000001E-7</v>
      </c>
      <c r="EA11">
        <f>ROUND('qx mannen 2022'!EA11,10)</f>
        <v>3.0349999999999998E-7</v>
      </c>
      <c r="EB11">
        <f>ROUND('qx mannen 2022'!EB11,10)</f>
        <v>2.917E-7</v>
      </c>
      <c r="EC11">
        <f>ROUND('qx mannen 2022'!EC11,10)</f>
        <v>2.8029999999999999E-7</v>
      </c>
      <c r="ED11">
        <f>ROUND('qx mannen 2022'!ED11,10)</f>
        <v>2.6940000000000002E-7</v>
      </c>
      <c r="EE11">
        <f>ROUND('qx mannen 2022'!EE11,10)</f>
        <v>2.5890000000000002E-7</v>
      </c>
      <c r="EF11">
        <f>ROUND('qx mannen 2022'!EF11,10)</f>
        <v>2.488E-7</v>
      </c>
      <c r="EG11">
        <f>ROUND('qx mannen 2022'!EG11,10)</f>
        <v>2.3910000000000002E-7</v>
      </c>
      <c r="EH11">
        <f>ROUND('qx mannen 2022'!EH11,10)</f>
        <v>2.2980000000000001E-7</v>
      </c>
      <c r="EI11">
        <f>ROUND('qx mannen 2022'!EI11,10)</f>
        <v>2.2079999999999999E-7</v>
      </c>
      <c r="EJ11">
        <f>ROUND('qx mannen 2022'!EJ11,10)</f>
        <v>2.1220000000000001E-7</v>
      </c>
      <c r="EK11">
        <f>ROUND('qx mannen 2022'!EK11,10)</f>
        <v>2.04E-7</v>
      </c>
      <c r="EL11">
        <f>ROUND('qx mannen 2022'!EL11,10)</f>
        <v>1.9600000000000001E-7</v>
      </c>
      <c r="EM11">
        <f>ROUND('qx mannen 2022'!EM11,10)</f>
        <v>1.8839999999999999E-7</v>
      </c>
      <c r="EN11">
        <f>ROUND('qx mannen 2022'!EN11,10)</f>
        <v>1.8099999999999999E-7</v>
      </c>
      <c r="EO11">
        <f>ROUND('qx mannen 2022'!EO11,10)</f>
        <v>1.74E-7</v>
      </c>
      <c r="EP11">
        <f>ROUND('qx mannen 2022'!EP11,10)</f>
        <v>1.6719999999999999E-7</v>
      </c>
      <c r="EQ11">
        <f>ROUND('qx mannen 2022'!EQ11,10)</f>
        <v>1.607E-7</v>
      </c>
      <c r="ER11">
        <f>ROUND('qx mannen 2022'!ER11,10)</f>
        <v>1.5440000000000001E-7</v>
      </c>
      <c r="ES11">
        <f>ROUND('qx mannen 2022'!ES11,10)</f>
        <v>1.4840000000000001E-7</v>
      </c>
      <c r="ET11">
        <f>ROUND('qx mannen 2022'!ET11,10)</f>
        <v>1.4259999999999999E-7</v>
      </c>
      <c r="EU11">
        <f>ROUND('qx mannen 2022'!EU11,10)</f>
        <v>1.37E-7</v>
      </c>
      <c r="EV11">
        <f>ROUND('qx mannen 2022'!EV11,10)</f>
        <v>1.3169999999999999E-7</v>
      </c>
      <c r="EW11">
        <f>ROUND('qx mannen 2022'!EW11,10)</f>
        <v>1.2660000000000001E-7</v>
      </c>
      <c r="EX11">
        <f>ROUND('qx mannen 2022'!EX11,10)</f>
        <v>1.216E-7</v>
      </c>
      <c r="EY11">
        <f>ROUND('qx mannen 2022'!EY11,10)</f>
        <v>1.1689999999999999E-7</v>
      </c>
      <c r="EZ11">
        <f>ROUND('qx mannen 2022'!EZ11,10)</f>
        <v>1.1230000000000001E-7</v>
      </c>
      <c r="FA11">
        <f>ROUND('qx mannen 2022'!FA11,10)</f>
        <v>1.08E-7</v>
      </c>
      <c r="FB11">
        <f>ROUND('qx mannen 2022'!FB11,10)</f>
        <v>1.038E-7</v>
      </c>
      <c r="FC11">
        <f>ROUND('qx mannen 2022'!FC11,10)</f>
        <v>9.9699999999999999E-8</v>
      </c>
      <c r="FD11">
        <f>ROUND('qx mannen 2022'!FD11,10)</f>
        <v>9.5799999999999998E-8</v>
      </c>
      <c r="FE11">
        <f>ROUND('qx mannen 2022'!FE11,10)</f>
        <v>9.2099999999999998E-8</v>
      </c>
      <c r="FF11">
        <f>ROUND('qx mannen 2022'!FF11,10)</f>
        <v>8.8500000000000005E-8</v>
      </c>
      <c r="FG11">
        <f>ROUND('qx mannen 2022'!FG11,10)</f>
        <v>8.4999999999999994E-8</v>
      </c>
      <c r="FH11">
        <f>ROUND('qx mannen 2022'!FH11,10)</f>
        <v>8.1699999999999997E-8</v>
      </c>
      <c r="FI11">
        <f>ROUND('qx mannen 2022'!FI11,10)</f>
        <v>7.8499999999999995E-8</v>
      </c>
      <c r="FJ11">
        <f>ROUND('qx mannen 2022'!FJ11,10)</f>
        <v>7.5499999999999994E-8</v>
      </c>
      <c r="FK11">
        <f>ROUND('qx mannen 2022'!FK11,10)</f>
        <v>7.2499999999999994E-8</v>
      </c>
      <c r="FL11">
        <f>ROUND('qx mannen 2022'!FL11,10)</f>
        <v>6.9699999999999995E-8</v>
      </c>
      <c r="FM11">
        <f>ROUND('qx mannen 2022'!FM11,10)</f>
        <v>6.7000000000000004E-8</v>
      </c>
      <c r="FN11">
        <f>ROUND('qx mannen 2022'!FN11,10)</f>
        <v>6.4399999999999994E-8</v>
      </c>
      <c r="FO11">
        <f>ROUND('qx mannen 2022'!FO11,10)</f>
        <v>6.1900000000000005E-8</v>
      </c>
      <c r="FP11">
        <f>ROUND('qx mannen 2022'!FP11,10)</f>
        <v>5.9499999999999997E-8</v>
      </c>
      <c r="FQ11">
        <f>ROUND('qx mannen 2022'!FQ11,10)</f>
        <v>5.7100000000000002E-8</v>
      </c>
    </row>
    <row r="12" spans="2:173" x14ac:dyDescent="0.2">
      <c r="B12">
        <f>ROUND('qx mannen 2022'!B12,10)</f>
        <v>5.4360700000000003E-5</v>
      </c>
      <c r="C12">
        <f>ROUND('qx mannen 2022'!C12,10)</f>
        <v>5.26197E-5</v>
      </c>
      <c r="D12">
        <f>ROUND('qx mannen 2022'!D12,10)</f>
        <v>5.09138E-5</v>
      </c>
      <c r="E12">
        <f>ROUND('qx mannen 2022'!E12,10)</f>
        <v>4.9244599999999999E-5</v>
      </c>
      <c r="F12">
        <f>ROUND('qx mannen 2022'!F12,10)</f>
        <v>4.7613600000000001E-5</v>
      </c>
      <c r="G12">
        <f>ROUND('qx mannen 2022'!G12,10)</f>
        <v>4.60218E-5</v>
      </c>
      <c r="H12">
        <f>ROUND('qx mannen 2022'!H12,10)</f>
        <v>4.4469999999999999E-5</v>
      </c>
      <c r="I12">
        <f>ROUND('qx mannen 2022'!I12,10)</f>
        <v>4.2958699999999999E-5</v>
      </c>
      <c r="J12">
        <f>ROUND('qx mannen 2022'!J12,10)</f>
        <v>4.1488400000000001E-5</v>
      </c>
      <c r="K12">
        <f>ROUND('qx mannen 2022'!K12,10)</f>
        <v>4.0058899999999997E-5</v>
      </c>
      <c r="L12">
        <f>ROUND('qx mannen 2022'!L12,10)</f>
        <v>3.8670400000000002E-5</v>
      </c>
      <c r="M12">
        <f>ROUND('qx mannen 2022'!M12,10)</f>
        <v>3.7322600000000001E-5</v>
      </c>
      <c r="N12">
        <f>ROUND('qx mannen 2022'!N12,10)</f>
        <v>3.60152E-5</v>
      </c>
      <c r="O12">
        <f>ROUND('qx mannen 2022'!O12,10)</f>
        <v>3.4747599999999999E-5</v>
      </c>
      <c r="P12">
        <f>ROUND('qx mannen 2022'!P12,10)</f>
        <v>3.3519400000000003E-5</v>
      </c>
      <c r="Q12">
        <f>ROUND('qx mannen 2022'!Q12,10)</f>
        <v>3.2329899999999997E-5</v>
      </c>
      <c r="R12">
        <f>ROUND('qx mannen 2022'!R12,10)</f>
        <v>3.11784E-5</v>
      </c>
      <c r="S12">
        <f>ROUND('qx mannen 2022'!S12,10)</f>
        <v>3.0064299999999999E-5</v>
      </c>
      <c r="T12">
        <f>ROUND('qx mannen 2022'!T12,10)</f>
        <v>2.8986600000000001E-5</v>
      </c>
      <c r="U12">
        <f>ROUND('qx mannen 2022'!U12,10)</f>
        <v>2.79446E-5</v>
      </c>
      <c r="V12">
        <f>ROUND('qx mannen 2022'!V12,10)</f>
        <v>2.6937500000000001E-5</v>
      </c>
      <c r="W12">
        <f>ROUND('qx mannen 2022'!W12,10)</f>
        <v>2.5964300000000001E-5</v>
      </c>
      <c r="X12">
        <f>ROUND('qx mannen 2022'!X12,10)</f>
        <v>2.50242E-5</v>
      </c>
      <c r="Y12">
        <f>ROUND('qx mannen 2022'!Y12,10)</f>
        <v>2.4116300000000002E-5</v>
      </c>
      <c r="Z12">
        <f>ROUND('qx mannen 2022'!Z12,10)</f>
        <v>2.32397E-5</v>
      </c>
      <c r="AA12">
        <f>ROUND('qx mannen 2022'!AA12,10)</f>
        <v>2.2393500000000002E-5</v>
      </c>
      <c r="AB12">
        <f>ROUND('qx mannen 2022'!AB12,10)</f>
        <v>2.15768E-5</v>
      </c>
      <c r="AC12">
        <f>ROUND('qx mannen 2022'!AC12,10)</f>
        <v>2.07887E-5</v>
      </c>
      <c r="AD12">
        <f>ROUND('qx mannen 2022'!AD12,10)</f>
        <v>2.00284E-5</v>
      </c>
      <c r="AE12">
        <f>ROUND('qx mannen 2022'!AE12,10)</f>
        <v>1.9295000000000001E-5</v>
      </c>
      <c r="AF12">
        <f>ROUND('qx mannen 2022'!AF12,10)</f>
        <v>1.8587600000000001E-5</v>
      </c>
      <c r="AG12">
        <f>ROUND('qx mannen 2022'!AG12,10)</f>
        <v>1.79054E-5</v>
      </c>
      <c r="AH12">
        <f>ROUND('qx mannen 2022'!AH12,10)</f>
        <v>1.7247600000000001E-5</v>
      </c>
      <c r="AI12">
        <f>ROUND('qx mannen 2022'!AI12,10)</f>
        <v>1.6613399999999999E-5</v>
      </c>
      <c r="AJ12">
        <f>ROUND('qx mannen 2022'!AJ12,10)</f>
        <v>1.6002E-5</v>
      </c>
      <c r="AK12">
        <f>ROUND('qx mannen 2022'!AK12,10)</f>
        <v>1.5412699999999999E-5</v>
      </c>
      <c r="AL12">
        <f>ROUND('qx mannen 2022'!AL12,10)</f>
        <v>1.48446E-5</v>
      </c>
      <c r="AM12">
        <f>ROUND('qx mannen 2022'!AM12,10)</f>
        <v>1.4297199999999999E-5</v>
      </c>
      <c r="AN12">
        <f>ROUND('qx mannen 2022'!AN12,10)</f>
        <v>1.3769599999999999E-5</v>
      </c>
      <c r="AO12">
        <f>ROUND('qx mannen 2022'!AO12,10)</f>
        <v>1.3261199999999999E-5</v>
      </c>
      <c r="AP12">
        <f>ROUND('qx mannen 2022'!AP12,10)</f>
        <v>1.2771299999999999E-5</v>
      </c>
      <c r="AQ12">
        <f>ROUND('qx mannen 2022'!AQ12,10)</f>
        <v>1.2299299999999999E-5</v>
      </c>
      <c r="AR12">
        <f>ROUND('qx mannen 2022'!AR12,10)</f>
        <v>1.18445E-5</v>
      </c>
      <c r="AS12">
        <f>ROUND('qx mannen 2022'!AS12,10)</f>
        <v>1.14063E-5</v>
      </c>
      <c r="AT12">
        <f>ROUND('qx mannen 2022'!AT12,10)</f>
        <v>1.0984299999999999E-5</v>
      </c>
      <c r="AU12">
        <f>ROUND('qx mannen 2022'!AU12,10)</f>
        <v>1.05776E-5</v>
      </c>
      <c r="AV12">
        <f>ROUND('qx mannen 2022'!AV12,10)</f>
        <v>1.0186E-5</v>
      </c>
      <c r="AW12">
        <f>ROUND('qx mannen 2022'!AW12,10)</f>
        <v>9.8086999999999998E-6</v>
      </c>
      <c r="AX12">
        <f>ROUND('qx mannen 2022'!AX12,10)</f>
        <v>9.4452999999999992E-6</v>
      </c>
      <c r="AY12">
        <f>ROUND('qx mannen 2022'!AY12,10)</f>
        <v>9.0952000000000006E-6</v>
      </c>
      <c r="AZ12">
        <f>ROUND('qx mannen 2022'!AZ12,10)</f>
        <v>8.7581000000000001E-6</v>
      </c>
      <c r="BA12">
        <f>ROUND('qx mannen 2022'!BA12,10)</f>
        <v>8.4333999999999996E-6</v>
      </c>
      <c r="BB12">
        <f>ROUND('qx mannen 2022'!BB12,10)</f>
        <v>8.1205999999999998E-6</v>
      </c>
      <c r="BC12">
        <f>ROUND('qx mannen 2022'!BC12,10)</f>
        <v>7.8194E-6</v>
      </c>
      <c r="BD12">
        <f>ROUND('qx mannen 2022'!BD12,10)</f>
        <v>7.5294000000000003E-6</v>
      </c>
      <c r="BE12">
        <f>ROUND('qx mannen 2022'!BE12,10)</f>
        <v>7.25E-6</v>
      </c>
      <c r="BF12">
        <f>ROUND('qx mannen 2022'!BF12,10)</f>
        <v>6.9809999999999997E-6</v>
      </c>
      <c r="BG12">
        <f>ROUND('qx mannen 2022'!BG12,10)</f>
        <v>6.7219E-6</v>
      </c>
      <c r="BH12">
        <f>ROUND('qx mannen 2022'!BH12,10)</f>
        <v>6.4724000000000001E-6</v>
      </c>
      <c r="BI12">
        <f>ROUND('qx mannen 2022'!BI12,10)</f>
        <v>6.2321E-6</v>
      </c>
      <c r="BJ12">
        <f>ROUND('qx mannen 2022'!BJ12,10)</f>
        <v>6.0008000000000002E-6</v>
      </c>
      <c r="BK12">
        <f>ROUND('qx mannen 2022'!BK12,10)</f>
        <v>5.7780000000000004E-6</v>
      </c>
      <c r="BL12">
        <f>ROUND('qx mannen 2022'!BL12,10)</f>
        <v>5.5634E-6</v>
      </c>
      <c r="BM12">
        <f>ROUND('qx mannen 2022'!BM12,10)</f>
        <v>5.3568000000000001E-6</v>
      </c>
      <c r="BN12">
        <f>ROUND('qx mannen 2022'!BN12,10)</f>
        <v>5.1579000000000002E-6</v>
      </c>
      <c r="BO12">
        <f>ROUND('qx mannen 2022'!BO12,10)</f>
        <v>4.9663000000000002E-6</v>
      </c>
      <c r="BP12">
        <f>ROUND('qx mannen 2022'!BP12,10)</f>
        <v>4.7817999999999997E-6</v>
      </c>
      <c r="BQ12">
        <f>ROUND('qx mannen 2022'!BQ12,10)</f>
        <v>4.6041999999999999E-6</v>
      </c>
      <c r="BR12">
        <f>ROUND('qx mannen 2022'!BR12,10)</f>
        <v>4.4332000000000002E-6</v>
      </c>
      <c r="BS12">
        <f>ROUND('qx mannen 2022'!BS12,10)</f>
        <v>4.2684999999999999E-6</v>
      </c>
      <c r="BT12">
        <f>ROUND('qx mannen 2022'!BT12,10)</f>
        <v>4.1099000000000002E-6</v>
      </c>
      <c r="BU12">
        <f>ROUND('qx mannen 2022'!BU12,10)</f>
        <v>3.9572E-6</v>
      </c>
      <c r="BV12">
        <f>ROUND('qx mannen 2022'!BV12,10)</f>
        <v>3.8102E-6</v>
      </c>
      <c r="BW12">
        <f>ROUND('qx mannen 2022'!BW12,10)</f>
        <v>3.6685999999999999E-6</v>
      </c>
      <c r="BX12">
        <f>ROUND('qx mannen 2022'!BX12,10)</f>
        <v>3.5323E-6</v>
      </c>
      <c r="BY12">
        <f>ROUND('qx mannen 2022'!BY12,10)</f>
        <v>3.4010999999999999E-6</v>
      </c>
      <c r="BZ12">
        <f>ROUND('qx mannen 2022'!BZ12,10)</f>
        <v>3.2747000000000002E-6</v>
      </c>
      <c r="CA12">
        <f>ROUND('qx mannen 2022'!CA12,10)</f>
        <v>3.1530000000000001E-6</v>
      </c>
      <c r="CB12">
        <f>ROUND('qx mannen 2022'!CB12,10)</f>
        <v>3.0357999999999998E-6</v>
      </c>
      <c r="CC12">
        <f>ROUND('qx mannen 2022'!CC12,10)</f>
        <v>2.9229999999999998E-6</v>
      </c>
      <c r="CD12">
        <f>ROUND('qx mannen 2022'!CD12,10)</f>
        <v>2.8144000000000001E-6</v>
      </c>
      <c r="CE12">
        <f>ROUND('qx mannen 2022'!CE12,10)</f>
        <v>2.7097999999999999E-6</v>
      </c>
      <c r="CF12">
        <f>ROUND('qx mannen 2022'!CF12,10)</f>
        <v>2.6091000000000001E-6</v>
      </c>
      <c r="CG12">
        <f>ROUND('qx mannen 2022'!CG12,10)</f>
        <v>2.5121000000000001E-6</v>
      </c>
      <c r="CH12">
        <f>ROUND('qx mannen 2022'!CH12,10)</f>
        <v>2.4186999999999998E-6</v>
      </c>
      <c r="CI12">
        <f>ROUND('qx mannen 2022'!CI12,10)</f>
        <v>2.3288999999999998E-6</v>
      </c>
      <c r="CJ12">
        <f>ROUND('qx mannen 2022'!CJ12,10)</f>
        <v>2.2423000000000001E-6</v>
      </c>
      <c r="CK12">
        <f>ROUND('qx mannen 2022'!CK12,10)</f>
        <v>2.159E-6</v>
      </c>
      <c r="CL12">
        <f>ROUND('qx mannen 2022'!CL12,10)</f>
        <v>2.0787000000000001E-6</v>
      </c>
      <c r="CM12">
        <f>ROUND('qx mannen 2022'!CM12,10)</f>
        <v>2.0014999999999998E-6</v>
      </c>
      <c r="CN12">
        <f>ROUND('qx mannen 2022'!CN12,10)</f>
        <v>1.9271000000000002E-6</v>
      </c>
      <c r="CO12">
        <f>ROUND('qx mannen 2022'!CO12,10)</f>
        <v>1.8554000000000001E-6</v>
      </c>
      <c r="CP12">
        <f>ROUND('qx mannen 2022'!CP12,10)</f>
        <v>1.7865E-6</v>
      </c>
      <c r="CQ12">
        <f>ROUND('qx mannen 2022'!CQ12,10)</f>
        <v>1.7201000000000001E-6</v>
      </c>
      <c r="CR12">
        <f>ROUND('qx mannen 2022'!CR12,10)</f>
        <v>1.6560999999999999E-6</v>
      </c>
      <c r="CS12">
        <f>ROUND('qx mannen 2022'!CS12,10)</f>
        <v>1.5945999999999999E-6</v>
      </c>
      <c r="CT12">
        <f>ROUND('qx mannen 2022'!CT12,10)</f>
        <v>1.5352999999999999E-6</v>
      </c>
      <c r="CU12">
        <f>ROUND('qx mannen 2022'!CU12,10)</f>
        <v>1.4782000000000001E-6</v>
      </c>
      <c r="CV12">
        <f>ROUND('qx mannen 2022'!CV12,10)</f>
        <v>1.4233E-6</v>
      </c>
      <c r="CW12">
        <f>ROUND('qx mannen 2022'!CW12,10)</f>
        <v>1.3704E-6</v>
      </c>
      <c r="CX12">
        <f>ROUND('qx mannen 2022'!CX12,10)</f>
        <v>1.3195E-6</v>
      </c>
      <c r="CY12">
        <f>ROUND('qx mannen 2022'!CY12,10)</f>
        <v>1.2703999999999999E-6</v>
      </c>
      <c r="CZ12">
        <f>ROUND('qx mannen 2022'!CZ12,10)</f>
        <v>1.2232E-6</v>
      </c>
      <c r="DA12">
        <f>ROUND('qx mannen 2022'!DA12,10)</f>
        <v>1.1777E-6</v>
      </c>
      <c r="DB12">
        <f>ROUND('qx mannen 2022'!DB12,10)</f>
        <v>1.1339000000000001E-6</v>
      </c>
      <c r="DC12">
        <f>ROUND('qx mannen 2022'!DC12,10)</f>
        <v>1.0918000000000001E-6</v>
      </c>
      <c r="DD12">
        <f>ROUND('qx mannen 2022'!DD12,10)</f>
        <v>1.0512E-6</v>
      </c>
      <c r="DE12">
        <f>ROUND('qx mannen 2022'!DE12,10)</f>
        <v>1.0121E-6</v>
      </c>
      <c r="DF12">
        <f>ROUND('qx mannen 2022'!DF12,10)</f>
        <v>9.7449999999999994E-7</v>
      </c>
      <c r="DG12">
        <f>ROUND('qx mannen 2022'!DG12,10)</f>
        <v>9.3829999999999998E-7</v>
      </c>
      <c r="DH12">
        <f>ROUND('qx mannen 2022'!DH12,10)</f>
        <v>9.034E-7</v>
      </c>
      <c r="DI12">
        <f>ROUND('qx mannen 2022'!DI12,10)</f>
        <v>8.6980000000000002E-7</v>
      </c>
      <c r="DJ12">
        <f>ROUND('qx mannen 2022'!DJ12,10)</f>
        <v>8.3750000000000003E-7</v>
      </c>
      <c r="DK12">
        <f>ROUND('qx mannen 2022'!DK12,10)</f>
        <v>8.0640000000000002E-7</v>
      </c>
      <c r="DL12">
        <f>ROUND('qx mannen 2022'!DL12,10)</f>
        <v>7.7639999999999999E-7</v>
      </c>
      <c r="DM12">
        <f>ROUND('qx mannen 2022'!DM12,10)</f>
        <v>7.4750000000000004E-7</v>
      </c>
      <c r="DN12">
        <f>ROUND('qx mannen 2022'!DN12,10)</f>
        <v>7.1979999999999997E-7</v>
      </c>
      <c r="DO12">
        <f>ROUND('qx mannen 2022'!DO12,10)</f>
        <v>6.9299999999999997E-7</v>
      </c>
      <c r="DP12">
        <f>ROUND('qx mannen 2022'!DP12,10)</f>
        <v>6.6720000000000005E-7</v>
      </c>
      <c r="DQ12">
        <f>ROUND('qx mannen 2022'!DQ12,10)</f>
        <v>6.4239999999999998E-7</v>
      </c>
      <c r="DR12">
        <f>ROUND('qx mannen 2022'!DR12,10)</f>
        <v>6.1859999999999999E-7</v>
      </c>
      <c r="DS12">
        <f>ROUND('qx mannen 2022'!DS12,10)</f>
        <v>5.9559999999999996E-7</v>
      </c>
      <c r="DT12">
        <f>ROUND('qx mannen 2022'!DT12,10)</f>
        <v>5.7339999999999999E-7</v>
      </c>
      <c r="DU12">
        <f>ROUND('qx mannen 2022'!DU12,10)</f>
        <v>5.5209999999999997E-7</v>
      </c>
      <c r="DV12">
        <f>ROUND('qx mannen 2022'!DV12,10)</f>
        <v>5.3160000000000002E-7</v>
      </c>
      <c r="DW12">
        <f>ROUND('qx mannen 2022'!DW12,10)</f>
        <v>5.1180000000000002E-7</v>
      </c>
      <c r="DX12">
        <f>ROUND('qx mannen 2022'!DX12,10)</f>
        <v>4.9279999999999997E-7</v>
      </c>
      <c r="DY12">
        <f>ROUND('qx mannen 2022'!DY12,10)</f>
        <v>4.7450000000000002E-7</v>
      </c>
      <c r="DZ12">
        <f>ROUND('qx mannen 2022'!DZ12,10)</f>
        <v>4.5680000000000001E-7</v>
      </c>
      <c r="EA12">
        <f>ROUND('qx mannen 2022'!EA12,10)</f>
        <v>4.3990000000000001E-7</v>
      </c>
      <c r="EB12">
        <f>ROUND('qx mannen 2022'!EB12,10)</f>
        <v>4.235E-7</v>
      </c>
      <c r="EC12">
        <f>ROUND('qx mannen 2022'!EC12,10)</f>
        <v>4.0779999999999999E-7</v>
      </c>
      <c r="ED12">
        <f>ROUND('qx mannen 2022'!ED12,10)</f>
        <v>3.9260000000000001E-7</v>
      </c>
      <c r="EE12">
        <f>ROUND('qx mannen 2022'!EE12,10)</f>
        <v>3.7800000000000002E-7</v>
      </c>
      <c r="EF12">
        <f>ROUND('qx mannen 2022'!EF12,10)</f>
        <v>3.6399999999999998E-7</v>
      </c>
      <c r="EG12">
        <f>ROUND('qx mannen 2022'!EG12,10)</f>
        <v>3.5040000000000001E-7</v>
      </c>
      <c r="EH12">
        <f>ROUND('qx mannen 2022'!EH12,10)</f>
        <v>3.3739999999999999E-7</v>
      </c>
      <c r="EI12">
        <f>ROUND('qx mannen 2022'!EI12,10)</f>
        <v>3.249E-7</v>
      </c>
      <c r="EJ12">
        <f>ROUND('qx mannen 2022'!EJ12,10)</f>
        <v>3.128E-7</v>
      </c>
      <c r="EK12">
        <f>ROUND('qx mannen 2022'!EK12,10)</f>
        <v>3.0120000000000002E-7</v>
      </c>
      <c r="EL12">
        <f>ROUND('qx mannen 2022'!EL12,10)</f>
        <v>2.8999999999999998E-7</v>
      </c>
      <c r="EM12">
        <f>ROUND('qx mannen 2022'!EM12,10)</f>
        <v>2.7920000000000001E-7</v>
      </c>
      <c r="EN12">
        <f>ROUND('qx mannen 2022'!EN12,10)</f>
        <v>2.6880000000000002E-7</v>
      </c>
      <c r="EO12">
        <f>ROUND('qx mannen 2022'!EO12,10)</f>
        <v>2.5880000000000001E-7</v>
      </c>
      <c r="EP12">
        <f>ROUND('qx mannen 2022'!EP12,10)</f>
        <v>2.4919999999999998E-7</v>
      </c>
      <c r="EQ12">
        <f>ROUND('qx mannen 2022'!EQ12,10)</f>
        <v>2.3990000000000002E-7</v>
      </c>
      <c r="ER12">
        <f>ROUND('qx mannen 2022'!ER12,10)</f>
        <v>2.3099999999999999E-7</v>
      </c>
      <c r="ES12">
        <f>ROUND('qx mannen 2022'!ES12,10)</f>
        <v>2.2240000000000001E-7</v>
      </c>
      <c r="ET12">
        <f>ROUND('qx mannen 2022'!ET12,10)</f>
        <v>2.142E-7</v>
      </c>
      <c r="EU12">
        <f>ROUND('qx mannen 2022'!EU12,10)</f>
        <v>2.0620000000000001E-7</v>
      </c>
      <c r="EV12">
        <f>ROUND('qx mannen 2022'!EV12,10)</f>
        <v>1.9850000000000001E-7</v>
      </c>
      <c r="EW12">
        <f>ROUND('qx mannen 2022'!EW12,10)</f>
        <v>1.9119999999999999E-7</v>
      </c>
      <c r="EX12">
        <f>ROUND('qx mannen 2022'!EX12,10)</f>
        <v>1.8409999999999999E-7</v>
      </c>
      <c r="EY12">
        <f>ROUND('qx mannen 2022'!EY12,10)</f>
        <v>1.772E-7</v>
      </c>
      <c r="EZ12">
        <f>ROUND('qx mannen 2022'!EZ12,10)</f>
        <v>1.7060000000000001E-7</v>
      </c>
      <c r="FA12">
        <f>ROUND('qx mannen 2022'!FA12,10)</f>
        <v>1.6430000000000001E-7</v>
      </c>
      <c r="FB12">
        <f>ROUND('qx mannen 2022'!FB12,10)</f>
        <v>1.582E-7</v>
      </c>
      <c r="FC12">
        <f>ROUND('qx mannen 2022'!FC12,10)</f>
        <v>1.5230000000000001E-7</v>
      </c>
      <c r="FD12">
        <f>ROUND('qx mannen 2022'!FD12,10)</f>
        <v>1.466E-7</v>
      </c>
      <c r="FE12">
        <f>ROUND('qx mannen 2022'!FE12,10)</f>
        <v>1.4119999999999999E-7</v>
      </c>
      <c r="FF12">
        <f>ROUND('qx mannen 2022'!FF12,10)</f>
        <v>1.3589999999999999E-7</v>
      </c>
      <c r="FG12">
        <f>ROUND('qx mannen 2022'!FG12,10)</f>
        <v>1.3089999999999999E-7</v>
      </c>
      <c r="FH12">
        <f>ROUND('qx mannen 2022'!FH12,10)</f>
        <v>1.2599999999999999E-7</v>
      </c>
      <c r="FI12">
        <f>ROUND('qx mannen 2022'!FI12,10)</f>
        <v>1.2130000000000001E-7</v>
      </c>
      <c r="FJ12">
        <f>ROUND('qx mannen 2022'!FJ12,10)</f>
        <v>1.168E-7</v>
      </c>
      <c r="FK12">
        <f>ROUND('qx mannen 2022'!FK12,10)</f>
        <v>1.1249999999999999E-7</v>
      </c>
      <c r="FL12">
        <f>ROUND('qx mannen 2022'!FL12,10)</f>
        <v>1.083E-7</v>
      </c>
      <c r="FM12">
        <f>ROUND('qx mannen 2022'!FM12,10)</f>
        <v>1.043E-7</v>
      </c>
      <c r="FN12">
        <f>ROUND('qx mannen 2022'!FN12,10)</f>
        <v>1.004E-7</v>
      </c>
      <c r="FO12">
        <f>ROUND('qx mannen 2022'!FO12,10)</f>
        <v>9.6699999999999999E-8</v>
      </c>
      <c r="FP12">
        <f>ROUND('qx mannen 2022'!FP12,10)</f>
        <v>9.3100000000000006E-8</v>
      </c>
      <c r="FQ12">
        <f>ROUND('qx mannen 2022'!FQ12,10)</f>
        <v>8.9599999999999995E-8</v>
      </c>
    </row>
    <row r="13" spans="2:173" x14ac:dyDescent="0.2">
      <c r="B13">
        <f>ROUND('qx mannen 2022'!B13,10)</f>
        <v>5.9065499999999999E-5</v>
      </c>
      <c r="C13">
        <f>ROUND('qx mannen 2022'!C13,10)</f>
        <v>5.7010499999999999E-5</v>
      </c>
      <c r="D13">
        <f>ROUND('qx mannen 2022'!D13,10)</f>
        <v>5.5030700000000002E-5</v>
      </c>
      <c r="E13">
        <f>ROUND('qx mannen 2022'!E13,10)</f>
        <v>5.3122999999999999E-5</v>
      </c>
      <c r="F13">
        <f>ROUND('qx mannen 2022'!F13,10)</f>
        <v>5.12843E-5</v>
      </c>
      <c r="G13">
        <f>ROUND('qx mannen 2022'!G13,10)</f>
        <v>4.9511900000000003E-5</v>
      </c>
      <c r="H13">
        <f>ROUND('qx mannen 2022'!H13,10)</f>
        <v>4.7803100000000003E-5</v>
      </c>
      <c r="I13">
        <f>ROUND('qx mannen 2022'!I13,10)</f>
        <v>4.6155400000000002E-5</v>
      </c>
      <c r="J13">
        <f>ROUND('qx mannen 2022'!J13,10)</f>
        <v>4.4566300000000001E-5</v>
      </c>
      <c r="K13">
        <f>ROUND('qx mannen 2022'!K13,10)</f>
        <v>4.3033500000000001E-5</v>
      </c>
      <c r="L13">
        <f>ROUND('qx mannen 2022'!L13,10)</f>
        <v>4.1554999999999998E-5</v>
      </c>
      <c r="M13">
        <f>ROUND('qx mannen 2022'!M13,10)</f>
        <v>4.0128600000000001E-5</v>
      </c>
      <c r="N13">
        <f>ROUND('qx mannen 2022'!N13,10)</f>
        <v>3.8752299999999998E-5</v>
      </c>
      <c r="O13">
        <f>ROUND('qx mannen 2022'!O13,10)</f>
        <v>3.74243E-5</v>
      </c>
      <c r="P13">
        <f>ROUND('qx mannen 2022'!P13,10)</f>
        <v>3.6142700000000002E-5</v>
      </c>
      <c r="Q13">
        <f>ROUND('qx mannen 2022'!Q13,10)</f>
        <v>3.49058E-5</v>
      </c>
      <c r="R13">
        <f>ROUND('qx mannen 2022'!R13,10)</f>
        <v>3.3711999999999998E-5</v>
      </c>
      <c r="S13">
        <f>ROUND('qx mannen 2022'!S13,10)</f>
        <v>3.2559699999999999E-5</v>
      </c>
      <c r="T13">
        <f>ROUND('qx mannen 2022'!T13,10)</f>
        <v>3.14474E-5</v>
      </c>
      <c r="U13">
        <f>ROUND('qx mannen 2022'!U13,10)</f>
        <v>3.03736E-5</v>
      </c>
      <c r="V13">
        <f>ROUND('qx mannen 2022'!V13,10)</f>
        <v>2.93369E-5</v>
      </c>
      <c r="W13">
        <f>ROUND('qx mannen 2022'!W13,10)</f>
        <v>2.8336000000000001E-5</v>
      </c>
      <c r="X13">
        <f>ROUND('qx mannen 2022'!X13,10)</f>
        <v>2.73697E-5</v>
      </c>
      <c r="Y13">
        <f>ROUND('qx mannen 2022'!Y13,10)</f>
        <v>2.64366E-5</v>
      </c>
      <c r="Z13">
        <f>ROUND('qx mannen 2022'!Z13,10)</f>
        <v>2.55357E-5</v>
      </c>
      <c r="AA13">
        <f>ROUND('qx mannen 2022'!AA13,10)</f>
        <v>2.46657E-5</v>
      </c>
      <c r="AB13">
        <f>ROUND('qx mannen 2022'!AB13,10)</f>
        <v>2.3825600000000001E-5</v>
      </c>
      <c r="AC13">
        <f>ROUND('qx mannen 2022'!AC13,10)</f>
        <v>2.3014300000000001E-5</v>
      </c>
      <c r="AD13">
        <f>ROUND('qx mannen 2022'!AD13,10)</f>
        <v>2.2230900000000001E-5</v>
      </c>
      <c r="AE13">
        <f>ROUND('qx mannen 2022'!AE13,10)</f>
        <v>2.1474199999999998E-5</v>
      </c>
      <c r="AF13">
        <f>ROUND('qx mannen 2022'!AF13,10)</f>
        <v>2.0743499999999999E-5</v>
      </c>
      <c r="AG13">
        <f>ROUND('qx mannen 2022'!AG13,10)</f>
        <v>2.00378E-5</v>
      </c>
      <c r="AH13">
        <f>ROUND('qx mannen 2022'!AH13,10)</f>
        <v>1.9356199999999999E-5</v>
      </c>
      <c r="AI13">
        <f>ROUND('qx mannen 2022'!AI13,10)</f>
        <v>1.8697899999999999E-5</v>
      </c>
      <c r="AJ13">
        <f>ROUND('qx mannen 2022'!AJ13,10)</f>
        <v>1.8062100000000001E-5</v>
      </c>
      <c r="AK13">
        <f>ROUND('qx mannen 2022'!AK13,10)</f>
        <v>1.7447899999999999E-5</v>
      </c>
      <c r="AL13">
        <f>ROUND('qx mannen 2022'!AL13,10)</f>
        <v>1.68548E-5</v>
      </c>
      <c r="AM13">
        <f>ROUND('qx mannen 2022'!AM13,10)</f>
        <v>1.6281800000000001E-5</v>
      </c>
      <c r="AN13">
        <f>ROUND('qx mannen 2022'!AN13,10)</f>
        <v>1.57285E-5</v>
      </c>
      <c r="AO13">
        <f>ROUND('qx mannen 2022'!AO13,10)</f>
        <v>1.51939E-5</v>
      </c>
      <c r="AP13">
        <f>ROUND('qx mannen 2022'!AP13,10)</f>
        <v>1.46776E-5</v>
      </c>
      <c r="AQ13">
        <f>ROUND('qx mannen 2022'!AQ13,10)</f>
        <v>1.4178900000000001E-5</v>
      </c>
      <c r="AR13">
        <f>ROUND('qx mannen 2022'!AR13,10)</f>
        <v>1.36971E-5</v>
      </c>
      <c r="AS13">
        <f>ROUND('qx mannen 2022'!AS13,10)</f>
        <v>1.3231799999999999E-5</v>
      </c>
      <c r="AT13">
        <f>ROUND('qx mannen 2022'!AT13,10)</f>
        <v>1.27823E-5</v>
      </c>
      <c r="AU13">
        <f>ROUND('qx mannen 2022'!AU13,10)</f>
        <v>1.23481E-5</v>
      </c>
      <c r="AV13">
        <f>ROUND('qx mannen 2022'!AV13,10)</f>
        <v>1.19286E-5</v>
      </c>
      <c r="AW13">
        <f>ROUND('qx mannen 2022'!AW13,10)</f>
        <v>1.1523500000000001E-5</v>
      </c>
      <c r="AX13">
        <f>ROUND('qx mannen 2022'!AX13,10)</f>
        <v>1.11321E-5</v>
      </c>
      <c r="AY13">
        <f>ROUND('qx mannen 2022'!AY13,10)</f>
        <v>1.0754000000000001E-5</v>
      </c>
      <c r="AZ13">
        <f>ROUND('qx mannen 2022'!AZ13,10)</f>
        <v>1.03888E-5</v>
      </c>
      <c r="BA13">
        <f>ROUND('qx mannen 2022'!BA13,10)</f>
        <v>1.0036E-5</v>
      </c>
      <c r="BB13">
        <f>ROUND('qx mannen 2022'!BB13,10)</f>
        <v>9.6951999999999999E-6</v>
      </c>
      <c r="BC13">
        <f>ROUND('qx mannen 2022'!BC13,10)</f>
        <v>9.3659999999999998E-6</v>
      </c>
      <c r="BD13">
        <f>ROUND('qx mannen 2022'!BD13,10)</f>
        <v>9.0479000000000002E-6</v>
      </c>
      <c r="BE13">
        <f>ROUND('qx mannen 2022'!BE13,10)</f>
        <v>8.7406999999999992E-6</v>
      </c>
      <c r="BF13">
        <f>ROUND('qx mannen 2022'!BF13,10)</f>
        <v>8.4439000000000006E-6</v>
      </c>
      <c r="BG13">
        <f>ROUND('qx mannen 2022'!BG13,10)</f>
        <v>8.1572000000000004E-6</v>
      </c>
      <c r="BH13">
        <f>ROUND('qx mannen 2022'!BH13,10)</f>
        <v>7.8802999999999998E-6</v>
      </c>
      <c r="BI13">
        <f>ROUND('qx mannen 2022'!BI13,10)</f>
        <v>7.6127E-6</v>
      </c>
      <c r="BJ13">
        <f>ROUND('qx mannen 2022'!BJ13,10)</f>
        <v>7.3541999999999998E-6</v>
      </c>
      <c r="BK13">
        <f>ROUND('qx mannen 2022'!BK13,10)</f>
        <v>7.1045999999999997E-6</v>
      </c>
      <c r="BL13">
        <f>ROUND('qx mannen 2022'!BL13,10)</f>
        <v>6.8634000000000002E-6</v>
      </c>
      <c r="BM13">
        <f>ROUND('qx mannen 2022'!BM13,10)</f>
        <v>6.6302999999999999E-6</v>
      </c>
      <c r="BN13">
        <f>ROUND('qx mannen 2022'!BN13,10)</f>
        <v>6.4052000000000001E-6</v>
      </c>
      <c r="BO13">
        <f>ROUND('qx mannen 2022'!BO13,10)</f>
        <v>6.1878000000000003E-6</v>
      </c>
      <c r="BP13">
        <f>ROUND('qx mannen 2022'!BP13,10)</f>
        <v>5.9777000000000004E-6</v>
      </c>
      <c r="BQ13">
        <f>ROUND('qx mannen 2022'!BQ13,10)</f>
        <v>5.7748000000000002E-6</v>
      </c>
      <c r="BR13">
        <f>ROUND('qx mannen 2022'!BR13,10)</f>
        <v>5.5786999999999996E-6</v>
      </c>
      <c r="BS13">
        <f>ROUND('qx mannen 2022'!BS13,10)</f>
        <v>5.3893999999999996E-6</v>
      </c>
      <c r="BT13">
        <f>ROUND('qx mannen 2022'!BT13,10)</f>
        <v>5.2063999999999998E-6</v>
      </c>
      <c r="BU13">
        <f>ROUND('qx mannen 2022'!BU13,10)</f>
        <v>5.0297000000000003E-6</v>
      </c>
      <c r="BV13">
        <f>ROUND('qx mannen 2022'!BV13,10)</f>
        <v>4.8589000000000002E-6</v>
      </c>
      <c r="BW13">
        <f>ROUND('qx mannen 2022'!BW13,10)</f>
        <v>4.6940000000000003E-6</v>
      </c>
      <c r="BX13">
        <f>ROUND('qx mannen 2022'!BX13,10)</f>
        <v>4.5345999999999997E-6</v>
      </c>
      <c r="BY13">
        <f>ROUND('qx mannen 2022'!BY13,10)</f>
        <v>4.3807000000000003E-6</v>
      </c>
      <c r="BZ13">
        <f>ROUND('qx mannen 2022'!BZ13,10)</f>
        <v>4.2320000000000003E-6</v>
      </c>
      <c r="CA13">
        <f>ROUND('qx mannen 2022'!CA13,10)</f>
        <v>4.0883000000000003E-6</v>
      </c>
      <c r="CB13">
        <f>ROUND('qx mannen 2022'!CB13,10)</f>
        <v>3.9496000000000003E-6</v>
      </c>
      <c r="CC13">
        <f>ROUND('qx mannen 2022'!CC13,10)</f>
        <v>3.8155000000000001E-6</v>
      </c>
      <c r="CD13">
        <f>ROUND('qx mannen 2022'!CD13,10)</f>
        <v>3.6859999999999999E-6</v>
      </c>
      <c r="CE13">
        <f>ROUND('qx mannen 2022'!CE13,10)</f>
        <v>3.5607999999999999E-6</v>
      </c>
      <c r="CF13">
        <f>ROUND('qx mannen 2022'!CF13,10)</f>
        <v>3.4400000000000001E-6</v>
      </c>
      <c r="CG13">
        <f>ROUND('qx mannen 2022'!CG13,10)</f>
        <v>3.3231999999999998E-6</v>
      </c>
      <c r="CH13">
        <f>ROUND('qx mannen 2022'!CH13,10)</f>
        <v>3.2103999999999998E-6</v>
      </c>
      <c r="CI13">
        <f>ROUND('qx mannen 2022'!CI13,10)</f>
        <v>3.1014000000000001E-6</v>
      </c>
      <c r="CJ13">
        <f>ROUND('qx mannen 2022'!CJ13,10)</f>
        <v>2.9961E-6</v>
      </c>
      <c r="CK13">
        <f>ROUND('qx mannen 2022'!CK13,10)</f>
        <v>2.8944000000000002E-6</v>
      </c>
      <c r="CL13">
        <f>ROUND('qx mannen 2022'!CL13,10)</f>
        <v>2.7962E-6</v>
      </c>
      <c r="CM13">
        <f>ROUND('qx mannen 2022'!CM13,10)</f>
        <v>2.7012999999999999E-6</v>
      </c>
      <c r="CN13">
        <f>ROUND('qx mannen 2022'!CN13,10)</f>
        <v>2.6096E-6</v>
      </c>
      <c r="CO13">
        <f>ROUND('qx mannen 2022'!CO13,10)</f>
        <v>2.5210000000000001E-6</v>
      </c>
      <c r="CP13">
        <f>ROUND('qx mannen 2022'!CP13,10)</f>
        <v>2.4354E-6</v>
      </c>
      <c r="CQ13">
        <f>ROUND('qx mannen 2022'!CQ13,10)</f>
        <v>2.3526999999999999E-6</v>
      </c>
      <c r="CR13">
        <f>ROUND('qx mannen 2022'!CR13,10)</f>
        <v>2.2728999999999999E-6</v>
      </c>
      <c r="CS13">
        <f>ROUND('qx mannen 2022'!CS13,10)</f>
        <v>2.1957E-6</v>
      </c>
      <c r="CT13">
        <f>ROUND('qx mannen 2022'!CT13,10)</f>
        <v>2.1212000000000001E-6</v>
      </c>
      <c r="CU13">
        <f>ROUND('qx mannen 2022'!CU13,10)</f>
        <v>2.0491999999999998E-6</v>
      </c>
      <c r="CV13">
        <f>ROUND('qx mannen 2022'!CV13,10)</f>
        <v>1.9796000000000001E-6</v>
      </c>
      <c r="CW13">
        <f>ROUND('qx mannen 2022'!CW13,10)</f>
        <v>1.9124000000000001E-6</v>
      </c>
      <c r="CX13">
        <f>ROUND('qx mannen 2022'!CX13,10)</f>
        <v>1.8475000000000001E-6</v>
      </c>
      <c r="CY13">
        <f>ROUND('qx mannen 2022'!CY13,10)</f>
        <v>1.7848E-6</v>
      </c>
      <c r="CZ13">
        <f>ROUND('qx mannen 2022'!CZ13,10)</f>
        <v>1.7241999999999999E-6</v>
      </c>
      <c r="DA13">
        <f>ROUND('qx mannen 2022'!DA13,10)</f>
        <v>1.6657E-6</v>
      </c>
      <c r="DB13">
        <f>ROUND('qx mannen 2022'!DB13,10)</f>
        <v>1.6092E-6</v>
      </c>
      <c r="DC13">
        <f>ROUND('qx mannen 2022'!DC13,10)</f>
        <v>1.5544999999999999E-6</v>
      </c>
      <c r="DD13">
        <f>ROUND('qx mannen 2022'!DD13,10)</f>
        <v>1.5018E-6</v>
      </c>
      <c r="DE13">
        <f>ROUND('qx mannen 2022'!DE13,10)</f>
        <v>1.4507999999999999E-6</v>
      </c>
      <c r="DF13">
        <f>ROUND('qx mannen 2022'!DF13,10)</f>
        <v>1.4015E-6</v>
      </c>
      <c r="DG13">
        <f>ROUND('qx mannen 2022'!DG13,10)</f>
        <v>1.3540000000000001E-6</v>
      </c>
      <c r="DH13">
        <f>ROUND('qx mannen 2022'!DH13,10)</f>
        <v>1.308E-6</v>
      </c>
      <c r="DI13">
        <f>ROUND('qx mannen 2022'!DI13,10)</f>
        <v>1.2636000000000001E-6</v>
      </c>
      <c r="DJ13">
        <f>ROUND('qx mannen 2022'!DJ13,10)</f>
        <v>1.2207E-6</v>
      </c>
      <c r="DK13">
        <f>ROUND('qx mannen 2022'!DK13,10)</f>
        <v>1.1793000000000001E-6</v>
      </c>
      <c r="DL13">
        <f>ROUND('qx mannen 2022'!DL13,10)</f>
        <v>1.1393E-6</v>
      </c>
      <c r="DM13">
        <f>ROUND('qx mannen 2022'!DM13,10)</f>
        <v>1.1006000000000001E-6</v>
      </c>
      <c r="DN13">
        <f>ROUND('qx mannen 2022'!DN13,10)</f>
        <v>1.0632E-6</v>
      </c>
      <c r="DO13">
        <f>ROUND('qx mannen 2022'!DO13,10)</f>
        <v>1.0271000000000001E-6</v>
      </c>
      <c r="DP13">
        <f>ROUND('qx mannen 2022'!DP13,10)</f>
        <v>9.9230000000000001E-7</v>
      </c>
      <c r="DQ13">
        <f>ROUND('qx mannen 2022'!DQ13,10)</f>
        <v>9.5860000000000002E-7</v>
      </c>
      <c r="DR13">
        <f>ROUND('qx mannen 2022'!DR13,10)</f>
        <v>9.2600000000000001E-7</v>
      </c>
      <c r="DS13">
        <f>ROUND('qx mannen 2022'!DS13,10)</f>
        <v>8.9459999999999998E-7</v>
      </c>
      <c r="DT13">
        <f>ROUND('qx mannen 2022'!DT13,10)</f>
        <v>8.6420000000000002E-7</v>
      </c>
      <c r="DU13">
        <f>ROUND('qx mannen 2022'!DU13,10)</f>
        <v>8.3490000000000004E-7</v>
      </c>
      <c r="DV13">
        <f>ROUND('qx mannen 2022'!DV13,10)</f>
        <v>8.0660000000000004E-7</v>
      </c>
      <c r="DW13">
        <f>ROUND('qx mannen 2022'!DW13,10)</f>
        <v>7.7919999999999999E-7</v>
      </c>
      <c r="DX13">
        <f>ROUND('qx mannen 2022'!DX13,10)</f>
        <v>7.5270000000000001E-7</v>
      </c>
      <c r="DY13">
        <f>ROUND('qx mannen 2022'!DY13,10)</f>
        <v>7.272E-7</v>
      </c>
      <c r="DZ13">
        <f>ROUND('qx mannen 2022'!DZ13,10)</f>
        <v>7.0250000000000005E-7</v>
      </c>
      <c r="EA13">
        <f>ROUND('qx mannen 2022'!EA13,10)</f>
        <v>6.7869999999999996E-7</v>
      </c>
      <c r="EB13">
        <f>ROUND('qx mannen 2022'!EB13,10)</f>
        <v>6.5560000000000002E-7</v>
      </c>
      <c r="EC13">
        <f>ROUND('qx mannen 2022'!EC13,10)</f>
        <v>6.3340000000000005E-7</v>
      </c>
      <c r="ED13">
        <f>ROUND('qx mannen 2022'!ED13,10)</f>
        <v>6.1190000000000002E-7</v>
      </c>
      <c r="EE13">
        <f>ROUND('qx mannen 2022'!EE13,10)</f>
        <v>5.9110000000000005E-7</v>
      </c>
      <c r="EF13">
        <f>ROUND('qx mannen 2022'!EF13,10)</f>
        <v>5.7100000000000002E-7</v>
      </c>
      <c r="EG13">
        <f>ROUND('qx mannen 2022'!EG13,10)</f>
        <v>5.5170000000000005E-7</v>
      </c>
      <c r="EH13">
        <f>ROUND('qx mannen 2022'!EH13,10)</f>
        <v>5.3290000000000001E-7</v>
      </c>
      <c r="EI13">
        <f>ROUND('qx mannen 2022'!EI13,10)</f>
        <v>5.1480000000000003E-7</v>
      </c>
      <c r="EJ13">
        <f>ROUND('qx mannen 2022'!EJ13,10)</f>
        <v>4.9739999999999999E-7</v>
      </c>
      <c r="EK13">
        <f>ROUND('qx mannen 2022'!EK13,10)</f>
        <v>4.8049999999999999E-7</v>
      </c>
      <c r="EL13">
        <f>ROUND('qx mannen 2022'!EL13,10)</f>
        <v>4.6419999999999999E-7</v>
      </c>
      <c r="EM13">
        <f>ROUND('qx mannen 2022'!EM13,10)</f>
        <v>4.4840000000000002E-7</v>
      </c>
      <c r="EN13">
        <f>ROUND('qx mannen 2022'!EN13,10)</f>
        <v>4.3319999999999999E-7</v>
      </c>
      <c r="EO13">
        <f>ROUND('qx mannen 2022'!EO13,10)</f>
        <v>4.185E-7</v>
      </c>
      <c r="EP13">
        <f>ROUND('qx mannen 2022'!EP13,10)</f>
        <v>4.0429999999999999E-7</v>
      </c>
      <c r="EQ13">
        <f>ROUND('qx mannen 2022'!EQ13,10)</f>
        <v>3.9060000000000002E-7</v>
      </c>
      <c r="ER13">
        <f>ROUND('qx mannen 2022'!ER13,10)</f>
        <v>3.7730000000000002E-7</v>
      </c>
      <c r="ES13">
        <f>ROUND('qx mannen 2022'!ES13,10)</f>
        <v>3.6450000000000001E-7</v>
      </c>
      <c r="ET13">
        <f>ROUND('qx mannen 2022'!ET13,10)</f>
        <v>3.5209999999999998E-7</v>
      </c>
      <c r="EU13">
        <f>ROUND('qx mannen 2022'!EU13,10)</f>
        <v>3.4019999999999999E-7</v>
      </c>
      <c r="EV13">
        <f>ROUND('qx mannen 2022'!EV13,10)</f>
        <v>3.2860000000000002E-7</v>
      </c>
      <c r="EW13">
        <f>ROUND('qx mannen 2022'!EW13,10)</f>
        <v>3.1749999999999998E-7</v>
      </c>
      <c r="EX13">
        <f>ROUND('qx mannen 2022'!EX13,10)</f>
        <v>3.0670000000000001E-7</v>
      </c>
      <c r="EY13">
        <f>ROUND('qx mannen 2022'!EY13,10)</f>
        <v>2.9630000000000003E-7</v>
      </c>
      <c r="EZ13">
        <f>ROUND('qx mannen 2022'!EZ13,10)</f>
        <v>2.8620000000000001E-7</v>
      </c>
      <c r="FA13">
        <f>ROUND('qx mannen 2022'!FA13,10)</f>
        <v>2.7650000000000002E-7</v>
      </c>
      <c r="FB13">
        <f>ROUND('qx mannen 2022'!FB13,10)</f>
        <v>2.671E-7</v>
      </c>
      <c r="FC13">
        <f>ROUND('qx mannen 2022'!FC13,10)</f>
        <v>2.5810000000000001E-7</v>
      </c>
      <c r="FD13">
        <f>ROUND('qx mannen 2022'!FD13,10)</f>
        <v>2.4929999999999999E-7</v>
      </c>
      <c r="FE13">
        <f>ROUND('qx mannen 2022'!FE13,10)</f>
        <v>2.4079999999999999E-7</v>
      </c>
      <c r="FF13">
        <f>ROUND('qx mannen 2022'!FF13,10)</f>
        <v>2.3270000000000001E-7</v>
      </c>
      <c r="FG13">
        <f>ROUND('qx mannen 2022'!FG13,10)</f>
        <v>2.248E-7</v>
      </c>
      <c r="FH13">
        <f>ROUND('qx mannen 2022'!FH13,10)</f>
        <v>2.1710000000000001E-7</v>
      </c>
      <c r="FI13">
        <f>ROUND('qx mannen 2022'!FI13,10)</f>
        <v>2.0980000000000001E-7</v>
      </c>
      <c r="FJ13">
        <f>ROUND('qx mannen 2022'!FJ13,10)</f>
        <v>2.026E-7</v>
      </c>
      <c r="FK13">
        <f>ROUND('qx mannen 2022'!FK13,10)</f>
        <v>1.9579999999999999E-7</v>
      </c>
      <c r="FL13">
        <f>ROUND('qx mannen 2022'!FL13,10)</f>
        <v>1.8909999999999999E-7</v>
      </c>
      <c r="FM13">
        <f>ROUND('qx mannen 2022'!FM13,10)</f>
        <v>1.8269999999999999E-7</v>
      </c>
      <c r="FN13">
        <f>ROUND('qx mannen 2022'!FN13,10)</f>
        <v>1.765E-7</v>
      </c>
      <c r="FO13">
        <f>ROUND('qx mannen 2022'!FO13,10)</f>
        <v>1.705E-7</v>
      </c>
      <c r="FP13">
        <f>ROUND('qx mannen 2022'!FP13,10)</f>
        <v>1.6470000000000001E-7</v>
      </c>
      <c r="FQ13">
        <f>ROUND('qx mannen 2022'!FQ13,10)</f>
        <v>1.5909999999999999E-7</v>
      </c>
    </row>
    <row r="14" spans="2:173" x14ac:dyDescent="0.2">
      <c r="B14">
        <f>ROUND('qx mannen 2022'!B14,10)</f>
        <v>7.0703699999999999E-5</v>
      </c>
      <c r="C14">
        <f>ROUND('qx mannen 2022'!C14,10)</f>
        <v>6.9299600000000003E-5</v>
      </c>
      <c r="D14">
        <f>ROUND('qx mannen 2022'!D14,10)</f>
        <v>6.7860899999999999E-5</v>
      </c>
      <c r="E14">
        <f>ROUND('qx mannen 2022'!E14,10)</f>
        <v>6.6395699999999999E-5</v>
      </c>
      <c r="F14">
        <f>ROUND('qx mannen 2022'!F14,10)</f>
        <v>6.4911299999999996E-5</v>
      </c>
      <c r="G14">
        <f>ROUND('qx mannen 2022'!G14,10)</f>
        <v>6.3414100000000007E-5</v>
      </c>
      <c r="H14">
        <f>ROUND('qx mannen 2022'!H14,10)</f>
        <v>6.1910100000000002E-5</v>
      </c>
      <c r="I14">
        <f>ROUND('qx mannen 2022'!I14,10)</f>
        <v>6.0404400000000001E-5</v>
      </c>
      <c r="J14">
        <f>ROUND('qx mannen 2022'!J14,10)</f>
        <v>5.8901799999999999E-5</v>
      </c>
      <c r="K14">
        <f>ROUND('qx mannen 2022'!K14,10)</f>
        <v>5.74063E-5</v>
      </c>
      <c r="L14">
        <f>ROUND('qx mannen 2022'!L14,10)</f>
        <v>5.5921699999999997E-5</v>
      </c>
      <c r="M14">
        <f>ROUND('qx mannen 2022'!M14,10)</f>
        <v>5.4450899999999997E-5</v>
      </c>
      <c r="N14">
        <f>ROUND('qx mannen 2022'!N14,10)</f>
        <v>5.2996900000000001E-5</v>
      </c>
      <c r="O14">
        <f>ROUND('qx mannen 2022'!O14,10)</f>
        <v>5.1561999999999999E-5</v>
      </c>
      <c r="P14">
        <f>ROUND('qx mannen 2022'!P14,10)</f>
        <v>5.0148200000000002E-5</v>
      </c>
      <c r="Q14">
        <f>ROUND('qx mannen 2022'!Q14,10)</f>
        <v>4.8757200000000001E-5</v>
      </c>
      <c r="R14">
        <f>ROUND('qx mannen 2022'!R14,10)</f>
        <v>4.73905E-5</v>
      </c>
      <c r="S14">
        <f>ROUND('qx mannen 2022'!S14,10)</f>
        <v>4.60493E-5</v>
      </c>
      <c r="T14">
        <f>ROUND('qx mannen 2022'!T14,10)</f>
        <v>4.4734599999999997E-5</v>
      </c>
      <c r="U14">
        <f>ROUND('qx mannen 2022'!U14,10)</f>
        <v>4.3447099999999999E-5</v>
      </c>
      <c r="V14">
        <f>ROUND('qx mannen 2022'!V14,10)</f>
        <v>4.2187400000000002E-5</v>
      </c>
      <c r="W14">
        <f>ROUND('qx mannen 2022'!W14,10)</f>
        <v>4.0955899999999999E-5</v>
      </c>
      <c r="X14">
        <f>ROUND('qx mannen 2022'!X14,10)</f>
        <v>3.9752899999999997E-5</v>
      </c>
      <c r="Y14">
        <f>ROUND('qx mannen 2022'!Y14,10)</f>
        <v>3.8578599999999997E-5</v>
      </c>
      <c r="Z14">
        <f>ROUND('qx mannen 2022'!Z14,10)</f>
        <v>3.7433099999999999E-5</v>
      </c>
      <c r="AA14">
        <f>ROUND('qx mannen 2022'!AA14,10)</f>
        <v>3.6316200000000003E-5</v>
      </c>
      <c r="AB14">
        <f>ROUND('qx mannen 2022'!AB14,10)</f>
        <v>3.5227800000000002E-5</v>
      </c>
      <c r="AC14">
        <f>ROUND('qx mannen 2022'!AC14,10)</f>
        <v>3.4167800000000002E-5</v>
      </c>
      <c r="AD14">
        <f>ROUND('qx mannen 2022'!AD14,10)</f>
        <v>3.3135800000000002E-5</v>
      </c>
      <c r="AE14">
        <f>ROUND('qx mannen 2022'!AE14,10)</f>
        <v>3.2131500000000002E-5</v>
      </c>
      <c r="AF14">
        <f>ROUND('qx mannen 2022'!AF14,10)</f>
        <v>3.1154600000000002E-5</v>
      </c>
      <c r="AG14">
        <f>ROUND('qx mannen 2022'!AG14,10)</f>
        <v>3.0204699999999999E-5</v>
      </c>
      <c r="AH14">
        <f>ROUND('qx mannen 2022'!AH14,10)</f>
        <v>2.92812E-5</v>
      </c>
      <c r="AI14">
        <f>ROUND('qx mannen 2022'!AI14,10)</f>
        <v>2.8383800000000001E-5</v>
      </c>
      <c r="AJ14">
        <f>ROUND('qx mannen 2022'!AJ14,10)</f>
        <v>2.75118E-5</v>
      </c>
      <c r="AK14">
        <f>ROUND('qx mannen 2022'!AK14,10)</f>
        <v>2.6664899999999999E-5</v>
      </c>
      <c r="AL14">
        <f>ROUND('qx mannen 2022'!AL14,10)</f>
        <v>2.5842499999999999E-5</v>
      </c>
      <c r="AM14">
        <f>ROUND('qx mannen 2022'!AM14,10)</f>
        <v>2.50441E-5</v>
      </c>
      <c r="AN14">
        <f>ROUND('qx mannen 2022'!AN14,10)</f>
        <v>2.4269000000000001E-5</v>
      </c>
      <c r="AO14">
        <f>ROUND('qx mannen 2022'!AO14,10)</f>
        <v>2.3516800000000002E-5</v>
      </c>
      <c r="AP14">
        <f>ROUND('qx mannen 2022'!AP14,10)</f>
        <v>2.27869E-5</v>
      </c>
      <c r="AQ14">
        <f>ROUND('qx mannen 2022'!AQ14,10)</f>
        <v>2.2078699999999999E-5</v>
      </c>
      <c r="AR14">
        <f>ROUND('qx mannen 2022'!AR14,10)</f>
        <v>2.1391700000000001E-5</v>
      </c>
      <c r="AS14">
        <f>ROUND('qx mannen 2022'!AS14,10)</f>
        <v>2.07254E-5</v>
      </c>
      <c r="AT14">
        <f>ROUND('qx mannen 2022'!AT14,10)</f>
        <v>2.0079199999999999E-5</v>
      </c>
      <c r="AU14">
        <f>ROUND('qx mannen 2022'!AU14,10)</f>
        <v>1.9452500000000001E-5</v>
      </c>
      <c r="AV14">
        <f>ROUND('qx mannen 2022'!AV14,10)</f>
        <v>1.88449E-5</v>
      </c>
      <c r="AW14">
        <f>ROUND('qx mannen 2022'!AW14,10)</f>
        <v>1.8255799999999999E-5</v>
      </c>
      <c r="AX14">
        <f>ROUND('qx mannen 2022'!AX14,10)</f>
        <v>1.76846E-5</v>
      </c>
      <c r="AY14">
        <f>ROUND('qx mannen 2022'!AY14,10)</f>
        <v>1.7130999999999999E-5</v>
      </c>
      <c r="AZ14">
        <f>ROUND('qx mannen 2022'!AZ14,10)</f>
        <v>1.6594400000000002E-5</v>
      </c>
      <c r="BA14">
        <f>ROUND('qx mannen 2022'!BA14,10)</f>
        <v>1.60743E-5</v>
      </c>
      <c r="BB14">
        <f>ROUND('qx mannen 2022'!BB14,10)</f>
        <v>1.5570199999999999E-5</v>
      </c>
      <c r="BC14">
        <f>ROUND('qx mannen 2022'!BC14,10)</f>
        <v>1.50817E-5</v>
      </c>
      <c r="BD14">
        <f>ROUND('qx mannen 2022'!BD14,10)</f>
        <v>1.46083E-5</v>
      </c>
      <c r="BE14">
        <f>ROUND('qx mannen 2022'!BE14,10)</f>
        <v>1.4149599999999999E-5</v>
      </c>
      <c r="BF14">
        <f>ROUND('qx mannen 2022'!BF14,10)</f>
        <v>1.37051E-5</v>
      </c>
      <c r="BG14">
        <f>ROUND('qx mannen 2022'!BG14,10)</f>
        <v>1.3274399999999999E-5</v>
      </c>
      <c r="BH14">
        <f>ROUND('qx mannen 2022'!BH14,10)</f>
        <v>1.2857099999999999E-5</v>
      </c>
      <c r="BI14">
        <f>ROUND('qx mannen 2022'!BI14,10)</f>
        <v>1.24528E-5</v>
      </c>
      <c r="BJ14">
        <f>ROUND('qx mannen 2022'!BJ14,10)</f>
        <v>1.2061200000000001E-5</v>
      </c>
      <c r="BK14">
        <f>ROUND('qx mannen 2022'!BK14,10)</f>
        <v>1.16817E-5</v>
      </c>
      <c r="BL14">
        <f>ROUND('qx mannen 2022'!BL14,10)</f>
        <v>1.1314100000000001E-5</v>
      </c>
      <c r="BM14">
        <f>ROUND('qx mannen 2022'!BM14,10)</f>
        <v>1.0958000000000001E-5</v>
      </c>
      <c r="BN14">
        <f>ROUND('qx mannen 2022'!BN14,10)</f>
        <v>1.0613E-5</v>
      </c>
      <c r="BO14">
        <f>ROUND('qx mannen 2022'!BO14,10)</f>
        <v>1.0278800000000001E-5</v>
      </c>
      <c r="BP14">
        <f>ROUND('qx mannen 2022'!BP14,10)</f>
        <v>9.9551000000000006E-6</v>
      </c>
      <c r="BQ14">
        <f>ROUND('qx mannen 2022'!BQ14,10)</f>
        <v>9.6415000000000008E-6</v>
      </c>
      <c r="BR14">
        <f>ROUND('qx mannen 2022'!BR14,10)</f>
        <v>9.3378000000000006E-6</v>
      </c>
      <c r="BS14">
        <f>ROUND('qx mannen 2022'!BS14,10)</f>
        <v>9.0435000000000007E-6</v>
      </c>
      <c r="BT14">
        <f>ROUND('qx mannen 2022'!BT14,10)</f>
        <v>8.7585999999999995E-6</v>
      </c>
      <c r="BU14">
        <f>ROUND('qx mannen 2022'!BU14,10)</f>
        <v>8.4825000000000005E-6</v>
      </c>
      <c r="BV14">
        <f>ROUND('qx mannen 2022'!BV14,10)</f>
        <v>8.2152000000000006E-6</v>
      </c>
      <c r="BW14">
        <f>ROUND('qx mannen 2022'!BW14,10)</f>
        <v>7.9562000000000002E-6</v>
      </c>
      <c r="BX14">
        <f>ROUND('qx mannen 2022'!BX14,10)</f>
        <v>7.7054000000000008E-6</v>
      </c>
      <c r="BY14">
        <f>ROUND('qx mannen 2022'!BY14,10)</f>
        <v>7.4625000000000001E-6</v>
      </c>
      <c r="BZ14">
        <f>ROUND('qx mannen 2022'!BZ14,10)</f>
        <v>7.2272E-6</v>
      </c>
      <c r="CA14">
        <f>ROUND('qx mannen 2022'!CA14,10)</f>
        <v>6.9993000000000001E-6</v>
      </c>
      <c r="CB14">
        <f>ROUND('qx mannen 2022'!CB14,10)</f>
        <v>6.7785999999999998E-6</v>
      </c>
      <c r="CC14">
        <f>ROUND('qx mannen 2022'!CC14,10)</f>
        <v>6.5648000000000002E-6</v>
      </c>
      <c r="CD14">
        <f>ROUND('qx mannen 2022'!CD14,10)</f>
        <v>6.3578000000000004E-6</v>
      </c>
      <c r="CE14">
        <f>ROUND('qx mannen 2022'!CE14,10)</f>
        <v>6.1572000000000001E-6</v>
      </c>
      <c r="CF14">
        <f>ROUND('qx mannen 2022'!CF14,10)</f>
        <v>5.9630000000000003E-6</v>
      </c>
      <c r="CG14">
        <f>ROUND('qx mannen 2022'!CG14,10)</f>
        <v>5.7749000000000004E-6</v>
      </c>
      <c r="CH14">
        <f>ROUND('qx mannen 2022'!CH14,10)</f>
        <v>5.5928000000000001E-6</v>
      </c>
      <c r="CI14">
        <f>ROUND('qx mannen 2022'!CI14,10)</f>
        <v>5.4163000000000001E-6</v>
      </c>
      <c r="CJ14">
        <f>ROUND('qx mannen 2022'!CJ14,10)</f>
        <v>5.2455E-6</v>
      </c>
      <c r="CK14">
        <f>ROUND('qx mannen 2022'!CK14,10)</f>
        <v>5.0799999999999996E-6</v>
      </c>
      <c r="CL14">
        <f>ROUND('qx mannen 2022'!CL14,10)</f>
        <v>4.9196999999999997E-6</v>
      </c>
      <c r="CM14">
        <f>ROUND('qx mannen 2022'!CM14,10)</f>
        <v>4.7644999999999999E-6</v>
      </c>
      <c r="CN14">
        <f>ROUND('qx mannen 2022'!CN14,10)</f>
        <v>4.6141999999999998E-6</v>
      </c>
      <c r="CO14">
        <f>ROUND('qx mannen 2022'!CO14,10)</f>
        <v>4.4685999999999999E-6</v>
      </c>
      <c r="CP14">
        <f>ROUND('qx mannen 2022'!CP14,10)</f>
        <v>4.3275999999999999E-6</v>
      </c>
      <c r="CQ14">
        <f>ROUND('qx mannen 2022'!CQ14,10)</f>
        <v>4.1911000000000004E-6</v>
      </c>
      <c r="CR14">
        <f>ROUND('qx mannen 2022'!CR14,10)</f>
        <v>4.0588E-6</v>
      </c>
      <c r="CS14">
        <f>ROUND('qx mannen 2022'!CS14,10)</f>
        <v>3.9307999999999997E-6</v>
      </c>
      <c r="CT14">
        <f>ROUND('qx mannen 2022'!CT14,10)</f>
        <v>3.8066999999999999E-6</v>
      </c>
      <c r="CU14">
        <f>ROUND('qx mannen 2022'!CU14,10)</f>
        <v>3.6866E-6</v>
      </c>
      <c r="CV14">
        <f>ROUND('qx mannen 2022'!CV14,10)</f>
        <v>3.5702999999999999E-6</v>
      </c>
      <c r="CW14">
        <f>ROUND('qx mannen 2022'!CW14,10)</f>
        <v>3.4576000000000002E-6</v>
      </c>
      <c r="CX14">
        <f>ROUND('qx mannen 2022'!CX14,10)</f>
        <v>3.3484999999999998E-6</v>
      </c>
      <c r="CY14">
        <f>ROUND('qx mannen 2022'!CY14,10)</f>
        <v>3.2428999999999999E-6</v>
      </c>
      <c r="CZ14">
        <f>ROUND('qx mannen 2022'!CZ14,10)</f>
        <v>3.1404999999999998E-6</v>
      </c>
      <c r="DA14">
        <f>ROUND('qx mannen 2022'!DA14,10)</f>
        <v>3.0413999999999998E-6</v>
      </c>
      <c r="DB14">
        <f>ROUND('qx mannen 2022'!DB14,10)</f>
        <v>2.9454000000000002E-6</v>
      </c>
      <c r="DC14">
        <f>ROUND('qx mannen 2022'!DC14,10)</f>
        <v>2.8524999999999998E-6</v>
      </c>
      <c r="DD14">
        <f>ROUND('qx mannen 2022'!DD14,10)</f>
        <v>2.7624999999999998E-6</v>
      </c>
      <c r="DE14">
        <f>ROUND('qx mannen 2022'!DE14,10)</f>
        <v>2.6753E-6</v>
      </c>
      <c r="DF14">
        <f>ROUND('qx mannen 2022'!DF14,10)</f>
        <v>2.5909E-6</v>
      </c>
      <c r="DG14">
        <f>ROUND('qx mannen 2022'!DG14,10)</f>
        <v>2.5090999999999998E-6</v>
      </c>
      <c r="DH14">
        <f>ROUND('qx mannen 2022'!DH14,10)</f>
        <v>2.4298999999999998E-6</v>
      </c>
      <c r="DI14">
        <f>ROUND('qx mannen 2022'!DI14,10)</f>
        <v>2.3533E-6</v>
      </c>
      <c r="DJ14">
        <f>ROUND('qx mannen 2022'!DJ14,10)</f>
        <v>2.2790000000000001E-6</v>
      </c>
      <c r="DK14">
        <f>ROUND('qx mannen 2022'!DK14,10)</f>
        <v>2.2071E-6</v>
      </c>
      <c r="DL14">
        <f>ROUND('qx mannen 2022'!DL14,10)</f>
        <v>2.1374000000000001E-6</v>
      </c>
      <c r="DM14">
        <f>ROUND('qx mannen 2022'!DM14,10)</f>
        <v>2.0700000000000001E-6</v>
      </c>
      <c r="DN14">
        <f>ROUND('qx mannen 2022'!DN14,10)</f>
        <v>2.0045999999999998E-6</v>
      </c>
      <c r="DO14">
        <f>ROUND('qx mannen 2022'!DO14,10)</f>
        <v>1.9414000000000002E-6</v>
      </c>
      <c r="DP14">
        <f>ROUND('qx mannen 2022'!DP14,10)</f>
        <v>1.8801E-6</v>
      </c>
      <c r="DQ14">
        <f>ROUND('qx mannen 2022'!DQ14,10)</f>
        <v>1.8208E-6</v>
      </c>
      <c r="DR14">
        <f>ROUND('qx mannen 2022'!DR14,10)</f>
        <v>1.7632999999999999E-6</v>
      </c>
      <c r="DS14">
        <f>ROUND('qx mannen 2022'!DS14,10)</f>
        <v>1.7077E-6</v>
      </c>
      <c r="DT14">
        <f>ROUND('qx mannen 2022'!DT14,10)</f>
        <v>1.6537999999999999E-6</v>
      </c>
      <c r="DU14">
        <f>ROUND('qx mannen 2022'!DU14,10)</f>
        <v>1.6016E-6</v>
      </c>
      <c r="DV14">
        <f>ROUND('qx mannen 2022'!DV14,10)</f>
        <v>1.5510000000000001E-6</v>
      </c>
      <c r="DW14">
        <f>ROUND('qx mannen 2022'!DW14,10)</f>
        <v>1.5021E-6</v>
      </c>
      <c r="DX14">
        <f>ROUND('qx mannen 2022'!DX14,10)</f>
        <v>1.4547E-6</v>
      </c>
      <c r="DY14">
        <f>ROUND('qx mannen 2022'!DY14,10)</f>
        <v>1.4088E-6</v>
      </c>
      <c r="DZ14">
        <f>ROUND('qx mannen 2022'!DZ14,10)</f>
        <v>1.3643E-6</v>
      </c>
      <c r="EA14">
        <f>ROUND('qx mannen 2022'!EA14,10)</f>
        <v>1.3213E-6</v>
      </c>
      <c r="EB14">
        <f>ROUND('qx mannen 2022'!EB14,10)</f>
        <v>1.2796E-6</v>
      </c>
      <c r="EC14">
        <f>ROUND('qx mannen 2022'!EC14,10)</f>
        <v>1.2391999999999999E-6</v>
      </c>
      <c r="ED14">
        <f>ROUND('qx mannen 2022'!ED14,10)</f>
        <v>1.2001E-6</v>
      </c>
      <c r="EE14">
        <f>ROUND('qx mannen 2022'!EE14,10)</f>
        <v>1.1622000000000001E-6</v>
      </c>
      <c r="EF14">
        <f>ROUND('qx mannen 2022'!EF14,10)</f>
        <v>1.1255000000000001E-6</v>
      </c>
      <c r="EG14">
        <f>ROUND('qx mannen 2022'!EG14,10)</f>
        <v>1.0899999999999999E-6</v>
      </c>
      <c r="EH14">
        <f>ROUND('qx mannen 2022'!EH14,10)</f>
        <v>1.0555999999999999E-6</v>
      </c>
      <c r="EI14">
        <f>ROUND('qx mannen 2022'!EI14,10)</f>
        <v>1.0222999999999999E-6</v>
      </c>
      <c r="EJ14">
        <f>ROUND('qx mannen 2022'!EJ14,10)</f>
        <v>9.9000000000000005E-7</v>
      </c>
      <c r="EK14">
        <f>ROUND('qx mannen 2022'!EK14,10)</f>
        <v>9.5880000000000004E-7</v>
      </c>
      <c r="EL14">
        <f>ROUND('qx mannen 2022'!EL14,10)</f>
        <v>9.2849999999999998E-7</v>
      </c>
      <c r="EM14">
        <f>ROUND('qx mannen 2022'!EM14,10)</f>
        <v>8.9920000000000001E-7</v>
      </c>
      <c r="EN14">
        <f>ROUND('qx mannen 2022'!EN14,10)</f>
        <v>8.7079999999999999E-7</v>
      </c>
      <c r="EO14">
        <f>ROUND('qx mannen 2022'!EO14,10)</f>
        <v>8.4340000000000005E-7</v>
      </c>
      <c r="EP14">
        <f>ROUND('qx mannen 2022'!EP14,10)</f>
        <v>8.1669999999999995E-7</v>
      </c>
      <c r="EQ14">
        <f>ROUND('qx mannen 2022'!EQ14,10)</f>
        <v>7.9100000000000003E-7</v>
      </c>
      <c r="ER14">
        <f>ROUND('qx mannen 2022'!ER14,10)</f>
        <v>7.6599999999999995E-7</v>
      </c>
      <c r="ES14">
        <f>ROUND('qx mannen 2022'!ES14,10)</f>
        <v>7.4180000000000004E-7</v>
      </c>
      <c r="ET14">
        <f>ROUND('qx mannen 2022'!ET14,10)</f>
        <v>7.1839999999999997E-7</v>
      </c>
      <c r="EU14">
        <f>ROUND('qx mannen 2022'!EU14,10)</f>
        <v>6.9569999999999996E-7</v>
      </c>
      <c r="EV14">
        <f>ROUND('qx mannen 2022'!EV14,10)</f>
        <v>6.7380000000000001E-7</v>
      </c>
      <c r="EW14">
        <f>ROUND('qx mannen 2022'!EW14,10)</f>
        <v>6.525E-7</v>
      </c>
      <c r="EX14">
        <f>ROUND('qx mannen 2022'!EX14,10)</f>
        <v>6.3190000000000004E-7</v>
      </c>
      <c r="EY14">
        <f>ROUND('qx mannen 2022'!EY14,10)</f>
        <v>6.1200000000000003E-7</v>
      </c>
      <c r="EZ14">
        <f>ROUND('qx mannen 2022'!EZ14,10)</f>
        <v>5.9269999999999995E-7</v>
      </c>
      <c r="FA14">
        <f>ROUND('qx mannen 2022'!FA14,10)</f>
        <v>5.7400000000000003E-7</v>
      </c>
      <c r="FB14">
        <f>ROUND('qx mannen 2022'!FB14,10)</f>
        <v>5.5580000000000004E-7</v>
      </c>
      <c r="FC14">
        <f>ROUND('qx mannen 2022'!FC14,10)</f>
        <v>5.383E-7</v>
      </c>
      <c r="FD14">
        <f>ROUND('qx mannen 2022'!FD14,10)</f>
        <v>5.2129999999999999E-7</v>
      </c>
      <c r="FE14">
        <f>ROUND('qx mannen 2022'!FE14,10)</f>
        <v>5.0490000000000003E-7</v>
      </c>
      <c r="FF14">
        <f>ROUND('qx mannen 2022'!FF14,10)</f>
        <v>4.8889999999999999E-7</v>
      </c>
      <c r="FG14">
        <f>ROUND('qx mannen 2022'!FG14,10)</f>
        <v>4.735E-7</v>
      </c>
      <c r="FH14">
        <f>ROUND('qx mannen 2022'!FH14,10)</f>
        <v>4.5859999999999999E-7</v>
      </c>
      <c r="FI14">
        <f>ROUND('qx mannen 2022'!FI14,10)</f>
        <v>4.4410000000000001E-7</v>
      </c>
      <c r="FJ14">
        <f>ROUND('qx mannen 2022'!FJ14,10)</f>
        <v>4.3010000000000002E-7</v>
      </c>
      <c r="FK14">
        <f>ROUND('qx mannen 2022'!FK14,10)</f>
        <v>4.165E-7</v>
      </c>
      <c r="FL14">
        <f>ROUND('qx mannen 2022'!FL14,10)</f>
        <v>4.0340000000000003E-7</v>
      </c>
      <c r="FM14">
        <f>ROUND('qx mannen 2022'!FM14,10)</f>
        <v>3.9060000000000002E-7</v>
      </c>
      <c r="FN14">
        <f>ROUND('qx mannen 2022'!FN14,10)</f>
        <v>3.7829999999999999E-7</v>
      </c>
      <c r="FO14">
        <f>ROUND('qx mannen 2022'!FO14,10)</f>
        <v>3.664E-7</v>
      </c>
      <c r="FP14">
        <f>ROUND('qx mannen 2022'!FP14,10)</f>
        <v>3.5479999999999997E-7</v>
      </c>
      <c r="FQ14">
        <f>ROUND('qx mannen 2022'!FQ14,10)</f>
        <v>3.4359999999999998E-7</v>
      </c>
    </row>
    <row r="15" spans="2:173" x14ac:dyDescent="0.2">
      <c r="B15">
        <f>ROUND('qx mannen 2022'!B15,10)</f>
        <v>8.5411499999999994E-5</v>
      </c>
      <c r="C15">
        <f>ROUND('qx mannen 2022'!C15,10)</f>
        <v>8.3231600000000005E-5</v>
      </c>
      <c r="D15">
        <f>ROUND('qx mannen 2022'!D15,10)</f>
        <v>8.1074299999999997E-5</v>
      </c>
      <c r="E15">
        <f>ROUND('qx mannen 2022'!E15,10)</f>
        <v>7.89431E-5</v>
      </c>
      <c r="F15">
        <f>ROUND('qx mannen 2022'!F15,10)</f>
        <v>7.6841200000000006E-5</v>
      </c>
      <c r="G15">
        <f>ROUND('qx mannen 2022'!G15,10)</f>
        <v>7.4771200000000007E-5</v>
      </c>
      <c r="H15">
        <f>ROUND('qx mannen 2022'!H15,10)</f>
        <v>7.2735400000000002E-5</v>
      </c>
      <c r="I15">
        <f>ROUND('qx mannen 2022'!I15,10)</f>
        <v>7.0735599999999994E-5</v>
      </c>
      <c r="J15">
        <f>ROUND('qx mannen 2022'!J15,10)</f>
        <v>6.8773499999999995E-5</v>
      </c>
      <c r="K15">
        <f>ROUND('qx mannen 2022'!K15,10)</f>
        <v>6.6850100000000006E-5</v>
      </c>
      <c r="L15">
        <f>ROUND('qx mannen 2022'!L15,10)</f>
        <v>6.4966400000000002E-5</v>
      </c>
      <c r="M15">
        <f>ROUND('qx mannen 2022'!M15,10)</f>
        <v>6.3123300000000006E-5</v>
      </c>
      <c r="N15">
        <f>ROUND('qx mannen 2022'!N15,10)</f>
        <v>6.1321200000000005E-5</v>
      </c>
      <c r="O15">
        <f>ROUND('qx mannen 2022'!O15,10)</f>
        <v>5.95604E-5</v>
      </c>
      <c r="P15">
        <f>ROUND('qx mannen 2022'!P15,10)</f>
        <v>5.7840999999999997E-5</v>
      </c>
      <c r="Q15">
        <f>ROUND('qx mannen 2022'!Q15,10)</f>
        <v>5.6163199999999998E-5</v>
      </c>
      <c r="R15">
        <f>ROUND('qx mannen 2022'!R15,10)</f>
        <v>5.4526700000000001E-5</v>
      </c>
      <c r="S15">
        <f>ROUND('qx mannen 2022'!S15,10)</f>
        <v>5.2931399999999999E-5</v>
      </c>
      <c r="T15">
        <f>ROUND('qx mannen 2022'!T15,10)</f>
        <v>5.1376899999999999E-5</v>
      </c>
      <c r="U15">
        <f>ROUND('qx mannen 2022'!U15,10)</f>
        <v>4.9862699999999999E-5</v>
      </c>
      <c r="V15">
        <f>ROUND('qx mannen 2022'!V15,10)</f>
        <v>4.8388499999999999E-5</v>
      </c>
      <c r="W15">
        <f>ROUND('qx mannen 2022'!W15,10)</f>
        <v>4.6953699999999997E-5</v>
      </c>
      <c r="X15">
        <f>ROUND('qx mannen 2022'!X15,10)</f>
        <v>4.5557599999999999E-5</v>
      </c>
      <c r="Y15">
        <f>ROUND('qx mannen 2022'!Y15,10)</f>
        <v>4.4199600000000003E-5</v>
      </c>
      <c r="Z15">
        <f>ROUND('qx mannen 2022'!Z15,10)</f>
        <v>4.2879100000000001E-5</v>
      </c>
      <c r="AA15">
        <f>ROUND('qx mannen 2022'!AA15,10)</f>
        <v>4.1595299999999998E-5</v>
      </c>
      <c r="AB15">
        <f>ROUND('qx mannen 2022'!AB15,10)</f>
        <v>4.03475E-5</v>
      </c>
      <c r="AC15">
        <f>ROUND('qx mannen 2022'!AC15,10)</f>
        <v>3.9134899999999997E-5</v>
      </c>
      <c r="AD15">
        <f>ROUND('qx mannen 2022'!AD15,10)</f>
        <v>3.7956900000000002E-5</v>
      </c>
      <c r="AE15">
        <f>ROUND('qx mannen 2022'!AE15,10)</f>
        <v>3.68125E-5</v>
      </c>
      <c r="AF15">
        <f>ROUND('qx mannen 2022'!AF15,10)</f>
        <v>3.5701100000000003E-5</v>
      </c>
      <c r="AG15">
        <f>ROUND('qx mannen 2022'!AG15,10)</f>
        <v>3.4621900000000001E-5</v>
      </c>
      <c r="AH15">
        <f>ROUND('qx mannen 2022'!AH15,10)</f>
        <v>3.3574000000000001E-5</v>
      </c>
      <c r="AI15">
        <f>ROUND('qx mannen 2022'!AI15,10)</f>
        <v>3.2556599999999999E-5</v>
      </c>
      <c r="AJ15">
        <f>ROUND('qx mannen 2022'!AJ15,10)</f>
        <v>3.1569200000000003E-5</v>
      </c>
      <c r="AK15">
        <f>ROUND('qx mannen 2022'!AK15,10)</f>
        <v>3.0610700000000002E-5</v>
      </c>
      <c r="AL15">
        <f>ROUND('qx mannen 2022'!AL15,10)</f>
        <v>2.9680599999999998E-5</v>
      </c>
      <c r="AM15">
        <f>ROUND('qx mannen 2022'!AM15,10)</f>
        <v>2.8778000000000001E-5</v>
      </c>
      <c r="AN15">
        <f>ROUND('qx mannen 2022'!AN15,10)</f>
        <v>2.7902099999999998E-5</v>
      </c>
      <c r="AO15">
        <f>ROUND('qx mannen 2022'!AO15,10)</f>
        <v>2.7052399999999999E-5</v>
      </c>
      <c r="AP15">
        <f>ROUND('qx mannen 2022'!AP15,10)</f>
        <v>2.6228E-5</v>
      </c>
      <c r="AQ15">
        <f>ROUND('qx mannen 2022'!AQ15,10)</f>
        <v>2.5428299999999998E-5</v>
      </c>
      <c r="AR15">
        <f>ROUND('qx mannen 2022'!AR15,10)</f>
        <v>2.4652599999999998E-5</v>
      </c>
      <c r="AS15">
        <f>ROUND('qx mannen 2022'!AS15,10)</f>
        <v>2.3900099999999998E-5</v>
      </c>
      <c r="AT15">
        <f>ROUND('qx mannen 2022'!AT15,10)</f>
        <v>2.3170300000000001E-5</v>
      </c>
      <c r="AU15">
        <f>ROUND('qx mannen 2022'!AU15,10)</f>
        <v>2.24624E-5</v>
      </c>
      <c r="AV15">
        <f>ROUND('qx mannen 2022'!AV15,10)</f>
        <v>2.1775899999999999E-5</v>
      </c>
      <c r="AW15">
        <f>ROUND('qx mannen 2022'!AW15,10)</f>
        <v>2.11102E-5</v>
      </c>
      <c r="AX15">
        <f>ROUND('qx mannen 2022'!AX15,10)</f>
        <v>2.0464600000000001E-5</v>
      </c>
      <c r="AY15">
        <f>ROUND('qx mannen 2022'!AY15,10)</f>
        <v>1.98385E-5</v>
      </c>
      <c r="AZ15">
        <f>ROUND('qx mannen 2022'!AZ15,10)</f>
        <v>1.92315E-5</v>
      </c>
      <c r="BA15">
        <f>ROUND('qx mannen 2022'!BA15,10)</f>
        <v>1.86428E-5</v>
      </c>
      <c r="BB15">
        <f>ROUND('qx mannen 2022'!BB15,10)</f>
        <v>1.8071999999999999E-5</v>
      </c>
      <c r="BC15">
        <f>ROUND('qx mannen 2022'!BC15,10)</f>
        <v>1.7518599999999999E-5</v>
      </c>
      <c r="BD15">
        <f>ROUND('qx mannen 2022'!BD15,10)</f>
        <v>1.6982000000000001E-5</v>
      </c>
      <c r="BE15">
        <f>ROUND('qx mannen 2022'!BE15,10)</f>
        <v>1.6461799999999999E-5</v>
      </c>
      <c r="BF15">
        <f>ROUND('qx mannen 2022'!BF15,10)</f>
        <v>1.5957400000000001E-5</v>
      </c>
      <c r="BG15">
        <f>ROUND('qx mannen 2022'!BG15,10)</f>
        <v>1.5468399999999999E-5</v>
      </c>
      <c r="BH15">
        <f>ROUND('qx mannen 2022'!BH15,10)</f>
        <v>1.49943E-5</v>
      </c>
      <c r="BI15">
        <f>ROUND('qx mannen 2022'!BI15,10)</f>
        <v>1.45346E-5</v>
      </c>
      <c r="BJ15">
        <f>ROUND('qx mannen 2022'!BJ15,10)</f>
        <v>1.4089E-5</v>
      </c>
      <c r="BK15">
        <f>ROUND('qx mannen 2022'!BK15,10)</f>
        <v>1.3657E-5</v>
      </c>
      <c r="BL15">
        <f>ROUND('qx mannen 2022'!BL15,10)</f>
        <v>1.32382E-5</v>
      </c>
      <c r="BM15">
        <f>ROUND('qx mannen 2022'!BM15,10)</f>
        <v>1.2832300000000001E-5</v>
      </c>
      <c r="BN15">
        <f>ROUND('qx mannen 2022'!BN15,10)</f>
        <v>1.24387E-5</v>
      </c>
      <c r="BO15">
        <f>ROUND('qx mannen 2022'!BO15,10)</f>
        <v>1.20571E-5</v>
      </c>
      <c r="BP15">
        <f>ROUND('qx mannen 2022'!BP15,10)</f>
        <v>1.1687300000000001E-5</v>
      </c>
      <c r="BQ15">
        <f>ROUND('qx mannen 2022'!BQ15,10)</f>
        <v>1.13287E-5</v>
      </c>
      <c r="BR15">
        <f>ROUND('qx mannen 2022'!BR15,10)</f>
        <v>1.0981200000000001E-5</v>
      </c>
      <c r="BS15">
        <f>ROUND('qx mannen 2022'!BS15,10)</f>
        <v>1.0644200000000001E-5</v>
      </c>
      <c r="BT15">
        <f>ROUND('qx mannen 2022'!BT15,10)</f>
        <v>1.0317599999999999E-5</v>
      </c>
      <c r="BU15">
        <f>ROUND('qx mannen 2022'!BU15,10)</f>
        <v>1.0001E-5</v>
      </c>
      <c r="BV15">
        <f>ROUND('qx mannen 2022'!BV15,10)</f>
        <v>9.6940999999999992E-6</v>
      </c>
      <c r="BW15">
        <f>ROUND('qx mannen 2022'!BW15,10)</f>
        <v>9.3966000000000008E-6</v>
      </c>
      <c r="BX15">
        <f>ROUND('qx mannen 2022'!BX15,10)</f>
        <v>9.1082000000000003E-6</v>
      </c>
      <c r="BY15">
        <f>ROUND('qx mannen 2022'!BY15,10)</f>
        <v>8.8287000000000007E-6</v>
      </c>
      <c r="BZ15">
        <f>ROUND('qx mannen 2022'!BZ15,10)</f>
        <v>8.5576999999999994E-6</v>
      </c>
      <c r="CA15">
        <f>ROUND('qx mannen 2022'!CA15,10)</f>
        <v>8.2950999999999996E-6</v>
      </c>
      <c r="CB15">
        <f>ROUND('qx mannen 2022'!CB15,10)</f>
        <v>8.0405000000000004E-6</v>
      </c>
      <c r="CC15">
        <f>ROUND('qx mannen 2022'!CC15,10)</f>
        <v>7.7936999999999996E-6</v>
      </c>
      <c r="CD15">
        <f>ROUND('qx mannen 2022'!CD15,10)</f>
        <v>7.5544E-6</v>
      </c>
      <c r="CE15">
        <f>ROUND('qx mannen 2022'!CE15,10)</f>
        <v>7.3224999999999998E-6</v>
      </c>
      <c r="CF15">
        <f>ROUND('qx mannen 2022'!CF15,10)</f>
        <v>7.0976999999999998E-6</v>
      </c>
      <c r="CG15">
        <f>ROUND('qx mannen 2022'!CG15,10)</f>
        <v>6.8799E-6</v>
      </c>
      <c r="CH15">
        <f>ROUND('qx mannen 2022'!CH15,10)</f>
        <v>6.6687000000000002E-6</v>
      </c>
      <c r="CI15">
        <f>ROUND('qx mannen 2022'!CI15,10)</f>
        <v>6.4639000000000001E-6</v>
      </c>
      <c r="CJ15">
        <f>ROUND('qx mannen 2022'!CJ15,10)</f>
        <v>6.2655000000000004E-6</v>
      </c>
      <c r="CK15">
        <f>ROUND('qx mannen 2022'!CK15,10)</f>
        <v>6.0731000000000003E-6</v>
      </c>
      <c r="CL15">
        <f>ROUND('qx mannen 2022'!CL15,10)</f>
        <v>5.8866999999999999E-6</v>
      </c>
      <c r="CM15">
        <f>ROUND('qx mannen 2022'!CM15,10)</f>
        <v>5.7060000000000001E-6</v>
      </c>
      <c r="CN15">
        <f>ROUND('qx mannen 2022'!CN15,10)</f>
        <v>5.5307999999999996E-6</v>
      </c>
      <c r="CO15">
        <f>ROUND('qx mannen 2022'!CO15,10)</f>
        <v>5.361E-6</v>
      </c>
      <c r="CP15">
        <f>ROUND('qx mannen 2022'!CP15,10)</f>
        <v>5.1963999999999999E-6</v>
      </c>
      <c r="CQ15">
        <f>ROUND('qx mannen 2022'!CQ15,10)</f>
        <v>5.0369E-6</v>
      </c>
      <c r="CR15">
        <f>ROUND('qx mannen 2022'!CR15,10)</f>
        <v>4.8821999999999996E-6</v>
      </c>
      <c r="CS15">
        <f>ROUND('qx mannen 2022'!CS15,10)</f>
        <v>4.7323000000000004E-6</v>
      </c>
      <c r="CT15">
        <f>ROUND('qx mannen 2022'!CT15,10)</f>
        <v>4.5870000000000003E-6</v>
      </c>
      <c r="CU15">
        <f>ROUND('qx mannen 2022'!CU15,10)</f>
        <v>4.4461999999999999E-6</v>
      </c>
      <c r="CV15">
        <f>ROUND('qx mannen 2022'!CV15,10)</f>
        <v>4.3096999999999996E-6</v>
      </c>
      <c r="CW15">
        <f>ROUND('qx mannen 2022'!CW15,10)</f>
        <v>4.1774E-6</v>
      </c>
      <c r="CX15">
        <f>ROUND('qx mannen 2022'!CX15,10)</f>
        <v>4.0490999999999999E-6</v>
      </c>
      <c r="CY15">
        <f>ROUND('qx mannen 2022'!CY15,10)</f>
        <v>3.9248000000000001E-6</v>
      </c>
      <c r="CZ15">
        <f>ROUND('qx mannen 2022'!CZ15,10)</f>
        <v>3.8043000000000002E-6</v>
      </c>
      <c r="DA15">
        <f>ROUND('qx mannen 2022'!DA15,10)</f>
        <v>3.6874999999999998E-6</v>
      </c>
      <c r="DB15">
        <f>ROUND('qx mannen 2022'!DB15,10)</f>
        <v>3.5742E-6</v>
      </c>
      <c r="DC15">
        <f>ROUND('qx mannen 2022'!DC15,10)</f>
        <v>3.4645E-6</v>
      </c>
      <c r="DD15">
        <f>ROUND('qx mannen 2022'!DD15,10)</f>
        <v>3.3581000000000001E-6</v>
      </c>
      <c r="DE15">
        <f>ROUND('qx mannen 2022'!DE15,10)</f>
        <v>3.2550000000000002E-6</v>
      </c>
      <c r="DF15">
        <f>ROUND('qx mannen 2022'!DF15,10)</f>
        <v>3.1551000000000001E-6</v>
      </c>
      <c r="DG15">
        <f>ROUND('qx mannen 2022'!DG15,10)</f>
        <v>3.0581999999999998E-6</v>
      </c>
      <c r="DH15">
        <f>ROUND('qx mannen 2022'!DH15,10)</f>
        <v>2.9643000000000001E-6</v>
      </c>
      <c r="DI15">
        <f>ROUND('qx mannen 2022'!DI15,10)</f>
        <v>2.8733000000000001E-6</v>
      </c>
      <c r="DJ15">
        <f>ROUND('qx mannen 2022'!DJ15,10)</f>
        <v>2.7850999999999998E-6</v>
      </c>
      <c r="DK15">
        <f>ROUND('qx mannen 2022'!DK15,10)</f>
        <v>2.6995000000000002E-6</v>
      </c>
      <c r="DL15">
        <f>ROUND('qx mannen 2022'!DL15,10)</f>
        <v>2.6166999999999999E-6</v>
      </c>
      <c r="DM15">
        <f>ROUND('qx mannen 2022'!DM15,10)</f>
        <v>2.5363000000000002E-6</v>
      </c>
      <c r="DN15">
        <f>ROUND('qx mannen 2022'!DN15,10)</f>
        <v>2.4584E-6</v>
      </c>
      <c r="DO15">
        <f>ROUND('qx mannen 2022'!DO15,10)</f>
        <v>2.3829999999999999E-6</v>
      </c>
      <c r="DP15">
        <f>ROUND('qx mannen 2022'!DP15,10)</f>
        <v>2.3097999999999999E-6</v>
      </c>
      <c r="DQ15">
        <f>ROUND('qx mannen 2022'!DQ15,10)</f>
        <v>2.2388999999999999E-6</v>
      </c>
      <c r="DR15">
        <f>ROUND('qx mannen 2022'!DR15,10)</f>
        <v>2.1701000000000002E-6</v>
      </c>
      <c r="DS15">
        <f>ROUND('qx mannen 2022'!DS15,10)</f>
        <v>2.1034999999999999E-6</v>
      </c>
      <c r="DT15">
        <f>ROUND('qx mannen 2022'!DT15,10)</f>
        <v>2.0389000000000001E-6</v>
      </c>
      <c r="DU15">
        <f>ROUND('qx mannen 2022'!DU15,10)</f>
        <v>1.9763E-6</v>
      </c>
      <c r="DV15">
        <f>ROUND('qx mannen 2022'!DV15,10)</f>
        <v>1.9155999999999999E-6</v>
      </c>
      <c r="DW15">
        <f>ROUND('qx mannen 2022'!DW15,10)</f>
        <v>1.8568E-6</v>
      </c>
      <c r="DX15">
        <f>ROUND('qx mannen 2022'!DX15,10)</f>
        <v>1.7997999999999999E-6</v>
      </c>
      <c r="DY15">
        <f>ROUND('qx mannen 2022'!DY15,10)</f>
        <v>1.7445E-6</v>
      </c>
      <c r="DZ15">
        <f>ROUND('qx mannen 2022'!DZ15,10)</f>
        <v>1.6909E-6</v>
      </c>
      <c r="EA15">
        <f>ROUND('qx mannen 2022'!EA15,10)</f>
        <v>1.6390000000000001E-6</v>
      </c>
      <c r="EB15">
        <f>ROUND('qx mannen 2022'!EB15,10)</f>
        <v>1.5886999999999999E-6</v>
      </c>
      <c r="EC15">
        <f>ROUND('qx mannen 2022'!EC15,10)</f>
        <v>1.5399000000000001E-6</v>
      </c>
      <c r="ED15">
        <f>ROUND('qx mannen 2022'!ED15,10)</f>
        <v>1.4925999999999999E-6</v>
      </c>
      <c r="EE15">
        <f>ROUND('qx mannen 2022'!EE15,10)</f>
        <v>1.4468000000000001E-6</v>
      </c>
      <c r="EF15">
        <f>ROUND('qx mannen 2022'!EF15,10)</f>
        <v>1.4023999999999999E-6</v>
      </c>
      <c r="EG15">
        <f>ROUND('qx mannen 2022'!EG15,10)</f>
        <v>1.3593000000000001E-6</v>
      </c>
      <c r="EH15">
        <f>ROUND('qx mannen 2022'!EH15,10)</f>
        <v>1.3176000000000001E-6</v>
      </c>
      <c r="EI15">
        <f>ROUND('qx mannen 2022'!EI15,10)</f>
        <v>1.2771E-6</v>
      </c>
      <c r="EJ15">
        <f>ROUND('qx mannen 2022'!EJ15,10)</f>
        <v>1.2379E-6</v>
      </c>
      <c r="EK15">
        <f>ROUND('qx mannen 2022'!EK15,10)</f>
        <v>1.1998999999999999E-6</v>
      </c>
      <c r="EL15">
        <f>ROUND('qx mannen 2022'!EL15,10)</f>
        <v>1.1630999999999999E-6</v>
      </c>
      <c r="EM15">
        <f>ROUND('qx mannen 2022'!EM15,10)</f>
        <v>1.1273E-6</v>
      </c>
      <c r="EN15">
        <f>ROUND('qx mannen 2022'!EN15,10)</f>
        <v>1.0926999999999999E-6</v>
      </c>
      <c r="EO15">
        <f>ROUND('qx mannen 2022'!EO15,10)</f>
        <v>1.0592E-6</v>
      </c>
      <c r="EP15">
        <f>ROUND('qx mannen 2022'!EP15,10)</f>
        <v>1.0267000000000001E-6</v>
      </c>
      <c r="EQ15">
        <f>ROUND('qx mannen 2022'!EQ15,10)</f>
        <v>9.9510000000000001E-7</v>
      </c>
      <c r="ER15">
        <f>ROUND('qx mannen 2022'!ER15,10)</f>
        <v>9.6460000000000005E-7</v>
      </c>
      <c r="ES15">
        <f>ROUND('qx mannen 2022'!ES15,10)</f>
        <v>9.3500000000000005E-7</v>
      </c>
      <c r="ET15">
        <f>ROUND('qx mannen 2022'!ET15,10)</f>
        <v>9.062E-7</v>
      </c>
      <c r="EU15">
        <f>ROUND('qx mannen 2022'!EU15,10)</f>
        <v>8.7840000000000003E-7</v>
      </c>
      <c r="EV15">
        <f>ROUND('qx mannen 2022'!EV15,10)</f>
        <v>8.5140000000000001E-7</v>
      </c>
      <c r="EW15">
        <f>ROUND('qx mannen 2022'!EW15,10)</f>
        <v>8.2529999999999996E-7</v>
      </c>
      <c r="EX15">
        <f>ROUND('qx mannen 2022'!EX15,10)</f>
        <v>7.9999999999999996E-7</v>
      </c>
      <c r="EY15">
        <f>ROUND('qx mannen 2022'!EY15,10)</f>
        <v>7.7540000000000002E-7</v>
      </c>
      <c r="EZ15">
        <f>ROUND('qx mannen 2022'!EZ15,10)</f>
        <v>7.5160000000000003E-7</v>
      </c>
      <c r="FA15">
        <f>ROUND('qx mannen 2022'!FA15,10)</f>
        <v>7.2849999999999999E-7</v>
      </c>
      <c r="FB15">
        <f>ROUND('qx mannen 2022'!FB15,10)</f>
        <v>7.061E-7</v>
      </c>
      <c r="FC15">
        <f>ROUND('qx mannen 2022'!FC15,10)</f>
        <v>6.8449999999999997E-7</v>
      </c>
      <c r="FD15">
        <f>ROUND('qx mannen 2022'!FD15,10)</f>
        <v>6.6339999999999997E-7</v>
      </c>
      <c r="FE15">
        <f>ROUND('qx mannen 2022'!FE15,10)</f>
        <v>6.4310000000000003E-7</v>
      </c>
      <c r="FF15">
        <f>ROUND('qx mannen 2022'!FF15,10)</f>
        <v>6.2330000000000003E-7</v>
      </c>
      <c r="FG15">
        <f>ROUND('qx mannen 2022'!FG15,10)</f>
        <v>6.0419999999999997E-7</v>
      </c>
      <c r="FH15">
        <f>ROUND('qx mannen 2022'!FH15,10)</f>
        <v>5.8559999999999995E-7</v>
      </c>
      <c r="FI15">
        <f>ROUND('qx mannen 2022'!FI15,10)</f>
        <v>5.6769999999999998E-7</v>
      </c>
      <c r="FJ15">
        <f>ROUND('qx mannen 2022'!FJ15,10)</f>
        <v>5.5020000000000004E-7</v>
      </c>
      <c r="FK15">
        <f>ROUND('qx mannen 2022'!FK15,10)</f>
        <v>5.3330000000000004E-7</v>
      </c>
      <c r="FL15">
        <f>ROUND('qx mannen 2022'!FL15,10)</f>
        <v>5.1699999999999998E-7</v>
      </c>
      <c r="FM15">
        <f>ROUND('qx mannen 2022'!FM15,10)</f>
        <v>5.0109999999999995E-7</v>
      </c>
      <c r="FN15">
        <f>ROUND('qx mannen 2022'!FN15,10)</f>
        <v>4.8569999999999996E-7</v>
      </c>
      <c r="FO15">
        <f>ROUND('qx mannen 2022'!FO15,10)</f>
        <v>4.7080000000000001E-7</v>
      </c>
      <c r="FP15">
        <f>ROUND('qx mannen 2022'!FP15,10)</f>
        <v>4.5629999999999998E-7</v>
      </c>
      <c r="FQ15">
        <f>ROUND('qx mannen 2022'!FQ15,10)</f>
        <v>4.4229999999999998E-7</v>
      </c>
    </row>
    <row r="16" spans="2:173" x14ac:dyDescent="0.2">
      <c r="B16">
        <f>ROUND('qx mannen 2022'!B16,10)</f>
        <v>9.9508199999999997E-5</v>
      </c>
      <c r="C16">
        <f>ROUND('qx mannen 2022'!C16,10)</f>
        <v>9.7051800000000005E-5</v>
      </c>
      <c r="D16">
        <f>ROUND('qx mannen 2022'!D16,10)</f>
        <v>9.4620899999999994E-5</v>
      </c>
      <c r="E16">
        <f>ROUND('qx mannen 2022'!E16,10)</f>
        <v>9.2219200000000006E-5</v>
      </c>
      <c r="F16">
        <f>ROUND('qx mannen 2022'!F16,10)</f>
        <v>8.9850000000000002E-5</v>
      </c>
      <c r="G16">
        <f>ROUND('qx mannen 2022'!G16,10)</f>
        <v>8.75159E-5</v>
      </c>
      <c r="H16">
        <f>ROUND('qx mannen 2022'!H16,10)</f>
        <v>8.5219500000000006E-5</v>
      </c>
      <c r="I16">
        <f>ROUND('qx mannen 2022'!I16,10)</f>
        <v>8.2962599999999997E-5</v>
      </c>
      <c r="J16">
        <f>ROUND('qx mannen 2022'!J16,10)</f>
        <v>8.0746800000000004E-5</v>
      </c>
      <c r="K16">
        <f>ROUND('qx mannen 2022'!K16,10)</f>
        <v>7.8573500000000002E-5</v>
      </c>
      <c r="L16">
        <f>ROUND('qx mannen 2022'!L16,10)</f>
        <v>7.6443600000000001E-5</v>
      </c>
      <c r="M16">
        <f>ROUND('qx mannen 2022'!M16,10)</f>
        <v>7.4357999999999995E-5</v>
      </c>
      <c r="N16">
        <f>ROUND('qx mannen 2022'!N16,10)</f>
        <v>7.2317099999999999E-5</v>
      </c>
      <c r="O16">
        <f>ROUND('qx mannen 2022'!O16,10)</f>
        <v>7.03213E-5</v>
      </c>
      <c r="P16">
        <f>ROUND('qx mannen 2022'!P16,10)</f>
        <v>6.8370900000000006E-5</v>
      </c>
      <c r="Q16">
        <f>ROUND('qx mannen 2022'!Q16,10)</f>
        <v>6.6465700000000003E-5</v>
      </c>
      <c r="R16">
        <f>ROUND('qx mannen 2022'!R16,10)</f>
        <v>6.4605799999999997E-5</v>
      </c>
      <c r="S16">
        <f>ROUND('qx mannen 2022'!S16,10)</f>
        <v>6.2790800000000002E-5</v>
      </c>
      <c r="T16">
        <f>ROUND('qx mannen 2022'!T16,10)</f>
        <v>6.1020500000000003E-5</v>
      </c>
      <c r="U16">
        <f>ROUND('qx mannen 2022'!U16,10)</f>
        <v>5.9294399999999999E-5</v>
      </c>
      <c r="V16">
        <f>ROUND('qx mannen 2022'!V16,10)</f>
        <v>5.7612000000000003E-5</v>
      </c>
      <c r="W16">
        <f>ROUND('qx mannen 2022'!W16,10)</f>
        <v>5.59727E-5</v>
      </c>
      <c r="X16">
        <f>ROUND('qx mannen 2022'!X16,10)</f>
        <v>5.4376000000000003E-5</v>
      </c>
      <c r="Y16">
        <f>ROUND('qx mannen 2022'!Y16,10)</f>
        <v>5.2821100000000002E-5</v>
      </c>
      <c r="Z16">
        <f>ROUND('qx mannen 2022'!Z16,10)</f>
        <v>5.1307400000000003E-5</v>
      </c>
      <c r="AA16">
        <f>ROUND('qx mannen 2022'!AA16,10)</f>
        <v>4.9834099999999998E-5</v>
      </c>
      <c r="AB16">
        <f>ROUND('qx mannen 2022'!AB16,10)</f>
        <v>4.8400399999999998E-5</v>
      </c>
      <c r="AC16">
        <f>ROUND('qx mannen 2022'!AC16,10)</f>
        <v>4.7005600000000003E-5</v>
      </c>
      <c r="AD16">
        <f>ROUND('qx mannen 2022'!AD16,10)</f>
        <v>4.5648800000000002E-5</v>
      </c>
      <c r="AE16">
        <f>ROUND('qx mannen 2022'!AE16,10)</f>
        <v>4.4329300000000003E-5</v>
      </c>
      <c r="AF16">
        <f>ROUND('qx mannen 2022'!AF16,10)</f>
        <v>4.3046200000000001E-5</v>
      </c>
      <c r="AG16">
        <f>ROUND('qx mannen 2022'!AG16,10)</f>
        <v>4.1798699999999997E-5</v>
      </c>
      <c r="AH16">
        <f>ROUND('qx mannen 2022'!AH16,10)</f>
        <v>4.0586000000000001E-5</v>
      </c>
      <c r="AI16">
        <f>ROUND('qx mannen 2022'!AI16,10)</f>
        <v>3.9407199999999998E-5</v>
      </c>
      <c r="AJ16">
        <f>ROUND('qx mannen 2022'!AJ16,10)</f>
        <v>3.82615E-5</v>
      </c>
      <c r="AK16">
        <f>ROUND('qx mannen 2022'!AK16,10)</f>
        <v>3.7148099999999998E-5</v>
      </c>
      <c r="AL16">
        <f>ROUND('qx mannen 2022'!AL16,10)</f>
        <v>3.6066299999999997E-5</v>
      </c>
      <c r="AM16">
        <f>ROUND('qx mannen 2022'!AM16,10)</f>
        <v>3.5015100000000003E-5</v>
      </c>
      <c r="AN16">
        <f>ROUND('qx mannen 2022'!AN16,10)</f>
        <v>3.39939E-5</v>
      </c>
      <c r="AO16">
        <f>ROUND('qx mannen 2022'!AO16,10)</f>
        <v>3.30018E-5</v>
      </c>
      <c r="AP16">
        <f>ROUND('qx mannen 2022'!AP16,10)</f>
        <v>3.2038100000000001E-5</v>
      </c>
      <c r="AQ16">
        <f>ROUND('qx mannen 2022'!AQ16,10)</f>
        <v>3.1102000000000001E-5</v>
      </c>
      <c r="AR16">
        <f>ROUND('qx mannen 2022'!AR16,10)</f>
        <v>3.01927E-5</v>
      </c>
      <c r="AS16">
        <f>ROUND('qx mannen 2022'!AS16,10)</f>
        <v>2.9309700000000002E-5</v>
      </c>
      <c r="AT16">
        <f>ROUND('qx mannen 2022'!AT16,10)</f>
        <v>2.8452100000000002E-5</v>
      </c>
      <c r="AU16">
        <f>ROUND('qx mannen 2022'!AU16,10)</f>
        <v>2.7619200000000001E-5</v>
      </c>
      <c r="AV16">
        <f>ROUND('qx mannen 2022'!AV16,10)</f>
        <v>2.68105E-5</v>
      </c>
      <c r="AW16">
        <f>ROUND('qx mannen 2022'!AW16,10)</f>
        <v>2.6025099999999999E-5</v>
      </c>
      <c r="AX16">
        <f>ROUND('qx mannen 2022'!AX16,10)</f>
        <v>2.5262500000000001E-5</v>
      </c>
      <c r="AY16">
        <f>ROUND('qx mannen 2022'!AY16,10)</f>
        <v>2.45221E-5</v>
      </c>
      <c r="AZ16">
        <f>ROUND('qx mannen 2022'!AZ16,10)</f>
        <v>2.3803099999999999E-5</v>
      </c>
      <c r="BA16">
        <f>ROUND('qx mannen 2022'!BA16,10)</f>
        <v>2.31051E-5</v>
      </c>
      <c r="BB16">
        <f>ROUND('qx mannen 2022'!BB16,10)</f>
        <v>2.2427400000000001E-5</v>
      </c>
      <c r="BC16">
        <f>ROUND('qx mannen 2022'!BC16,10)</f>
        <v>2.1769399999999999E-5</v>
      </c>
      <c r="BD16">
        <f>ROUND('qx mannen 2022'!BD16,10)</f>
        <v>2.1130600000000001E-5</v>
      </c>
      <c r="BE16">
        <f>ROUND('qx mannen 2022'!BE16,10)</f>
        <v>2.0510399999999999E-5</v>
      </c>
      <c r="BF16">
        <f>ROUND('qx mannen 2022'!BF16,10)</f>
        <v>1.99083E-5</v>
      </c>
      <c r="BG16">
        <f>ROUND('qx mannen 2022'!BG16,10)</f>
        <v>1.93238E-5</v>
      </c>
      <c r="BH16">
        <f>ROUND('qx mannen 2022'!BH16,10)</f>
        <v>1.8756399999999999E-5</v>
      </c>
      <c r="BI16">
        <f>ROUND('qx mannen 2022'!BI16,10)</f>
        <v>1.8205600000000001E-5</v>
      </c>
      <c r="BJ16">
        <f>ROUND('qx mannen 2022'!BJ16,10)</f>
        <v>1.7670900000000001E-5</v>
      </c>
      <c r="BK16">
        <f>ROUND('qx mannen 2022'!BK16,10)</f>
        <v>1.7151800000000001E-5</v>
      </c>
      <c r="BL16">
        <f>ROUND('qx mannen 2022'!BL16,10)</f>
        <v>1.66479E-5</v>
      </c>
      <c r="BM16">
        <f>ROUND('qx mannen 2022'!BM16,10)</f>
        <v>1.6158799999999999E-5</v>
      </c>
      <c r="BN16">
        <f>ROUND('qx mannen 2022'!BN16,10)</f>
        <v>1.5684000000000001E-5</v>
      </c>
      <c r="BO16">
        <f>ROUND('qx mannen 2022'!BO16,10)</f>
        <v>1.52232E-5</v>
      </c>
      <c r="BP16">
        <f>ROUND('qx mannen 2022'!BP16,10)</f>
        <v>1.47758E-5</v>
      </c>
      <c r="BQ16">
        <f>ROUND('qx mannen 2022'!BQ16,10)</f>
        <v>1.43415E-5</v>
      </c>
      <c r="BR16">
        <f>ROUND('qx mannen 2022'!BR16,10)</f>
        <v>1.3920000000000001E-5</v>
      </c>
      <c r="BS16">
        <f>ROUND('qx mannen 2022'!BS16,10)</f>
        <v>1.35109E-5</v>
      </c>
      <c r="BT16">
        <f>ROUND('qx mannen 2022'!BT16,10)</f>
        <v>1.3113699999999999E-5</v>
      </c>
      <c r="BU16">
        <f>ROUND('qx mannen 2022'!BU16,10)</f>
        <v>1.27282E-5</v>
      </c>
      <c r="BV16">
        <f>ROUND('qx mannen 2022'!BV16,10)</f>
        <v>1.2354099999999999E-5</v>
      </c>
      <c r="BW16">
        <f>ROUND('qx mannen 2022'!BW16,10)</f>
        <v>1.1990900000000001E-5</v>
      </c>
      <c r="BX16">
        <f>ROUND('qx mannen 2022'!BX16,10)</f>
        <v>1.16383E-5</v>
      </c>
      <c r="BY16">
        <f>ROUND('qx mannen 2022'!BY16,10)</f>
        <v>1.12962E-5</v>
      </c>
      <c r="BZ16">
        <f>ROUND('qx mannen 2022'!BZ16,10)</f>
        <v>1.0964E-5</v>
      </c>
      <c r="CA16">
        <f>ROUND('qx mannen 2022'!CA16,10)</f>
        <v>1.06417E-5</v>
      </c>
      <c r="CB16">
        <f>ROUND('qx mannen 2022'!CB16,10)</f>
        <v>1.03288E-5</v>
      </c>
      <c r="CC16">
        <f>ROUND('qx mannen 2022'!CC16,10)</f>
        <v>1.0025E-5</v>
      </c>
      <c r="CD16">
        <f>ROUND('qx mannen 2022'!CD16,10)</f>
        <v>9.7303000000000007E-6</v>
      </c>
      <c r="CE16">
        <f>ROUND('qx mannen 2022'!CE16,10)</f>
        <v>9.4440999999999999E-6</v>
      </c>
      <c r="CF16">
        <f>ROUND('qx mannen 2022'!CF16,10)</f>
        <v>9.1663999999999992E-6</v>
      </c>
      <c r="CG16">
        <f>ROUND('qx mannen 2022'!CG16,10)</f>
        <v>8.8968999999999995E-6</v>
      </c>
      <c r="CH16">
        <f>ROUND('qx mannen 2022'!CH16,10)</f>
        <v>8.6351999999999999E-6</v>
      </c>
      <c r="CI16">
        <f>ROUND('qx mannen 2022'!CI16,10)</f>
        <v>8.3813000000000005E-6</v>
      </c>
      <c r="CJ16">
        <f>ROUND('qx mannen 2022'!CJ16,10)</f>
        <v>8.1348000000000004E-6</v>
      </c>
      <c r="CK16">
        <f>ROUND('qx mannen 2022'!CK16,10)</f>
        <v>7.8955999999999994E-6</v>
      </c>
      <c r="CL16">
        <f>ROUND('qx mannen 2022'!CL16,10)</f>
        <v>7.6634000000000002E-6</v>
      </c>
      <c r="CM16">
        <f>ROUND('qx mannen 2022'!CM16,10)</f>
        <v>7.4379999999999998E-6</v>
      </c>
      <c r="CN16">
        <f>ROUND('qx mannen 2022'!CN16,10)</f>
        <v>7.2192000000000003E-6</v>
      </c>
      <c r="CO16">
        <f>ROUND('qx mannen 2022'!CO16,10)</f>
        <v>7.0068999999999998E-6</v>
      </c>
      <c r="CP16">
        <f>ROUND('qx mannen 2022'!CP16,10)</f>
        <v>6.8008000000000002E-6</v>
      </c>
      <c r="CQ16">
        <f>ROUND('qx mannen 2022'!CQ16,10)</f>
        <v>6.6008000000000004E-6</v>
      </c>
      <c r="CR16">
        <f>ROUND('qx mannen 2022'!CR16,10)</f>
        <v>6.4067E-6</v>
      </c>
      <c r="CS16">
        <f>ROUND('qx mannen 2022'!CS16,10)</f>
        <v>6.2182E-6</v>
      </c>
      <c r="CT16">
        <f>ROUND('qx mannen 2022'!CT16,10)</f>
        <v>6.0353999999999998E-6</v>
      </c>
      <c r="CU16">
        <f>ROUND('qx mannen 2022'!CU16,10)</f>
        <v>5.8578000000000001E-6</v>
      </c>
      <c r="CV16">
        <f>ROUND('qx mannen 2022'!CV16,10)</f>
        <v>5.6856000000000002E-6</v>
      </c>
      <c r="CW16">
        <f>ROUND('qx mannen 2022'!CW16,10)</f>
        <v>5.5183000000000002E-6</v>
      </c>
      <c r="CX16">
        <f>ROUND('qx mannen 2022'!CX16,10)</f>
        <v>5.356E-6</v>
      </c>
      <c r="CY16">
        <f>ROUND('qx mannen 2022'!CY16,10)</f>
        <v>5.1985000000000003E-6</v>
      </c>
      <c r="CZ16">
        <f>ROUND('qx mannen 2022'!CZ16,10)</f>
        <v>5.0455999999999996E-6</v>
      </c>
      <c r="DA16">
        <f>ROUND('qx mannen 2022'!DA16,10)</f>
        <v>4.8972000000000003E-6</v>
      </c>
      <c r="DB16">
        <f>ROUND('qx mannen 2022'!DB16,10)</f>
        <v>4.7531999999999997E-6</v>
      </c>
      <c r="DC16">
        <f>ROUND('qx mannen 2022'!DC16,10)</f>
        <v>4.6133000000000004E-6</v>
      </c>
      <c r="DD16">
        <f>ROUND('qx mannen 2022'!DD16,10)</f>
        <v>4.4777000000000003E-6</v>
      </c>
      <c r="DE16">
        <f>ROUND('qx mannen 2022'!DE16,10)</f>
        <v>4.3460000000000004E-6</v>
      </c>
      <c r="DF16">
        <f>ROUND('qx mannen 2022'!DF16,10)</f>
        <v>4.2181000000000003E-6</v>
      </c>
      <c r="DG16">
        <f>ROUND('qx mannen 2022'!DG16,10)</f>
        <v>4.0941000000000003E-6</v>
      </c>
      <c r="DH16">
        <f>ROUND('qx mannen 2022'!DH16,10)</f>
        <v>3.9736000000000004E-6</v>
      </c>
      <c r="DI16">
        <f>ROUND('qx mannen 2022'!DI16,10)</f>
        <v>3.8568000000000001E-6</v>
      </c>
      <c r="DJ16">
        <f>ROUND('qx mannen 2022'!DJ16,10)</f>
        <v>3.7432999999999998E-6</v>
      </c>
      <c r="DK16">
        <f>ROUND('qx mannen 2022'!DK16,10)</f>
        <v>3.6331999999999998E-6</v>
      </c>
      <c r="DL16">
        <f>ROUND('qx mannen 2022'!DL16,10)</f>
        <v>3.5263999999999998E-6</v>
      </c>
      <c r="DM16">
        <f>ROUND('qx mannen 2022'!DM16,10)</f>
        <v>3.4226000000000001E-6</v>
      </c>
      <c r="DN16">
        <f>ROUND('qx mannen 2022'!DN16,10)</f>
        <v>3.3220000000000001E-6</v>
      </c>
      <c r="DO16">
        <f>ROUND('qx mannen 2022'!DO16,10)</f>
        <v>3.2242E-6</v>
      </c>
      <c r="DP16">
        <f>ROUND('qx mannen 2022'!DP16,10)</f>
        <v>3.1294000000000001E-6</v>
      </c>
      <c r="DQ16">
        <f>ROUND('qx mannen 2022'!DQ16,10)</f>
        <v>3.0373999999999999E-6</v>
      </c>
      <c r="DR16">
        <f>ROUND('qx mannen 2022'!DR16,10)</f>
        <v>2.948E-6</v>
      </c>
      <c r="DS16">
        <f>ROUND('qx mannen 2022'!DS16,10)</f>
        <v>2.8613E-6</v>
      </c>
      <c r="DT16">
        <f>ROUND('qx mannen 2022'!DT16,10)</f>
        <v>2.7771000000000001E-6</v>
      </c>
      <c r="DU16">
        <f>ROUND('qx mannen 2022'!DU16,10)</f>
        <v>2.6954999999999999E-6</v>
      </c>
      <c r="DV16">
        <f>ROUND('qx mannen 2022'!DV16,10)</f>
        <v>2.6162E-6</v>
      </c>
      <c r="DW16">
        <f>ROUND('qx mannen 2022'!DW16,10)</f>
        <v>2.5392000000000002E-6</v>
      </c>
      <c r="DX16">
        <f>ROUND('qx mannen 2022'!DX16,10)</f>
        <v>2.4644999999999999E-6</v>
      </c>
      <c r="DY16">
        <f>ROUND('qx mannen 2022'!DY16,10)</f>
        <v>2.3920000000000001E-6</v>
      </c>
      <c r="DZ16">
        <f>ROUND('qx mannen 2022'!DZ16,10)</f>
        <v>2.3217000000000001E-6</v>
      </c>
      <c r="EA16">
        <f>ROUND('qx mannen 2022'!EA16,10)</f>
        <v>2.2533999999999999E-6</v>
      </c>
      <c r="EB16">
        <f>ROUND('qx mannen 2022'!EB16,10)</f>
        <v>2.1871000000000002E-6</v>
      </c>
      <c r="EC16">
        <f>ROUND('qx mannen 2022'!EC16,10)</f>
        <v>2.1227999999999998E-6</v>
      </c>
      <c r="ED16">
        <f>ROUND('qx mannen 2022'!ED16,10)</f>
        <v>2.0603E-6</v>
      </c>
      <c r="EE16">
        <f>ROUND('qx mannen 2022'!EE16,10)</f>
        <v>1.9997000000000001E-6</v>
      </c>
      <c r="EF16">
        <f>ROUND('qx mannen 2022'!EF16,10)</f>
        <v>1.9408999999999999E-6</v>
      </c>
      <c r="EG16">
        <f>ROUND('qx mannen 2022'!EG16,10)</f>
        <v>1.8838000000000001E-6</v>
      </c>
      <c r="EH16">
        <f>ROUND('qx mannen 2022'!EH16,10)</f>
        <v>1.8283999999999999E-6</v>
      </c>
      <c r="EI16">
        <f>ROUND('qx mannen 2022'!EI16,10)</f>
        <v>1.7745999999999999E-6</v>
      </c>
      <c r="EJ16">
        <f>ROUND('qx mannen 2022'!EJ16,10)</f>
        <v>1.7224E-6</v>
      </c>
      <c r="EK16">
        <f>ROUND('qx mannen 2022'!EK16,10)</f>
        <v>1.6718E-6</v>
      </c>
      <c r="EL16">
        <f>ROUND('qx mannen 2022'!EL16,10)</f>
        <v>1.6225999999999999E-6</v>
      </c>
      <c r="EM16">
        <f>ROUND('qx mannen 2022'!EM16,10)</f>
        <v>1.5748999999999999E-6</v>
      </c>
      <c r="EN16">
        <f>ROUND('qx mannen 2022'!EN16,10)</f>
        <v>1.5286000000000001E-6</v>
      </c>
      <c r="EO16">
        <f>ROUND('qx mannen 2022'!EO16,10)</f>
        <v>1.4836000000000001E-6</v>
      </c>
      <c r="EP16">
        <f>ROUND('qx mannen 2022'!EP16,10)</f>
        <v>1.44E-6</v>
      </c>
      <c r="EQ16">
        <f>ROUND('qx mannen 2022'!EQ16,10)</f>
        <v>1.3976E-6</v>
      </c>
      <c r="ER16">
        <f>ROUND('qx mannen 2022'!ER16,10)</f>
        <v>1.3565000000000001E-6</v>
      </c>
      <c r="ES16">
        <f>ROUND('qx mannen 2022'!ES16,10)</f>
        <v>1.3166E-6</v>
      </c>
      <c r="ET16">
        <f>ROUND('qx mannen 2022'!ET16,10)</f>
        <v>1.2779000000000001E-6</v>
      </c>
      <c r="EU16">
        <f>ROUND('qx mannen 2022'!EU16,10)</f>
        <v>1.2403E-6</v>
      </c>
      <c r="EV16">
        <f>ROUND('qx mannen 2022'!EV16,10)</f>
        <v>1.2038E-6</v>
      </c>
      <c r="EW16">
        <f>ROUND('qx mannen 2022'!EW16,10)</f>
        <v>1.1683999999999999E-6</v>
      </c>
      <c r="EX16">
        <f>ROUND('qx mannen 2022'!EX16,10)</f>
        <v>1.1340000000000001E-6</v>
      </c>
      <c r="EY16">
        <f>ROUND('qx mannen 2022'!EY16,10)</f>
        <v>1.1006999999999999E-6</v>
      </c>
      <c r="EZ16">
        <f>ROUND('qx mannen 2022'!EZ16,10)</f>
        <v>1.0683E-6</v>
      </c>
      <c r="FA16">
        <f>ROUND('qx mannen 2022'!FA16,10)</f>
        <v>1.0369E-6</v>
      </c>
      <c r="FB16">
        <f>ROUND('qx mannen 2022'!FB16,10)</f>
        <v>1.0064E-6</v>
      </c>
      <c r="FC16">
        <f>ROUND('qx mannen 2022'!FC16,10)</f>
        <v>9.7679999999999991E-7</v>
      </c>
      <c r="FD16">
        <f>ROUND('qx mannen 2022'!FD16,10)</f>
        <v>9.4799999999999997E-7</v>
      </c>
      <c r="FE16">
        <f>ROUND('qx mannen 2022'!FE16,10)</f>
        <v>9.2019999999999999E-7</v>
      </c>
      <c r="FF16">
        <f>ROUND('qx mannen 2022'!FF16,10)</f>
        <v>8.9309999999999997E-7</v>
      </c>
      <c r="FG16">
        <f>ROUND('qx mannen 2022'!FG16,10)</f>
        <v>8.6680000000000001E-7</v>
      </c>
      <c r="FH16">
        <f>ROUND('qx mannen 2022'!FH16,10)</f>
        <v>8.413E-7</v>
      </c>
      <c r="FI16">
        <f>ROUND('qx mannen 2022'!FI16,10)</f>
        <v>8.1660000000000005E-7</v>
      </c>
      <c r="FJ16">
        <f>ROUND('qx mannen 2022'!FJ16,10)</f>
        <v>7.9260000000000004E-7</v>
      </c>
      <c r="FK16">
        <f>ROUND('qx mannen 2022'!FK16,10)</f>
        <v>7.6919999999999998E-7</v>
      </c>
      <c r="FL16">
        <f>ROUND('qx mannen 2022'!FL16,10)</f>
        <v>7.4659999999999998E-7</v>
      </c>
      <c r="FM16">
        <f>ROUND('qx mannen 2022'!FM16,10)</f>
        <v>7.2470000000000002E-7</v>
      </c>
      <c r="FN16">
        <f>ROUND('qx mannen 2022'!FN16,10)</f>
        <v>7.033E-7</v>
      </c>
      <c r="FO16">
        <f>ROUND('qx mannen 2022'!FO16,10)</f>
        <v>6.8270000000000005E-7</v>
      </c>
      <c r="FP16">
        <f>ROUND('qx mannen 2022'!FP16,10)</f>
        <v>6.6260000000000002E-7</v>
      </c>
      <c r="FQ16">
        <f>ROUND('qx mannen 2022'!FQ16,10)</f>
        <v>6.4310000000000003E-7</v>
      </c>
    </row>
    <row r="17" spans="2:173" x14ac:dyDescent="0.2">
      <c r="B17">
        <f>ROUND('qx mannen 2022'!B17,10)</f>
        <v>1.2481189999999999E-4</v>
      </c>
      <c r="C17">
        <f>ROUND('qx mannen 2022'!C17,10)</f>
        <v>1.217982E-4</v>
      </c>
      <c r="D17">
        <f>ROUND('qx mannen 2022'!D17,10)</f>
        <v>1.188155E-4</v>
      </c>
      <c r="E17">
        <f>ROUND('qx mannen 2022'!E17,10)</f>
        <v>1.158684E-4</v>
      </c>
      <c r="F17">
        <f>ROUND('qx mannen 2022'!F17,10)</f>
        <v>1.129607E-4</v>
      </c>
      <c r="G17">
        <f>ROUND('qx mannen 2022'!G17,10)</f>
        <v>1.100954E-4</v>
      </c>
      <c r="H17">
        <f>ROUND('qx mannen 2022'!H17,10)</f>
        <v>1.072755E-4</v>
      </c>
      <c r="I17">
        <f>ROUND('qx mannen 2022'!I17,10)</f>
        <v>1.045032E-4</v>
      </c>
      <c r="J17">
        <f>ROUND('qx mannen 2022'!J17,10)</f>
        <v>1.017805E-4</v>
      </c>
      <c r="K17">
        <f>ROUND('qx mannen 2022'!K17,10)</f>
        <v>9.9108699999999995E-5</v>
      </c>
      <c r="L17">
        <f>ROUND('qx mannen 2022'!L17,10)</f>
        <v>9.6489200000000004E-5</v>
      </c>
      <c r="M17">
        <f>ROUND('qx mannen 2022'!M17,10)</f>
        <v>9.3922899999999995E-5</v>
      </c>
      <c r="N17">
        <f>ROUND('qx mannen 2022'!N17,10)</f>
        <v>9.1410300000000001E-5</v>
      </c>
      <c r="O17">
        <f>ROUND('qx mannen 2022'!O17,10)</f>
        <v>8.8951999999999998E-5</v>
      </c>
      <c r="P17">
        <f>ROUND('qx mannen 2022'!P17,10)</f>
        <v>8.6548100000000006E-5</v>
      </c>
      <c r="Q17">
        <f>ROUND('qx mannen 2022'!Q17,10)</f>
        <v>8.4198700000000004E-5</v>
      </c>
      <c r="R17">
        <f>ROUND('qx mannen 2022'!R17,10)</f>
        <v>8.19037E-5</v>
      </c>
      <c r="S17">
        <f>ROUND('qx mannen 2022'!S17,10)</f>
        <v>7.9662700000000006E-5</v>
      </c>
      <c r="T17">
        <f>ROUND('qx mannen 2022'!T17,10)</f>
        <v>7.74754E-5</v>
      </c>
      <c r="U17">
        <f>ROUND('qx mannen 2022'!U17,10)</f>
        <v>7.5341399999999997E-5</v>
      </c>
      <c r="V17">
        <f>ROUND('qx mannen 2022'!V17,10)</f>
        <v>7.3260099999999993E-5</v>
      </c>
      <c r="W17">
        <f>ROUND('qx mannen 2022'!W17,10)</f>
        <v>7.1230700000000002E-5</v>
      </c>
      <c r="X17">
        <f>ROUND('qx mannen 2022'!X17,10)</f>
        <v>6.9252599999999995E-5</v>
      </c>
      <c r="Y17">
        <f>ROUND('qx mannen 2022'!Y17,10)</f>
        <v>6.7324999999999997E-5</v>
      </c>
      <c r="Z17">
        <f>ROUND('qx mannen 2022'!Z17,10)</f>
        <v>6.5447100000000006E-5</v>
      </c>
      <c r="AA17">
        <f>ROUND('qx mannen 2022'!AA17,10)</f>
        <v>6.3618E-5</v>
      </c>
      <c r="AB17">
        <f>ROUND('qx mannen 2022'!AB17,10)</f>
        <v>6.1836700000000004E-5</v>
      </c>
      <c r="AC17">
        <f>ROUND('qx mannen 2022'!AC17,10)</f>
        <v>6.0102500000000003E-5</v>
      </c>
      <c r="AD17">
        <f>ROUND('qx mannen 2022'!AD17,10)</f>
        <v>5.8414400000000001E-5</v>
      </c>
      <c r="AE17">
        <f>ROUND('qx mannen 2022'!AE17,10)</f>
        <v>5.6771300000000003E-5</v>
      </c>
      <c r="AF17">
        <f>ROUND('qx mannen 2022'!AF17,10)</f>
        <v>5.5172400000000001E-5</v>
      </c>
      <c r="AG17">
        <f>ROUND('qx mannen 2022'!AG17,10)</f>
        <v>5.3616599999999998E-5</v>
      </c>
      <c r="AH17">
        <f>ROUND('qx mannen 2022'!AH17,10)</f>
        <v>5.2102999999999999E-5</v>
      </c>
      <c r="AI17">
        <f>ROUND('qx mannen 2022'!AI17,10)</f>
        <v>5.0630700000000003E-5</v>
      </c>
      <c r="AJ17">
        <f>ROUND('qx mannen 2022'!AJ17,10)</f>
        <v>4.91986E-5</v>
      </c>
      <c r="AK17">
        <f>ROUND('qx mannen 2022'!AK17,10)</f>
        <v>4.7805800000000002E-5</v>
      </c>
      <c r="AL17">
        <f>ROUND('qx mannen 2022'!AL17,10)</f>
        <v>4.64513E-5</v>
      </c>
      <c r="AM17">
        <f>ROUND('qx mannen 2022'!AM17,10)</f>
        <v>4.5134199999999999E-5</v>
      </c>
      <c r="AN17">
        <f>ROUND('qx mannen 2022'!AN17,10)</f>
        <v>4.3853600000000003E-5</v>
      </c>
      <c r="AO17">
        <f>ROUND('qx mannen 2022'!AO17,10)</f>
        <v>4.2608599999999997E-5</v>
      </c>
      <c r="AP17">
        <f>ROUND('qx mannen 2022'!AP17,10)</f>
        <v>4.1398199999999999E-5</v>
      </c>
      <c r="AQ17">
        <f>ROUND('qx mannen 2022'!AQ17,10)</f>
        <v>4.0221500000000001E-5</v>
      </c>
      <c r="AR17">
        <f>ROUND('qx mannen 2022'!AR17,10)</f>
        <v>3.90778E-5</v>
      </c>
      <c r="AS17">
        <f>ROUND('qx mannen 2022'!AS17,10)</f>
        <v>3.7966000000000002E-5</v>
      </c>
      <c r="AT17">
        <f>ROUND('qx mannen 2022'!AT17,10)</f>
        <v>3.6885399999999998E-5</v>
      </c>
      <c r="AU17">
        <f>ROUND('qx mannen 2022'!AU17,10)</f>
        <v>3.5835199999999999E-5</v>
      </c>
      <c r="AV17">
        <f>ROUND('qx mannen 2022'!AV17,10)</f>
        <v>3.4814499999999997E-5</v>
      </c>
      <c r="AW17">
        <f>ROUND('qx mannen 2022'!AW17,10)</f>
        <v>3.3822499999999997E-5</v>
      </c>
      <c r="AX17">
        <f>ROUND('qx mannen 2022'!AX17,10)</f>
        <v>3.2858499999999997E-5</v>
      </c>
      <c r="AY17">
        <f>ROUND('qx mannen 2022'!AY17,10)</f>
        <v>3.1921700000000003E-5</v>
      </c>
      <c r="AZ17">
        <f>ROUND('qx mannen 2022'!AZ17,10)</f>
        <v>3.1011399999999999E-5</v>
      </c>
      <c r="BA17">
        <f>ROUND('qx mannen 2022'!BA17,10)</f>
        <v>3.0126900000000001E-5</v>
      </c>
      <c r="BB17">
        <f>ROUND('qx mannen 2022'!BB17,10)</f>
        <v>2.92673E-5</v>
      </c>
      <c r="BC17">
        <f>ROUND('qx mannen 2022'!BC17,10)</f>
        <v>2.8432099999999998E-5</v>
      </c>
      <c r="BD17">
        <f>ROUND('qx mannen 2022'!BD17,10)</f>
        <v>2.7620600000000001E-5</v>
      </c>
      <c r="BE17">
        <f>ROUND('qx mannen 2022'!BE17,10)</f>
        <v>2.68322E-5</v>
      </c>
      <c r="BF17">
        <f>ROUND('qx mannen 2022'!BF17,10)</f>
        <v>2.6066100000000001E-5</v>
      </c>
      <c r="BG17">
        <f>ROUND('qx mannen 2022'!BG17,10)</f>
        <v>2.5321699999999998E-5</v>
      </c>
      <c r="BH17">
        <f>ROUND('qx mannen 2022'!BH17,10)</f>
        <v>2.4598599999999999E-5</v>
      </c>
      <c r="BI17">
        <f>ROUND('qx mannen 2022'!BI17,10)</f>
        <v>2.3896E-5</v>
      </c>
      <c r="BJ17">
        <f>ROUND('qx mannen 2022'!BJ17,10)</f>
        <v>2.32133E-5</v>
      </c>
      <c r="BK17">
        <f>ROUND('qx mannen 2022'!BK17,10)</f>
        <v>2.2550099999999999E-5</v>
      </c>
      <c r="BL17">
        <f>ROUND('qx mannen 2022'!BL17,10)</f>
        <v>2.19058E-5</v>
      </c>
      <c r="BM17">
        <f>ROUND('qx mannen 2022'!BM17,10)</f>
        <v>2.1279899999999999E-5</v>
      </c>
      <c r="BN17">
        <f>ROUND('qx mannen 2022'!BN17,10)</f>
        <v>2.0671700000000001E-5</v>
      </c>
      <c r="BO17">
        <f>ROUND('qx mannen 2022'!BO17,10)</f>
        <v>2.0080899999999999E-5</v>
      </c>
      <c r="BP17">
        <f>ROUND('qx mannen 2022'!BP17,10)</f>
        <v>1.9507000000000001E-5</v>
      </c>
      <c r="BQ17">
        <f>ROUND('qx mannen 2022'!BQ17,10)</f>
        <v>1.8949399999999999E-5</v>
      </c>
      <c r="BR17">
        <f>ROUND('qx mannen 2022'!BR17,10)</f>
        <v>1.84077E-5</v>
      </c>
      <c r="BS17">
        <f>ROUND('qx mannen 2022'!BS17,10)</f>
        <v>1.7881500000000002E-5</v>
      </c>
      <c r="BT17">
        <f>ROUND('qx mannen 2022'!BT17,10)</f>
        <v>1.7370299999999999E-5</v>
      </c>
      <c r="BU17">
        <f>ROUND('qx mannen 2022'!BU17,10)</f>
        <v>1.6873600000000001E-5</v>
      </c>
      <c r="BV17">
        <f>ROUND('qx mannen 2022'!BV17,10)</f>
        <v>1.63912E-5</v>
      </c>
      <c r="BW17">
        <f>ROUND('qx mannen 2022'!BW17,10)</f>
        <v>1.5922499999999999E-5</v>
      </c>
      <c r="BX17">
        <f>ROUND('qx mannen 2022'!BX17,10)</f>
        <v>1.54672E-5</v>
      </c>
      <c r="BY17">
        <f>ROUND('qx mannen 2022'!BY17,10)</f>
        <v>1.5024999999999999E-5</v>
      </c>
      <c r="BZ17">
        <f>ROUND('qx mannen 2022'!BZ17,10)</f>
        <v>1.4595300000000001E-5</v>
      </c>
      <c r="CA17">
        <f>ROUND('qx mannen 2022'!CA17,10)</f>
        <v>1.41779E-5</v>
      </c>
      <c r="CB17">
        <f>ROUND('qx mannen 2022'!CB17,10)</f>
        <v>1.3772500000000001E-5</v>
      </c>
      <c r="CC17">
        <f>ROUND('qx mannen 2022'!CC17,10)</f>
        <v>1.3378599999999999E-5</v>
      </c>
      <c r="CD17">
        <f>ROUND('qx mannen 2022'!CD17,10)</f>
        <v>1.2996000000000001E-5</v>
      </c>
      <c r="CE17">
        <f>ROUND('qx mannen 2022'!CE17,10)</f>
        <v>1.26243E-5</v>
      </c>
      <c r="CF17">
        <f>ROUND('qx mannen 2022'!CF17,10)</f>
        <v>1.22632E-5</v>
      </c>
      <c r="CG17">
        <f>ROUND('qx mannen 2022'!CG17,10)</f>
        <v>1.19125E-5</v>
      </c>
      <c r="CH17">
        <f>ROUND('qx mannen 2022'!CH17,10)</f>
        <v>1.15718E-5</v>
      </c>
      <c r="CI17">
        <f>ROUND('qx mannen 2022'!CI17,10)</f>
        <v>1.1240799999999999E-5</v>
      </c>
      <c r="CJ17">
        <f>ROUND('qx mannen 2022'!CJ17,10)</f>
        <v>1.0919300000000001E-5</v>
      </c>
      <c r="CK17">
        <f>ROUND('qx mannen 2022'!CK17,10)</f>
        <v>1.0607E-5</v>
      </c>
      <c r="CL17">
        <f>ROUND('qx mannen 2022'!CL17,10)</f>
        <v>1.0303600000000001E-5</v>
      </c>
      <c r="CM17">
        <f>ROUND('qx mannen 2022'!CM17,10)</f>
        <v>1.00089E-5</v>
      </c>
      <c r="CN17">
        <f>ROUND('qx mannen 2022'!CN17,10)</f>
        <v>9.7226000000000007E-6</v>
      </c>
      <c r="CO17">
        <f>ROUND('qx mannen 2022'!CO17,10)</f>
        <v>9.4445000000000008E-6</v>
      </c>
      <c r="CP17">
        <f>ROUND('qx mannen 2022'!CP17,10)</f>
        <v>9.1742999999999996E-6</v>
      </c>
      <c r="CQ17">
        <f>ROUND('qx mannen 2022'!CQ17,10)</f>
        <v>8.9119000000000002E-6</v>
      </c>
      <c r="CR17">
        <f>ROUND('qx mannen 2022'!CR17,10)</f>
        <v>8.6570000000000003E-6</v>
      </c>
      <c r="CS17">
        <f>ROUND('qx mannen 2022'!CS17,10)</f>
        <v>8.4093999999999995E-6</v>
      </c>
      <c r="CT17">
        <f>ROUND('qx mannen 2022'!CT17,10)</f>
        <v>8.1688000000000005E-6</v>
      </c>
      <c r="CU17">
        <f>ROUND('qx mannen 2022'!CU17,10)</f>
        <v>7.9350999999999996E-6</v>
      </c>
      <c r="CV17">
        <f>ROUND('qx mannen 2022'!CV17,10)</f>
        <v>7.7080999999999999E-6</v>
      </c>
      <c r="CW17">
        <f>ROUND('qx mannen 2022'!CW17,10)</f>
        <v>7.4877000000000003E-6</v>
      </c>
      <c r="CX17">
        <f>ROUND('qx mannen 2022'!CX17,10)</f>
        <v>7.2734999999999999E-6</v>
      </c>
      <c r="CY17">
        <f>ROUND('qx mannen 2022'!CY17,10)</f>
        <v>7.0654000000000001E-6</v>
      </c>
      <c r="CZ17">
        <f>ROUND('qx mannen 2022'!CZ17,10)</f>
        <v>6.8633E-6</v>
      </c>
      <c r="DA17">
        <f>ROUND('qx mannen 2022'!DA17,10)</f>
        <v>6.6669999999999999E-6</v>
      </c>
      <c r="DB17">
        <f>ROUND('qx mannen 2022'!DB17,10)</f>
        <v>6.4761999999999999E-6</v>
      </c>
      <c r="DC17">
        <f>ROUND('qx mannen 2022'!DC17,10)</f>
        <v>6.2910000000000004E-6</v>
      </c>
      <c r="DD17">
        <f>ROUND('qx mannen 2022'!DD17,10)</f>
        <v>6.1109999999999996E-6</v>
      </c>
      <c r="DE17">
        <f>ROUND('qx mannen 2022'!DE17,10)</f>
        <v>5.9362E-6</v>
      </c>
      <c r="DF17">
        <f>ROUND('qx mannen 2022'!DF17,10)</f>
        <v>5.7664000000000004E-6</v>
      </c>
      <c r="DG17">
        <f>ROUND('qx mannen 2022'!DG17,10)</f>
        <v>5.6014000000000003E-6</v>
      </c>
      <c r="DH17">
        <f>ROUND('qx mannen 2022'!DH17,10)</f>
        <v>5.4411999999999997E-6</v>
      </c>
      <c r="DI17">
        <f>ROUND('qx mannen 2022'!DI17,10)</f>
        <v>5.2854999999999996E-6</v>
      </c>
      <c r="DJ17">
        <f>ROUND('qx mannen 2022'!DJ17,10)</f>
        <v>5.1343000000000001E-6</v>
      </c>
      <c r="DK17">
        <f>ROUND('qx mannen 2022'!DK17,10)</f>
        <v>4.9875000000000001E-6</v>
      </c>
      <c r="DL17">
        <f>ROUND('qx mannen 2022'!DL17,10)</f>
        <v>4.8447999999999998E-6</v>
      </c>
      <c r="DM17">
        <f>ROUND('qx mannen 2022'!DM17,10)</f>
        <v>4.7061999999999999E-6</v>
      </c>
      <c r="DN17">
        <f>ROUND('qx mannen 2022'!DN17,10)</f>
        <v>4.5716000000000004E-6</v>
      </c>
      <c r="DO17">
        <f>ROUND('qx mannen 2022'!DO17,10)</f>
        <v>4.4407999999999999E-6</v>
      </c>
      <c r="DP17">
        <f>ROUND('qx mannen 2022'!DP17,10)</f>
        <v>4.3136999999999999E-6</v>
      </c>
      <c r="DQ17">
        <f>ROUND('qx mannen 2022'!DQ17,10)</f>
        <v>4.1903000000000004E-6</v>
      </c>
      <c r="DR17">
        <f>ROUND('qx mannen 2022'!DR17,10)</f>
        <v>4.0705000000000002E-6</v>
      </c>
      <c r="DS17">
        <f>ROUND('qx mannen 2022'!DS17,10)</f>
        <v>3.9539999999999998E-6</v>
      </c>
      <c r="DT17">
        <f>ROUND('qx mannen 2022'!DT17,10)</f>
        <v>3.8408999999999999E-6</v>
      </c>
      <c r="DU17">
        <f>ROUND('qx mannen 2022'!DU17,10)</f>
        <v>3.7309999999999999E-6</v>
      </c>
      <c r="DV17">
        <f>ROUND('qx mannen 2022'!DV17,10)</f>
        <v>3.6243000000000002E-6</v>
      </c>
      <c r="DW17">
        <f>ROUND('qx mannen 2022'!DW17,10)</f>
        <v>3.5205999999999998E-6</v>
      </c>
      <c r="DX17">
        <f>ROUND('qx mannen 2022'!DX17,10)</f>
        <v>3.4199000000000001E-6</v>
      </c>
      <c r="DY17">
        <f>ROUND('qx mannen 2022'!DY17,10)</f>
        <v>3.3220999999999999E-6</v>
      </c>
      <c r="DZ17">
        <f>ROUND('qx mannen 2022'!DZ17,10)</f>
        <v>3.2270000000000002E-6</v>
      </c>
      <c r="EA17">
        <f>ROUND('qx mannen 2022'!EA17,10)</f>
        <v>3.1346999999999998E-6</v>
      </c>
      <c r="EB17">
        <f>ROUND('qx mannen 2022'!EB17,10)</f>
        <v>3.0450000000000001E-6</v>
      </c>
      <c r="EC17">
        <f>ROUND('qx mannen 2022'!EC17,10)</f>
        <v>2.9579000000000001E-6</v>
      </c>
      <c r="ED17">
        <f>ROUND('qx mannen 2022'!ED17,10)</f>
        <v>2.8733000000000001E-6</v>
      </c>
      <c r="EE17">
        <f>ROUND('qx mannen 2022'!EE17,10)</f>
        <v>2.7910999999999998E-6</v>
      </c>
      <c r="EF17">
        <f>ROUND('qx mannen 2022'!EF17,10)</f>
        <v>2.7113000000000002E-6</v>
      </c>
      <c r="EG17">
        <f>ROUND('qx mannen 2022'!EG17,10)</f>
        <v>2.6336999999999999E-6</v>
      </c>
      <c r="EH17">
        <f>ROUND('qx mannen 2022'!EH17,10)</f>
        <v>2.5583999999999999E-6</v>
      </c>
      <c r="EI17">
        <f>ROUND('qx mannen 2022'!EI17,10)</f>
        <v>2.4851999999999999E-6</v>
      </c>
      <c r="EJ17">
        <f>ROUND('qx mannen 2022'!EJ17,10)</f>
        <v>2.4140999999999999E-6</v>
      </c>
      <c r="EK17">
        <f>ROUND('qx mannen 2022'!EK17,10)</f>
        <v>2.345E-6</v>
      </c>
      <c r="EL17">
        <f>ROUND('qx mannen 2022'!EL17,10)</f>
        <v>2.2778999999999998E-6</v>
      </c>
      <c r="EM17">
        <f>ROUND('qx mannen 2022'!EM17,10)</f>
        <v>2.2127999999999998E-6</v>
      </c>
      <c r="EN17">
        <f>ROUND('qx mannen 2022'!EN17,10)</f>
        <v>2.1494999999999999E-6</v>
      </c>
      <c r="EO17">
        <f>ROUND('qx mannen 2022'!EO17,10)</f>
        <v>2.0880000000000002E-6</v>
      </c>
      <c r="EP17">
        <f>ROUND('qx mannen 2022'!EP17,10)</f>
        <v>2.0281999999999999E-6</v>
      </c>
      <c r="EQ17">
        <f>ROUND('qx mannen 2022'!EQ17,10)</f>
        <v>1.9702000000000002E-6</v>
      </c>
      <c r="ER17">
        <f>ROUND('qx mannen 2022'!ER17,10)</f>
        <v>1.9139E-6</v>
      </c>
      <c r="ES17">
        <f>ROUND('qx mannen 2022'!ES17,10)</f>
        <v>1.8590999999999999E-6</v>
      </c>
      <c r="ET17">
        <f>ROUND('qx mannen 2022'!ET17,10)</f>
        <v>1.8058999999999999E-6</v>
      </c>
      <c r="EU17">
        <f>ROUND('qx mannen 2022'!EU17,10)</f>
        <v>1.7543000000000001E-6</v>
      </c>
      <c r="EV17">
        <f>ROUND('qx mannen 2022'!EV17,10)</f>
        <v>1.7040999999999999E-6</v>
      </c>
      <c r="EW17">
        <f>ROUND('qx mannen 2022'!EW17,10)</f>
        <v>1.6553000000000001E-6</v>
      </c>
      <c r="EX17">
        <f>ROUND('qx mannen 2022'!EX17,10)</f>
        <v>1.6080000000000001E-6</v>
      </c>
      <c r="EY17">
        <f>ROUND('qx mannen 2022'!EY17,10)</f>
        <v>1.562E-6</v>
      </c>
      <c r="EZ17">
        <f>ROUND('qx mannen 2022'!EZ17,10)</f>
        <v>1.5173000000000001E-6</v>
      </c>
      <c r="FA17">
        <f>ROUND('qx mannen 2022'!FA17,10)</f>
        <v>1.4739E-6</v>
      </c>
      <c r="FB17">
        <f>ROUND('qx mannen 2022'!FB17,10)</f>
        <v>1.4317E-6</v>
      </c>
      <c r="FC17">
        <f>ROUND('qx mannen 2022'!FC17,10)</f>
        <v>1.3908000000000001E-6</v>
      </c>
      <c r="FD17">
        <f>ROUND('qx mannen 2022'!FD17,10)</f>
        <v>1.3510000000000001E-6</v>
      </c>
      <c r="FE17">
        <f>ROUND('qx mannen 2022'!FE17,10)</f>
        <v>1.3122999999999999E-6</v>
      </c>
      <c r="FF17">
        <f>ROUND('qx mannen 2022'!FF17,10)</f>
        <v>1.2748000000000001E-6</v>
      </c>
      <c r="FG17">
        <f>ROUND('qx mannen 2022'!FG17,10)</f>
        <v>1.2383000000000001E-6</v>
      </c>
      <c r="FH17">
        <f>ROUND('qx mannen 2022'!FH17,10)</f>
        <v>1.2029E-6</v>
      </c>
      <c r="FI17">
        <f>ROUND('qx mannen 2022'!FI17,10)</f>
        <v>1.1684999999999999E-6</v>
      </c>
      <c r="FJ17">
        <f>ROUND('qx mannen 2022'!FJ17,10)</f>
        <v>1.1350999999999999E-6</v>
      </c>
      <c r="FK17">
        <f>ROUND('qx mannen 2022'!FK17,10)</f>
        <v>1.1026E-6</v>
      </c>
      <c r="FL17">
        <f>ROUND('qx mannen 2022'!FL17,10)</f>
        <v>1.071E-6</v>
      </c>
      <c r="FM17">
        <f>ROUND('qx mannen 2022'!FM17,10)</f>
        <v>1.0404E-6</v>
      </c>
      <c r="FN17">
        <f>ROUND('qx mannen 2022'!FN17,10)</f>
        <v>1.0105999999999999E-6</v>
      </c>
      <c r="FO17">
        <f>ROUND('qx mannen 2022'!FO17,10)</f>
        <v>9.8170000000000006E-7</v>
      </c>
      <c r="FP17">
        <f>ROUND('qx mannen 2022'!FP17,10)</f>
        <v>9.5359999999999996E-7</v>
      </c>
      <c r="FQ17">
        <f>ROUND('qx mannen 2022'!FQ17,10)</f>
        <v>9.2640000000000004E-7</v>
      </c>
    </row>
    <row r="18" spans="2:173" x14ac:dyDescent="0.2">
      <c r="B18">
        <f>ROUND('qx mannen 2022'!B18,10)</f>
        <v>1.7821840000000001E-4</v>
      </c>
      <c r="C18">
        <f>ROUND('qx mannen 2022'!C18,10)</f>
        <v>1.7416280000000001E-4</v>
      </c>
      <c r="D18">
        <f>ROUND('qx mannen 2022'!D18,10)</f>
        <v>1.7009300000000001E-4</v>
      </c>
      <c r="E18">
        <f>ROUND('qx mannen 2022'!E18,10)</f>
        <v>1.6602230000000001E-4</v>
      </c>
      <c r="F18">
        <f>ROUND('qx mannen 2022'!F18,10)</f>
        <v>1.619627E-4</v>
      </c>
      <c r="G18">
        <f>ROUND('qx mannen 2022'!G18,10)</f>
        <v>1.579245E-4</v>
      </c>
      <c r="H18">
        <f>ROUND('qx mannen 2022'!H18,10)</f>
        <v>1.5391689999999999E-4</v>
      </c>
      <c r="I18">
        <f>ROUND('qx mannen 2022'!I18,10)</f>
        <v>1.4994800000000001E-4</v>
      </c>
      <c r="J18">
        <f>ROUND('qx mannen 2022'!J18,10)</f>
        <v>1.460248E-4</v>
      </c>
      <c r="K18">
        <f>ROUND('qx mannen 2022'!K18,10)</f>
        <v>1.4215319999999999E-4</v>
      </c>
      <c r="L18">
        <f>ROUND('qx mannen 2022'!L18,10)</f>
        <v>1.3833859999999999E-4</v>
      </c>
      <c r="M18">
        <f>ROUND('qx mannen 2022'!M18,10)</f>
        <v>1.3458510000000001E-4</v>
      </c>
      <c r="N18">
        <f>ROUND('qx mannen 2022'!N18,10)</f>
        <v>1.3089659999999999E-4</v>
      </c>
      <c r="O18">
        <f>ROUND('qx mannen 2022'!O18,10)</f>
        <v>1.272759E-4</v>
      </c>
      <c r="P18">
        <f>ROUND('qx mannen 2022'!P18,10)</f>
        <v>1.2372570000000001E-4</v>
      </c>
      <c r="Q18">
        <f>ROUND('qx mannen 2022'!Q18,10)</f>
        <v>1.202477E-4</v>
      </c>
      <c r="R18">
        <f>ROUND('qx mannen 2022'!R18,10)</f>
        <v>1.1684359999999999E-4</v>
      </c>
      <c r="S18">
        <f>ROUND('qx mannen 2022'!S18,10)</f>
        <v>1.135142E-4</v>
      </c>
      <c r="T18">
        <f>ROUND('qx mannen 2022'!T18,10)</f>
        <v>1.102605E-4</v>
      </c>
      <c r="U18">
        <f>ROUND('qx mannen 2022'!U18,10)</f>
        <v>1.070827E-4</v>
      </c>
      <c r="V18">
        <f>ROUND('qx mannen 2022'!V18,10)</f>
        <v>1.0398100000000001E-4</v>
      </c>
      <c r="W18">
        <f>ROUND('qx mannen 2022'!W18,10)</f>
        <v>1.0095510000000001E-4</v>
      </c>
      <c r="X18">
        <f>ROUND('qx mannen 2022'!X18,10)</f>
        <v>9.8004900000000001E-5</v>
      </c>
      <c r="Y18">
        <f>ROUND('qx mannen 2022'!Y18,10)</f>
        <v>9.5129699999999998E-5</v>
      </c>
      <c r="Z18">
        <f>ROUND('qx mannen 2022'!Z18,10)</f>
        <v>9.2328800000000003E-5</v>
      </c>
      <c r="AA18">
        <f>ROUND('qx mannen 2022'!AA18,10)</f>
        <v>8.9601399999999999E-5</v>
      </c>
      <c r="AB18">
        <f>ROUND('qx mannen 2022'!AB18,10)</f>
        <v>8.6946600000000005E-5</v>
      </c>
      <c r="AC18">
        <f>ROUND('qx mannen 2022'!AC18,10)</f>
        <v>8.4363099999999999E-5</v>
      </c>
      <c r="AD18">
        <f>ROUND('qx mannen 2022'!AD18,10)</f>
        <v>8.1849999999999997E-5</v>
      </c>
      <c r="AE18">
        <f>ROUND('qx mannen 2022'!AE18,10)</f>
        <v>7.9405899999999998E-5</v>
      </c>
      <c r="AF18">
        <f>ROUND('qx mannen 2022'!AF18,10)</f>
        <v>7.7029700000000006E-5</v>
      </c>
      <c r="AG18">
        <f>ROUND('qx mannen 2022'!AG18,10)</f>
        <v>7.4719899999999996E-5</v>
      </c>
      <c r="AH18">
        <f>ROUND('qx mannen 2022'!AH18,10)</f>
        <v>7.24752E-5</v>
      </c>
      <c r="AI18">
        <f>ROUND('qx mannen 2022'!AI18,10)</f>
        <v>7.0294200000000002E-5</v>
      </c>
      <c r="AJ18">
        <f>ROUND('qx mannen 2022'!AJ18,10)</f>
        <v>6.8175499999999998E-5</v>
      </c>
      <c r="AK18">
        <f>ROUND('qx mannen 2022'!AK18,10)</f>
        <v>6.6117600000000005E-5</v>
      </c>
      <c r="AL18">
        <f>ROUND('qx mannen 2022'!AL18,10)</f>
        <v>6.4119200000000001E-5</v>
      </c>
      <c r="AM18">
        <f>ROUND('qx mannen 2022'!AM18,10)</f>
        <v>6.2178800000000002E-5</v>
      </c>
      <c r="AN18">
        <f>ROUND('qx mannen 2022'!AN18,10)</f>
        <v>6.0294999999999998E-5</v>
      </c>
      <c r="AO18">
        <f>ROUND('qx mannen 2022'!AO18,10)</f>
        <v>5.84663E-5</v>
      </c>
      <c r="AP18">
        <f>ROUND('qx mannen 2022'!AP18,10)</f>
        <v>5.6691399999999997E-5</v>
      </c>
      <c r="AQ18">
        <f>ROUND('qx mannen 2022'!AQ18,10)</f>
        <v>5.4968800000000001E-5</v>
      </c>
      <c r="AR18">
        <f>ROUND('qx mannen 2022'!AR18,10)</f>
        <v>5.3297200000000002E-5</v>
      </c>
      <c r="AS18">
        <f>ROUND('qx mannen 2022'!AS18,10)</f>
        <v>5.1675100000000003E-5</v>
      </c>
      <c r="AT18">
        <f>ROUND('qx mannen 2022'!AT18,10)</f>
        <v>5.0101400000000001E-5</v>
      </c>
      <c r="AU18">
        <f>ROUND('qx mannen 2022'!AU18,10)</f>
        <v>4.8574500000000001E-5</v>
      </c>
      <c r="AV18">
        <f>ROUND('qx mannen 2022'!AV18,10)</f>
        <v>4.7093299999999999E-5</v>
      </c>
      <c r="AW18">
        <f>ROUND('qx mannen 2022'!AW18,10)</f>
        <v>4.5656499999999999E-5</v>
      </c>
      <c r="AX18">
        <f>ROUND('qx mannen 2022'!AX18,10)</f>
        <v>4.4262799999999999E-5</v>
      </c>
      <c r="AY18">
        <f>ROUND('qx mannen 2022'!AY18,10)</f>
        <v>4.2911000000000003E-5</v>
      </c>
      <c r="AZ18">
        <f>ROUND('qx mannen 2022'!AZ18,10)</f>
        <v>4.1599900000000001E-5</v>
      </c>
      <c r="BA18">
        <f>ROUND('qx mannen 2022'!BA18,10)</f>
        <v>4.0328399999999998E-5</v>
      </c>
      <c r="BB18">
        <f>ROUND('qx mannen 2022'!BB18,10)</f>
        <v>3.9095299999999998E-5</v>
      </c>
      <c r="BC18">
        <f>ROUND('qx mannen 2022'!BC18,10)</f>
        <v>3.7899399999999998E-5</v>
      </c>
      <c r="BD18">
        <f>ROUND('qx mannen 2022'!BD18,10)</f>
        <v>3.6739799999999997E-5</v>
      </c>
      <c r="BE18">
        <f>ROUND('qx mannen 2022'!BE18,10)</f>
        <v>3.5615399999999998E-5</v>
      </c>
      <c r="BF18">
        <f>ROUND('qx mannen 2022'!BF18,10)</f>
        <v>3.4524999999999999E-5</v>
      </c>
      <c r="BG18">
        <f>ROUND('qx mannen 2022'!BG18,10)</f>
        <v>3.3467799999999998E-5</v>
      </c>
      <c r="BH18">
        <f>ROUND('qx mannen 2022'!BH18,10)</f>
        <v>3.24427E-5</v>
      </c>
      <c r="BI18">
        <f>ROUND('qx mannen 2022'!BI18,10)</f>
        <v>3.1448800000000003E-5</v>
      </c>
      <c r="BJ18">
        <f>ROUND('qx mannen 2022'!BJ18,10)</f>
        <v>3.0485200000000001E-5</v>
      </c>
      <c r="BK18">
        <f>ROUND('qx mannen 2022'!BK18,10)</f>
        <v>2.9550899999999999E-5</v>
      </c>
      <c r="BL18">
        <f>ROUND('qx mannen 2022'!BL18,10)</f>
        <v>2.8645100000000001E-5</v>
      </c>
      <c r="BM18">
        <f>ROUND('qx mannen 2022'!BM18,10)</f>
        <v>2.77669E-5</v>
      </c>
      <c r="BN18">
        <f>ROUND('qx mannen 2022'!BN18,10)</f>
        <v>2.69156E-5</v>
      </c>
      <c r="BO18">
        <f>ROUND('qx mannen 2022'!BO18,10)</f>
        <v>2.60902E-5</v>
      </c>
      <c r="BP18">
        <f>ROUND('qx mannen 2022'!BP18,10)</f>
        <v>2.529E-5</v>
      </c>
      <c r="BQ18">
        <f>ROUND('qx mannen 2022'!BQ18,10)</f>
        <v>2.45143E-5</v>
      </c>
      <c r="BR18">
        <f>ROUND('qx mannen 2022'!BR18,10)</f>
        <v>2.3762300000000001E-5</v>
      </c>
      <c r="BS18">
        <f>ROUND('qx mannen 2022'!BS18,10)</f>
        <v>2.3033299999999998E-5</v>
      </c>
      <c r="BT18">
        <f>ROUND('qx mannen 2022'!BT18,10)</f>
        <v>2.2326600000000001E-5</v>
      </c>
      <c r="BU18">
        <f>ROUND('qx mannen 2022'!BU18,10)</f>
        <v>2.16416E-5</v>
      </c>
      <c r="BV18">
        <f>ROUND('qx mannen 2022'!BV18,10)</f>
        <v>2.09775E-5</v>
      </c>
      <c r="BW18">
        <f>ROUND('qx mannen 2022'!BW18,10)</f>
        <v>2.0333700000000002E-5</v>
      </c>
      <c r="BX18">
        <f>ROUND('qx mannen 2022'!BX18,10)</f>
        <v>1.9709699999999999E-5</v>
      </c>
      <c r="BY18">
        <f>ROUND('qx mannen 2022'!BY18,10)</f>
        <v>1.91047E-5</v>
      </c>
      <c r="BZ18">
        <f>ROUND('qx mannen 2022'!BZ18,10)</f>
        <v>1.8518299999999999E-5</v>
      </c>
      <c r="CA18">
        <f>ROUND('qx mannen 2022'!CA18,10)</f>
        <v>1.7949899999999999E-5</v>
      </c>
      <c r="CB18">
        <f>ROUND('qx mannen 2022'!CB18,10)</f>
        <v>1.73989E-5</v>
      </c>
      <c r="CC18">
        <f>ROUND('qx mannen 2022'!CC18,10)</f>
        <v>1.6864800000000002E-5</v>
      </c>
      <c r="CD18">
        <f>ROUND('qx mannen 2022'!CD18,10)</f>
        <v>1.6347100000000001E-5</v>
      </c>
      <c r="CE18">
        <f>ROUND('qx mannen 2022'!CE18,10)</f>
        <v>1.5845199999999999E-5</v>
      </c>
      <c r="CF18">
        <f>ROUND('qx mannen 2022'!CF18,10)</f>
        <v>1.5358699999999999E-5</v>
      </c>
      <c r="CG18">
        <f>ROUND('qx mannen 2022'!CG18,10)</f>
        <v>1.48872E-5</v>
      </c>
      <c r="CH18">
        <f>ROUND('qx mannen 2022'!CH18,10)</f>
        <v>1.4430099999999999E-5</v>
      </c>
      <c r="CI18">
        <f>ROUND('qx mannen 2022'!CI18,10)</f>
        <v>1.3987E-5</v>
      </c>
      <c r="CJ18">
        <f>ROUND('qx mannen 2022'!CJ18,10)</f>
        <v>1.35576E-5</v>
      </c>
      <c r="CK18">
        <f>ROUND('qx mannen 2022'!CK18,10)</f>
        <v>1.3141300000000001E-5</v>
      </c>
      <c r="CL18">
        <f>ROUND('qx mannen 2022'!CL18,10)</f>
        <v>1.27377E-5</v>
      </c>
      <c r="CM18">
        <f>ROUND('qx mannen 2022'!CM18,10)</f>
        <v>1.23466E-5</v>
      </c>
      <c r="CN18">
        <f>ROUND('qx mannen 2022'!CN18,10)</f>
        <v>1.19675E-5</v>
      </c>
      <c r="CO18">
        <f>ROUND('qx mannen 2022'!CO18,10)</f>
        <v>1.1600000000000001E-5</v>
      </c>
      <c r="CP18">
        <f>ROUND('qx mannen 2022'!CP18,10)</f>
        <v>1.1243800000000001E-5</v>
      </c>
      <c r="CQ18">
        <f>ROUND('qx mannen 2022'!CQ18,10)</f>
        <v>1.0898500000000001E-5</v>
      </c>
      <c r="CR18">
        <f>ROUND('qx mannen 2022'!CR18,10)</f>
        <v>1.05638E-5</v>
      </c>
      <c r="CS18">
        <f>ROUND('qx mannen 2022'!CS18,10)</f>
        <v>1.0239400000000001E-5</v>
      </c>
      <c r="CT18">
        <f>ROUND('qx mannen 2022'!CT18,10)</f>
        <v>9.9249000000000005E-6</v>
      </c>
      <c r="CU18">
        <f>ROUND('qx mannen 2022'!CU18,10)</f>
        <v>9.6200999999999996E-6</v>
      </c>
      <c r="CV18">
        <f>ROUND('qx mannen 2022'!CV18,10)</f>
        <v>9.3247000000000007E-6</v>
      </c>
      <c r="CW18">
        <f>ROUND('qx mannen 2022'!CW18,10)</f>
        <v>9.0382999999999995E-6</v>
      </c>
      <c r="CX18">
        <f>ROUND('qx mannen 2022'!CX18,10)</f>
        <v>8.7607999999999992E-6</v>
      </c>
      <c r="CY18">
        <f>ROUND('qx mannen 2022'!CY18,10)</f>
        <v>8.4917000000000004E-6</v>
      </c>
      <c r="CZ18">
        <f>ROUND('qx mannen 2022'!CZ18,10)</f>
        <v>8.2308999999999994E-6</v>
      </c>
      <c r="DA18">
        <f>ROUND('qx mannen 2022'!DA18,10)</f>
        <v>7.9781000000000007E-6</v>
      </c>
      <c r="DB18">
        <f>ROUND('qx mannen 2022'!DB18,10)</f>
        <v>7.7331000000000006E-6</v>
      </c>
      <c r="DC18">
        <f>ROUND('qx mannen 2022'!DC18,10)</f>
        <v>7.4955999999999999E-6</v>
      </c>
      <c r="DD18">
        <f>ROUND('qx mannen 2022'!DD18,10)</f>
        <v>7.2653999999999999E-6</v>
      </c>
      <c r="DE18">
        <f>ROUND('qx mannen 2022'!DE18,10)</f>
        <v>7.0423000000000003E-6</v>
      </c>
      <c r="DF18">
        <f>ROUND('qx mannen 2022'!DF18,10)</f>
        <v>6.8260000000000004E-6</v>
      </c>
      <c r="DG18">
        <f>ROUND('qx mannen 2022'!DG18,10)</f>
        <v>6.6162999999999997E-6</v>
      </c>
      <c r="DH18">
        <f>ROUND('qx mannen 2022'!DH18,10)</f>
        <v>6.4130999999999996E-6</v>
      </c>
      <c r="DI18">
        <f>ROUND('qx mannen 2022'!DI18,10)</f>
        <v>6.2161999999999999E-6</v>
      </c>
      <c r="DJ18">
        <f>ROUND('qx mannen 2022'!DJ18,10)</f>
        <v>6.0252000000000004E-6</v>
      </c>
      <c r="DK18">
        <f>ROUND('qx mannen 2022'!DK18,10)</f>
        <v>5.8401999999999996E-6</v>
      </c>
      <c r="DL18">
        <f>ROUND('qx mannen 2022'!DL18,10)</f>
        <v>5.6608000000000001E-6</v>
      </c>
      <c r="DM18">
        <f>ROUND('qx mannen 2022'!DM18,10)</f>
        <v>5.4870000000000002E-6</v>
      </c>
      <c r="DN18">
        <f>ROUND('qx mannen 2022'!DN18,10)</f>
        <v>5.3183999999999998E-6</v>
      </c>
      <c r="DO18">
        <f>ROUND('qx mannen 2022'!DO18,10)</f>
        <v>5.1551E-6</v>
      </c>
      <c r="DP18">
        <f>ROUND('qx mannen 2022'!DP18,10)</f>
        <v>4.9968000000000002E-6</v>
      </c>
      <c r="DQ18">
        <f>ROUND('qx mannen 2022'!DQ18,10)</f>
        <v>4.8432999999999999E-6</v>
      </c>
      <c r="DR18">
        <f>ROUND('qx mannen 2022'!DR18,10)</f>
        <v>4.6944999999999997E-6</v>
      </c>
      <c r="DS18">
        <f>ROUND('qx mannen 2022'!DS18,10)</f>
        <v>4.5503000000000003E-6</v>
      </c>
      <c r="DT18">
        <f>ROUND('qx mannen 2022'!DT18,10)</f>
        <v>4.4105999999999998E-6</v>
      </c>
      <c r="DU18">
        <f>ROUND('qx mannen 2022'!DU18,10)</f>
        <v>4.2750999999999999E-6</v>
      </c>
      <c r="DV18">
        <f>ROUND('qx mannen 2022'!DV18,10)</f>
        <v>4.1438E-6</v>
      </c>
      <c r="DW18">
        <f>ROUND('qx mannen 2022'!DW18,10)</f>
        <v>4.0165000000000004E-6</v>
      </c>
      <c r="DX18">
        <f>ROUND('qx mannen 2022'!DX18,10)</f>
        <v>3.8932000000000003E-6</v>
      </c>
      <c r="DY18">
        <f>ROUND('qx mannen 2022'!DY18,10)</f>
        <v>3.7736000000000002E-6</v>
      </c>
      <c r="DZ18">
        <f>ROUND('qx mannen 2022'!DZ18,10)</f>
        <v>3.6577000000000001E-6</v>
      </c>
      <c r="EA18">
        <f>ROUND('qx mannen 2022'!EA18,10)</f>
        <v>3.5454E-6</v>
      </c>
      <c r="EB18">
        <f>ROUND('qx mannen 2022'!EB18,10)</f>
        <v>3.4365E-6</v>
      </c>
      <c r="EC18">
        <f>ROUND('qx mannen 2022'!EC18,10)</f>
        <v>3.3309000000000002E-6</v>
      </c>
      <c r="ED18">
        <f>ROUND('qx mannen 2022'!ED18,10)</f>
        <v>3.2285999999999999E-6</v>
      </c>
      <c r="EE18">
        <f>ROUND('qx mannen 2022'!EE18,10)</f>
        <v>3.1294999999999999E-6</v>
      </c>
      <c r="EF18">
        <f>ROUND('qx mannen 2022'!EF18,10)</f>
        <v>3.0332999999999998E-6</v>
      </c>
      <c r="EG18">
        <f>ROUND('qx mannen 2022'!EG18,10)</f>
        <v>2.9401999999999998E-6</v>
      </c>
      <c r="EH18">
        <f>ROUND('qx mannen 2022'!EH18,10)</f>
        <v>2.8499E-6</v>
      </c>
      <c r="EI18">
        <f>ROUND('qx mannen 2022'!EI18,10)</f>
        <v>2.7622999999999998E-6</v>
      </c>
      <c r="EJ18">
        <f>ROUND('qx mannen 2022'!EJ18,10)</f>
        <v>2.6775000000000002E-6</v>
      </c>
      <c r="EK18">
        <f>ROUND('qx mannen 2022'!EK18,10)</f>
        <v>2.5953E-6</v>
      </c>
      <c r="EL18">
        <f>ROUND('qx mannen 2022'!EL18,10)</f>
        <v>2.5154999999999999E-6</v>
      </c>
      <c r="EM18">
        <f>ROUND('qx mannen 2022'!EM18,10)</f>
        <v>2.4383E-6</v>
      </c>
      <c r="EN18">
        <f>ROUND('qx mannen 2022'!EN18,10)</f>
        <v>2.3634000000000001E-6</v>
      </c>
      <c r="EO18">
        <f>ROUND('qx mannen 2022'!EO18,10)</f>
        <v>2.2908000000000002E-6</v>
      </c>
      <c r="EP18">
        <f>ROUND('qx mannen 2022'!EP18,10)</f>
        <v>2.2204E-6</v>
      </c>
      <c r="EQ18">
        <f>ROUND('qx mannen 2022'!EQ18,10)</f>
        <v>2.1521999999999999E-6</v>
      </c>
      <c r="ER18">
        <f>ROUND('qx mannen 2022'!ER18,10)</f>
        <v>2.0860999999999998E-6</v>
      </c>
      <c r="ES18">
        <f>ROUND('qx mannen 2022'!ES18,10)</f>
        <v>2.0221000000000001E-6</v>
      </c>
      <c r="ET18">
        <f>ROUND('qx mannen 2022'!ET18,10)</f>
        <v>1.9599999999999999E-6</v>
      </c>
      <c r="EU18">
        <f>ROUND('qx mannen 2022'!EU18,10)</f>
        <v>1.8998E-6</v>
      </c>
      <c r="EV18">
        <f>ROUND('qx mannen 2022'!EV18,10)</f>
        <v>1.8414000000000001E-6</v>
      </c>
      <c r="EW18">
        <f>ROUND('qx mannen 2022'!EW18,10)</f>
        <v>1.7849000000000001E-6</v>
      </c>
      <c r="EX18">
        <f>ROUND('qx mannen 2022'!EX18,10)</f>
        <v>1.73E-6</v>
      </c>
      <c r="EY18">
        <f>ROUND('qx mannen 2022'!EY18,10)</f>
        <v>1.6769E-6</v>
      </c>
      <c r="EZ18">
        <f>ROUND('qx mannen 2022'!EZ18,10)</f>
        <v>1.6253999999999999E-6</v>
      </c>
      <c r="FA18">
        <f>ROUND('qx mannen 2022'!FA18,10)</f>
        <v>1.5755E-6</v>
      </c>
      <c r="FB18">
        <f>ROUND('qx mannen 2022'!FB18,10)</f>
        <v>1.5271E-6</v>
      </c>
      <c r="FC18">
        <f>ROUND('qx mannen 2022'!FC18,10)</f>
        <v>1.4802E-6</v>
      </c>
      <c r="FD18">
        <f>ROUND('qx mannen 2022'!FD18,10)</f>
        <v>1.4347E-6</v>
      </c>
      <c r="FE18">
        <f>ROUND('qx mannen 2022'!FE18,10)</f>
        <v>1.3907000000000001E-6</v>
      </c>
      <c r="FF18">
        <f>ROUND('qx mannen 2022'!FF18,10)</f>
        <v>1.3479E-6</v>
      </c>
      <c r="FG18">
        <f>ROUND('qx mannen 2022'!FG18,10)</f>
        <v>1.3064999999999999E-6</v>
      </c>
      <c r="FH18">
        <f>ROUND('qx mannen 2022'!FH18,10)</f>
        <v>1.2664000000000001E-6</v>
      </c>
      <c r="FI18">
        <f>ROUND('qx mannen 2022'!FI18,10)</f>
        <v>1.2275000000000001E-6</v>
      </c>
      <c r="FJ18">
        <f>ROUND('qx mannen 2022'!FJ18,10)</f>
        <v>1.1898E-6</v>
      </c>
      <c r="FK18">
        <f>ROUND('qx mannen 2022'!FK18,10)</f>
        <v>1.1533E-6</v>
      </c>
      <c r="FL18">
        <f>ROUND('qx mannen 2022'!FL18,10)</f>
        <v>1.1177999999999999E-6</v>
      </c>
      <c r="FM18">
        <f>ROUND('qx mannen 2022'!FM18,10)</f>
        <v>1.0835000000000001E-6</v>
      </c>
      <c r="FN18">
        <f>ROUND('qx mannen 2022'!FN18,10)</f>
        <v>1.0501999999999999E-6</v>
      </c>
      <c r="FO18">
        <f>ROUND('qx mannen 2022'!FO18,10)</f>
        <v>1.018E-6</v>
      </c>
      <c r="FP18">
        <f>ROUND('qx mannen 2022'!FP18,10)</f>
        <v>9.8670000000000001E-7</v>
      </c>
      <c r="FQ18">
        <f>ROUND('qx mannen 2022'!FQ18,10)</f>
        <v>9.5640000000000007E-7</v>
      </c>
    </row>
    <row r="19" spans="2:173" x14ac:dyDescent="0.2">
      <c r="B19">
        <f>ROUND('qx mannen 2022'!B19,10)</f>
        <v>1.973741E-4</v>
      </c>
      <c r="C19">
        <f>ROUND('qx mannen 2022'!C19,10)</f>
        <v>1.9269590000000001E-4</v>
      </c>
      <c r="D19">
        <f>ROUND('qx mannen 2022'!D19,10)</f>
        <v>1.8802200000000001E-4</v>
      </c>
      <c r="E19">
        <f>ROUND('qx mannen 2022'!E19,10)</f>
        <v>1.8336559999999999E-4</v>
      </c>
      <c r="F19">
        <f>ROUND('qx mannen 2022'!F19,10)</f>
        <v>1.7873809999999999E-4</v>
      </c>
      <c r="G19">
        <f>ROUND('qx mannen 2022'!G19,10)</f>
        <v>1.741496E-4</v>
      </c>
      <c r="H19">
        <f>ROUND('qx mannen 2022'!H19,10)</f>
        <v>1.6960909999999999E-4</v>
      </c>
      <c r="I19">
        <f>ROUND('qx mannen 2022'!I19,10)</f>
        <v>1.6512410000000001E-4</v>
      </c>
      <c r="J19">
        <f>ROUND('qx mannen 2022'!J19,10)</f>
        <v>1.6070120000000001E-4</v>
      </c>
      <c r="K19">
        <f>ROUND('qx mannen 2022'!K19,10)</f>
        <v>1.56346E-4</v>
      </c>
      <c r="L19">
        <f>ROUND('qx mannen 2022'!L19,10)</f>
        <v>1.5206329999999999E-4</v>
      </c>
      <c r="M19">
        <f>ROUND('qx mannen 2022'!M19,10)</f>
        <v>1.4785699999999999E-4</v>
      </c>
      <c r="N19">
        <f>ROUND('qx mannen 2022'!N19,10)</f>
        <v>1.437303E-4</v>
      </c>
      <c r="O19">
        <f>ROUND('qx mannen 2022'!O19,10)</f>
        <v>1.396859E-4</v>
      </c>
      <c r="P19">
        <f>ROUND('qx mannen 2022'!P19,10)</f>
        <v>1.3572559999999999E-4</v>
      </c>
      <c r="Q19">
        <f>ROUND('qx mannen 2022'!Q19,10)</f>
        <v>1.318511E-4</v>
      </c>
      <c r="R19">
        <f>ROUND('qx mannen 2022'!R19,10)</f>
        <v>1.2806340000000001E-4</v>
      </c>
      <c r="S19">
        <f>ROUND('qx mannen 2022'!S19,10)</f>
        <v>1.2436310000000001E-4</v>
      </c>
      <c r="T19">
        <f>ROUND('qx mannen 2022'!T19,10)</f>
        <v>1.207506E-4</v>
      </c>
      <c r="U19">
        <f>ROUND('qx mannen 2022'!U19,10)</f>
        <v>1.172259E-4</v>
      </c>
      <c r="V19">
        <f>ROUND('qx mannen 2022'!V19,10)</f>
        <v>1.137887E-4</v>
      </c>
      <c r="W19">
        <f>ROUND('qx mannen 2022'!W19,10)</f>
        <v>1.104385E-4</v>
      </c>
      <c r="X19">
        <f>ROUND('qx mannen 2022'!X19,10)</f>
        <v>1.071746E-4</v>
      </c>
      <c r="Y19">
        <f>ROUND('qx mannen 2022'!Y19,10)</f>
        <v>1.03996E-4</v>
      </c>
      <c r="Z19">
        <f>ROUND('qx mannen 2022'!Z19,10)</f>
        <v>1.009019E-4</v>
      </c>
      <c r="AA19">
        <f>ROUND('qx mannen 2022'!AA19,10)</f>
        <v>9.7890800000000001E-5</v>
      </c>
      <c r="AB19">
        <f>ROUND('qx mannen 2022'!AB19,10)</f>
        <v>9.4961699999999996E-5</v>
      </c>
      <c r="AC19">
        <f>ROUND('qx mannen 2022'!AC19,10)</f>
        <v>9.2113099999999997E-5</v>
      </c>
      <c r="AD19">
        <f>ROUND('qx mannen 2022'!AD19,10)</f>
        <v>8.9343499999999996E-5</v>
      </c>
      <c r="AE19">
        <f>ROUND('qx mannen 2022'!AE19,10)</f>
        <v>8.6651500000000002E-5</v>
      </c>
      <c r="AF19">
        <f>ROUND('qx mannen 2022'!AF19,10)</f>
        <v>8.4035499999999999E-5</v>
      </c>
      <c r="AG19">
        <f>ROUND('qx mannen 2022'!AG19,10)</f>
        <v>8.1493899999999996E-5</v>
      </c>
      <c r="AH19">
        <f>ROUND('qx mannen 2022'!AH19,10)</f>
        <v>7.9024999999999996E-5</v>
      </c>
      <c r="AI19">
        <f>ROUND('qx mannen 2022'!AI19,10)</f>
        <v>7.6627300000000004E-5</v>
      </c>
      <c r="AJ19">
        <f>ROUND('qx mannen 2022'!AJ19,10)</f>
        <v>7.4299000000000001E-5</v>
      </c>
      <c r="AK19">
        <f>ROUND('qx mannen 2022'!AK19,10)</f>
        <v>7.2038499999999998E-5</v>
      </c>
      <c r="AL19">
        <f>ROUND('qx mannen 2022'!AL19,10)</f>
        <v>6.9844099999999998E-5</v>
      </c>
      <c r="AM19">
        <f>ROUND('qx mannen 2022'!AM19,10)</f>
        <v>6.7714199999999996E-5</v>
      </c>
      <c r="AN19">
        <f>ROUND('qx mannen 2022'!AN19,10)</f>
        <v>6.5647099999999997E-5</v>
      </c>
      <c r="AO19">
        <f>ROUND('qx mannen 2022'!AO19,10)</f>
        <v>6.3641300000000003E-5</v>
      </c>
      <c r="AP19">
        <f>ROUND('qx mannen 2022'!AP19,10)</f>
        <v>6.1694999999999998E-5</v>
      </c>
      <c r="AQ19">
        <f>ROUND('qx mannen 2022'!AQ19,10)</f>
        <v>5.9806699999999998E-5</v>
      </c>
      <c r="AR19">
        <f>ROUND('qx mannen 2022'!AR19,10)</f>
        <v>5.79749E-5</v>
      </c>
      <c r="AS19">
        <f>ROUND('qx mannen 2022'!AS19,10)</f>
        <v>5.6198E-5</v>
      </c>
      <c r="AT19">
        <f>ROUND('qx mannen 2022'!AT19,10)</f>
        <v>5.4474400000000001E-5</v>
      </c>
      <c r="AU19">
        <f>ROUND('qx mannen 2022'!AU19,10)</f>
        <v>5.2802700000000002E-5</v>
      </c>
      <c r="AV19">
        <f>ROUND('qx mannen 2022'!AV19,10)</f>
        <v>5.1181399999999998E-5</v>
      </c>
      <c r="AW19">
        <f>ROUND('qx mannen 2022'!AW19,10)</f>
        <v>4.9609199999999999E-5</v>
      </c>
      <c r="AX19">
        <f>ROUND('qx mannen 2022'!AX19,10)</f>
        <v>4.8084499999999997E-5</v>
      </c>
      <c r="AY19">
        <f>ROUND('qx mannen 2022'!AY19,10)</f>
        <v>4.6606100000000001E-5</v>
      </c>
      <c r="AZ19">
        <f>ROUND('qx mannen 2022'!AZ19,10)</f>
        <v>4.5172500000000002E-5</v>
      </c>
      <c r="BA19">
        <f>ROUND('qx mannen 2022'!BA19,10)</f>
        <v>4.3782600000000003E-5</v>
      </c>
      <c r="BB19">
        <f>ROUND('qx mannen 2022'!BB19,10)</f>
        <v>4.2435000000000003E-5</v>
      </c>
      <c r="BC19">
        <f>ROUND('qx mannen 2022'!BC19,10)</f>
        <v>4.1128399999999997E-5</v>
      </c>
      <c r="BD19">
        <f>ROUND('qx mannen 2022'!BD19,10)</f>
        <v>3.9861699999999998E-5</v>
      </c>
      <c r="BE19">
        <f>ROUND('qx mannen 2022'!BE19,10)</f>
        <v>3.8633700000000002E-5</v>
      </c>
      <c r="BF19">
        <f>ROUND('qx mannen 2022'!BF19,10)</f>
        <v>3.7443300000000001E-5</v>
      </c>
      <c r="BG19">
        <f>ROUND('qx mannen 2022'!BG19,10)</f>
        <v>3.6289299999999998E-5</v>
      </c>
      <c r="BH19">
        <f>ROUND('qx mannen 2022'!BH19,10)</f>
        <v>3.5170599999999998E-5</v>
      </c>
      <c r="BI19">
        <f>ROUND('qx mannen 2022'!BI19,10)</f>
        <v>3.4086199999999999E-5</v>
      </c>
      <c r="BJ19">
        <f>ROUND('qx mannen 2022'!BJ19,10)</f>
        <v>3.3034999999999998E-5</v>
      </c>
      <c r="BK19">
        <f>ROUND('qx mannen 2022'!BK19,10)</f>
        <v>3.20161E-5</v>
      </c>
      <c r="BL19">
        <f>ROUND('qx mannen 2022'!BL19,10)</f>
        <v>3.1028500000000003E-5</v>
      </c>
      <c r="BM19">
        <f>ROUND('qx mannen 2022'!BM19,10)</f>
        <v>3.0071200000000001E-5</v>
      </c>
      <c r="BN19">
        <f>ROUND('qx mannen 2022'!BN19,10)</f>
        <v>2.9143299999999999E-5</v>
      </c>
      <c r="BO19">
        <f>ROUND('qx mannen 2022'!BO19,10)</f>
        <v>2.8243899999999999E-5</v>
      </c>
      <c r="BP19">
        <f>ROUND('qx mannen 2022'!BP19,10)</f>
        <v>2.7372199999999999E-5</v>
      </c>
      <c r="BQ19">
        <f>ROUND('qx mannen 2022'!BQ19,10)</f>
        <v>2.6527299999999999E-5</v>
      </c>
      <c r="BR19">
        <f>ROUND('qx mannen 2022'!BR19,10)</f>
        <v>2.57085E-5</v>
      </c>
      <c r="BS19">
        <f>ROUND('qx mannen 2022'!BS19,10)</f>
        <v>2.4914800000000001E-5</v>
      </c>
      <c r="BT19">
        <f>ROUND('qx mannen 2022'!BT19,10)</f>
        <v>2.4145600000000001E-5</v>
      </c>
      <c r="BU19">
        <f>ROUND('qx mannen 2022'!BU19,10)</f>
        <v>2.34E-5</v>
      </c>
      <c r="BV19">
        <f>ROUND('qx mannen 2022'!BV19,10)</f>
        <v>2.2677500000000001E-5</v>
      </c>
      <c r="BW19">
        <f>ROUND('qx mannen 2022'!BW19,10)</f>
        <v>2.19772E-5</v>
      </c>
      <c r="BX19">
        <f>ROUND('qx mannen 2022'!BX19,10)</f>
        <v>2.1298399999999999E-5</v>
      </c>
      <c r="BY19">
        <f>ROUND('qx mannen 2022'!BY19,10)</f>
        <v>2.06407E-5</v>
      </c>
      <c r="BZ19">
        <f>ROUND('qx mannen 2022'!BZ19,10)</f>
        <v>2.0003199999999998E-5</v>
      </c>
      <c r="CA19">
        <f>ROUND('qx mannen 2022'!CA19,10)</f>
        <v>1.9385299999999999E-5</v>
      </c>
      <c r="CB19">
        <f>ROUND('qx mannen 2022'!CB19,10)</f>
        <v>1.87865E-5</v>
      </c>
      <c r="CC19">
        <f>ROUND('qx mannen 2022'!CC19,10)</f>
        <v>1.8206199999999999E-5</v>
      </c>
      <c r="CD19">
        <f>ROUND('qx mannen 2022'!CD19,10)</f>
        <v>1.7643799999999999E-5</v>
      </c>
      <c r="CE19">
        <f>ROUND('qx mannen 2022'!CE19,10)</f>
        <v>1.70988E-5</v>
      </c>
      <c r="CF19">
        <f>ROUND('qx mannen 2022'!CF19,10)</f>
        <v>1.65706E-5</v>
      </c>
      <c r="CG19">
        <f>ROUND('qx mannen 2022'!CG19,10)</f>
        <v>1.6058599999999999E-5</v>
      </c>
      <c r="CH19">
        <f>ROUND('qx mannen 2022'!CH19,10)</f>
        <v>1.5562499999999999E-5</v>
      </c>
      <c r="CI19">
        <f>ROUND('qx mannen 2022'!CI19,10)</f>
        <v>1.50817E-5</v>
      </c>
      <c r="CJ19">
        <f>ROUND('qx mannen 2022'!CJ19,10)</f>
        <v>1.46157E-5</v>
      </c>
      <c r="CK19">
        <f>ROUND('qx mannen 2022'!CK19,10)</f>
        <v>1.4164200000000001E-5</v>
      </c>
      <c r="CL19">
        <f>ROUND('qx mannen 2022'!CL19,10)</f>
        <v>1.37265E-5</v>
      </c>
      <c r="CM19">
        <f>ROUND('qx mannen 2022'!CM19,10)</f>
        <v>1.33024E-5</v>
      </c>
      <c r="CN19">
        <f>ROUND('qx mannen 2022'!CN19,10)</f>
        <v>1.28914E-5</v>
      </c>
      <c r="CO19">
        <f>ROUND('qx mannen 2022'!CO19,10)</f>
        <v>1.2493100000000001E-5</v>
      </c>
      <c r="CP19">
        <f>ROUND('qx mannen 2022'!CP19,10)</f>
        <v>1.21071E-5</v>
      </c>
      <c r="CQ19">
        <f>ROUND('qx mannen 2022'!CQ19,10)</f>
        <v>1.1732999999999999E-5</v>
      </c>
      <c r="CR19">
        <f>ROUND('qx mannen 2022'!CR19,10)</f>
        <v>1.13704E-5</v>
      </c>
      <c r="CS19">
        <f>ROUND('qx mannen 2022'!CS19,10)</f>
        <v>1.1019099999999999E-5</v>
      </c>
      <c r="CT19">
        <f>ROUND('qx mannen 2022'!CT19,10)</f>
        <v>1.06786E-5</v>
      </c>
      <c r="CU19">
        <f>ROUND('qx mannen 2022'!CU19,10)</f>
        <v>1.0348599999999999E-5</v>
      </c>
      <c r="CV19">
        <f>ROUND('qx mannen 2022'!CV19,10)</f>
        <v>1.00288E-5</v>
      </c>
      <c r="CW19">
        <f>ROUND('qx mannen 2022'!CW19,10)</f>
        <v>9.7188999999999994E-6</v>
      </c>
      <c r="CX19">
        <f>ROUND('qx mannen 2022'!CX19,10)</f>
        <v>9.4185999999999999E-6</v>
      </c>
      <c r="CY19">
        <f>ROUND('qx mannen 2022'!CY19,10)</f>
        <v>9.1275000000000003E-6</v>
      </c>
      <c r="CZ19">
        <f>ROUND('qx mannen 2022'!CZ19,10)</f>
        <v>8.8455000000000003E-6</v>
      </c>
      <c r="DA19">
        <f>ROUND('qx mannen 2022'!DA19,10)</f>
        <v>8.5721000000000005E-6</v>
      </c>
      <c r="DB19">
        <f>ROUND('qx mannen 2022'!DB19,10)</f>
        <v>8.3072000000000007E-6</v>
      </c>
      <c r="DC19">
        <f>ROUND('qx mannen 2022'!DC19,10)</f>
        <v>8.0505000000000003E-6</v>
      </c>
      <c r="DD19">
        <f>ROUND('qx mannen 2022'!DD19,10)</f>
        <v>7.8017000000000002E-6</v>
      </c>
      <c r="DE19">
        <f>ROUND('qx mannen 2022'!DE19,10)</f>
        <v>7.5606000000000001E-6</v>
      </c>
      <c r="DF19">
        <f>ROUND('qx mannen 2022'!DF19,10)</f>
        <v>7.3270000000000003E-6</v>
      </c>
      <c r="DG19">
        <f>ROUND('qx mannen 2022'!DG19,10)</f>
        <v>7.1006000000000003E-6</v>
      </c>
      <c r="DH19">
        <f>ROUND('qx mannen 2022'!DH19,10)</f>
        <v>6.8811000000000001E-6</v>
      </c>
      <c r="DI19">
        <f>ROUND('qx mannen 2022'!DI19,10)</f>
        <v>6.6684999999999998E-6</v>
      </c>
      <c r="DJ19">
        <f>ROUND('qx mannen 2022'!DJ19,10)</f>
        <v>6.4624000000000002E-6</v>
      </c>
      <c r="DK19">
        <f>ROUND('qx mannen 2022'!DK19,10)</f>
        <v>6.2627000000000002E-6</v>
      </c>
      <c r="DL19">
        <f>ROUND('qx mannen 2022'!DL19,10)</f>
        <v>6.0692000000000003E-6</v>
      </c>
      <c r="DM19">
        <f>ROUND('qx mannen 2022'!DM19,10)</f>
        <v>5.8815999999999997E-6</v>
      </c>
      <c r="DN19">
        <f>ROUND('qx mannen 2022'!DN19,10)</f>
        <v>5.6999000000000003E-6</v>
      </c>
      <c r="DO19">
        <f>ROUND('qx mannen 2022'!DO19,10)</f>
        <v>5.5237000000000002E-6</v>
      </c>
      <c r="DP19">
        <f>ROUND('qx mannen 2022'!DP19,10)</f>
        <v>5.3530000000000002E-6</v>
      </c>
      <c r="DQ19">
        <f>ROUND('qx mannen 2022'!DQ19,10)</f>
        <v>5.1876000000000001E-6</v>
      </c>
      <c r="DR19">
        <f>ROUND('qx mannen 2022'!DR19,10)</f>
        <v>5.0273000000000001E-6</v>
      </c>
      <c r="DS19">
        <f>ROUND('qx mannen 2022'!DS19,10)</f>
        <v>4.8718999999999999E-6</v>
      </c>
      <c r="DT19">
        <f>ROUND('qx mannen 2022'!DT19,10)</f>
        <v>4.7213E-6</v>
      </c>
      <c r="DU19">
        <f>ROUND('qx mannen 2022'!DU19,10)</f>
        <v>4.5754000000000003E-6</v>
      </c>
      <c r="DV19">
        <f>ROUND('qx mannen 2022'!DV19,10)</f>
        <v>4.4340000000000002E-6</v>
      </c>
      <c r="DW19">
        <f>ROUND('qx mannen 2022'!DW19,10)</f>
        <v>4.2969999999999997E-6</v>
      </c>
      <c r="DX19">
        <f>ROUND('qx mannen 2022'!DX19,10)</f>
        <v>4.1641999999999999E-6</v>
      </c>
      <c r="DY19">
        <f>ROUND('qx mannen 2022'!DY19,10)</f>
        <v>4.0354999999999997E-6</v>
      </c>
      <c r="DZ19">
        <f>ROUND('qx mannen 2022'!DZ19,10)</f>
        <v>3.9107999999999999E-6</v>
      </c>
      <c r="EA19">
        <f>ROUND('qx mannen 2022'!EA19,10)</f>
        <v>3.7900000000000001E-6</v>
      </c>
      <c r="EB19">
        <f>ROUND('qx mannen 2022'!EB19,10)</f>
        <v>3.6727999999999998E-6</v>
      </c>
      <c r="EC19">
        <f>ROUND('qx mannen 2022'!EC19,10)</f>
        <v>3.5593E-6</v>
      </c>
      <c r="ED19">
        <f>ROUND('qx mannen 2022'!ED19,10)</f>
        <v>3.4493000000000002E-6</v>
      </c>
      <c r="EE19">
        <f>ROUND('qx mannen 2022'!EE19,10)</f>
        <v>3.3427000000000002E-6</v>
      </c>
      <c r="EF19">
        <f>ROUND('qx mannen 2022'!EF19,10)</f>
        <v>3.2393999999999999E-6</v>
      </c>
      <c r="EG19">
        <f>ROUND('qx mannen 2022'!EG19,10)</f>
        <v>3.1393000000000002E-6</v>
      </c>
      <c r="EH19">
        <f>ROUND('qx mannen 2022'!EH19,10)</f>
        <v>3.0423000000000001E-6</v>
      </c>
      <c r="EI19">
        <f>ROUND('qx mannen 2022'!EI19,10)</f>
        <v>2.9482999999999998E-6</v>
      </c>
      <c r="EJ19">
        <f>ROUND('qx mannen 2022'!EJ19,10)</f>
        <v>2.8571999999999999E-6</v>
      </c>
      <c r="EK19">
        <f>ROUND('qx mannen 2022'!EK19,10)</f>
        <v>2.7688999999999999E-6</v>
      </c>
      <c r="EL19">
        <f>ROUND('qx mannen 2022'!EL19,10)</f>
        <v>2.6833000000000002E-6</v>
      </c>
      <c r="EM19">
        <f>ROUND('qx mannen 2022'!EM19,10)</f>
        <v>2.6004000000000001E-6</v>
      </c>
      <c r="EN19">
        <f>ROUND('qx mannen 2022'!EN19,10)</f>
        <v>2.52E-6</v>
      </c>
      <c r="EO19">
        <f>ROUND('qx mannen 2022'!EO19,10)</f>
        <v>2.4420999999999999E-6</v>
      </c>
      <c r="EP19">
        <f>ROUND('qx mannen 2022'!EP19,10)</f>
        <v>2.3667000000000001E-6</v>
      </c>
      <c r="EQ19">
        <f>ROUND('qx mannen 2022'!EQ19,10)</f>
        <v>2.2935000000000001E-6</v>
      </c>
      <c r="ER19">
        <f>ROUND('qx mannen 2022'!ER19,10)</f>
        <v>2.2226000000000001E-6</v>
      </c>
      <c r="ES19">
        <f>ROUND('qx mannen 2022'!ES19,10)</f>
        <v>2.1538999999999998E-6</v>
      </c>
      <c r="ET19">
        <f>ROUND('qx mannen 2022'!ET19,10)</f>
        <v>2.0874000000000001E-6</v>
      </c>
      <c r="EU19">
        <f>ROUND('qx mannen 2022'!EU19,10)</f>
        <v>2.0229000000000001E-6</v>
      </c>
      <c r="EV19">
        <f>ROUND('qx mannen 2022'!EV19,10)</f>
        <v>1.9603999999999999E-6</v>
      </c>
      <c r="EW19">
        <f>ROUND('qx mannen 2022'!EW19,10)</f>
        <v>1.8998E-6</v>
      </c>
      <c r="EX19">
        <f>ROUND('qx mannen 2022'!EX19,10)</f>
        <v>1.8411E-6</v>
      </c>
      <c r="EY19">
        <f>ROUND('qx mannen 2022'!EY19,10)</f>
        <v>1.7842E-6</v>
      </c>
      <c r="EZ19">
        <f>ROUND('qx mannen 2022'!EZ19,10)</f>
        <v>1.7290000000000001E-6</v>
      </c>
      <c r="FA19">
        <f>ROUND('qx mannen 2022'!FA19,10)</f>
        <v>1.6756000000000001E-6</v>
      </c>
      <c r="FB19">
        <f>ROUND('qx mannen 2022'!FB19,10)</f>
        <v>1.6238E-6</v>
      </c>
      <c r="FC19">
        <f>ROUND('qx mannen 2022'!FC19,10)</f>
        <v>1.5736000000000001E-6</v>
      </c>
      <c r="FD19">
        <f>ROUND('qx mannen 2022'!FD19,10)</f>
        <v>1.525E-6</v>
      </c>
      <c r="FE19">
        <f>ROUND('qx mannen 2022'!FE19,10)</f>
        <v>1.4779000000000001E-6</v>
      </c>
      <c r="FF19">
        <f>ROUND('qx mannen 2022'!FF19,10)</f>
        <v>1.4322E-6</v>
      </c>
      <c r="FG19">
        <f>ROUND('qx mannen 2022'!FG19,10)</f>
        <v>1.3879000000000001E-6</v>
      </c>
      <c r="FH19">
        <f>ROUND('qx mannen 2022'!FH19,10)</f>
        <v>1.345E-6</v>
      </c>
      <c r="FI19">
        <f>ROUND('qx mannen 2022'!FI19,10)</f>
        <v>1.3035000000000001E-6</v>
      </c>
      <c r="FJ19">
        <f>ROUND('qx mannen 2022'!FJ19,10)</f>
        <v>1.2632E-6</v>
      </c>
      <c r="FK19">
        <f>ROUND('qx mannen 2022'!FK19,10)</f>
        <v>1.2242000000000001E-6</v>
      </c>
      <c r="FL19">
        <f>ROUND('qx mannen 2022'!FL19,10)</f>
        <v>1.1863E-6</v>
      </c>
      <c r="FM19">
        <f>ROUND('qx mannen 2022'!FM19,10)</f>
        <v>1.1497E-6</v>
      </c>
      <c r="FN19">
        <f>ROUND('qx mannen 2022'!FN19,10)</f>
        <v>1.1141000000000001E-6</v>
      </c>
      <c r="FO19">
        <f>ROUND('qx mannen 2022'!FO19,10)</f>
        <v>1.0797E-6</v>
      </c>
      <c r="FP19">
        <f>ROUND('qx mannen 2022'!FP19,10)</f>
        <v>1.0463E-6</v>
      </c>
      <c r="FQ19">
        <f>ROUND('qx mannen 2022'!FQ19,10)</f>
        <v>1.0139999999999999E-6</v>
      </c>
    </row>
    <row r="20" spans="2:173" x14ac:dyDescent="0.2">
      <c r="B20">
        <f>ROUND('qx mannen 2022'!B20,10)</f>
        <v>2.440454E-4</v>
      </c>
      <c r="C20">
        <f>ROUND('qx mannen 2022'!C20,10)</f>
        <v>2.3918020000000001E-4</v>
      </c>
      <c r="D20">
        <f>ROUND('qx mannen 2022'!D20,10)</f>
        <v>2.3426950000000001E-4</v>
      </c>
      <c r="E20">
        <f>ROUND('qx mannen 2022'!E20,10)</f>
        <v>2.2933090000000001E-4</v>
      </c>
      <c r="F20">
        <f>ROUND('qx mannen 2022'!F20,10)</f>
        <v>2.243801E-4</v>
      </c>
      <c r="G20">
        <f>ROUND('qx mannen 2022'!G20,10)</f>
        <v>2.1943099999999999E-4</v>
      </c>
      <c r="H20">
        <f>ROUND('qx mannen 2022'!H20,10)</f>
        <v>2.1449629999999999E-4</v>
      </c>
      <c r="I20">
        <f>ROUND('qx mannen 2022'!I20,10)</f>
        <v>2.0958700000000001E-4</v>
      </c>
      <c r="J20">
        <f>ROUND('qx mannen 2022'!J20,10)</f>
        <v>2.0471279999999999E-4</v>
      </c>
      <c r="K20">
        <f>ROUND('qx mannen 2022'!K20,10)</f>
        <v>1.998824E-4</v>
      </c>
      <c r="L20">
        <f>ROUND('qx mannen 2022'!L20,10)</f>
        <v>1.9510320000000001E-4</v>
      </c>
      <c r="M20">
        <f>ROUND('qx mannen 2022'!M20,10)</f>
        <v>1.9038179999999999E-4</v>
      </c>
      <c r="N20">
        <f>ROUND('qx mannen 2022'!N20,10)</f>
        <v>1.8572360000000001E-4</v>
      </c>
      <c r="O20">
        <f>ROUND('qx mannen 2022'!O20,10)</f>
        <v>1.811336E-4</v>
      </c>
      <c r="P20">
        <f>ROUND('qx mannen 2022'!P20,10)</f>
        <v>1.766157E-4</v>
      </c>
      <c r="Q20">
        <f>ROUND('qx mannen 2022'!Q20,10)</f>
        <v>1.7217329999999999E-4</v>
      </c>
      <c r="R20">
        <f>ROUND('qx mannen 2022'!R20,10)</f>
        <v>1.6780920000000001E-4</v>
      </c>
      <c r="S20">
        <f>ROUND('qx mannen 2022'!S20,10)</f>
        <v>1.6352559999999999E-4</v>
      </c>
      <c r="T20">
        <f>ROUND('qx mannen 2022'!T20,10)</f>
        <v>1.5932420000000001E-4</v>
      </c>
      <c r="U20">
        <f>ROUND('qx mannen 2022'!U20,10)</f>
        <v>1.5520639999999999E-4</v>
      </c>
      <c r="V20">
        <f>ROUND('qx mannen 2022'!V20,10)</f>
        <v>1.511731E-4</v>
      </c>
      <c r="W20">
        <f>ROUND('qx mannen 2022'!W20,10)</f>
        <v>1.4722490000000001E-4</v>
      </c>
      <c r="X20">
        <f>ROUND('qx mannen 2022'!X20,10)</f>
        <v>1.4336209999999999E-4</v>
      </c>
      <c r="Y20">
        <f>ROUND('qx mannen 2022'!Y20,10)</f>
        <v>1.3958460000000001E-4</v>
      </c>
      <c r="Z20">
        <f>ROUND('qx mannen 2022'!Z20,10)</f>
        <v>1.3589240000000001E-4</v>
      </c>
      <c r="AA20">
        <f>ROUND('qx mannen 2022'!AA20,10)</f>
        <v>1.3228489999999999E-4</v>
      </c>
      <c r="AB20">
        <f>ROUND('qx mannen 2022'!AB20,10)</f>
        <v>1.2876160000000001E-4</v>
      </c>
      <c r="AC20">
        <f>ROUND('qx mannen 2022'!AC20,10)</f>
        <v>1.2532179999999999E-4</v>
      </c>
      <c r="AD20">
        <f>ROUND('qx mannen 2022'!AD20,10)</f>
        <v>1.2196449999999999E-4</v>
      </c>
      <c r="AE20">
        <f>ROUND('qx mannen 2022'!AE20,10)</f>
        <v>1.1868869999999999E-4</v>
      </c>
      <c r="AF20">
        <f>ROUND('qx mannen 2022'!AF20,10)</f>
        <v>1.1549329999999999E-4</v>
      </c>
      <c r="AG20">
        <f>ROUND('qx mannen 2022'!AG20,10)</f>
        <v>1.123772E-4</v>
      </c>
      <c r="AH20">
        <f>ROUND('qx mannen 2022'!AH20,10)</f>
        <v>1.09339E-4</v>
      </c>
      <c r="AI20">
        <f>ROUND('qx mannen 2022'!AI20,10)</f>
        <v>1.063775E-4</v>
      </c>
      <c r="AJ20">
        <f>ROUND('qx mannen 2022'!AJ20,10)</f>
        <v>1.034913E-4</v>
      </c>
      <c r="AK20">
        <f>ROUND('qx mannen 2022'!AK20,10)</f>
        <v>1.00679E-4</v>
      </c>
      <c r="AL20">
        <f>ROUND('qx mannen 2022'!AL20,10)</f>
        <v>9.7939100000000006E-5</v>
      </c>
      <c r="AM20">
        <f>ROUND('qx mannen 2022'!AM20,10)</f>
        <v>9.5270200000000001E-5</v>
      </c>
      <c r="AN20">
        <f>ROUND('qx mannen 2022'!AN20,10)</f>
        <v>9.2670799999999994E-5</v>
      </c>
      <c r="AO20">
        <f>ROUND('qx mannen 2022'!AO20,10)</f>
        <v>9.0139500000000007E-5</v>
      </c>
      <c r="AP20">
        <f>ROUND('qx mannen 2022'!AP20,10)</f>
        <v>8.7674699999999996E-5</v>
      </c>
      <c r="AQ20">
        <f>ROUND('qx mannen 2022'!AQ20,10)</f>
        <v>8.5274999999999999E-5</v>
      </c>
      <c r="AR20">
        <f>ROUND('qx mannen 2022'!AR20,10)</f>
        <v>8.2938900000000006E-5</v>
      </c>
      <c r="AS20">
        <f>ROUND('qx mannen 2022'!AS20,10)</f>
        <v>8.0664899999999994E-5</v>
      </c>
      <c r="AT20">
        <f>ROUND('qx mannen 2022'!AT20,10)</f>
        <v>7.8451599999999999E-5</v>
      </c>
      <c r="AU20">
        <f>ROUND('qx mannen 2022'!AU20,10)</f>
        <v>7.6297499999999999E-5</v>
      </c>
      <c r="AV20">
        <f>ROUND('qx mannen 2022'!AV20,10)</f>
        <v>7.4201099999999997E-5</v>
      </c>
      <c r="AW20">
        <f>ROUND('qx mannen 2022'!AW20,10)</f>
        <v>7.2161200000000003E-5</v>
      </c>
      <c r="AX20">
        <f>ROUND('qx mannen 2022'!AX20,10)</f>
        <v>7.0176200000000001E-5</v>
      </c>
      <c r="AY20">
        <f>ROUND('qx mannen 2022'!AY20,10)</f>
        <v>6.8244900000000001E-5</v>
      </c>
      <c r="AZ20">
        <f>ROUND('qx mannen 2022'!AZ20,10)</f>
        <v>6.6365799999999994E-5</v>
      </c>
      <c r="BA20">
        <f>ROUND('qx mannen 2022'!BA20,10)</f>
        <v>6.4537700000000004E-5</v>
      </c>
      <c r="BB20">
        <f>ROUND('qx mannen 2022'!BB20,10)</f>
        <v>6.27592E-5</v>
      </c>
      <c r="BC20">
        <f>ROUND('qx mannen 2022'!BC20,10)</f>
        <v>6.1029100000000002E-5</v>
      </c>
      <c r="BD20">
        <f>ROUND('qx mannen 2022'!BD20,10)</f>
        <v>5.9346099999999997E-5</v>
      </c>
      <c r="BE20">
        <f>ROUND('qx mannen 2022'!BE20,10)</f>
        <v>5.7708999999999999E-5</v>
      </c>
      <c r="BF20">
        <f>ROUND('qx mannen 2022'!BF20,10)</f>
        <v>5.6116599999999997E-5</v>
      </c>
      <c r="BG20">
        <f>ROUND('qx mannen 2022'!BG20,10)</f>
        <v>5.4567700000000003E-5</v>
      </c>
      <c r="BH20">
        <f>ROUND('qx mannen 2022'!BH20,10)</f>
        <v>5.3061199999999999E-5</v>
      </c>
      <c r="BI20">
        <f>ROUND('qx mannen 2022'!BI20,10)</f>
        <v>5.1595899999999998E-5</v>
      </c>
      <c r="BJ20">
        <f>ROUND('qx mannen 2022'!BJ20,10)</f>
        <v>5.0170799999999997E-5</v>
      </c>
      <c r="BK20">
        <f>ROUND('qx mannen 2022'!BK20,10)</f>
        <v>4.8784800000000001E-5</v>
      </c>
      <c r="BL20">
        <f>ROUND('qx mannen 2022'!BL20,10)</f>
        <v>4.74369E-5</v>
      </c>
      <c r="BM20">
        <f>ROUND('qx mannen 2022'!BM20,10)</f>
        <v>4.6125899999999998E-5</v>
      </c>
      <c r="BN20">
        <f>ROUND('qx mannen 2022'!BN20,10)</f>
        <v>4.4851000000000001E-5</v>
      </c>
      <c r="BO20">
        <f>ROUND('qx mannen 2022'!BO20,10)</f>
        <v>4.36112E-5</v>
      </c>
      <c r="BP20">
        <f>ROUND('qx mannen 2022'!BP20,10)</f>
        <v>4.2405499999999999E-5</v>
      </c>
      <c r="BQ20">
        <f>ROUND('qx mannen 2022'!BQ20,10)</f>
        <v>4.1232900000000003E-5</v>
      </c>
      <c r="BR20">
        <f>ROUND('qx mannen 2022'!BR20,10)</f>
        <v>4.0092700000000003E-5</v>
      </c>
      <c r="BS20">
        <f>ROUND('qx mannen 2022'!BS20,10)</f>
        <v>3.8983899999999998E-5</v>
      </c>
      <c r="BT20">
        <f>ROUND('qx mannen 2022'!BT20,10)</f>
        <v>3.7905599999999998E-5</v>
      </c>
      <c r="BU20">
        <f>ROUND('qx mannen 2022'!BU20,10)</f>
        <v>3.6857100000000003E-5</v>
      </c>
      <c r="BV20">
        <f>ROUND('qx mannen 2022'!BV20,10)</f>
        <v>3.5837499999999997E-5</v>
      </c>
      <c r="BW20">
        <f>ROUND('qx mannen 2022'!BW20,10)</f>
        <v>3.4845999999999998E-5</v>
      </c>
      <c r="BX20">
        <f>ROUND('qx mannen 2022'!BX20,10)</f>
        <v>3.3881899999999998E-5</v>
      </c>
      <c r="BY20">
        <f>ROUND('qx mannen 2022'!BY20,10)</f>
        <v>3.2944400000000003E-5</v>
      </c>
      <c r="BZ20">
        <f>ROUND('qx mannen 2022'!BZ20,10)</f>
        <v>3.2032800000000003E-5</v>
      </c>
      <c r="CA20">
        <f>ROUND('qx mannen 2022'!CA20,10)</f>
        <v>3.1146399999999997E-5</v>
      </c>
      <c r="CB20">
        <f>ROUND('qx mannen 2022'!CB20,10)</f>
        <v>3.0284400000000001E-5</v>
      </c>
      <c r="CC20">
        <f>ROUND('qx mannen 2022'!CC20,10)</f>
        <v>2.94463E-5</v>
      </c>
      <c r="CD20">
        <f>ROUND('qx mannen 2022'!CD20,10)</f>
        <v>2.8631300000000001E-5</v>
      </c>
      <c r="CE20">
        <f>ROUND('qx mannen 2022'!CE20,10)</f>
        <v>2.7838899999999999E-5</v>
      </c>
      <c r="CF20">
        <f>ROUND('qx mannen 2022'!CF20,10)</f>
        <v>2.70683E-5</v>
      </c>
      <c r="CG20">
        <f>ROUND('qx mannen 2022'!CG20,10)</f>
        <v>2.63191E-5</v>
      </c>
      <c r="CH20">
        <f>ROUND('qx mannen 2022'!CH20,10)</f>
        <v>2.5590499999999998E-5</v>
      </c>
      <c r="CI20">
        <f>ROUND('qx mannen 2022'!CI20,10)</f>
        <v>2.48822E-5</v>
      </c>
      <c r="CJ20">
        <f>ROUND('qx mannen 2022'!CJ20,10)</f>
        <v>2.4193400000000001E-5</v>
      </c>
      <c r="CK20">
        <f>ROUND('qx mannen 2022'!CK20,10)</f>
        <v>2.35236E-5</v>
      </c>
      <c r="CL20">
        <f>ROUND('qx mannen 2022'!CL20,10)</f>
        <v>2.2872400000000001E-5</v>
      </c>
      <c r="CM20">
        <f>ROUND('qx mannen 2022'!CM20,10)</f>
        <v>2.2239199999999999E-5</v>
      </c>
      <c r="CN20">
        <f>ROUND('qx mannen 2022'!CN20,10)</f>
        <v>2.1623500000000001E-5</v>
      </c>
      <c r="CO20">
        <f>ROUND('qx mannen 2022'!CO20,10)</f>
        <v>2.1024899999999999E-5</v>
      </c>
      <c r="CP20">
        <f>ROUND('qx mannen 2022'!CP20,10)</f>
        <v>2.04428E-5</v>
      </c>
      <c r="CQ20">
        <f>ROUND('qx mannen 2022'!CQ20,10)</f>
        <v>1.9876799999999999E-5</v>
      </c>
      <c r="CR20">
        <f>ROUND('qx mannen 2022'!CR20,10)</f>
        <v>1.9326499999999999E-5</v>
      </c>
      <c r="CS20">
        <f>ROUND('qx mannen 2022'!CS20,10)</f>
        <v>1.8791400000000001E-5</v>
      </c>
      <c r="CT20">
        <f>ROUND('qx mannen 2022'!CT20,10)</f>
        <v>1.8271099999999999E-5</v>
      </c>
      <c r="CU20">
        <f>ROUND('qx mannen 2022'!CU20,10)</f>
        <v>1.7765200000000001E-5</v>
      </c>
      <c r="CV20">
        <f>ROUND('qx mannen 2022'!CV20,10)</f>
        <v>1.72734E-5</v>
      </c>
      <c r="CW20">
        <f>ROUND('qx mannen 2022'!CW20,10)</f>
        <v>1.6795100000000001E-5</v>
      </c>
      <c r="CX20">
        <f>ROUND('qx mannen 2022'!CX20,10)</f>
        <v>1.6330100000000001E-5</v>
      </c>
      <c r="CY20">
        <f>ROUND('qx mannen 2022'!CY20,10)</f>
        <v>1.5877899999999999E-5</v>
      </c>
      <c r="CZ20">
        <f>ROUND('qx mannen 2022'!CZ20,10)</f>
        <v>1.5438300000000001E-5</v>
      </c>
      <c r="DA20">
        <f>ROUND('qx mannen 2022'!DA20,10)</f>
        <v>1.50108E-5</v>
      </c>
      <c r="DB20">
        <f>ROUND('qx mannen 2022'!DB20,10)</f>
        <v>1.45952E-5</v>
      </c>
      <c r="DC20">
        <f>ROUND('qx mannen 2022'!DC20,10)</f>
        <v>1.41911E-5</v>
      </c>
      <c r="DD20">
        <f>ROUND('qx mannen 2022'!DD20,10)</f>
        <v>1.3798099999999999E-5</v>
      </c>
      <c r="DE20">
        <f>ROUND('qx mannen 2022'!DE20,10)</f>
        <v>1.34161E-5</v>
      </c>
      <c r="DF20">
        <f>ROUND('qx mannen 2022'!DF20,10)</f>
        <v>1.30446E-5</v>
      </c>
      <c r="DG20">
        <f>ROUND('qx mannen 2022'!DG20,10)</f>
        <v>1.26834E-5</v>
      </c>
      <c r="DH20">
        <f>ROUND('qx mannen 2022'!DH20,10)</f>
        <v>1.23322E-5</v>
      </c>
      <c r="DI20">
        <f>ROUND('qx mannen 2022'!DI20,10)</f>
        <v>1.19907E-5</v>
      </c>
      <c r="DJ20">
        <f>ROUND('qx mannen 2022'!DJ20,10)</f>
        <v>1.1658700000000001E-5</v>
      </c>
      <c r="DK20">
        <f>ROUND('qx mannen 2022'!DK20,10)</f>
        <v>1.1335800000000001E-5</v>
      </c>
      <c r="DL20">
        <f>ROUND('qx mannen 2022'!DL20,10)</f>
        <v>1.10219E-5</v>
      </c>
      <c r="DM20">
        <f>ROUND('qx mannen 2022'!DM20,10)</f>
        <v>1.07167E-5</v>
      </c>
      <c r="DN20">
        <f>ROUND('qx mannen 2022'!DN20,10)</f>
        <v>1.042E-5</v>
      </c>
      <c r="DO20">
        <f>ROUND('qx mannen 2022'!DO20,10)</f>
        <v>1.0131499999999999E-5</v>
      </c>
      <c r="DP20">
        <f>ROUND('qx mannen 2022'!DP20,10)</f>
        <v>9.8509000000000008E-6</v>
      </c>
      <c r="DQ20">
        <f>ROUND('qx mannen 2022'!DQ20,10)</f>
        <v>9.5781000000000007E-6</v>
      </c>
      <c r="DR20">
        <f>ROUND('qx mannen 2022'!DR20,10)</f>
        <v>9.3129000000000002E-6</v>
      </c>
      <c r="DS20">
        <f>ROUND('qx mannen 2022'!DS20,10)</f>
        <v>9.0550000000000005E-6</v>
      </c>
      <c r="DT20">
        <f>ROUND('qx mannen 2022'!DT20,10)</f>
        <v>8.8042999999999997E-6</v>
      </c>
      <c r="DU20">
        <f>ROUND('qx mannen 2022'!DU20,10)</f>
        <v>8.5605000000000005E-6</v>
      </c>
      <c r="DV20">
        <f>ROUND('qx mannen 2022'!DV20,10)</f>
        <v>8.3234000000000006E-6</v>
      </c>
      <c r="DW20">
        <f>ROUND('qx mannen 2022'!DW20,10)</f>
        <v>8.0930000000000003E-6</v>
      </c>
      <c r="DX20">
        <f>ROUND('qx mannen 2022'!DX20,10)</f>
        <v>7.8689000000000002E-6</v>
      </c>
      <c r="DY20">
        <f>ROUND('qx mannen 2022'!DY20,10)</f>
        <v>7.6510000000000001E-6</v>
      </c>
      <c r="DZ20">
        <f>ROUND('qx mannen 2022'!DZ20,10)</f>
        <v>7.4390999999999996E-6</v>
      </c>
      <c r="EA20">
        <f>ROUND('qx mannen 2022'!EA20,10)</f>
        <v>7.2331000000000003E-6</v>
      </c>
      <c r="EB20">
        <f>ROUND('qx mannen 2022'!EB20,10)</f>
        <v>7.0327999999999998E-6</v>
      </c>
      <c r="EC20">
        <f>ROUND('qx mannen 2022'!EC20,10)</f>
        <v>6.8380999999999998E-6</v>
      </c>
      <c r="ED20">
        <f>ROUND('qx mannen 2022'!ED20,10)</f>
        <v>6.6487000000000004E-6</v>
      </c>
      <c r="EE20">
        <f>ROUND('qx mannen 2022'!EE20,10)</f>
        <v>6.4645999999999999E-6</v>
      </c>
      <c r="EF20">
        <f>ROUND('qx mannen 2022'!EF20,10)</f>
        <v>6.2855999999999996E-6</v>
      </c>
      <c r="EG20">
        <f>ROUND('qx mannen 2022'!EG20,10)</f>
        <v>6.1114999999999998E-6</v>
      </c>
      <c r="EH20">
        <f>ROUND('qx mannen 2022'!EH20,10)</f>
        <v>5.9422999999999998E-6</v>
      </c>
      <c r="EI20">
        <f>ROUND('qx mannen 2022'!EI20,10)</f>
        <v>5.7778E-6</v>
      </c>
      <c r="EJ20">
        <f>ROUND('qx mannen 2022'!EJ20,10)</f>
        <v>5.6177999999999998E-6</v>
      </c>
      <c r="EK20">
        <f>ROUND('qx mannen 2022'!EK20,10)</f>
        <v>5.4622E-6</v>
      </c>
      <c r="EL20">
        <f>ROUND('qx mannen 2022'!EL20,10)</f>
        <v>5.3109000000000003E-6</v>
      </c>
      <c r="EM20">
        <f>ROUND('qx mannen 2022'!EM20,10)</f>
        <v>5.1638999999999998E-6</v>
      </c>
      <c r="EN20">
        <f>ROUND('qx mannen 2022'!EN20,10)</f>
        <v>5.0208999999999996E-6</v>
      </c>
      <c r="EO20">
        <f>ROUND('qx mannen 2022'!EO20,10)</f>
        <v>4.8818999999999998E-6</v>
      </c>
      <c r="EP20">
        <f>ROUND('qx mannen 2022'!EP20,10)</f>
        <v>4.7466999999999998E-6</v>
      </c>
      <c r="EQ20">
        <f>ROUND('qx mannen 2022'!EQ20,10)</f>
        <v>4.6152000000000003E-6</v>
      </c>
      <c r="ER20">
        <f>ROUND('qx mannen 2022'!ER20,10)</f>
        <v>4.4873999999999996E-6</v>
      </c>
      <c r="ES20">
        <f>ROUND('qx mannen 2022'!ES20,10)</f>
        <v>4.3632E-6</v>
      </c>
      <c r="ET20">
        <f>ROUND('qx mannen 2022'!ET20,10)</f>
        <v>4.2423E-6</v>
      </c>
      <c r="EU20">
        <f>ROUND('qx mannen 2022'!EU20,10)</f>
        <v>4.1249000000000001E-6</v>
      </c>
      <c r="EV20">
        <f>ROUND('qx mannen 2022'!EV20,10)</f>
        <v>4.0106000000000002E-6</v>
      </c>
      <c r="EW20">
        <f>ROUND('qx mannen 2022'!EW20,10)</f>
        <v>3.8995999999999999E-6</v>
      </c>
      <c r="EX20">
        <f>ROUND('qx mannen 2022'!EX20,10)</f>
        <v>3.7915999999999998E-6</v>
      </c>
      <c r="EY20">
        <f>ROUND('qx mannen 2022'!EY20,10)</f>
        <v>3.6866E-6</v>
      </c>
      <c r="EZ20">
        <f>ROUND('qx mannen 2022'!EZ20,10)</f>
        <v>3.5845000000000002E-6</v>
      </c>
      <c r="FA20">
        <f>ROUND('qx mannen 2022'!FA20,10)</f>
        <v>3.4852999999999999E-6</v>
      </c>
      <c r="FB20">
        <f>ROUND('qx mannen 2022'!FB20,10)</f>
        <v>3.3886999999999998E-6</v>
      </c>
      <c r="FC20">
        <f>ROUND('qx mannen 2022'!FC20,10)</f>
        <v>3.2949E-6</v>
      </c>
      <c r="FD20">
        <f>ROUND('qx mannen 2022'!FD20,10)</f>
        <v>3.2036999999999999E-6</v>
      </c>
      <c r="FE20">
        <f>ROUND('qx mannen 2022'!FE20,10)</f>
        <v>3.1149999999999998E-6</v>
      </c>
      <c r="FF20">
        <f>ROUND('qx mannen 2022'!FF20,10)</f>
        <v>3.0286999999999999E-6</v>
      </c>
      <c r="FG20">
        <f>ROUND('qx mannen 2022'!FG20,10)</f>
        <v>2.9448000000000002E-6</v>
      </c>
      <c r="FH20">
        <f>ROUND('qx mannen 2022'!FH20,10)</f>
        <v>2.8633000000000002E-6</v>
      </c>
      <c r="FI20">
        <f>ROUND('qx mannen 2022'!FI20,10)</f>
        <v>2.7839999999999999E-6</v>
      </c>
      <c r="FJ20">
        <f>ROUND('qx mannen 2022'!FJ20,10)</f>
        <v>2.7068999999999999E-6</v>
      </c>
      <c r="FK20">
        <f>ROUND('qx mannen 2022'!FK20,10)</f>
        <v>2.6319000000000002E-6</v>
      </c>
      <c r="FL20">
        <f>ROUND('qx mannen 2022'!FL20,10)</f>
        <v>2.5591000000000002E-6</v>
      </c>
      <c r="FM20">
        <f>ROUND('qx mannen 2022'!FM20,10)</f>
        <v>2.4882000000000002E-6</v>
      </c>
      <c r="FN20">
        <f>ROUND('qx mannen 2022'!FN20,10)</f>
        <v>2.4192999999999999E-6</v>
      </c>
      <c r="FO20">
        <f>ROUND('qx mannen 2022'!FO20,10)</f>
        <v>2.3522999999999999E-6</v>
      </c>
      <c r="FP20">
        <f>ROUND('qx mannen 2022'!FP20,10)</f>
        <v>2.2871999999999999E-6</v>
      </c>
      <c r="FQ20">
        <f>ROUND('qx mannen 2022'!FQ20,10)</f>
        <v>2.2238000000000002E-6</v>
      </c>
    </row>
    <row r="21" spans="2:173" x14ac:dyDescent="0.2">
      <c r="B21">
        <f>ROUND('qx mannen 2022'!B21,10)</f>
        <v>2.9398979999999998E-4</v>
      </c>
      <c r="C21">
        <f>ROUND('qx mannen 2022'!C21,10)</f>
        <v>2.8848120000000001E-4</v>
      </c>
      <c r="D21">
        <f>ROUND('qx mannen 2022'!D21,10)</f>
        <v>2.8290489999999998E-4</v>
      </c>
      <c r="E21">
        <f>ROUND('qx mannen 2022'!E21,10)</f>
        <v>2.7728159999999998E-4</v>
      </c>
      <c r="F21">
        <f>ROUND('qx mannen 2022'!F21,10)</f>
        <v>2.7163019999999999E-4</v>
      </c>
      <c r="G21">
        <f>ROUND('qx mannen 2022'!G21,10)</f>
        <v>2.6596740000000001E-4</v>
      </c>
      <c r="H21">
        <f>ROUND('qx mannen 2022'!H21,10)</f>
        <v>2.603083E-4</v>
      </c>
      <c r="I21">
        <f>ROUND('qx mannen 2022'!I21,10)</f>
        <v>2.5466619999999998E-4</v>
      </c>
      <c r="J21">
        <f>ROUND('qx mannen 2022'!J21,10)</f>
        <v>2.4905320000000002E-4</v>
      </c>
      <c r="K21">
        <f>ROUND('qx mannen 2022'!K21,10)</f>
        <v>2.4347959999999999E-4</v>
      </c>
      <c r="L21">
        <f>ROUND('qx mannen 2022'!L21,10)</f>
        <v>2.3795469999999999E-4</v>
      </c>
      <c r="M21">
        <f>ROUND('qx mannen 2022'!M21,10)</f>
        <v>2.3248649999999999E-4</v>
      </c>
      <c r="N21">
        <f>ROUND('qx mannen 2022'!N21,10)</f>
        <v>2.2708210000000001E-4</v>
      </c>
      <c r="O21">
        <f>ROUND('qx mannen 2022'!O21,10)</f>
        <v>2.2174759999999999E-4</v>
      </c>
      <c r="P21">
        <f>ROUND('qx mannen 2022'!P21,10)</f>
        <v>2.1648810000000001E-4</v>
      </c>
      <c r="Q21">
        <f>ROUND('qx mannen 2022'!Q21,10)</f>
        <v>2.113079E-4</v>
      </c>
      <c r="R21">
        <f>ROUND('qx mannen 2022'!R21,10)</f>
        <v>2.062109E-4</v>
      </c>
      <c r="S21">
        <f>ROUND('qx mannen 2022'!S21,10)</f>
        <v>2.011999E-4</v>
      </c>
      <c r="T21">
        <f>ROUND('qx mannen 2022'!T21,10)</f>
        <v>1.9627760000000001E-4</v>
      </c>
      <c r="U21">
        <f>ROUND('qx mannen 2022'!U21,10)</f>
        <v>1.914458E-4</v>
      </c>
      <c r="V21">
        <f>ROUND('qx mannen 2022'!V21,10)</f>
        <v>1.86706E-4</v>
      </c>
      <c r="W21">
        <f>ROUND('qx mannen 2022'!W21,10)</f>
        <v>1.8205939999999999E-4</v>
      </c>
      <c r="X21">
        <f>ROUND('qx mannen 2022'!X21,10)</f>
        <v>1.775065E-4</v>
      </c>
      <c r="Y21">
        <f>ROUND('qx mannen 2022'!Y21,10)</f>
        <v>1.7304789999999999E-4</v>
      </c>
      <c r="Z21">
        <f>ROUND('qx mannen 2022'!Z21,10)</f>
        <v>1.686836E-4</v>
      </c>
      <c r="AA21">
        <f>ROUND('qx mannen 2022'!AA21,10)</f>
        <v>1.644134E-4</v>
      </c>
      <c r="AB21">
        <f>ROUND('qx mannen 2022'!AB21,10)</f>
        <v>1.60237E-4</v>
      </c>
      <c r="AC21">
        <f>ROUND('qx mannen 2022'!AC21,10)</f>
        <v>1.561538E-4</v>
      </c>
      <c r="AD21">
        <f>ROUND('qx mannen 2022'!AD21,10)</f>
        <v>1.5216310000000001E-4</v>
      </c>
      <c r="AE21">
        <f>ROUND('qx mannen 2022'!AE21,10)</f>
        <v>1.482639E-4</v>
      </c>
      <c r="AF21">
        <f>ROUND('qx mannen 2022'!AF21,10)</f>
        <v>1.444552E-4</v>
      </c>
      <c r="AG21">
        <f>ROUND('qx mannen 2022'!AG21,10)</f>
        <v>1.407359E-4</v>
      </c>
      <c r="AH21">
        <f>ROUND('qx mannen 2022'!AH21,10)</f>
        <v>1.371047E-4</v>
      </c>
      <c r="AI21">
        <f>ROUND('qx mannen 2022'!AI21,10)</f>
        <v>1.335605E-4</v>
      </c>
      <c r="AJ21">
        <f>ROUND('qx mannen 2022'!AJ21,10)</f>
        <v>1.3010159999999999E-4</v>
      </c>
      <c r="AK21">
        <f>ROUND('qx mannen 2022'!AK21,10)</f>
        <v>1.2672679999999999E-4</v>
      </c>
      <c r="AL21">
        <f>ROUND('qx mannen 2022'!AL21,10)</f>
        <v>1.234346E-4</v>
      </c>
      <c r="AM21">
        <f>ROUND('qx mannen 2022'!AM21,10)</f>
        <v>1.2022340000000001E-4</v>
      </c>
      <c r="AN21">
        <f>ROUND('qx mannen 2022'!AN21,10)</f>
        <v>1.170918E-4</v>
      </c>
      <c r="AO21">
        <f>ROUND('qx mannen 2022'!AO21,10)</f>
        <v>1.1403799999999999E-4</v>
      </c>
      <c r="AP21">
        <f>ROUND('qx mannen 2022'!AP21,10)</f>
        <v>1.1106070000000001E-4</v>
      </c>
      <c r="AQ21">
        <f>ROUND('qx mannen 2022'!AQ21,10)</f>
        <v>1.081582E-4</v>
      </c>
      <c r="AR21">
        <f>ROUND('qx mannen 2022'!AR21,10)</f>
        <v>1.053289E-4</v>
      </c>
      <c r="AS21">
        <f>ROUND('qx mannen 2022'!AS21,10)</f>
        <v>1.025712E-4</v>
      </c>
      <c r="AT21">
        <f>ROUND('qx mannen 2022'!AT21,10)</f>
        <v>9.9883599999999994E-5</v>
      </c>
      <c r="AU21">
        <f>ROUND('qx mannen 2022'!AU21,10)</f>
        <v>9.7264500000000004E-5</v>
      </c>
      <c r="AV21">
        <f>ROUND('qx mannen 2022'!AV21,10)</f>
        <v>9.4712300000000005E-5</v>
      </c>
      <c r="AW21">
        <f>ROUND('qx mannen 2022'!AW21,10)</f>
        <v>9.2225599999999993E-5</v>
      </c>
      <c r="AX21">
        <f>ROUND('qx mannen 2022'!AX21,10)</f>
        <v>8.98027E-5</v>
      </c>
      <c r="AY21">
        <f>ROUND('qx mannen 2022'!AY21,10)</f>
        <v>8.7442300000000001E-5</v>
      </c>
      <c r="AZ21">
        <f>ROUND('qx mannen 2022'!AZ21,10)</f>
        <v>8.5142799999999994E-5</v>
      </c>
      <c r="BA21">
        <f>ROUND('qx mannen 2022'!BA21,10)</f>
        <v>8.2902699999999995E-5</v>
      </c>
      <c r="BB21">
        <f>ROUND('qx mannen 2022'!BB21,10)</f>
        <v>8.0720699999999994E-5</v>
      </c>
      <c r="BC21">
        <f>ROUND('qx mannen 2022'!BC21,10)</f>
        <v>7.8595200000000003E-5</v>
      </c>
      <c r="BD21">
        <f>ROUND('qx mannen 2022'!BD21,10)</f>
        <v>7.6525000000000003E-5</v>
      </c>
      <c r="BE21">
        <f>ROUND('qx mannen 2022'!BE21,10)</f>
        <v>7.4508699999999994E-5</v>
      </c>
      <c r="BF21">
        <f>ROUND('qx mannen 2022'!BF21,10)</f>
        <v>7.2544899999999997E-5</v>
      </c>
      <c r="BG21">
        <f>ROUND('qx mannen 2022'!BG21,10)</f>
        <v>7.0632300000000005E-5</v>
      </c>
      <c r="BH21">
        <f>ROUND('qx mannen 2022'!BH21,10)</f>
        <v>6.8769600000000006E-5</v>
      </c>
      <c r="BI21">
        <f>ROUND('qx mannen 2022'!BI21,10)</f>
        <v>6.6955700000000007E-5</v>
      </c>
      <c r="BJ21">
        <f>ROUND('qx mannen 2022'!BJ21,10)</f>
        <v>6.5189200000000003E-5</v>
      </c>
      <c r="BK21">
        <f>ROUND('qx mannen 2022'!BK21,10)</f>
        <v>6.3468900000000005E-5</v>
      </c>
      <c r="BL21">
        <f>ROUND('qx mannen 2022'!BL21,10)</f>
        <v>6.1793700000000004E-5</v>
      </c>
      <c r="BM21">
        <f>ROUND('qx mannen 2022'!BM21,10)</f>
        <v>6.0162499999999999E-5</v>
      </c>
      <c r="BN21">
        <f>ROUND('qx mannen 2022'!BN21,10)</f>
        <v>5.8574099999999999E-5</v>
      </c>
      <c r="BO21">
        <f>ROUND('qx mannen 2022'!BO21,10)</f>
        <v>5.7027300000000002E-5</v>
      </c>
      <c r="BP21">
        <f>ROUND('qx mannen 2022'!BP21,10)</f>
        <v>5.55213E-5</v>
      </c>
      <c r="BQ21">
        <f>ROUND('qx mannen 2022'!BQ21,10)</f>
        <v>5.4054800000000003E-5</v>
      </c>
      <c r="BR21">
        <f>ROUND('qx mannen 2022'!BR21,10)</f>
        <v>5.2626800000000002E-5</v>
      </c>
      <c r="BS21">
        <f>ROUND('qx mannen 2022'!BS21,10)</f>
        <v>5.1236500000000003E-5</v>
      </c>
      <c r="BT21">
        <f>ROUND('qx mannen 2022'!BT21,10)</f>
        <v>4.9882700000000003E-5</v>
      </c>
      <c r="BU21">
        <f>ROUND('qx mannen 2022'!BU21,10)</f>
        <v>4.8564599999999999E-5</v>
      </c>
      <c r="BV21">
        <f>ROUND('qx mannen 2022'!BV21,10)</f>
        <v>4.7281199999999997E-5</v>
      </c>
      <c r="BW21">
        <f>ROUND('qx mannen 2022'!BW21,10)</f>
        <v>4.6031600000000002E-5</v>
      </c>
      <c r="BX21">
        <f>ROUND('qx mannen 2022'!BX21,10)</f>
        <v>4.4814999999999997E-5</v>
      </c>
      <c r="BY21">
        <f>ROUND('qx mannen 2022'!BY21,10)</f>
        <v>4.3630400000000002E-5</v>
      </c>
      <c r="BZ21">
        <f>ROUND('qx mannen 2022'!BZ21,10)</f>
        <v>4.24771E-5</v>
      </c>
      <c r="CA21">
        <f>ROUND('qx mannen 2022'!CA21,10)</f>
        <v>4.1354199999999998E-5</v>
      </c>
      <c r="CB21">
        <f>ROUND('qx mannen 2022'!CB21,10)</f>
        <v>4.0260899999999999E-5</v>
      </c>
      <c r="CC21">
        <f>ROUND('qx mannen 2022'!CC21,10)</f>
        <v>3.9196500000000003E-5</v>
      </c>
      <c r="CD21">
        <f>ROUND('qx mannen 2022'!CD21,10)</f>
        <v>3.8160200000000001E-5</v>
      </c>
      <c r="CE21">
        <f>ROUND('qx mannen 2022'!CE21,10)</f>
        <v>3.7151199999999998E-5</v>
      </c>
      <c r="CF21">
        <f>ROUND('qx mannen 2022'!CF21,10)</f>
        <v>3.6168899999999999E-5</v>
      </c>
      <c r="CG21">
        <f>ROUND('qx mannen 2022'!CG21,10)</f>
        <v>3.5212500000000002E-5</v>
      </c>
      <c r="CH21">
        <f>ROUND('qx mannen 2022'!CH21,10)</f>
        <v>3.42813E-5</v>
      </c>
      <c r="CI21">
        <f>ROUND('qx mannen 2022'!CI21,10)</f>
        <v>3.3374799999999998E-5</v>
      </c>
      <c r="CJ21">
        <f>ROUND('qx mannen 2022'!CJ21,10)</f>
        <v>3.24922E-5</v>
      </c>
      <c r="CK21">
        <f>ROUND('qx mannen 2022'!CK21,10)</f>
        <v>3.16329E-5</v>
      </c>
      <c r="CL21">
        <f>ROUND('qx mannen 2022'!CL21,10)</f>
        <v>3.0796400000000002E-5</v>
      </c>
      <c r="CM21">
        <f>ROUND('qx mannen 2022'!CM21,10)</f>
        <v>2.9981899999999998E-5</v>
      </c>
      <c r="CN21">
        <f>ROUND('qx mannen 2022'!CN21,10)</f>
        <v>2.9189000000000001E-5</v>
      </c>
      <c r="CO21">
        <f>ROUND('qx mannen 2022'!CO21,10)</f>
        <v>2.8416999999999999E-5</v>
      </c>
      <c r="CP21">
        <f>ROUND('qx mannen 2022'!CP21,10)</f>
        <v>2.7665400000000001E-5</v>
      </c>
      <c r="CQ21">
        <f>ROUND('qx mannen 2022'!CQ21,10)</f>
        <v>2.6933699999999999E-5</v>
      </c>
      <c r="CR21">
        <f>ROUND('qx mannen 2022'!CR21,10)</f>
        <v>2.6221299999999999E-5</v>
      </c>
      <c r="CS21">
        <f>ROUND('qx mannen 2022'!CS21,10)</f>
        <v>2.55278E-5</v>
      </c>
      <c r="CT21">
        <f>ROUND('qx mannen 2022'!CT21,10)</f>
        <v>2.48526E-5</v>
      </c>
      <c r="CU21">
        <f>ROUND('qx mannen 2022'!CU21,10)</f>
        <v>2.4195199999999998E-5</v>
      </c>
      <c r="CV21">
        <f>ROUND('qx mannen 2022'!CV21,10)</f>
        <v>2.3555200000000001E-5</v>
      </c>
      <c r="CW21">
        <f>ROUND('qx mannen 2022'!CW21,10)</f>
        <v>2.29322E-5</v>
      </c>
      <c r="CX21">
        <f>ROUND('qx mannen 2022'!CX21,10)</f>
        <v>2.2325599999999998E-5</v>
      </c>
      <c r="CY21">
        <f>ROUND('qx mannen 2022'!CY21,10)</f>
        <v>2.1735100000000001E-5</v>
      </c>
      <c r="CZ21">
        <f>ROUND('qx mannen 2022'!CZ21,10)</f>
        <v>2.1160200000000001E-5</v>
      </c>
      <c r="DA21">
        <f>ROUND('qx mannen 2022'!DA21,10)</f>
        <v>2.06004E-5</v>
      </c>
      <c r="DB21">
        <f>ROUND('qx mannen 2022'!DB21,10)</f>
        <v>2.0055500000000001E-5</v>
      </c>
      <c r="DC21">
        <f>ROUND('qx mannen 2022'!DC21,10)</f>
        <v>1.9525E-5</v>
      </c>
      <c r="DD21">
        <f>ROUND('qx mannen 2022'!DD21,10)</f>
        <v>1.9008499999999999E-5</v>
      </c>
      <c r="DE21">
        <f>ROUND('qx mannen 2022'!DE21,10)</f>
        <v>1.8505700000000001E-5</v>
      </c>
      <c r="DF21">
        <f>ROUND('qx mannen 2022'!DF21,10)</f>
        <v>1.8016199999999999E-5</v>
      </c>
      <c r="DG21">
        <f>ROUND('qx mannen 2022'!DG21,10)</f>
        <v>1.7539600000000001E-5</v>
      </c>
      <c r="DH21">
        <f>ROUND('qx mannen 2022'!DH21,10)</f>
        <v>1.70757E-5</v>
      </c>
      <c r="DI21">
        <f>ROUND('qx mannen 2022'!DI21,10)</f>
        <v>1.6623999999999999E-5</v>
      </c>
      <c r="DJ21">
        <f>ROUND('qx mannen 2022'!DJ21,10)</f>
        <v>1.61842E-5</v>
      </c>
      <c r="DK21">
        <f>ROUND('qx mannen 2022'!DK21,10)</f>
        <v>1.57561E-5</v>
      </c>
      <c r="DL21">
        <f>ROUND('qx mannen 2022'!DL21,10)</f>
        <v>1.5339300000000001E-5</v>
      </c>
      <c r="DM21">
        <f>ROUND('qx mannen 2022'!DM21,10)</f>
        <v>1.49335E-5</v>
      </c>
      <c r="DN21">
        <f>ROUND('qx mannen 2022'!DN21,10)</f>
        <v>1.45385E-5</v>
      </c>
      <c r="DO21">
        <f>ROUND('qx mannen 2022'!DO21,10)</f>
        <v>1.41539E-5</v>
      </c>
      <c r="DP21">
        <f>ROUND('qx mannen 2022'!DP21,10)</f>
        <v>1.3779500000000001E-5</v>
      </c>
      <c r="DQ21">
        <f>ROUND('qx mannen 2022'!DQ21,10)</f>
        <v>1.3414999999999999E-5</v>
      </c>
      <c r="DR21">
        <f>ROUND('qx mannen 2022'!DR21,10)</f>
        <v>1.3060100000000001E-5</v>
      </c>
      <c r="DS21">
        <f>ROUND('qx mannen 2022'!DS21,10)</f>
        <v>1.27146E-5</v>
      </c>
      <c r="DT21">
        <f>ROUND('qx mannen 2022'!DT21,10)</f>
        <v>1.23783E-5</v>
      </c>
      <c r="DU21">
        <f>ROUND('qx mannen 2022'!DU21,10)</f>
        <v>1.20508E-5</v>
      </c>
      <c r="DV21">
        <f>ROUND('qx mannen 2022'!DV21,10)</f>
        <v>1.1732E-5</v>
      </c>
      <c r="DW21">
        <f>ROUND('qx mannen 2022'!DW21,10)</f>
        <v>1.1421699999999999E-5</v>
      </c>
      <c r="DX21">
        <f>ROUND('qx mannen 2022'!DX21,10)</f>
        <v>1.1119499999999999E-5</v>
      </c>
      <c r="DY21">
        <f>ROUND('qx mannen 2022'!DY21,10)</f>
        <v>1.08254E-5</v>
      </c>
      <c r="DZ21">
        <f>ROUND('qx mannen 2022'!DZ21,10)</f>
        <v>1.0539E-5</v>
      </c>
      <c r="EA21">
        <f>ROUND('qx mannen 2022'!EA21,10)</f>
        <v>1.02602E-5</v>
      </c>
      <c r="EB21">
        <f>ROUND('qx mannen 2022'!EB21,10)</f>
        <v>9.9888E-6</v>
      </c>
      <c r="EC21">
        <f>ROUND('qx mannen 2022'!EC21,10)</f>
        <v>9.7246E-6</v>
      </c>
      <c r="ED21">
        <f>ROUND('qx mannen 2022'!ED21,10)</f>
        <v>9.4673E-6</v>
      </c>
      <c r="EE21">
        <f>ROUND('qx mannen 2022'!EE21,10)</f>
        <v>9.2168999999999998E-6</v>
      </c>
      <c r="EF21">
        <f>ROUND('qx mannen 2022'!EF21,10)</f>
        <v>8.9730000000000003E-6</v>
      </c>
      <c r="EG21">
        <f>ROUND('qx mannen 2022'!EG21,10)</f>
        <v>8.7357000000000001E-6</v>
      </c>
      <c r="EH21">
        <f>ROUND('qx mannen 2022'!EH21,10)</f>
        <v>8.5045999999999999E-6</v>
      </c>
      <c r="EI21">
        <f>ROUND('qx mannen 2022'!EI21,10)</f>
        <v>8.2795999999999995E-6</v>
      </c>
      <c r="EJ21">
        <f>ROUND('qx mannen 2022'!EJ21,10)</f>
        <v>8.0606000000000004E-6</v>
      </c>
      <c r="EK21">
        <f>ROUND('qx mannen 2022'!EK21,10)</f>
        <v>7.8473000000000002E-6</v>
      </c>
      <c r="EL21">
        <f>ROUND('qx mannen 2022'!EL21,10)</f>
        <v>7.6397000000000007E-6</v>
      </c>
      <c r="EM21">
        <f>ROUND('qx mannen 2022'!EM21,10)</f>
        <v>7.4375999999999997E-6</v>
      </c>
      <c r="EN21">
        <f>ROUND('qx mannen 2022'!EN21,10)</f>
        <v>7.2409000000000004E-6</v>
      </c>
      <c r="EO21">
        <f>ROUND('qx mannen 2022'!EO21,10)</f>
        <v>7.0493000000000004E-6</v>
      </c>
      <c r="EP21">
        <f>ROUND('qx mannen 2022'!EP21,10)</f>
        <v>6.8629E-6</v>
      </c>
      <c r="EQ21">
        <f>ROUND('qx mannen 2022'!EQ21,10)</f>
        <v>6.6812999999999999E-6</v>
      </c>
      <c r="ER21">
        <f>ROUND('qx mannen 2022'!ER21,10)</f>
        <v>6.5046000000000004E-6</v>
      </c>
      <c r="ES21">
        <f>ROUND('qx mannen 2022'!ES21,10)</f>
        <v>6.3324999999999999E-6</v>
      </c>
      <c r="ET21">
        <f>ROUND('qx mannen 2022'!ET21,10)</f>
        <v>6.1650000000000003E-6</v>
      </c>
      <c r="EU21">
        <f>ROUND('qx mannen 2022'!EU21,10)</f>
        <v>6.0019000000000001E-6</v>
      </c>
      <c r="EV21">
        <f>ROUND('qx mannen 2022'!EV21,10)</f>
        <v>5.8431E-6</v>
      </c>
      <c r="EW21">
        <f>ROUND('qx mannen 2022'!EW21,10)</f>
        <v>5.6884999999999998E-6</v>
      </c>
      <c r="EX21">
        <f>ROUND('qx mannen 2022'!EX21,10)</f>
        <v>5.5381000000000004E-6</v>
      </c>
      <c r="EY21">
        <f>ROUND('qx mannen 2022'!EY21,10)</f>
        <v>5.3916000000000002E-6</v>
      </c>
      <c r="EZ21">
        <f>ROUND('qx mannen 2022'!EZ21,10)</f>
        <v>5.2488999999999998E-6</v>
      </c>
      <c r="FA21">
        <f>ROUND('qx mannen 2022'!FA21,10)</f>
        <v>5.1101000000000004E-6</v>
      </c>
      <c r="FB21">
        <f>ROUND('qx mannen 2022'!FB21,10)</f>
        <v>4.9748999999999996E-6</v>
      </c>
      <c r="FC21">
        <f>ROUND('qx mannen 2022'!FC21,10)</f>
        <v>4.8432999999999999E-6</v>
      </c>
      <c r="FD21">
        <f>ROUND('qx mannen 2022'!FD21,10)</f>
        <v>4.7152000000000002E-6</v>
      </c>
      <c r="FE21">
        <f>ROUND('qx mannen 2022'!FE21,10)</f>
        <v>4.5904000000000001E-6</v>
      </c>
      <c r="FF21">
        <f>ROUND('qx mannen 2022'!FF21,10)</f>
        <v>4.4689999999999999E-6</v>
      </c>
      <c r="FG21">
        <f>ROUND('qx mannen 2022'!FG21,10)</f>
        <v>4.3507999999999999E-6</v>
      </c>
      <c r="FH21">
        <f>ROUND('qx mannen 2022'!FH21,10)</f>
        <v>4.2357E-6</v>
      </c>
      <c r="FI21">
        <f>ROUND('qx mannen 2022'!FI21,10)</f>
        <v>4.1235999999999998E-6</v>
      </c>
      <c r="FJ21">
        <f>ROUND('qx mannen 2022'!FJ21,10)</f>
        <v>4.0145000000000003E-6</v>
      </c>
      <c r="FK21">
        <f>ROUND('qx mannen 2022'!FK21,10)</f>
        <v>3.9083000000000003E-6</v>
      </c>
      <c r="FL21">
        <f>ROUND('qx mannen 2022'!FL21,10)</f>
        <v>3.8049000000000002E-6</v>
      </c>
      <c r="FM21">
        <f>ROUND('qx mannen 2022'!FM21,10)</f>
        <v>3.7042999999999998E-6</v>
      </c>
      <c r="FN21">
        <f>ROUND('qx mannen 2022'!FN21,10)</f>
        <v>3.6063000000000001E-6</v>
      </c>
      <c r="FO21">
        <f>ROUND('qx mannen 2022'!FO21,10)</f>
        <v>3.5109000000000001E-6</v>
      </c>
      <c r="FP21">
        <f>ROUND('qx mannen 2022'!FP21,10)</f>
        <v>3.4180000000000001E-6</v>
      </c>
      <c r="FQ21">
        <f>ROUND('qx mannen 2022'!FQ21,10)</f>
        <v>3.3276000000000001E-6</v>
      </c>
    </row>
    <row r="22" spans="2:173" x14ac:dyDescent="0.2">
      <c r="B22">
        <f>ROUND('qx mannen 2022'!B22,10)</f>
        <v>3.2059420000000001E-4</v>
      </c>
      <c r="C22">
        <f>ROUND('qx mannen 2022'!C22,10)</f>
        <v>3.1459869999999999E-4</v>
      </c>
      <c r="D22">
        <f>ROUND('qx mannen 2022'!D22,10)</f>
        <v>3.0858079999999998E-4</v>
      </c>
      <c r="E22">
        <f>ROUND('qx mannen 2022'!E22,10)</f>
        <v>3.0255609999999997E-4</v>
      </c>
      <c r="F22">
        <f>ROUND('qx mannen 2022'!F22,10)</f>
        <v>2.9653889999999998E-4</v>
      </c>
      <c r="G22">
        <f>ROUND('qx mannen 2022'!G22,10)</f>
        <v>2.9054150000000002E-4</v>
      </c>
      <c r="H22">
        <f>ROUND('qx mannen 2022'!H22,10)</f>
        <v>2.845751E-4</v>
      </c>
      <c r="I22">
        <f>ROUND('qx mannen 2022'!I22,10)</f>
        <v>2.7864969999999998E-4</v>
      </c>
      <c r="J22">
        <f>ROUND('qx mannen 2022'!J22,10)</f>
        <v>2.7277390000000001E-4</v>
      </c>
      <c r="K22">
        <f>ROUND('qx mannen 2022'!K22,10)</f>
        <v>2.6695529999999997E-4</v>
      </c>
      <c r="L22">
        <f>ROUND('qx mannen 2022'!L22,10)</f>
        <v>2.6120059999999999E-4</v>
      </c>
      <c r="M22">
        <f>ROUND('qx mannen 2022'!M22,10)</f>
        <v>2.555155E-4</v>
      </c>
      <c r="N22">
        <f>ROUND('qx mannen 2022'!N22,10)</f>
        <v>2.4990499999999997E-4</v>
      </c>
      <c r="O22">
        <f>ROUND('qx mannen 2022'!O22,10)</f>
        <v>2.4437329999999998E-4</v>
      </c>
      <c r="P22">
        <f>ROUND('qx mannen 2022'!P22,10)</f>
        <v>2.38924E-4</v>
      </c>
      <c r="Q22">
        <f>ROUND('qx mannen 2022'!Q22,10)</f>
        <v>2.3356000000000001E-4</v>
      </c>
      <c r="R22">
        <f>ROUND('qx mannen 2022'!R22,10)</f>
        <v>2.282838E-4</v>
      </c>
      <c r="S22">
        <f>ROUND('qx mannen 2022'!S22,10)</f>
        <v>2.230972E-4</v>
      </c>
      <c r="T22">
        <f>ROUND('qx mannen 2022'!T22,10)</f>
        <v>2.1800199999999999E-4</v>
      </c>
      <c r="U22">
        <f>ROUND('qx mannen 2022'!U22,10)</f>
        <v>2.1299909999999999E-4</v>
      </c>
      <c r="V22">
        <f>ROUND('qx mannen 2022'!V22,10)</f>
        <v>2.080893E-4</v>
      </c>
      <c r="W22">
        <f>ROUND('qx mannen 2022'!W22,10)</f>
        <v>2.032732E-4</v>
      </c>
      <c r="X22">
        <f>ROUND('qx mannen 2022'!X22,10)</f>
        <v>1.9855099999999999E-4</v>
      </c>
      <c r="Y22">
        <f>ROUND('qx mannen 2022'!Y22,10)</f>
        <v>1.939225E-4</v>
      </c>
      <c r="Z22">
        <f>ROUND('qx mannen 2022'!Z22,10)</f>
        <v>1.893877E-4</v>
      </c>
      <c r="AA22">
        <f>ROUND('qx mannen 2022'!AA22,10)</f>
        <v>1.8494590000000001E-4</v>
      </c>
      <c r="AB22">
        <f>ROUND('qx mannen 2022'!AB22,10)</f>
        <v>1.8059670000000001E-4</v>
      </c>
      <c r="AC22">
        <f>ROUND('qx mannen 2022'!AC22,10)</f>
        <v>1.7633920000000001E-4</v>
      </c>
      <c r="AD22">
        <f>ROUND('qx mannen 2022'!AD22,10)</f>
        <v>1.7217259999999999E-4</v>
      </c>
      <c r="AE22">
        <f>ROUND('qx mannen 2022'!AE22,10)</f>
        <v>1.680959E-4</v>
      </c>
      <c r="AF22">
        <f>ROUND('qx mannen 2022'!AF22,10)</f>
        <v>1.641081E-4</v>
      </c>
      <c r="AG22">
        <f>ROUND('qx mannen 2022'!AG22,10)</f>
        <v>1.602079E-4</v>
      </c>
      <c r="AH22">
        <f>ROUND('qx mannen 2022'!AH22,10)</f>
        <v>1.563941E-4</v>
      </c>
      <c r="AI22">
        <f>ROUND('qx mannen 2022'!AI22,10)</f>
        <v>1.526655E-4</v>
      </c>
      <c r="AJ22">
        <f>ROUND('qx mannen 2022'!AJ22,10)</f>
        <v>1.4902059999999999E-4</v>
      </c>
      <c r="AK22">
        <f>ROUND('qx mannen 2022'!AK22,10)</f>
        <v>1.454583E-4</v>
      </c>
      <c r="AL22">
        <f>ROUND('qx mannen 2022'!AL22,10)</f>
        <v>1.4197689999999999E-4</v>
      </c>
      <c r="AM22">
        <f>ROUND('qx mannen 2022'!AM22,10)</f>
        <v>1.385751E-4</v>
      </c>
      <c r="AN22">
        <f>ROUND('qx mannen 2022'!AN22,10)</f>
        <v>1.352515E-4</v>
      </c>
      <c r="AO22">
        <f>ROUND('qx mannen 2022'!AO22,10)</f>
        <v>1.320045E-4</v>
      </c>
      <c r="AP22">
        <f>ROUND('qx mannen 2022'!AP22,10)</f>
        <v>1.288328E-4</v>
      </c>
      <c r="AQ22">
        <f>ROUND('qx mannen 2022'!AQ22,10)</f>
        <v>1.2573479999999999E-4</v>
      </c>
      <c r="AR22">
        <f>ROUND('qx mannen 2022'!AR22,10)</f>
        <v>1.2270909999999999E-4</v>
      </c>
      <c r="AS22">
        <f>ROUND('qx mannen 2022'!AS22,10)</f>
        <v>1.1975420000000001E-4</v>
      </c>
      <c r="AT22">
        <f>ROUND('qx mannen 2022'!AT22,10)</f>
        <v>1.168687E-4</v>
      </c>
      <c r="AU22">
        <f>ROUND('qx mannen 2022'!AU22,10)</f>
        <v>1.140511E-4</v>
      </c>
      <c r="AV22">
        <f>ROUND('qx mannen 2022'!AV22,10)</f>
        <v>1.112999E-4</v>
      </c>
      <c r="AW22">
        <f>ROUND('qx mannen 2022'!AW22,10)</f>
        <v>1.086138E-4</v>
      </c>
      <c r="AX22">
        <f>ROUND('qx mannen 2022'!AX22,10)</f>
        <v>1.059913E-4</v>
      </c>
      <c r="AY22">
        <f>ROUND('qx mannen 2022'!AY22,10)</f>
        <v>1.034311E-4</v>
      </c>
      <c r="AZ22">
        <f>ROUND('qx mannen 2022'!AZ22,10)</f>
        <v>1.0093169999999999E-4</v>
      </c>
      <c r="BA22">
        <f>ROUND('qx mannen 2022'!BA22,10)</f>
        <v>9.8491899999999998E-5</v>
      </c>
      <c r="BB22">
        <f>ROUND('qx mannen 2022'!BB22,10)</f>
        <v>9.61102E-5</v>
      </c>
      <c r="BC22">
        <f>ROUND('qx mannen 2022'!BC22,10)</f>
        <v>9.3785500000000005E-5</v>
      </c>
      <c r="BD22">
        <f>ROUND('qx mannen 2022'!BD22,10)</f>
        <v>9.1516300000000003E-5</v>
      </c>
      <c r="BE22">
        <f>ROUND('qx mannen 2022'!BE22,10)</f>
        <v>8.9301499999999999E-5</v>
      </c>
      <c r="BF22">
        <f>ROUND('qx mannen 2022'!BF22,10)</f>
        <v>8.7139799999999995E-5</v>
      </c>
      <c r="BG22">
        <f>ROUND('qx mannen 2022'!BG22,10)</f>
        <v>8.5029899999999997E-5</v>
      </c>
      <c r="BH22">
        <f>ROUND('qx mannen 2022'!BH22,10)</f>
        <v>8.2970600000000001E-5</v>
      </c>
      <c r="BI22">
        <f>ROUND('qx mannen 2022'!BI22,10)</f>
        <v>8.0960900000000006E-5</v>
      </c>
      <c r="BJ22">
        <f>ROUND('qx mannen 2022'!BJ22,10)</f>
        <v>7.8999500000000001E-5</v>
      </c>
      <c r="BK22">
        <f>ROUND('qx mannen 2022'!BK22,10)</f>
        <v>7.7085300000000005E-5</v>
      </c>
      <c r="BL22">
        <f>ROUND('qx mannen 2022'!BL22,10)</f>
        <v>7.5217300000000002E-5</v>
      </c>
      <c r="BM22">
        <f>ROUND('qx mannen 2022'!BM22,10)</f>
        <v>7.3394199999999996E-5</v>
      </c>
      <c r="BN22">
        <f>ROUND('qx mannen 2022'!BN22,10)</f>
        <v>7.1615100000000005E-5</v>
      </c>
      <c r="BO22">
        <f>ROUND('qx mannen 2022'!BO22,10)</f>
        <v>6.9878900000000006E-5</v>
      </c>
      <c r="BP22">
        <f>ROUND('qx mannen 2022'!BP22,10)</f>
        <v>6.8184700000000005E-5</v>
      </c>
      <c r="BQ22">
        <f>ROUND('qx mannen 2022'!BQ22,10)</f>
        <v>6.6531299999999998E-5</v>
      </c>
      <c r="BR22">
        <f>ROUND('qx mannen 2022'!BR22,10)</f>
        <v>6.4917899999999997E-5</v>
      </c>
      <c r="BS22">
        <f>ROUND('qx mannen 2022'!BS22,10)</f>
        <v>6.3343500000000001E-5</v>
      </c>
      <c r="BT22">
        <f>ROUND('qx mannen 2022'!BT22,10)</f>
        <v>6.1807100000000007E-5</v>
      </c>
      <c r="BU22">
        <f>ROUND('qx mannen 2022'!BU22,10)</f>
        <v>6.0307899999999999E-5</v>
      </c>
      <c r="BV22">
        <f>ROUND('qx mannen 2022'!BV22,10)</f>
        <v>5.8845000000000003E-5</v>
      </c>
      <c r="BW22">
        <f>ROUND('qx mannen 2022'!BW22,10)</f>
        <v>5.7417399999999997E-5</v>
      </c>
      <c r="BX22">
        <f>ROUND('qx mannen 2022'!BX22,10)</f>
        <v>5.6024399999999998E-5</v>
      </c>
      <c r="BY22">
        <f>ROUND('qx mannen 2022'!BY22,10)</f>
        <v>5.46652E-5</v>
      </c>
      <c r="BZ22">
        <f>ROUND('qx mannen 2022'!BZ22,10)</f>
        <v>5.3338799999999998E-5</v>
      </c>
      <c r="CA22">
        <f>ROUND('qx mannen 2022'!CA22,10)</f>
        <v>5.20446E-5</v>
      </c>
      <c r="CB22">
        <f>ROUND('qx mannen 2022'!CB22,10)</f>
        <v>5.0781700000000002E-5</v>
      </c>
      <c r="CC22">
        <f>ROUND('qx mannen 2022'!CC22,10)</f>
        <v>4.9549399999999997E-5</v>
      </c>
      <c r="CD22">
        <f>ROUND('qx mannen 2022'!CD22,10)</f>
        <v>4.8347000000000003E-5</v>
      </c>
      <c r="CE22">
        <f>ROUND('qx mannen 2022'!CE22,10)</f>
        <v>4.7173699999999999E-5</v>
      </c>
      <c r="CF22">
        <f>ROUND('qx mannen 2022'!CF22,10)</f>
        <v>4.6028900000000002E-5</v>
      </c>
      <c r="CG22">
        <f>ROUND('qx mannen 2022'!CG22,10)</f>
        <v>4.4911799999999999E-5</v>
      </c>
      <c r="CH22">
        <f>ROUND('qx mannen 2022'!CH22,10)</f>
        <v>4.3821800000000001E-5</v>
      </c>
      <c r="CI22">
        <f>ROUND('qx mannen 2022'!CI22,10)</f>
        <v>4.27582E-5</v>
      </c>
      <c r="CJ22">
        <f>ROUND('qx mannen 2022'!CJ22,10)</f>
        <v>4.1720400000000001E-5</v>
      </c>
      <c r="CK22">
        <f>ROUND('qx mannen 2022'!CK22,10)</f>
        <v>4.0707799999999997E-5</v>
      </c>
      <c r="CL22">
        <f>ROUND('qx mannen 2022'!CL22,10)</f>
        <v>3.9719699999999999E-5</v>
      </c>
      <c r="CM22">
        <f>ROUND('qx mannen 2022'!CM22,10)</f>
        <v>3.8755599999999999E-5</v>
      </c>
      <c r="CN22">
        <f>ROUND('qx mannen 2022'!CN22,10)</f>
        <v>3.7814900000000003E-5</v>
      </c>
      <c r="CO22">
        <f>ROUND('qx mannen 2022'!CO22,10)</f>
        <v>3.6897000000000003E-5</v>
      </c>
      <c r="CP22">
        <f>ROUND('qx mannen 2022'!CP22,10)</f>
        <v>3.6001399999999997E-5</v>
      </c>
      <c r="CQ22">
        <f>ROUND('qx mannen 2022'!CQ22,10)</f>
        <v>3.5127499999999999E-5</v>
      </c>
      <c r="CR22">
        <f>ROUND('qx mannen 2022'!CR22,10)</f>
        <v>3.4274799999999999E-5</v>
      </c>
      <c r="CS22">
        <f>ROUND('qx mannen 2022'!CS22,10)</f>
        <v>3.3442799999999998E-5</v>
      </c>
      <c r="CT22">
        <f>ROUND('qx mannen 2022'!CT22,10)</f>
        <v>3.2631E-5</v>
      </c>
      <c r="CU22">
        <f>ROUND('qx mannen 2022'!CU22,10)</f>
        <v>3.1838899999999998E-5</v>
      </c>
      <c r="CV22">
        <f>ROUND('qx mannen 2022'!CV22,10)</f>
        <v>3.1065999999999997E-5</v>
      </c>
      <c r="CW22">
        <f>ROUND('qx mannen 2022'!CW22,10)</f>
        <v>3.03118E-5</v>
      </c>
      <c r="CX22">
        <f>ROUND('qx mannen 2022'!CX22,10)</f>
        <v>2.9575999999999999E-5</v>
      </c>
      <c r="CY22">
        <f>ROUND('qx mannen 2022'!CY22,10)</f>
        <v>2.8858000000000001E-5</v>
      </c>
      <c r="CZ22">
        <f>ROUND('qx mannen 2022'!CZ22,10)</f>
        <v>2.8157499999999999E-5</v>
      </c>
      <c r="DA22">
        <f>ROUND('qx mannen 2022'!DA22,10)</f>
        <v>2.7473900000000001E-5</v>
      </c>
      <c r="DB22">
        <f>ROUND('qx mannen 2022'!DB22,10)</f>
        <v>2.6806899999999999E-5</v>
      </c>
      <c r="DC22">
        <f>ROUND('qx mannen 2022'!DC22,10)</f>
        <v>2.6156199999999999E-5</v>
      </c>
      <c r="DD22">
        <f>ROUND('qx mannen 2022'!DD22,10)</f>
        <v>2.5521199999999999E-5</v>
      </c>
      <c r="DE22">
        <f>ROUND('qx mannen 2022'!DE22,10)</f>
        <v>2.4901599999999999E-5</v>
      </c>
      <c r="DF22">
        <f>ROUND('qx mannen 2022'!DF22,10)</f>
        <v>2.4297100000000002E-5</v>
      </c>
      <c r="DG22">
        <f>ROUND('qx mannen 2022'!DG22,10)</f>
        <v>2.3707199999999999E-5</v>
      </c>
      <c r="DH22">
        <f>ROUND('qx mannen 2022'!DH22,10)</f>
        <v>2.3131700000000001E-5</v>
      </c>
      <c r="DI22">
        <f>ROUND('qx mannen 2022'!DI22,10)</f>
        <v>2.2570099999999999E-5</v>
      </c>
      <c r="DJ22">
        <f>ROUND('qx mannen 2022'!DJ22,10)</f>
        <v>2.2022200000000001E-5</v>
      </c>
      <c r="DK22">
        <f>ROUND('qx mannen 2022'!DK22,10)</f>
        <v>2.1487600000000001E-5</v>
      </c>
      <c r="DL22">
        <f>ROUND('qx mannen 2022'!DL22,10)</f>
        <v>2.0965899999999999E-5</v>
      </c>
      <c r="DM22">
        <f>ROUND('qx mannen 2022'!DM22,10)</f>
        <v>2.0456900000000001E-5</v>
      </c>
      <c r="DN22">
        <f>ROUND('qx mannen 2022'!DN22,10)</f>
        <v>1.9960299999999999E-5</v>
      </c>
      <c r="DO22">
        <f>ROUND('qx mannen 2022'!DO22,10)</f>
        <v>1.9475700000000001E-5</v>
      </c>
      <c r="DP22">
        <f>ROUND('qx mannen 2022'!DP22,10)</f>
        <v>1.9002900000000001E-5</v>
      </c>
      <c r="DQ22">
        <f>ROUND('qx mannen 2022'!DQ22,10)</f>
        <v>1.8541599999999999E-5</v>
      </c>
      <c r="DR22">
        <f>ROUND('qx mannen 2022'!DR22,10)</f>
        <v>1.8091400000000001E-5</v>
      </c>
      <c r="DS22">
        <f>ROUND('qx mannen 2022'!DS22,10)</f>
        <v>1.76522E-5</v>
      </c>
      <c r="DT22">
        <f>ROUND('qx mannen 2022'!DT22,10)</f>
        <v>1.7223599999999999E-5</v>
      </c>
      <c r="DU22">
        <f>ROUND('qx mannen 2022'!DU22,10)</f>
        <v>1.68055E-5</v>
      </c>
      <c r="DV22">
        <f>ROUND('qx mannen 2022'!DV22,10)</f>
        <v>1.63975E-5</v>
      </c>
      <c r="DW22">
        <f>ROUND('qx mannen 2022'!DW22,10)</f>
        <v>1.5999400000000001E-5</v>
      </c>
      <c r="DX22">
        <f>ROUND('qx mannen 2022'!DX22,10)</f>
        <v>1.5611E-5</v>
      </c>
      <c r="DY22">
        <f>ROUND('qx mannen 2022'!DY22,10)</f>
        <v>1.5231999999999999E-5</v>
      </c>
      <c r="DZ22">
        <f>ROUND('qx mannen 2022'!DZ22,10)</f>
        <v>1.48622E-5</v>
      </c>
      <c r="EA22">
        <f>ROUND('qx mannen 2022'!EA22,10)</f>
        <v>1.45014E-5</v>
      </c>
      <c r="EB22">
        <f>ROUND('qx mannen 2022'!EB22,10)</f>
        <v>1.41493E-5</v>
      </c>
      <c r="EC22">
        <f>ROUND('qx mannen 2022'!EC22,10)</f>
        <v>1.3805799999999999E-5</v>
      </c>
      <c r="ED22">
        <f>ROUND('qx mannen 2022'!ED22,10)</f>
        <v>1.3470599999999999E-5</v>
      </c>
      <c r="EE22">
        <f>ROUND('qx mannen 2022'!EE22,10)</f>
        <v>1.3143600000000001E-5</v>
      </c>
      <c r="EF22">
        <f>ROUND('qx mannen 2022'!EF22,10)</f>
        <v>1.2824500000000001E-5</v>
      </c>
      <c r="EG22">
        <f>ROUND('qx mannen 2022'!EG22,10)</f>
        <v>1.2513100000000001E-5</v>
      </c>
      <c r="EH22">
        <f>ROUND('qx mannen 2022'!EH22,10)</f>
        <v>1.22094E-5</v>
      </c>
      <c r="EI22">
        <f>ROUND('qx mannen 2022'!EI22,10)</f>
        <v>1.1912900000000001E-5</v>
      </c>
      <c r="EJ22">
        <f>ROUND('qx mannen 2022'!EJ22,10)</f>
        <v>1.16237E-5</v>
      </c>
      <c r="EK22">
        <f>ROUND('qx mannen 2022'!EK22,10)</f>
        <v>1.13415E-5</v>
      </c>
      <c r="EL22">
        <f>ROUND('qx mannen 2022'!EL22,10)</f>
        <v>1.1066199999999999E-5</v>
      </c>
      <c r="EM22">
        <f>ROUND('qx mannen 2022'!EM22,10)</f>
        <v>1.07975E-5</v>
      </c>
      <c r="EN22">
        <f>ROUND('qx mannen 2022'!EN22,10)</f>
        <v>1.0535400000000001E-5</v>
      </c>
      <c r="EO22">
        <f>ROUND('qx mannen 2022'!EO22,10)</f>
        <v>1.0279600000000001E-5</v>
      </c>
      <c r="EP22">
        <f>ROUND('qx mannen 2022'!EP22,10)</f>
        <v>1.0030000000000001E-5</v>
      </c>
      <c r="EQ22">
        <f>ROUND('qx mannen 2022'!EQ22,10)</f>
        <v>9.7865000000000002E-6</v>
      </c>
      <c r="ER22">
        <f>ROUND('qx mannen 2022'!ER22,10)</f>
        <v>9.5488999999999993E-6</v>
      </c>
      <c r="ES22">
        <f>ROUND('qx mannen 2022'!ES22,10)</f>
        <v>9.3170999999999993E-6</v>
      </c>
      <c r="ET22">
        <f>ROUND('qx mannen 2022'!ET22,10)</f>
        <v>9.0908999999999996E-6</v>
      </c>
      <c r="EU22">
        <f>ROUND('qx mannen 2022'!EU22,10)</f>
        <v>8.8702000000000002E-6</v>
      </c>
      <c r="EV22">
        <f>ROUND('qx mannen 2022'!EV22,10)</f>
        <v>8.6548000000000006E-6</v>
      </c>
      <c r="EW22">
        <f>ROUND('qx mannen 2022'!EW22,10)</f>
        <v>8.4447000000000006E-6</v>
      </c>
      <c r="EX22">
        <f>ROUND('qx mannen 2022'!EX22,10)</f>
        <v>8.2397000000000001E-6</v>
      </c>
      <c r="EY22">
        <f>ROUND('qx mannen 2022'!EY22,10)</f>
        <v>8.0397000000000003E-6</v>
      </c>
      <c r="EZ22">
        <f>ROUND('qx mannen 2022'!EZ22,10)</f>
        <v>7.8444999999999992E-6</v>
      </c>
      <c r="FA22">
        <f>ROUND('qx mannen 2022'!FA22,10)</f>
        <v>7.6539999999999999E-6</v>
      </c>
      <c r="FB22">
        <f>ROUND('qx mannen 2022'!FB22,10)</f>
        <v>7.4681999999999999E-6</v>
      </c>
      <c r="FC22">
        <f>ROUND('qx mannen 2022'!FC22,10)</f>
        <v>7.2868999999999996E-6</v>
      </c>
      <c r="FD22">
        <f>ROUND('qx mannen 2022'!FD22,10)</f>
        <v>7.1099999999999997E-6</v>
      </c>
      <c r="FE22">
        <f>ROUND('qx mannen 2022'!FE22,10)</f>
        <v>6.9373999999999999E-6</v>
      </c>
      <c r="FF22">
        <f>ROUND('qx mannen 2022'!FF22,10)</f>
        <v>6.7688999999999997E-6</v>
      </c>
      <c r="FG22">
        <f>ROUND('qx mannen 2022'!FG22,10)</f>
        <v>6.6046000000000003E-6</v>
      </c>
      <c r="FH22">
        <f>ROUND('qx mannen 2022'!FH22,10)</f>
        <v>6.4443000000000003E-6</v>
      </c>
      <c r="FI22">
        <f>ROUND('qx mannen 2022'!FI22,10)</f>
        <v>6.2878000000000002E-6</v>
      </c>
      <c r="FJ22">
        <f>ROUND('qx mannen 2022'!FJ22,10)</f>
        <v>6.1350999999999999E-6</v>
      </c>
      <c r="FK22">
        <f>ROUND('qx mannen 2022'!FK22,10)</f>
        <v>5.9862000000000004E-6</v>
      </c>
      <c r="FL22">
        <f>ROUND('qx mannen 2022'!FL22,10)</f>
        <v>5.8409000000000003E-6</v>
      </c>
      <c r="FM22">
        <f>ROUND('qx mannen 2022'!FM22,10)</f>
        <v>5.6991000000000002E-6</v>
      </c>
      <c r="FN22">
        <f>ROUND('qx mannen 2022'!FN22,10)</f>
        <v>5.5607E-6</v>
      </c>
      <c r="FO22">
        <f>ROUND('qx mannen 2022'!FO22,10)</f>
        <v>5.4257000000000004E-6</v>
      </c>
      <c r="FP22">
        <f>ROUND('qx mannen 2022'!FP22,10)</f>
        <v>5.2939999999999996E-6</v>
      </c>
      <c r="FQ22">
        <f>ROUND('qx mannen 2022'!FQ22,10)</f>
        <v>5.1653999999999997E-6</v>
      </c>
    </row>
    <row r="23" spans="2:173" x14ac:dyDescent="0.2">
      <c r="B23">
        <f>ROUND('qx mannen 2022'!B23,10)</f>
        <v>3.3727969999999998E-4</v>
      </c>
      <c r="C23">
        <f>ROUND('qx mannen 2022'!C23,10)</f>
        <v>3.3094910000000001E-4</v>
      </c>
      <c r="D23">
        <f>ROUND('qx mannen 2022'!D23,10)</f>
        <v>3.2462950000000001E-4</v>
      </c>
      <c r="E23">
        <f>ROUND('qx mannen 2022'!E23,10)</f>
        <v>3.1833289999999998E-4</v>
      </c>
      <c r="F23">
        <f>ROUND('qx mannen 2022'!F23,10)</f>
        <v>3.1206989999999998E-4</v>
      </c>
      <c r="G23">
        <f>ROUND('qx mannen 2022'!G23,10)</f>
        <v>3.0585019999999999E-4</v>
      </c>
      <c r="H23">
        <f>ROUND('qx mannen 2022'!H23,10)</f>
        <v>2.9968189999999997E-4</v>
      </c>
      <c r="I23">
        <f>ROUND('qx mannen 2022'!I23,10)</f>
        <v>2.9357249999999998E-4</v>
      </c>
      <c r="J23">
        <f>ROUND('qx mannen 2022'!J23,10)</f>
        <v>2.8752839999999998E-4</v>
      </c>
      <c r="K23">
        <f>ROUND('qx mannen 2022'!K23,10)</f>
        <v>2.8155520000000002E-4</v>
      </c>
      <c r="L23">
        <f>ROUND('qx mannen 2022'!L23,10)</f>
        <v>2.7565750000000001E-4</v>
      </c>
      <c r="M23">
        <f>ROUND('qx mannen 2022'!M23,10)</f>
        <v>2.698396E-4</v>
      </c>
      <c r="N23">
        <f>ROUND('qx mannen 2022'!N23,10)</f>
        <v>2.6410490000000001E-4</v>
      </c>
      <c r="O23">
        <f>ROUND('qx mannen 2022'!O23,10)</f>
        <v>2.584563E-4</v>
      </c>
      <c r="P23">
        <f>ROUND('qx mannen 2022'!P23,10)</f>
        <v>2.5289620000000003E-4</v>
      </c>
      <c r="Q23">
        <f>ROUND('qx mannen 2022'!Q23,10)</f>
        <v>2.4742649999999998E-4</v>
      </c>
      <c r="R23">
        <f>ROUND('qx mannen 2022'!R23,10)</f>
        <v>2.4204860000000001E-4</v>
      </c>
      <c r="S23">
        <f>ROUND('qx mannen 2022'!S23,10)</f>
        <v>2.367638E-4</v>
      </c>
      <c r="T23">
        <f>ROUND('qx mannen 2022'!T23,10)</f>
        <v>2.3157289999999999E-4</v>
      </c>
      <c r="U23">
        <f>ROUND('qx mannen 2022'!U23,10)</f>
        <v>2.264763E-4</v>
      </c>
      <c r="V23">
        <f>ROUND('qx mannen 2022'!V23,10)</f>
        <v>2.2147439999999999E-4</v>
      </c>
      <c r="W23">
        <f>ROUND('qx mannen 2022'!W23,10)</f>
        <v>2.16567E-4</v>
      </c>
      <c r="X23">
        <f>ROUND('qx mannen 2022'!X23,10)</f>
        <v>2.1175400000000001E-4</v>
      </c>
      <c r="Y23">
        <f>ROUND('qx mannen 2022'!Y23,10)</f>
        <v>2.0703510000000001E-4</v>
      </c>
      <c r="Z23">
        <f>ROUND('qx mannen 2022'!Z23,10)</f>
        <v>2.0240969999999999E-4</v>
      </c>
      <c r="AA23">
        <f>ROUND('qx mannen 2022'!AA23,10)</f>
        <v>1.97877E-4</v>
      </c>
      <c r="AB23">
        <f>ROUND('qx mannen 2022'!AB23,10)</f>
        <v>1.9343640000000001E-4</v>
      </c>
      <c r="AC23">
        <f>ROUND('qx mannen 2022'!AC23,10)</f>
        <v>1.8908679999999999E-4</v>
      </c>
      <c r="AD23">
        <f>ROUND('qx mannen 2022'!AD23,10)</f>
        <v>1.848272E-4</v>
      </c>
      <c r="AE23">
        <f>ROUND('qx mannen 2022'!AE23,10)</f>
        <v>1.806566E-4</v>
      </c>
      <c r="AF23">
        <f>ROUND('qx mannen 2022'!AF23,10)</f>
        <v>1.7657379999999999E-4</v>
      </c>
      <c r="AG23">
        <f>ROUND('qx mannen 2022'!AG23,10)</f>
        <v>1.725776E-4</v>
      </c>
      <c r="AH23">
        <f>ROUND('qx mannen 2022'!AH23,10)</f>
        <v>1.686666E-4</v>
      </c>
      <c r="AI23">
        <f>ROUND('qx mannen 2022'!AI23,10)</f>
        <v>1.6483970000000001E-4</v>
      </c>
      <c r="AJ23">
        <f>ROUND('qx mannen 2022'!AJ23,10)</f>
        <v>1.6109530000000001E-4</v>
      </c>
      <c r="AK23">
        <f>ROUND('qx mannen 2022'!AK23,10)</f>
        <v>1.5743229999999999E-4</v>
      </c>
      <c r="AL23">
        <f>ROUND('qx mannen 2022'!AL23,10)</f>
        <v>1.5384909999999999E-4</v>
      </c>
      <c r="AM23">
        <f>ROUND('qx mannen 2022'!AM23,10)</f>
        <v>1.5034440000000001E-4</v>
      </c>
      <c r="AN23">
        <f>ROUND('qx mannen 2022'!AN23,10)</f>
        <v>1.469167E-4</v>
      </c>
      <c r="AO23">
        <f>ROUND('qx mannen 2022'!AO23,10)</f>
        <v>1.4356469999999999E-4</v>
      </c>
      <c r="AP23">
        <f>ROUND('qx mannen 2022'!AP23,10)</f>
        <v>1.402869E-4</v>
      </c>
      <c r="AQ23">
        <f>ROUND('qx mannen 2022'!AQ23,10)</f>
        <v>1.370818E-4</v>
      </c>
      <c r="AR23">
        <f>ROUND('qx mannen 2022'!AR23,10)</f>
        <v>1.3394820000000001E-4</v>
      </c>
      <c r="AS23">
        <f>ROUND('qx mannen 2022'!AS23,10)</f>
        <v>1.3088450000000001E-4</v>
      </c>
      <c r="AT23">
        <f>ROUND('qx mannen 2022'!AT23,10)</f>
        <v>1.2788940000000001E-4</v>
      </c>
      <c r="AU23">
        <f>ROUND('qx mannen 2022'!AU23,10)</f>
        <v>1.2496149999999999E-4</v>
      </c>
      <c r="AV23">
        <f>ROUND('qx mannen 2022'!AV23,10)</f>
        <v>1.220994E-4</v>
      </c>
      <c r="AW23">
        <f>ROUND('qx mannen 2022'!AW23,10)</f>
        <v>1.193017E-4</v>
      </c>
      <c r="AX23">
        <f>ROUND('qx mannen 2022'!AX23,10)</f>
        <v>1.165671E-4</v>
      </c>
      <c r="AY23">
        <f>ROUND('qx mannen 2022'!AY23,10)</f>
        <v>1.138943E-4</v>
      </c>
      <c r="AZ23">
        <f>ROUND('qx mannen 2022'!AZ23,10)</f>
        <v>1.11282E-4</v>
      </c>
      <c r="BA23">
        <f>ROUND('qx mannen 2022'!BA23,10)</f>
        <v>1.087289E-4</v>
      </c>
      <c r="BB23">
        <f>ROUND('qx mannen 2022'!BB23,10)</f>
        <v>1.0623370000000001E-4</v>
      </c>
      <c r="BC23">
        <f>ROUND('qx mannen 2022'!BC23,10)</f>
        <v>1.037951E-4</v>
      </c>
      <c r="BD23">
        <f>ROUND('qx mannen 2022'!BD23,10)</f>
        <v>1.01412E-4</v>
      </c>
      <c r="BE23">
        <f>ROUND('qx mannen 2022'!BE23,10)</f>
        <v>9.9083099999999993E-5</v>
      </c>
      <c r="BF23">
        <f>ROUND('qx mannen 2022'!BF23,10)</f>
        <v>9.6807300000000004E-5</v>
      </c>
      <c r="BG23">
        <f>ROUND('qx mannen 2022'!BG23,10)</f>
        <v>9.4583300000000006E-5</v>
      </c>
      <c r="BH23">
        <f>ROUND('qx mannen 2022'!BH23,10)</f>
        <v>9.2410099999999998E-5</v>
      </c>
      <c r="BI23">
        <f>ROUND('qx mannen 2022'!BI23,10)</f>
        <v>9.0286399999999997E-5</v>
      </c>
      <c r="BJ23">
        <f>ROUND('qx mannen 2022'!BJ23,10)</f>
        <v>8.8211299999999993E-5</v>
      </c>
      <c r="BK23">
        <f>ROUND('qx mannen 2022'!BK23,10)</f>
        <v>8.6183599999999999E-5</v>
      </c>
      <c r="BL23">
        <f>ROUND('qx mannen 2022'!BL23,10)</f>
        <v>8.4202299999999998E-5</v>
      </c>
      <c r="BM23">
        <f>ROUND('qx mannen 2022'!BM23,10)</f>
        <v>8.2266400000000002E-5</v>
      </c>
      <c r="BN23">
        <f>ROUND('qx mannen 2022'!BN23,10)</f>
        <v>8.0374699999999995E-5</v>
      </c>
      <c r="BO23">
        <f>ROUND('qx mannen 2022'!BO23,10)</f>
        <v>7.8526400000000001E-5</v>
      </c>
      <c r="BP23">
        <f>ROUND('qx mannen 2022'!BP23,10)</f>
        <v>7.6720399999999998E-5</v>
      </c>
      <c r="BQ23">
        <f>ROUND('qx mannen 2022'!BQ23,10)</f>
        <v>7.4955800000000005E-5</v>
      </c>
      <c r="BR23">
        <f>ROUND('qx mannen 2022'!BR23,10)</f>
        <v>7.3231699999999999E-5</v>
      </c>
      <c r="BS23">
        <f>ROUND('qx mannen 2022'!BS23,10)</f>
        <v>7.1547100000000005E-5</v>
      </c>
      <c r="BT23">
        <f>ROUND('qx mannen 2022'!BT23,10)</f>
        <v>6.9901100000000001E-5</v>
      </c>
      <c r="BU23">
        <f>ROUND('qx mannen 2022'!BU23,10)</f>
        <v>6.8292899999999998E-5</v>
      </c>
      <c r="BV23">
        <f>ROUND('qx mannen 2022'!BV23,10)</f>
        <v>6.6721699999999995E-5</v>
      </c>
      <c r="BW23">
        <f>ROUND('qx mannen 2022'!BW23,10)</f>
        <v>6.5186500000000003E-5</v>
      </c>
      <c r="BX23">
        <f>ROUND('qx mannen 2022'!BX23,10)</f>
        <v>6.3686600000000001E-5</v>
      </c>
      <c r="BY23">
        <f>ROUND('qx mannen 2022'!BY23,10)</f>
        <v>6.2221100000000006E-5</v>
      </c>
      <c r="BZ23">
        <f>ROUND('qx mannen 2022'!BZ23,10)</f>
        <v>6.0789299999999998E-5</v>
      </c>
      <c r="CA23">
        <f>ROUND('qx mannen 2022'!CA23,10)</f>
        <v>5.93903E-5</v>
      </c>
      <c r="CB23">
        <f>ROUND('qx mannen 2022'!CB23,10)</f>
        <v>5.8023599999999998E-5</v>
      </c>
      <c r="CC23">
        <f>ROUND('qx mannen 2022'!CC23,10)</f>
        <v>5.6688199999999997E-5</v>
      </c>
      <c r="CD23">
        <f>ROUND('qx mannen 2022'!CD23,10)</f>
        <v>5.5383500000000003E-5</v>
      </c>
      <c r="CE23">
        <f>ROUND('qx mannen 2022'!CE23,10)</f>
        <v>5.4108799999999999E-5</v>
      </c>
      <c r="CF23">
        <f>ROUND('qx mannen 2022'!CF23,10)</f>
        <v>5.28635E-5</v>
      </c>
      <c r="CG23">
        <f>ROUND('qx mannen 2022'!CG23,10)</f>
        <v>5.1646700000000001E-5</v>
      </c>
      <c r="CH23">
        <f>ROUND('qx mannen 2022'!CH23,10)</f>
        <v>5.0457999999999997E-5</v>
      </c>
      <c r="CI23">
        <f>ROUND('qx mannen 2022'!CI23,10)</f>
        <v>4.9296599999999998E-5</v>
      </c>
      <c r="CJ23">
        <f>ROUND('qx mannen 2022'!CJ23,10)</f>
        <v>4.8161899999999997E-5</v>
      </c>
      <c r="CK23">
        <f>ROUND('qx mannen 2022'!CK23,10)</f>
        <v>4.7053299999999999E-5</v>
      </c>
      <c r="CL23">
        <f>ROUND('qx mannen 2022'!CL23,10)</f>
        <v>4.5970200000000002E-5</v>
      </c>
      <c r="CM23">
        <f>ROUND('qx mannen 2022'!CM23,10)</f>
        <v>4.4912E-5</v>
      </c>
      <c r="CN23">
        <f>ROUND('qx mannen 2022'!CN23,10)</f>
        <v>4.3878100000000003E-5</v>
      </c>
      <c r="CO23">
        <f>ROUND('qx mannen 2022'!CO23,10)</f>
        <v>4.2868099999999997E-5</v>
      </c>
      <c r="CP23">
        <f>ROUND('qx mannen 2022'!CP23,10)</f>
        <v>4.1881300000000002E-5</v>
      </c>
      <c r="CQ23">
        <f>ROUND('qx mannen 2022'!CQ23,10)</f>
        <v>4.0917200000000002E-5</v>
      </c>
      <c r="CR23">
        <f>ROUND('qx mannen 2022'!CR23,10)</f>
        <v>3.9975200000000003E-5</v>
      </c>
      <c r="CS23">
        <f>ROUND('qx mannen 2022'!CS23,10)</f>
        <v>3.9054999999999998E-5</v>
      </c>
      <c r="CT23">
        <f>ROUND('qx mannen 2022'!CT23,10)</f>
        <v>3.8155899999999998E-5</v>
      </c>
      <c r="CU23">
        <f>ROUND('qx mannen 2022'!CU23,10)</f>
        <v>3.7277499999999997E-5</v>
      </c>
      <c r="CV23">
        <f>ROUND('qx mannen 2022'!CV23,10)</f>
        <v>3.6419399999999999E-5</v>
      </c>
      <c r="CW23">
        <f>ROUND('qx mannen 2022'!CW23,10)</f>
        <v>3.5580899999999997E-5</v>
      </c>
      <c r="CX23">
        <f>ROUND('qx mannen 2022'!CX23,10)</f>
        <v>3.4761800000000003E-5</v>
      </c>
      <c r="CY23">
        <f>ROUND('qx mannen 2022'!CY23,10)</f>
        <v>3.3961599999999997E-5</v>
      </c>
      <c r="CZ23">
        <f>ROUND('qx mannen 2022'!CZ23,10)</f>
        <v>3.3179699999999997E-5</v>
      </c>
      <c r="DA23">
        <f>ROUND('qx mannen 2022'!DA23,10)</f>
        <v>3.2415900000000002E-5</v>
      </c>
      <c r="DB23">
        <f>ROUND('qx mannen 2022'!DB23,10)</f>
        <v>3.1669599999999999E-5</v>
      </c>
      <c r="DC23">
        <f>ROUND('qx mannen 2022'!DC23,10)</f>
        <v>3.09405E-5</v>
      </c>
      <c r="DD23">
        <f>ROUND('qx mannen 2022'!DD23,10)</f>
        <v>3.02282E-5</v>
      </c>
      <c r="DE23">
        <f>ROUND('qx mannen 2022'!DE23,10)</f>
        <v>2.9532299999999998E-5</v>
      </c>
      <c r="DF23">
        <f>ROUND('qx mannen 2022'!DF23,10)</f>
        <v>2.8852399999999998E-5</v>
      </c>
      <c r="DG23">
        <f>ROUND('qx mannen 2022'!DG23,10)</f>
        <v>2.8188099999999999E-5</v>
      </c>
      <c r="DH23">
        <f>ROUND('qx mannen 2022'!DH23,10)</f>
        <v>2.7539199999999999E-5</v>
      </c>
      <c r="DI23">
        <f>ROUND('qx mannen 2022'!DI23,10)</f>
        <v>2.6905200000000001E-5</v>
      </c>
      <c r="DJ23">
        <f>ROUND('qx mannen 2022'!DJ23,10)</f>
        <v>2.6285700000000001E-5</v>
      </c>
      <c r="DK23">
        <f>ROUND('qx mannen 2022'!DK23,10)</f>
        <v>2.5680599999999999E-5</v>
      </c>
      <c r="DL23">
        <f>ROUND('qx mannen 2022'!DL23,10)</f>
        <v>2.50893E-5</v>
      </c>
      <c r="DM23">
        <f>ROUND('qx mannen 2022'!DM23,10)</f>
        <v>2.4511700000000001E-5</v>
      </c>
      <c r="DN23">
        <f>ROUND('qx mannen 2022'!DN23,10)</f>
        <v>2.39474E-5</v>
      </c>
      <c r="DO23">
        <f>ROUND('qx mannen 2022'!DO23,10)</f>
        <v>2.3396100000000001E-5</v>
      </c>
      <c r="DP23">
        <f>ROUND('qx mannen 2022'!DP23,10)</f>
        <v>2.2857399999999999E-5</v>
      </c>
      <c r="DQ23">
        <f>ROUND('qx mannen 2022'!DQ23,10)</f>
        <v>2.2331200000000001E-5</v>
      </c>
      <c r="DR23">
        <f>ROUND('qx mannen 2022'!DR23,10)</f>
        <v>2.1817100000000002E-5</v>
      </c>
      <c r="DS23">
        <f>ROUND('qx mannen 2022'!DS23,10)</f>
        <v>2.1314800000000001E-5</v>
      </c>
      <c r="DT23">
        <f>ROUND('qx mannen 2022'!DT23,10)</f>
        <v>2.0823999999999999E-5</v>
      </c>
      <c r="DU23">
        <f>ROUND('qx mannen 2022'!DU23,10)</f>
        <v>2.0344600000000002E-5</v>
      </c>
      <c r="DV23">
        <f>ROUND('qx mannen 2022'!DV23,10)</f>
        <v>1.9876200000000001E-5</v>
      </c>
      <c r="DW23">
        <f>ROUND('qx mannen 2022'!DW23,10)</f>
        <v>1.9418600000000001E-5</v>
      </c>
      <c r="DX23">
        <f>ROUND('qx mannen 2022'!DX23,10)</f>
        <v>1.89715E-5</v>
      </c>
      <c r="DY23">
        <f>ROUND('qx mannen 2022'!DY23,10)</f>
        <v>1.8534800000000001E-5</v>
      </c>
      <c r="DZ23">
        <f>ROUND('qx mannen 2022'!DZ23,10)</f>
        <v>1.8108E-5</v>
      </c>
      <c r="EA23">
        <f>ROUND('qx mannen 2022'!EA23,10)</f>
        <v>1.7691100000000001E-5</v>
      </c>
      <c r="EB23">
        <f>ROUND('qx mannen 2022'!EB23,10)</f>
        <v>1.7283799999999999E-5</v>
      </c>
      <c r="EC23">
        <f>ROUND('qx mannen 2022'!EC23,10)</f>
        <v>1.68859E-5</v>
      </c>
      <c r="ED23">
        <f>ROUND('qx mannen 2022'!ED23,10)</f>
        <v>1.6497100000000002E-5</v>
      </c>
      <c r="EE23">
        <f>ROUND('qx mannen 2022'!EE23,10)</f>
        <v>1.6117299999999999E-5</v>
      </c>
      <c r="EF23">
        <f>ROUND('qx mannen 2022'!EF23,10)</f>
        <v>1.5746299999999999E-5</v>
      </c>
      <c r="EG23">
        <f>ROUND('qx mannen 2022'!EG23,10)</f>
        <v>1.53837E-5</v>
      </c>
      <c r="EH23">
        <f>ROUND('qx mannen 2022'!EH23,10)</f>
        <v>1.5029599999999999E-5</v>
      </c>
      <c r="EI23">
        <f>ROUND('qx mannen 2022'!EI23,10)</f>
        <v>1.4683499999999999E-5</v>
      </c>
      <c r="EJ23">
        <f>ROUND('qx mannen 2022'!EJ23,10)</f>
        <v>1.43455E-5</v>
      </c>
      <c r="EK23">
        <f>ROUND('qx mannen 2022'!EK23,10)</f>
        <v>1.4015199999999999E-5</v>
      </c>
      <c r="EL23">
        <f>ROUND('qx mannen 2022'!EL23,10)</f>
        <v>1.36925E-5</v>
      </c>
      <c r="EM23">
        <f>ROUND('qx mannen 2022'!EM23,10)</f>
        <v>1.33773E-5</v>
      </c>
      <c r="EN23">
        <f>ROUND('qx mannen 2022'!EN23,10)</f>
        <v>1.30693E-5</v>
      </c>
      <c r="EO23">
        <f>ROUND('qx mannen 2022'!EO23,10)</f>
        <v>1.27684E-5</v>
      </c>
      <c r="EP23">
        <f>ROUND('qx mannen 2022'!EP23,10)</f>
        <v>1.24744E-5</v>
      </c>
      <c r="EQ23">
        <f>ROUND('qx mannen 2022'!EQ23,10)</f>
        <v>1.2187200000000001E-5</v>
      </c>
      <c r="ER23">
        <f>ROUND('qx mannen 2022'!ER23,10)</f>
        <v>1.19066E-5</v>
      </c>
      <c r="ES23">
        <f>ROUND('qx mannen 2022'!ES23,10)</f>
        <v>1.1632499999999999E-5</v>
      </c>
      <c r="ET23">
        <f>ROUND('qx mannen 2022'!ET23,10)</f>
        <v>1.13647E-5</v>
      </c>
      <c r="EU23">
        <f>ROUND('qx mannen 2022'!EU23,10)</f>
        <v>1.1103E-5</v>
      </c>
      <c r="EV23">
        <f>ROUND('qx mannen 2022'!EV23,10)</f>
        <v>1.0847400000000001E-5</v>
      </c>
      <c r="EW23">
        <f>ROUND('qx mannen 2022'!EW23,10)</f>
        <v>1.05977E-5</v>
      </c>
      <c r="EX23">
        <f>ROUND('qx mannen 2022'!EX23,10)</f>
        <v>1.03537E-5</v>
      </c>
      <c r="EY23">
        <f>ROUND('qx mannen 2022'!EY23,10)</f>
        <v>1.01153E-5</v>
      </c>
      <c r="EZ23">
        <f>ROUND('qx mannen 2022'!EZ23,10)</f>
        <v>9.8824000000000005E-6</v>
      </c>
      <c r="FA23">
        <f>ROUND('qx mannen 2022'!FA23,10)</f>
        <v>9.6548999999999997E-6</v>
      </c>
      <c r="FB23">
        <f>ROUND('qx mannen 2022'!FB23,10)</f>
        <v>9.4326000000000001E-6</v>
      </c>
      <c r="FC23">
        <f>ROUND('qx mannen 2022'!FC23,10)</f>
        <v>9.2153999999999999E-6</v>
      </c>
      <c r="FD23">
        <f>ROUND('qx mannen 2022'!FD23,10)</f>
        <v>9.0033000000000007E-6</v>
      </c>
      <c r="FE23">
        <f>ROUND('qx mannen 2022'!FE23,10)</f>
        <v>8.7960000000000001E-6</v>
      </c>
      <c r="FF23">
        <f>ROUND('qx mannen 2022'!FF23,10)</f>
        <v>8.5935E-6</v>
      </c>
      <c r="FG23">
        <f>ROUND('qx mannen 2022'!FG23,10)</f>
        <v>8.3955999999999997E-6</v>
      </c>
      <c r="FH23">
        <f>ROUND('qx mannen 2022'!FH23,10)</f>
        <v>8.2022999999999994E-6</v>
      </c>
      <c r="FI23">
        <f>ROUND('qx mannen 2022'!FI23,10)</f>
        <v>8.0135000000000004E-6</v>
      </c>
      <c r="FJ23">
        <f>ROUND('qx mannen 2022'!FJ23,10)</f>
        <v>7.8290000000000008E-6</v>
      </c>
      <c r="FK23">
        <f>ROUND('qx mannen 2022'!FK23,10)</f>
        <v>7.6487000000000001E-6</v>
      </c>
      <c r="FL23">
        <f>ROUND('qx mannen 2022'!FL23,10)</f>
        <v>7.4726000000000002E-6</v>
      </c>
      <c r="FM23">
        <f>ROUND('qx mannen 2022'!FM23,10)</f>
        <v>7.3006E-6</v>
      </c>
      <c r="FN23">
        <f>ROUND('qx mannen 2022'!FN23,10)</f>
        <v>7.1324999999999999E-6</v>
      </c>
      <c r="FO23">
        <f>ROUND('qx mannen 2022'!FO23,10)</f>
        <v>6.9682999999999998E-6</v>
      </c>
      <c r="FP23">
        <f>ROUND('qx mannen 2022'!FP23,10)</f>
        <v>6.8078999999999997E-6</v>
      </c>
      <c r="FQ23">
        <f>ROUND('qx mannen 2022'!FQ23,10)</f>
        <v>6.6510999999999997E-6</v>
      </c>
    </row>
    <row r="24" spans="2:173" x14ac:dyDescent="0.2">
      <c r="B24">
        <f>ROUND('qx mannen 2022'!B24,10)</f>
        <v>3.3936920000000002E-4</v>
      </c>
      <c r="C24">
        <f>ROUND('qx mannen 2022'!C24,10)</f>
        <v>3.3304489999999999E-4</v>
      </c>
      <c r="D24">
        <f>ROUND('qx mannen 2022'!D24,10)</f>
        <v>3.2675560000000001E-4</v>
      </c>
      <c r="E24">
        <f>ROUND('qx mannen 2022'!E24,10)</f>
        <v>3.2051019999999999E-4</v>
      </c>
      <c r="F24">
        <f>ROUND('qx mannen 2022'!F24,10)</f>
        <v>3.1431619999999999E-4</v>
      </c>
      <c r="G24">
        <f>ROUND('qx mannen 2022'!G24,10)</f>
        <v>3.0818039999999999E-4</v>
      </c>
      <c r="H24">
        <f>ROUND('qx mannen 2022'!H24,10)</f>
        <v>3.0210870000000001E-4</v>
      </c>
      <c r="I24">
        <f>ROUND('qx mannen 2022'!I24,10)</f>
        <v>2.9610630000000002E-4</v>
      </c>
      <c r="J24">
        <f>ROUND('qx mannen 2022'!J24,10)</f>
        <v>2.9017749999999998E-4</v>
      </c>
      <c r="K24">
        <f>ROUND('qx mannen 2022'!K24,10)</f>
        <v>2.8432620000000002E-4</v>
      </c>
      <c r="L24">
        <f>ROUND('qx mannen 2022'!L24,10)</f>
        <v>2.785555E-4</v>
      </c>
      <c r="M24">
        <f>ROUND('qx mannen 2022'!M24,10)</f>
        <v>2.7286820000000002E-4</v>
      </c>
      <c r="N24">
        <f>ROUND('qx mannen 2022'!N24,10)</f>
        <v>2.6726640000000003E-4</v>
      </c>
      <c r="O24">
        <f>ROUND('qx mannen 2022'!O24,10)</f>
        <v>2.617521E-4</v>
      </c>
      <c r="P24">
        <f>ROUND('qx mannen 2022'!P24,10)</f>
        <v>2.5632649999999998E-4</v>
      </c>
      <c r="Q24">
        <f>ROUND('qx mannen 2022'!Q24,10)</f>
        <v>2.5099079999999998E-4</v>
      </c>
      <c r="R24">
        <f>ROUND('qx mannen 2022'!R24,10)</f>
        <v>2.4574569999999998E-4</v>
      </c>
      <c r="S24">
        <f>ROUND('qx mannen 2022'!S24,10)</f>
        <v>2.4059179999999999E-4</v>
      </c>
      <c r="T24">
        <f>ROUND('qx mannen 2022'!T24,10)</f>
        <v>2.3552929999999999E-4</v>
      </c>
      <c r="U24">
        <f>ROUND('qx mannen 2022'!U24,10)</f>
        <v>2.305582E-4</v>
      </c>
      <c r="V24">
        <f>ROUND('qx mannen 2022'!V24,10)</f>
        <v>2.2567830000000001E-4</v>
      </c>
      <c r="W24">
        <f>ROUND('qx mannen 2022'!W24,10)</f>
        <v>2.208895E-4</v>
      </c>
      <c r="X24">
        <f>ROUND('qx mannen 2022'!X24,10)</f>
        <v>2.161911E-4</v>
      </c>
      <c r="Y24">
        <f>ROUND('qx mannen 2022'!Y24,10)</f>
        <v>2.1158249999999999E-4</v>
      </c>
      <c r="Z24">
        <f>ROUND('qx mannen 2022'!Z24,10)</f>
        <v>2.0706310000000001E-4</v>
      </c>
      <c r="AA24">
        <f>ROUND('qx mannen 2022'!AA24,10)</f>
        <v>2.0263200000000001E-4</v>
      </c>
      <c r="AB24">
        <f>ROUND('qx mannen 2022'!AB24,10)</f>
        <v>1.9828820000000001E-4</v>
      </c>
      <c r="AC24">
        <f>ROUND('qx mannen 2022'!AC24,10)</f>
        <v>1.9403089999999999E-4</v>
      </c>
      <c r="AD24">
        <f>ROUND('qx mannen 2022'!AD24,10)</f>
        <v>1.8985890000000001E-4</v>
      </c>
      <c r="AE24">
        <f>ROUND('qx mannen 2022'!AE24,10)</f>
        <v>1.857711E-4</v>
      </c>
      <c r="AF24">
        <f>ROUND('qx mannen 2022'!AF24,10)</f>
        <v>1.8176640000000001E-4</v>
      </c>
      <c r="AG24">
        <f>ROUND('qx mannen 2022'!AG24,10)</f>
        <v>1.7784349999999999E-4</v>
      </c>
      <c r="AH24">
        <f>ROUND('qx mannen 2022'!AH24,10)</f>
        <v>1.740012E-4</v>
      </c>
      <c r="AI24">
        <f>ROUND('qx mannen 2022'!AI24,10)</f>
        <v>1.7023830000000001E-4</v>
      </c>
      <c r="AJ24">
        <f>ROUND('qx mannen 2022'!AJ24,10)</f>
        <v>1.6655350000000001E-4</v>
      </c>
      <c r="AK24">
        <f>ROUND('qx mannen 2022'!AK24,10)</f>
        <v>1.6294540000000001E-4</v>
      </c>
      <c r="AL24">
        <f>ROUND('qx mannen 2022'!AL24,10)</f>
        <v>1.5941269999999999E-4</v>
      </c>
      <c r="AM24">
        <f>ROUND('qx mannen 2022'!AM24,10)</f>
        <v>1.559543E-4</v>
      </c>
      <c r="AN24">
        <f>ROUND('qx mannen 2022'!AN24,10)</f>
        <v>1.5256859999999999E-4</v>
      </c>
      <c r="AO24">
        <f>ROUND('qx mannen 2022'!AO24,10)</f>
        <v>1.4925450000000001E-4</v>
      </c>
      <c r="AP24">
        <f>ROUND('qx mannen 2022'!AP24,10)</f>
        <v>1.460105E-4</v>
      </c>
      <c r="AQ24">
        <f>ROUND('qx mannen 2022'!AQ24,10)</f>
        <v>1.4283549999999999E-4</v>
      </c>
      <c r="AR24">
        <f>ROUND('qx mannen 2022'!AR24,10)</f>
        <v>1.3972799999999999E-4</v>
      </c>
      <c r="AS24">
        <f>ROUND('qx mannen 2022'!AS24,10)</f>
        <v>1.3668679999999999E-4</v>
      </c>
      <c r="AT24">
        <f>ROUND('qx mannen 2022'!AT24,10)</f>
        <v>1.3371060000000001E-4</v>
      </c>
      <c r="AU24">
        <f>ROUND('qx mannen 2022'!AU24,10)</f>
        <v>1.30798E-4</v>
      </c>
      <c r="AV24">
        <f>ROUND('qx mannen 2022'!AV24,10)</f>
        <v>1.2794799999999999E-4</v>
      </c>
      <c r="AW24">
        <f>ROUND('qx mannen 2022'!AW24,10)</f>
        <v>1.251592E-4</v>
      </c>
      <c r="AX24">
        <f>ROUND('qx mannen 2022'!AX24,10)</f>
        <v>1.224303E-4</v>
      </c>
      <c r="AY24">
        <f>ROUND('qx mannen 2022'!AY24,10)</f>
        <v>1.197603E-4</v>
      </c>
      <c r="AZ24">
        <f>ROUND('qx mannen 2022'!AZ24,10)</f>
        <v>1.171478E-4</v>
      </c>
      <c r="BA24">
        <f>ROUND('qx mannen 2022'!BA24,10)</f>
        <v>1.145917E-4</v>
      </c>
      <c r="BB24">
        <f>ROUND('qx mannen 2022'!BB24,10)</f>
        <v>1.120909E-4</v>
      </c>
      <c r="BC24">
        <f>ROUND('qx mannen 2022'!BC24,10)</f>
        <v>1.096441E-4</v>
      </c>
      <c r="BD24">
        <f>ROUND('qx mannen 2022'!BD24,10)</f>
        <v>1.072503E-4</v>
      </c>
      <c r="BE24">
        <f>ROUND('qx mannen 2022'!BE24,10)</f>
        <v>1.0490839999999999E-4</v>
      </c>
      <c r="BF24">
        <f>ROUND('qx mannen 2022'!BF24,10)</f>
        <v>1.026173E-4</v>
      </c>
      <c r="BG24">
        <f>ROUND('qx mannen 2022'!BG24,10)</f>
        <v>1.003759E-4</v>
      </c>
      <c r="BH24">
        <f>ROUND('qx mannen 2022'!BH24,10)</f>
        <v>9.8183200000000006E-5</v>
      </c>
      <c r="BI24">
        <f>ROUND('qx mannen 2022'!BI24,10)</f>
        <v>9.6038099999999998E-5</v>
      </c>
      <c r="BJ24">
        <f>ROUND('qx mannen 2022'!BJ24,10)</f>
        <v>9.3939599999999998E-5</v>
      </c>
      <c r="BK24">
        <f>ROUND('qx mannen 2022'!BK24,10)</f>
        <v>9.1886799999999996E-5</v>
      </c>
      <c r="BL24">
        <f>ROUND('qx mannen 2022'!BL24,10)</f>
        <v>8.9878599999999997E-5</v>
      </c>
      <c r="BM24">
        <f>ROUND('qx mannen 2022'!BM24,10)</f>
        <v>8.7914100000000006E-5</v>
      </c>
      <c r="BN24">
        <f>ROUND('qx mannen 2022'!BN24,10)</f>
        <v>8.59924E-5</v>
      </c>
      <c r="BO24">
        <f>ROUND('qx mannen 2022'!BO24,10)</f>
        <v>8.4112599999999998E-5</v>
      </c>
      <c r="BP24">
        <f>ROUND('qx mannen 2022'!BP24,10)</f>
        <v>8.2273800000000005E-5</v>
      </c>
      <c r="BQ24">
        <f>ROUND('qx mannen 2022'!BQ24,10)</f>
        <v>8.0475000000000005E-5</v>
      </c>
      <c r="BR24">
        <f>ROUND('qx mannen 2022'!BR24,10)</f>
        <v>7.8715500000000002E-5</v>
      </c>
      <c r="BS24">
        <f>ROUND('qx mannen 2022'!BS24,10)</f>
        <v>7.6994299999999996E-5</v>
      </c>
      <c r="BT24">
        <f>ROUND('qx mannen 2022'!BT24,10)</f>
        <v>7.5310700000000004E-5</v>
      </c>
      <c r="BU24">
        <f>ROUND('qx mannen 2022'!BU24,10)</f>
        <v>7.3663800000000004E-5</v>
      </c>
      <c r="BV24">
        <f>ROUND('qx mannen 2022'!BV24,10)</f>
        <v>7.2052799999999996E-5</v>
      </c>
      <c r="BW24">
        <f>ROUND('qx mannen 2022'!BW24,10)</f>
        <v>7.0477100000000003E-5</v>
      </c>
      <c r="BX24">
        <f>ROUND('qx mannen 2022'!BX24,10)</f>
        <v>6.8935699999999998E-5</v>
      </c>
      <c r="BY24">
        <f>ROUND('qx mannen 2022'!BY24,10)</f>
        <v>6.7428000000000006E-5</v>
      </c>
      <c r="BZ24">
        <f>ROUND('qx mannen 2022'!BZ24,10)</f>
        <v>6.5953199999999997E-5</v>
      </c>
      <c r="CA24">
        <f>ROUND('qx mannen 2022'!CA24,10)</f>
        <v>6.4510600000000005E-5</v>
      </c>
      <c r="CB24">
        <f>ROUND('qx mannen 2022'!CB24,10)</f>
        <v>6.3099600000000001E-5</v>
      </c>
      <c r="CC24">
        <f>ROUND('qx mannen 2022'!CC24,10)</f>
        <v>6.1719300000000004E-5</v>
      </c>
      <c r="CD24">
        <f>ROUND('qx mannen 2022'!CD24,10)</f>
        <v>6.0369299999999998E-5</v>
      </c>
      <c r="CE24">
        <f>ROUND('qx mannen 2022'!CE24,10)</f>
        <v>5.9048700000000003E-5</v>
      </c>
      <c r="CF24">
        <f>ROUND('qx mannen 2022'!CF24,10)</f>
        <v>5.7757000000000003E-5</v>
      </c>
      <c r="CG24">
        <f>ROUND('qx mannen 2022'!CG24,10)</f>
        <v>5.6493499999999997E-5</v>
      </c>
      <c r="CH24">
        <f>ROUND('qx mannen 2022'!CH24,10)</f>
        <v>5.5257699999999998E-5</v>
      </c>
      <c r="CI24">
        <f>ROUND('qx mannen 2022'!CI24,10)</f>
        <v>5.4048800000000003E-5</v>
      </c>
      <c r="CJ24">
        <f>ROUND('qx mannen 2022'!CJ24,10)</f>
        <v>5.2866399999999999E-5</v>
      </c>
      <c r="CK24">
        <f>ROUND('qx mannen 2022'!CK24,10)</f>
        <v>5.1709899999999998E-5</v>
      </c>
      <c r="CL24">
        <f>ROUND('qx mannen 2022'!CL24,10)</f>
        <v>5.0578599999999997E-5</v>
      </c>
      <c r="CM24">
        <f>ROUND('qx mannen 2022'!CM24,10)</f>
        <v>4.9472099999999997E-5</v>
      </c>
      <c r="CN24">
        <f>ROUND('qx mannen 2022'!CN24,10)</f>
        <v>4.8389700000000002E-5</v>
      </c>
      <c r="CO24">
        <f>ROUND('qx mannen 2022'!CO24,10)</f>
        <v>4.7331099999999998E-5</v>
      </c>
      <c r="CP24">
        <f>ROUND('qx mannen 2022'!CP24,10)</f>
        <v>4.6295599999999998E-5</v>
      </c>
      <c r="CQ24">
        <f>ROUND('qx mannen 2022'!CQ24,10)</f>
        <v>4.5282699999999999E-5</v>
      </c>
      <c r="CR24">
        <f>ROUND('qx mannen 2022'!CR24,10)</f>
        <v>4.4292000000000002E-5</v>
      </c>
      <c r="CS24">
        <f>ROUND('qx mannen 2022'!CS24,10)</f>
        <v>4.3322899999999998E-5</v>
      </c>
      <c r="CT24">
        <f>ROUND('qx mannen 2022'!CT24,10)</f>
        <v>4.23751E-5</v>
      </c>
      <c r="CU24">
        <f>ROUND('qx mannen 2022'!CU24,10)</f>
        <v>4.14479E-5</v>
      </c>
      <c r="CV24">
        <f>ROUND('qx mannen 2022'!CV24,10)</f>
        <v>4.0541099999999997E-5</v>
      </c>
      <c r="CW24">
        <f>ROUND('qx mannen 2022'!CW24,10)</f>
        <v>3.9654099999999997E-5</v>
      </c>
      <c r="CX24">
        <f>ROUND('qx mannen 2022'!CX24,10)</f>
        <v>3.8786499999999999E-5</v>
      </c>
      <c r="CY24">
        <f>ROUND('qx mannen 2022'!CY24,10)</f>
        <v>3.7937900000000001E-5</v>
      </c>
      <c r="CZ24">
        <f>ROUND('qx mannen 2022'!CZ24,10)</f>
        <v>3.7107799999999997E-5</v>
      </c>
      <c r="DA24">
        <f>ROUND('qx mannen 2022'!DA24,10)</f>
        <v>3.6295899999999999E-5</v>
      </c>
      <c r="DB24">
        <f>ROUND('qx mannen 2022'!DB24,10)</f>
        <v>3.5501699999999999E-5</v>
      </c>
      <c r="DC24">
        <f>ROUND('qx mannen 2022'!DC24,10)</f>
        <v>3.4724999999999997E-5</v>
      </c>
      <c r="DD24">
        <f>ROUND('qx mannen 2022'!DD24,10)</f>
        <v>3.3965199999999998E-5</v>
      </c>
      <c r="DE24">
        <f>ROUND('qx mannen 2022'!DE24,10)</f>
        <v>3.3222000000000001E-5</v>
      </c>
      <c r="DF24">
        <f>ROUND('qx mannen 2022'!DF24,10)</f>
        <v>3.24951E-5</v>
      </c>
      <c r="DG24">
        <f>ROUND('qx mannen 2022'!DG24,10)</f>
        <v>3.1784099999999999E-5</v>
      </c>
      <c r="DH24">
        <f>ROUND('qx mannen 2022'!DH24,10)</f>
        <v>3.1088699999999999E-5</v>
      </c>
      <c r="DI24">
        <f>ROUND('qx mannen 2022'!DI24,10)</f>
        <v>3.0408499999999999E-5</v>
      </c>
      <c r="DJ24">
        <f>ROUND('qx mannen 2022'!DJ24,10)</f>
        <v>2.97431E-5</v>
      </c>
      <c r="DK24">
        <f>ROUND('qx mannen 2022'!DK24,10)</f>
        <v>2.9092399999999999E-5</v>
      </c>
      <c r="DL24">
        <f>ROUND('qx mannen 2022'!DL24,10)</f>
        <v>2.84558E-5</v>
      </c>
      <c r="DM24">
        <f>ROUND('qx mannen 2022'!DM24,10)</f>
        <v>2.78332E-5</v>
      </c>
      <c r="DN24">
        <f>ROUND('qx mannen 2022'!DN24,10)</f>
        <v>2.7224199999999999E-5</v>
      </c>
      <c r="DO24">
        <f>ROUND('qx mannen 2022'!DO24,10)</f>
        <v>2.6628500000000001E-5</v>
      </c>
      <c r="DP24">
        <f>ROUND('qx mannen 2022'!DP24,10)</f>
        <v>2.6045900000000001E-5</v>
      </c>
      <c r="DQ24">
        <f>ROUND('qx mannen 2022'!DQ24,10)</f>
        <v>2.5476000000000001E-5</v>
      </c>
      <c r="DR24">
        <f>ROUND('qx mannen 2022'!DR24,10)</f>
        <v>2.4918499999999999E-5</v>
      </c>
      <c r="DS24">
        <f>ROUND('qx mannen 2022'!DS24,10)</f>
        <v>2.4373299999999999E-5</v>
      </c>
      <c r="DT24">
        <f>ROUND('qx mannen 2022'!DT24,10)</f>
        <v>2.3839999999999999E-5</v>
      </c>
      <c r="DU24">
        <f>ROUND('qx mannen 2022'!DU24,10)</f>
        <v>2.33184E-5</v>
      </c>
      <c r="DV24">
        <f>ROUND('qx mannen 2022'!DV24,10)</f>
        <v>2.28082E-5</v>
      </c>
      <c r="DW24">
        <f>ROUND('qx mannen 2022'!DW24,10)</f>
        <v>2.23091E-5</v>
      </c>
      <c r="DX24">
        <f>ROUND('qx mannen 2022'!DX24,10)</f>
        <v>2.1821E-5</v>
      </c>
      <c r="DY24">
        <f>ROUND('qx mannen 2022'!DY24,10)</f>
        <v>2.13435E-5</v>
      </c>
      <c r="DZ24">
        <f>ROUND('qx mannen 2022'!DZ24,10)</f>
        <v>2.0876499999999999E-5</v>
      </c>
      <c r="EA24">
        <f>ROUND('qx mannen 2022'!EA24,10)</f>
        <v>2.04197E-5</v>
      </c>
      <c r="EB24">
        <f>ROUND('qx mannen 2022'!EB24,10)</f>
        <v>1.99729E-5</v>
      </c>
      <c r="EC24">
        <f>ROUND('qx mannen 2022'!EC24,10)</f>
        <v>1.95359E-5</v>
      </c>
      <c r="ED24">
        <f>ROUND('qx mannen 2022'!ED24,10)</f>
        <v>1.9108400000000002E-5</v>
      </c>
      <c r="EE24">
        <f>ROUND('qx mannen 2022'!EE24,10)</f>
        <v>1.86903E-5</v>
      </c>
      <c r="EF24">
        <f>ROUND('qx mannen 2022'!EF24,10)</f>
        <v>1.8281400000000001E-5</v>
      </c>
      <c r="EG24">
        <f>ROUND('qx mannen 2022'!EG24,10)</f>
        <v>1.7881400000000001E-5</v>
      </c>
      <c r="EH24">
        <f>ROUND('qx mannen 2022'!EH24,10)</f>
        <v>1.74901E-5</v>
      </c>
      <c r="EI24">
        <f>ROUND('qx mannen 2022'!EI24,10)</f>
        <v>1.7107400000000002E-5</v>
      </c>
      <c r="EJ24">
        <f>ROUND('qx mannen 2022'!EJ24,10)</f>
        <v>1.6733100000000001E-5</v>
      </c>
      <c r="EK24">
        <f>ROUND('qx mannen 2022'!EK24,10)</f>
        <v>1.6367000000000001E-5</v>
      </c>
      <c r="EL24">
        <f>ROUND('qx mannen 2022'!EL24,10)</f>
        <v>1.6008800000000002E-5</v>
      </c>
      <c r="EM24">
        <f>ROUND('qx mannen 2022'!EM24,10)</f>
        <v>1.5658599999999999E-5</v>
      </c>
      <c r="EN24">
        <f>ROUND('qx mannen 2022'!EN24,10)</f>
        <v>1.53159E-5</v>
      </c>
      <c r="EO24">
        <f>ROUND('qx mannen 2022'!EO24,10)</f>
        <v>1.4980800000000001E-5</v>
      </c>
      <c r="EP24">
        <f>ROUND('qx mannen 2022'!EP24,10)</f>
        <v>1.4653E-5</v>
      </c>
      <c r="EQ24">
        <f>ROUND('qx mannen 2022'!EQ24,10)</f>
        <v>1.43324E-5</v>
      </c>
      <c r="ER24">
        <f>ROUND('qx mannen 2022'!ER24,10)</f>
        <v>1.40188E-5</v>
      </c>
      <c r="ES24">
        <f>ROUND('qx mannen 2022'!ES24,10)</f>
        <v>1.3712E-5</v>
      </c>
      <c r="ET24">
        <f>ROUND('qx mannen 2022'!ET24,10)</f>
        <v>1.3412E-5</v>
      </c>
      <c r="EU24">
        <f>ROUND('qx mannen 2022'!EU24,10)</f>
        <v>1.31186E-5</v>
      </c>
      <c r="EV24">
        <f>ROUND('qx mannen 2022'!EV24,10)</f>
        <v>1.2831500000000001E-5</v>
      </c>
      <c r="EW24">
        <f>ROUND('qx mannen 2022'!EW24,10)</f>
        <v>1.25507E-5</v>
      </c>
      <c r="EX24">
        <f>ROUND('qx mannen 2022'!EX24,10)</f>
        <v>1.2276099999999999E-5</v>
      </c>
      <c r="EY24">
        <f>ROUND('qx mannen 2022'!EY24,10)</f>
        <v>1.20075E-5</v>
      </c>
      <c r="EZ24">
        <f>ROUND('qx mannen 2022'!EZ24,10)</f>
        <v>1.17448E-5</v>
      </c>
      <c r="FA24">
        <f>ROUND('qx mannen 2022'!FA24,10)</f>
        <v>1.14878E-5</v>
      </c>
      <c r="FB24">
        <f>ROUND('qx mannen 2022'!FB24,10)</f>
        <v>1.12364E-5</v>
      </c>
      <c r="FC24">
        <f>ROUND('qx mannen 2022'!FC24,10)</f>
        <v>1.0990599999999999E-5</v>
      </c>
      <c r="FD24">
        <f>ROUND('qx mannen 2022'!FD24,10)</f>
        <v>1.0750100000000001E-5</v>
      </c>
      <c r="FE24">
        <f>ROUND('qx mannen 2022'!FE24,10)</f>
        <v>1.05149E-5</v>
      </c>
      <c r="FF24">
        <f>ROUND('qx mannen 2022'!FF24,10)</f>
        <v>1.02848E-5</v>
      </c>
      <c r="FG24">
        <f>ROUND('qx mannen 2022'!FG24,10)</f>
        <v>1.00597E-5</v>
      </c>
      <c r="FH24">
        <f>ROUND('qx mannen 2022'!FH24,10)</f>
        <v>9.8395999999999998E-6</v>
      </c>
      <c r="FI24">
        <f>ROUND('qx mannen 2022'!FI24,10)</f>
        <v>9.6243000000000003E-6</v>
      </c>
      <c r="FJ24">
        <f>ROUND('qx mannen 2022'!FJ24,10)</f>
        <v>9.4136999999999993E-6</v>
      </c>
      <c r="FK24">
        <f>ROUND('qx mannen 2022'!FK24,10)</f>
        <v>9.2078000000000002E-6</v>
      </c>
      <c r="FL24">
        <f>ROUND('qx mannen 2022'!FL24,10)</f>
        <v>9.0063000000000005E-6</v>
      </c>
      <c r="FM24">
        <f>ROUND('qx mannen 2022'!FM24,10)</f>
        <v>8.8092000000000003E-6</v>
      </c>
      <c r="FN24">
        <f>ROUND('qx mannen 2022'!FN24,10)</f>
        <v>8.6164999999999996E-6</v>
      </c>
      <c r="FO24">
        <f>ROUND('qx mannen 2022'!FO24,10)</f>
        <v>8.4278999999999994E-6</v>
      </c>
      <c r="FP24">
        <f>ROUND('qx mannen 2022'!FP24,10)</f>
        <v>8.2434999999999999E-6</v>
      </c>
      <c r="FQ24">
        <f>ROUND('qx mannen 2022'!FQ24,10)</f>
        <v>8.0631000000000008E-6</v>
      </c>
    </row>
    <row r="25" spans="2:173" x14ac:dyDescent="0.2">
      <c r="B25">
        <f>ROUND('qx mannen 2022'!B25,10)</f>
        <v>3.7453410000000002E-4</v>
      </c>
      <c r="C25">
        <f>ROUND('qx mannen 2022'!C25,10)</f>
        <v>3.6798419999999998E-4</v>
      </c>
      <c r="D25">
        <f>ROUND('qx mannen 2022'!D25,10)</f>
        <v>3.6148229999999999E-4</v>
      </c>
      <c r="E25">
        <f>ROUND('qx mannen 2022'!E25,10)</f>
        <v>3.5503500000000002E-4</v>
      </c>
      <c r="F25">
        <f>ROUND('qx mannen 2022'!F25,10)</f>
        <v>3.4864800000000001E-4</v>
      </c>
      <c r="G25">
        <f>ROUND('qx mannen 2022'!G25,10)</f>
        <v>3.4232620000000002E-4</v>
      </c>
      <c r="H25">
        <f>ROUND('qx mannen 2022'!H25,10)</f>
        <v>3.3607409999999999E-4</v>
      </c>
      <c r="I25">
        <f>ROUND('qx mannen 2022'!I25,10)</f>
        <v>3.298954E-4</v>
      </c>
      <c r="J25">
        <f>ROUND('qx mannen 2022'!J25,10)</f>
        <v>3.237933E-4</v>
      </c>
      <c r="K25">
        <f>ROUND('qx mannen 2022'!K25,10)</f>
        <v>3.1777059999999998E-4</v>
      </c>
      <c r="L25">
        <f>ROUND('qx mannen 2022'!L25,10)</f>
        <v>3.118296E-4</v>
      </c>
      <c r="M25">
        <f>ROUND('qx mannen 2022'!M25,10)</f>
        <v>3.0597209999999998E-4</v>
      </c>
      <c r="N25">
        <f>ROUND('qx mannen 2022'!N25,10)</f>
        <v>3.0019980000000002E-4</v>
      </c>
      <c r="O25">
        <f>ROUND('qx mannen 2022'!O25,10)</f>
        <v>2.9451379999999999E-4</v>
      </c>
      <c r="P25">
        <f>ROUND('qx mannen 2022'!P25,10)</f>
        <v>2.8891499999999999E-4</v>
      </c>
      <c r="Q25">
        <f>ROUND('qx mannen 2022'!Q25,10)</f>
        <v>2.8340409999999999E-4</v>
      </c>
      <c r="R25">
        <f>ROUND('qx mannen 2022'!R25,10)</f>
        <v>2.7798150000000002E-4</v>
      </c>
      <c r="S25">
        <f>ROUND('qx mannen 2022'!S25,10)</f>
        <v>2.726475E-4</v>
      </c>
      <c r="T25">
        <f>ROUND('qx mannen 2022'!T25,10)</f>
        <v>2.6740210000000001E-4</v>
      </c>
      <c r="U25">
        <f>ROUND('qx mannen 2022'!U25,10)</f>
        <v>2.6224510000000001E-4</v>
      </c>
      <c r="V25">
        <f>ROUND('qx mannen 2022'!V25,10)</f>
        <v>2.5717630000000001E-4</v>
      </c>
      <c r="W25">
        <f>ROUND('qx mannen 2022'!W25,10)</f>
        <v>2.5219519999999999E-4</v>
      </c>
      <c r="X25">
        <f>ROUND('qx mannen 2022'!X25,10)</f>
        <v>2.473013E-4</v>
      </c>
      <c r="Y25">
        <f>ROUND('qx mannen 2022'!Y25,10)</f>
        <v>2.42494E-4</v>
      </c>
      <c r="Z25">
        <f>ROUND('qx mannen 2022'!Z25,10)</f>
        <v>2.3777259999999999E-4</v>
      </c>
      <c r="AA25">
        <f>ROUND('qx mannen 2022'!AA25,10)</f>
        <v>2.3313620000000001E-4</v>
      </c>
      <c r="AB25">
        <f>ROUND('qx mannen 2022'!AB25,10)</f>
        <v>2.2858390000000001E-4</v>
      </c>
      <c r="AC25">
        <f>ROUND('qx mannen 2022'!AC25,10)</f>
        <v>2.2411499999999999E-4</v>
      </c>
      <c r="AD25">
        <f>ROUND('qx mannen 2022'!AD25,10)</f>
        <v>2.1972819999999999E-4</v>
      </c>
      <c r="AE25">
        <f>ROUND('qx mannen 2022'!AE25,10)</f>
        <v>2.1542269999999999E-4</v>
      </c>
      <c r="AF25">
        <f>ROUND('qx mannen 2022'!AF25,10)</f>
        <v>2.1119739999999999E-4</v>
      </c>
      <c r="AG25">
        <f>ROUND('qx mannen 2022'!AG25,10)</f>
        <v>2.0705119999999999E-4</v>
      </c>
      <c r="AH25">
        <f>ROUND('qx mannen 2022'!AH25,10)</f>
        <v>2.02983E-4</v>
      </c>
      <c r="AI25">
        <f>ROUND('qx mannen 2022'!AI25,10)</f>
        <v>1.9899149999999999E-4</v>
      </c>
      <c r="AJ25">
        <f>ROUND('qx mannen 2022'!AJ25,10)</f>
        <v>1.9507579999999999E-4</v>
      </c>
      <c r="AK25">
        <f>ROUND('qx mannen 2022'!AK25,10)</f>
        <v>1.9123449999999999E-4</v>
      </c>
      <c r="AL25">
        <f>ROUND('qx mannen 2022'!AL25,10)</f>
        <v>1.874666E-4</v>
      </c>
      <c r="AM25">
        <f>ROUND('qx mannen 2022'!AM25,10)</f>
        <v>1.8377080000000001E-4</v>
      </c>
      <c r="AN25">
        <f>ROUND('qx mannen 2022'!AN25,10)</f>
        <v>1.8014600000000001E-4</v>
      </c>
      <c r="AO25">
        <f>ROUND('qx mannen 2022'!AO25,10)</f>
        <v>1.76591E-4</v>
      </c>
      <c r="AP25">
        <f>ROUND('qx mannen 2022'!AP25,10)</f>
        <v>1.731045E-4</v>
      </c>
      <c r="AQ25">
        <f>ROUND('qx mannen 2022'!AQ25,10)</f>
        <v>1.696856E-4</v>
      </c>
      <c r="AR25">
        <f>ROUND('qx mannen 2022'!AR25,10)</f>
        <v>1.6633279999999999E-4</v>
      </c>
      <c r="AS25">
        <f>ROUND('qx mannen 2022'!AS25,10)</f>
        <v>1.630452E-4</v>
      </c>
      <c r="AT25">
        <f>ROUND('qx mannen 2022'!AT25,10)</f>
        <v>1.5982149999999999E-4</v>
      </c>
      <c r="AU25">
        <f>ROUND('qx mannen 2022'!AU25,10)</f>
        <v>1.566606E-4</v>
      </c>
      <c r="AV25">
        <f>ROUND('qx mannen 2022'!AV25,10)</f>
        <v>1.535613E-4</v>
      </c>
      <c r="AW25">
        <f>ROUND('qx mannen 2022'!AW25,10)</f>
        <v>1.5052260000000001E-4</v>
      </c>
      <c r="AX25">
        <f>ROUND('qx mannen 2022'!AX25,10)</f>
        <v>1.475433E-4</v>
      </c>
      <c r="AY25">
        <f>ROUND('qx mannen 2022'!AY25,10)</f>
        <v>1.4462240000000001E-4</v>
      </c>
      <c r="AZ25">
        <f>ROUND('qx mannen 2022'!AZ25,10)</f>
        <v>1.4175869999999999E-4</v>
      </c>
      <c r="BA25">
        <f>ROUND('qx mannen 2022'!BA25,10)</f>
        <v>1.3895119999999999E-4</v>
      </c>
      <c r="BB25">
        <f>ROUND('qx mannen 2022'!BB25,10)</f>
        <v>1.361988E-4</v>
      </c>
      <c r="BC25">
        <f>ROUND('qx mannen 2022'!BC25,10)</f>
        <v>1.335005E-4</v>
      </c>
      <c r="BD25">
        <f>ROUND('qx mannen 2022'!BD25,10)</f>
        <v>1.308553E-4</v>
      </c>
      <c r="BE25">
        <f>ROUND('qx mannen 2022'!BE25,10)</f>
        <v>1.2826210000000001E-4</v>
      </c>
      <c r="BF25">
        <f>ROUND('qx mannen 2022'!BF25,10)</f>
        <v>1.2572009999999999E-4</v>
      </c>
      <c r="BG25">
        <f>ROUND('qx mannen 2022'!BG25,10)</f>
        <v>1.232281E-4</v>
      </c>
      <c r="BH25">
        <f>ROUND('qx mannen 2022'!BH25,10)</f>
        <v>1.207852E-4</v>
      </c>
      <c r="BI25">
        <f>ROUND('qx mannen 2022'!BI25,10)</f>
        <v>1.183906E-4</v>
      </c>
      <c r="BJ25">
        <f>ROUND('qx mannen 2022'!BJ25,10)</f>
        <v>1.160432E-4</v>
      </c>
      <c r="BK25">
        <f>ROUND('qx mannen 2022'!BK25,10)</f>
        <v>1.137421E-4</v>
      </c>
      <c r="BL25">
        <f>ROUND('qx mannen 2022'!BL25,10)</f>
        <v>1.114865E-4</v>
      </c>
      <c r="BM25">
        <f>ROUND('qx mannen 2022'!BM25,10)</f>
        <v>1.0927549999999999E-4</v>
      </c>
      <c r="BN25">
        <f>ROUND('qx mannen 2022'!BN25,10)</f>
        <v>1.0710820000000001E-4</v>
      </c>
      <c r="BO25">
        <f>ROUND('qx mannen 2022'!BO25,10)</f>
        <v>1.049837E-4</v>
      </c>
      <c r="BP25">
        <f>ROUND('qx mannen 2022'!BP25,10)</f>
        <v>1.029013E-4</v>
      </c>
      <c r="BQ25">
        <f>ROUND('qx mannen 2022'!BQ25,10)</f>
        <v>1.0086000000000001E-4</v>
      </c>
      <c r="BR25">
        <f>ROUND('qx mannen 2022'!BR25,10)</f>
        <v>9.8859199999999997E-5</v>
      </c>
      <c r="BS25">
        <f>ROUND('qx mannen 2022'!BS25,10)</f>
        <v>9.6897899999999999E-5</v>
      </c>
      <c r="BT25">
        <f>ROUND('qx mannen 2022'!BT25,10)</f>
        <v>9.4975499999999999E-5</v>
      </c>
      <c r="BU25">
        <f>ROUND('qx mannen 2022'!BU25,10)</f>
        <v>9.3091199999999994E-5</v>
      </c>
      <c r="BV25">
        <f>ROUND('qx mannen 2022'!BV25,10)</f>
        <v>9.1244199999999996E-5</v>
      </c>
      <c r="BW25">
        <f>ROUND('qx mannen 2022'!BW25,10)</f>
        <v>8.9433700000000004E-5</v>
      </c>
      <c r="BX25">
        <f>ROUND('qx mannen 2022'!BX25,10)</f>
        <v>8.7659199999999996E-5</v>
      </c>
      <c r="BY25">
        <f>ROUND('qx mannen 2022'!BY25,10)</f>
        <v>8.5919699999999997E-5</v>
      </c>
      <c r="BZ25">
        <f>ROUND('qx mannen 2022'!BZ25,10)</f>
        <v>8.4214800000000006E-5</v>
      </c>
      <c r="CA25">
        <f>ROUND('qx mannen 2022'!CA25,10)</f>
        <v>8.2543699999999994E-5</v>
      </c>
      <c r="CB25">
        <f>ROUND('qx mannen 2022'!CB25,10)</f>
        <v>8.09056E-5</v>
      </c>
      <c r="CC25">
        <f>ROUND('qx mannen 2022'!CC25,10)</f>
        <v>7.9300099999999997E-5</v>
      </c>
      <c r="CD25">
        <f>ROUND('qx mannen 2022'!CD25,10)</f>
        <v>7.7726399999999995E-5</v>
      </c>
      <c r="CE25">
        <f>ROUND('qx mannen 2022'!CE25,10)</f>
        <v>7.6183899999999994E-5</v>
      </c>
      <c r="CF25">
        <f>ROUND('qx mannen 2022'!CF25,10)</f>
        <v>7.4671899999999999E-5</v>
      </c>
      <c r="CG25">
        <f>ROUND('qx mannen 2022'!CG25,10)</f>
        <v>7.3189999999999996E-5</v>
      </c>
      <c r="CH25">
        <f>ROUND('qx mannen 2022'!CH25,10)</f>
        <v>7.1737500000000002E-5</v>
      </c>
      <c r="CI25">
        <f>ROUND('qx mannen 2022'!CI25,10)</f>
        <v>7.0313699999999997E-5</v>
      </c>
      <c r="CJ25">
        <f>ROUND('qx mannen 2022'!CJ25,10)</f>
        <v>6.8918199999999993E-5</v>
      </c>
      <c r="CK25">
        <f>ROUND('qx mannen 2022'!CK25,10)</f>
        <v>6.7550400000000003E-5</v>
      </c>
      <c r="CL25">
        <f>ROUND('qx mannen 2022'!CL25,10)</f>
        <v>6.6209699999999997E-5</v>
      </c>
      <c r="CM25">
        <f>ROUND('qx mannen 2022'!CM25,10)</f>
        <v>6.4895599999999996E-5</v>
      </c>
      <c r="CN25">
        <f>ROUND('qx mannen 2022'!CN25,10)</f>
        <v>6.3607600000000004E-5</v>
      </c>
      <c r="CO25">
        <f>ROUND('qx mannen 2022'!CO25,10)</f>
        <v>6.2345099999999994E-5</v>
      </c>
      <c r="CP25">
        <f>ROUND('qx mannen 2022'!CP25,10)</f>
        <v>6.1107700000000004E-5</v>
      </c>
      <c r="CQ25">
        <f>ROUND('qx mannen 2022'!CQ25,10)</f>
        <v>5.9894800000000001E-5</v>
      </c>
      <c r="CR25">
        <f>ROUND('qx mannen 2022'!CR25,10)</f>
        <v>5.8705999999999997E-5</v>
      </c>
      <c r="CS25">
        <f>ROUND('qx mannen 2022'!CS25,10)</f>
        <v>5.7540800000000003E-5</v>
      </c>
      <c r="CT25">
        <f>ROUND('qx mannen 2022'!CT25,10)</f>
        <v>5.6398699999999999E-5</v>
      </c>
      <c r="CU25">
        <f>ROUND('qx mannen 2022'!CU25,10)</f>
        <v>5.5279299999999998E-5</v>
      </c>
      <c r="CV25">
        <f>ROUND('qx mannen 2022'!CV25,10)</f>
        <v>5.4182099999999997E-5</v>
      </c>
      <c r="CW25">
        <f>ROUND('qx mannen 2022'!CW25,10)</f>
        <v>5.3106599999999997E-5</v>
      </c>
      <c r="CX25">
        <f>ROUND('qx mannen 2022'!CX25,10)</f>
        <v>5.2052499999999997E-5</v>
      </c>
      <c r="CY25">
        <f>ROUND('qx mannen 2022'!CY25,10)</f>
        <v>5.1019300000000001E-5</v>
      </c>
      <c r="CZ25">
        <f>ROUND('qx mannen 2022'!CZ25,10)</f>
        <v>5.0006699999999997E-5</v>
      </c>
      <c r="DA25">
        <f>ROUND('qx mannen 2022'!DA25,10)</f>
        <v>4.9014100000000002E-5</v>
      </c>
      <c r="DB25">
        <f>ROUND('qx mannen 2022'!DB25,10)</f>
        <v>4.8041199999999997E-5</v>
      </c>
      <c r="DC25">
        <f>ROUND('qx mannen 2022'!DC25,10)</f>
        <v>4.70876E-5</v>
      </c>
      <c r="DD25">
        <f>ROUND('qx mannen 2022'!DD25,10)</f>
        <v>4.6152999999999997E-5</v>
      </c>
      <c r="DE25">
        <f>ROUND('qx mannen 2022'!DE25,10)</f>
        <v>4.5236900000000001E-5</v>
      </c>
      <c r="DF25">
        <f>ROUND('qx mannen 2022'!DF25,10)</f>
        <v>4.4338900000000003E-5</v>
      </c>
      <c r="DG25">
        <f>ROUND('qx mannen 2022'!DG25,10)</f>
        <v>4.3458799999999998E-5</v>
      </c>
      <c r="DH25">
        <f>ROUND('qx mannen 2022'!DH25,10)</f>
        <v>4.2596199999999997E-5</v>
      </c>
      <c r="DI25">
        <f>ROUND('qx mannen 2022'!DI25,10)</f>
        <v>4.17507E-5</v>
      </c>
      <c r="DJ25">
        <f>ROUND('qx mannen 2022'!DJ25,10)</f>
        <v>4.0921999999999999E-5</v>
      </c>
      <c r="DK25">
        <f>ROUND('qx mannen 2022'!DK25,10)</f>
        <v>4.01097E-5</v>
      </c>
      <c r="DL25">
        <f>ROUND('qx mannen 2022'!DL25,10)</f>
        <v>3.9313500000000002E-5</v>
      </c>
      <c r="DM25">
        <f>ROUND('qx mannen 2022'!DM25,10)</f>
        <v>3.8533199999999999E-5</v>
      </c>
      <c r="DN25">
        <f>ROUND('qx mannen 2022'!DN25,10)</f>
        <v>3.7768300000000002E-5</v>
      </c>
      <c r="DO25">
        <f>ROUND('qx mannen 2022'!DO25,10)</f>
        <v>3.7018599999999998E-5</v>
      </c>
      <c r="DP25">
        <f>ROUND('qx mannen 2022'!DP25,10)</f>
        <v>3.62838E-5</v>
      </c>
      <c r="DQ25">
        <f>ROUND('qx mannen 2022'!DQ25,10)</f>
        <v>3.5563599999999999E-5</v>
      </c>
      <c r="DR25">
        <f>ROUND('qx mannen 2022'!DR25,10)</f>
        <v>3.4857699999999997E-5</v>
      </c>
      <c r="DS25">
        <f>ROUND('qx mannen 2022'!DS25,10)</f>
        <v>3.4165799999999997E-5</v>
      </c>
      <c r="DT25">
        <f>ROUND('qx mannen 2022'!DT25,10)</f>
        <v>3.3487600000000001E-5</v>
      </c>
      <c r="DU25">
        <f>ROUND('qx mannen 2022'!DU25,10)</f>
        <v>3.28229E-5</v>
      </c>
      <c r="DV25">
        <f>ROUND('qx mannen 2022'!DV25,10)</f>
        <v>3.2171300000000001E-5</v>
      </c>
      <c r="DW25">
        <f>ROUND('qx mannen 2022'!DW25,10)</f>
        <v>3.1532699999999997E-5</v>
      </c>
      <c r="DX25">
        <f>ROUND('qx mannen 2022'!DX25,10)</f>
        <v>3.09068E-5</v>
      </c>
      <c r="DY25">
        <f>ROUND('qx mannen 2022'!DY25,10)</f>
        <v>3.02933E-5</v>
      </c>
      <c r="DZ25">
        <f>ROUND('qx mannen 2022'!DZ25,10)</f>
        <v>2.9692E-5</v>
      </c>
      <c r="EA25">
        <f>ROUND('qx mannen 2022'!EA25,10)</f>
        <v>2.9102600000000002E-5</v>
      </c>
      <c r="EB25">
        <f>ROUND('qx mannen 2022'!EB25,10)</f>
        <v>2.8524899999999999E-5</v>
      </c>
      <c r="EC25">
        <f>ROUND('qx mannen 2022'!EC25,10)</f>
        <v>2.7958700000000001E-5</v>
      </c>
      <c r="ED25">
        <f>ROUND('qx mannen 2022'!ED25,10)</f>
        <v>2.74038E-5</v>
      </c>
      <c r="EE25">
        <f>ROUND('qx mannen 2022'!EE25,10)</f>
        <v>2.68598E-5</v>
      </c>
      <c r="EF25">
        <f>ROUND('qx mannen 2022'!EF25,10)</f>
        <v>2.63266E-5</v>
      </c>
      <c r="EG25">
        <f>ROUND('qx mannen 2022'!EG25,10)</f>
        <v>2.5804099999999999E-5</v>
      </c>
      <c r="EH25">
        <f>ROUND('qx mannen 2022'!EH25,10)</f>
        <v>2.5291800000000001E-5</v>
      </c>
      <c r="EI25">
        <f>ROUND('qx mannen 2022'!EI25,10)</f>
        <v>2.4789800000000001E-5</v>
      </c>
      <c r="EJ25">
        <f>ROUND('qx mannen 2022'!EJ25,10)</f>
        <v>2.4297699999999999E-5</v>
      </c>
      <c r="EK25">
        <f>ROUND('qx mannen 2022'!EK25,10)</f>
        <v>2.3815399999999999E-5</v>
      </c>
      <c r="EL25">
        <f>ROUND('qx mannen 2022'!EL25,10)</f>
        <v>2.3342699999999999E-5</v>
      </c>
      <c r="EM25">
        <f>ROUND('qx mannen 2022'!EM25,10)</f>
        <v>2.28793E-5</v>
      </c>
      <c r="EN25">
        <f>ROUND('qx mannen 2022'!EN25,10)</f>
        <v>2.24252E-5</v>
      </c>
      <c r="EO25">
        <f>ROUND('qx mannen 2022'!EO25,10)</f>
        <v>2.198E-5</v>
      </c>
      <c r="EP25">
        <f>ROUND('qx mannen 2022'!EP25,10)</f>
        <v>2.1543699999999998E-5</v>
      </c>
      <c r="EQ25">
        <f>ROUND('qx mannen 2022'!EQ25,10)</f>
        <v>2.1116099999999999E-5</v>
      </c>
      <c r="ER25">
        <f>ROUND('qx mannen 2022'!ER25,10)</f>
        <v>2.0696900000000002E-5</v>
      </c>
      <c r="ES25">
        <f>ROUND('qx mannen 2022'!ES25,10)</f>
        <v>2.0286099999999999E-5</v>
      </c>
      <c r="ET25">
        <f>ROUND('qx mannen 2022'!ET25,10)</f>
        <v>1.98834E-5</v>
      </c>
      <c r="EU25">
        <f>ROUND('qx mannen 2022'!EU25,10)</f>
        <v>1.9488699999999999E-5</v>
      </c>
      <c r="EV25">
        <f>ROUND('qx mannen 2022'!EV25,10)</f>
        <v>1.9101900000000001E-5</v>
      </c>
      <c r="EW25">
        <f>ROUND('qx mannen 2022'!EW25,10)</f>
        <v>1.8722699999999999E-5</v>
      </c>
      <c r="EX25">
        <f>ROUND('qx mannen 2022'!EX25,10)</f>
        <v>1.8351100000000001E-5</v>
      </c>
      <c r="EY25">
        <f>ROUND('qx mannen 2022'!EY25,10)</f>
        <v>1.7986799999999999E-5</v>
      </c>
      <c r="EZ25">
        <f>ROUND('qx mannen 2022'!EZ25,10)</f>
        <v>1.7629799999999998E-5</v>
      </c>
      <c r="FA25">
        <f>ROUND('qx mannen 2022'!FA25,10)</f>
        <v>1.72798E-5</v>
      </c>
      <c r="FB25">
        <f>ROUND('qx mannen 2022'!FB25,10)</f>
        <v>1.69368E-5</v>
      </c>
      <c r="FC25">
        <f>ROUND('qx mannen 2022'!FC25,10)</f>
        <v>1.6600600000000002E-5</v>
      </c>
      <c r="FD25">
        <f>ROUND('qx mannen 2022'!FD25,10)</f>
        <v>1.6271100000000001E-5</v>
      </c>
      <c r="FE25">
        <f>ROUND('qx mannen 2022'!FE25,10)</f>
        <v>1.5948100000000001E-5</v>
      </c>
      <c r="FF25">
        <f>ROUND('qx mannen 2022'!FF25,10)</f>
        <v>1.5631500000000001E-5</v>
      </c>
      <c r="FG25">
        <f>ROUND('qx mannen 2022'!FG25,10)</f>
        <v>1.5321299999999998E-5</v>
      </c>
      <c r="FH25">
        <f>ROUND('qx mannen 2022'!FH25,10)</f>
        <v>1.5017100000000001E-5</v>
      </c>
      <c r="FI25">
        <f>ROUND('qx mannen 2022'!FI25,10)</f>
        <v>1.4718999999999999E-5</v>
      </c>
      <c r="FJ25">
        <f>ROUND('qx mannen 2022'!FJ25,10)</f>
        <v>1.4426900000000001E-5</v>
      </c>
      <c r="FK25">
        <f>ROUND('qx mannen 2022'!FK25,10)</f>
        <v>1.41405E-5</v>
      </c>
      <c r="FL25">
        <f>ROUND('qx mannen 2022'!FL25,10)</f>
        <v>1.3859800000000001E-5</v>
      </c>
      <c r="FM25">
        <f>ROUND('qx mannen 2022'!FM25,10)</f>
        <v>1.3584700000000001E-5</v>
      </c>
      <c r="FN25">
        <f>ROUND('qx mannen 2022'!FN25,10)</f>
        <v>1.3315E-5</v>
      </c>
      <c r="FO25">
        <f>ROUND('qx mannen 2022'!FO25,10)</f>
        <v>1.30507E-5</v>
      </c>
      <c r="FP25">
        <f>ROUND('qx mannen 2022'!FP25,10)</f>
        <v>1.27917E-5</v>
      </c>
      <c r="FQ25">
        <f>ROUND('qx mannen 2022'!FQ25,10)</f>
        <v>1.25377E-5</v>
      </c>
    </row>
    <row r="26" spans="2:173" x14ac:dyDescent="0.2">
      <c r="B26">
        <f>ROUND('qx mannen 2022'!B26,10)</f>
        <v>3.8462050000000002E-4</v>
      </c>
      <c r="C26">
        <f>ROUND('qx mannen 2022'!C26,10)</f>
        <v>3.7946710000000001E-4</v>
      </c>
      <c r="D26">
        <f>ROUND('qx mannen 2022'!D26,10)</f>
        <v>3.7424419999999999E-4</v>
      </c>
      <c r="E26">
        <f>ROUND('qx mannen 2022'!E26,10)</f>
        <v>3.6896679999999998E-4</v>
      </c>
      <c r="F26">
        <f>ROUND('qx mannen 2022'!F26,10)</f>
        <v>3.6364909999999999E-4</v>
      </c>
      <c r="G26">
        <f>ROUND('qx mannen 2022'!G26,10)</f>
        <v>3.583034E-4</v>
      </c>
      <c r="H26">
        <f>ROUND('qx mannen 2022'!H26,10)</f>
        <v>3.5294120000000002E-4</v>
      </c>
      <c r="I26">
        <f>ROUND('qx mannen 2022'!I26,10)</f>
        <v>3.4757279999999999E-4</v>
      </c>
      <c r="J26">
        <f>ROUND('qx mannen 2022'!J26,10)</f>
        <v>3.422074E-4</v>
      </c>
      <c r="K26">
        <f>ROUND('qx mannen 2022'!K26,10)</f>
        <v>3.3685330000000002E-4</v>
      </c>
      <c r="L26">
        <f>ROUND('qx mannen 2022'!L26,10)</f>
        <v>3.3151810000000003E-4</v>
      </c>
      <c r="M26">
        <f>ROUND('qx mannen 2022'!M26,10)</f>
        <v>3.2620830000000003E-4</v>
      </c>
      <c r="N26">
        <f>ROUND('qx mannen 2022'!N26,10)</f>
        <v>3.2092999999999998E-4</v>
      </c>
      <c r="O26">
        <f>ROUND('qx mannen 2022'!O26,10)</f>
        <v>3.156883E-4</v>
      </c>
      <c r="P26">
        <f>ROUND('qx mannen 2022'!P26,10)</f>
        <v>3.1048799999999999E-4</v>
      </c>
      <c r="Q26">
        <f>ROUND('qx mannen 2022'!Q26,10)</f>
        <v>3.0533319999999999E-4</v>
      </c>
      <c r="R26">
        <f>ROUND('qx mannen 2022'!R26,10)</f>
        <v>3.0022749999999998E-4</v>
      </c>
      <c r="S26">
        <f>ROUND('qx mannen 2022'!S26,10)</f>
        <v>2.9517399999999999E-4</v>
      </c>
      <c r="T26">
        <f>ROUND('qx mannen 2022'!T26,10)</f>
        <v>2.901755E-4</v>
      </c>
      <c r="U26">
        <f>ROUND('qx mannen 2022'!U26,10)</f>
        <v>2.8523440000000001E-4</v>
      </c>
      <c r="V26">
        <f>ROUND('qx mannen 2022'!V26,10)</f>
        <v>2.8035259999999998E-4</v>
      </c>
      <c r="W26">
        <f>ROUND('qx mannen 2022'!W26,10)</f>
        <v>2.7553179999999998E-4</v>
      </c>
      <c r="X26">
        <f>ROUND('qx mannen 2022'!X26,10)</f>
        <v>2.7077360000000002E-4</v>
      </c>
      <c r="Y26">
        <f>ROUND('qx mannen 2022'!Y26,10)</f>
        <v>2.6607900000000001E-4</v>
      </c>
      <c r="Z26">
        <f>ROUND('qx mannen 2022'!Z26,10)</f>
        <v>2.6144889999999999E-4</v>
      </c>
      <c r="AA26">
        <f>ROUND('qx mannen 2022'!AA26,10)</f>
        <v>2.5688419999999999E-4</v>
      </c>
      <c r="AB26">
        <f>ROUND('qx mannen 2022'!AB26,10)</f>
        <v>2.5238540000000002E-4</v>
      </c>
      <c r="AC26">
        <f>ROUND('qx mannen 2022'!AC26,10)</f>
        <v>2.4795280000000002E-4</v>
      </c>
      <c r="AD26">
        <f>ROUND('qx mannen 2022'!AD26,10)</f>
        <v>2.435866E-4</v>
      </c>
      <c r="AE26">
        <f>ROUND('qx mannen 2022'!AE26,10)</f>
        <v>2.39287E-4</v>
      </c>
      <c r="AF26">
        <f>ROUND('qx mannen 2022'!AF26,10)</f>
        <v>2.350539E-4</v>
      </c>
      <c r="AG26">
        <f>ROUND('qx mannen 2022'!AG26,10)</f>
        <v>2.3088709999999999E-4</v>
      </c>
      <c r="AH26">
        <f>ROUND('qx mannen 2022'!AH26,10)</f>
        <v>2.2678659999999999E-4</v>
      </c>
      <c r="AI26">
        <f>ROUND('qx mannen 2022'!AI26,10)</f>
        <v>2.2275180000000001E-4</v>
      </c>
      <c r="AJ26">
        <f>ROUND('qx mannen 2022'!AJ26,10)</f>
        <v>2.187825E-4</v>
      </c>
      <c r="AK26">
        <f>ROUND('qx mannen 2022'!AK26,10)</f>
        <v>2.1487820000000001E-4</v>
      </c>
      <c r="AL26">
        <f>ROUND('qx mannen 2022'!AL26,10)</f>
        <v>2.110383E-4</v>
      </c>
      <c r="AM26">
        <f>ROUND('qx mannen 2022'!AM26,10)</f>
        <v>2.0726229999999999E-4</v>
      </c>
      <c r="AN26">
        <f>ROUND('qx mannen 2022'!AN26,10)</f>
        <v>2.0354950000000001E-4</v>
      </c>
      <c r="AO26">
        <f>ROUND('qx mannen 2022'!AO26,10)</f>
        <v>1.9989939999999999E-4</v>
      </c>
      <c r="AP26">
        <f>ROUND('qx mannen 2022'!AP26,10)</f>
        <v>1.963112E-4</v>
      </c>
      <c r="AQ26">
        <f>ROUND('qx mannen 2022'!AQ26,10)</f>
        <v>1.927842E-4</v>
      </c>
      <c r="AR26">
        <f>ROUND('qx mannen 2022'!AR26,10)</f>
        <v>1.893176E-4</v>
      </c>
      <c r="AS26">
        <f>ROUND('qx mannen 2022'!AS26,10)</f>
        <v>1.8591079999999999E-4</v>
      </c>
      <c r="AT26">
        <f>ROUND('qx mannen 2022'!AT26,10)</f>
        <v>1.825629E-4</v>
      </c>
      <c r="AU26">
        <f>ROUND('qx mannen 2022'!AU26,10)</f>
        <v>1.79273E-4</v>
      </c>
      <c r="AV26">
        <f>ROUND('qx mannen 2022'!AV26,10)</f>
        <v>1.7604050000000001E-4</v>
      </c>
      <c r="AW26">
        <f>ROUND('qx mannen 2022'!AW26,10)</f>
        <v>1.7286450000000001E-4</v>
      </c>
      <c r="AX26">
        <f>ROUND('qx mannen 2022'!AX26,10)</f>
        <v>1.6974420000000001E-4</v>
      </c>
      <c r="AY26">
        <f>ROUND('qx mannen 2022'!AY26,10)</f>
        <v>1.6667879999999999E-4</v>
      </c>
      <c r="AZ26">
        <f>ROUND('qx mannen 2022'!AZ26,10)</f>
        <v>1.6366730000000001E-4</v>
      </c>
      <c r="BA26">
        <f>ROUND('qx mannen 2022'!BA26,10)</f>
        <v>1.6070909999999999E-4</v>
      </c>
      <c r="BB26">
        <f>ROUND('qx mannen 2022'!BB26,10)</f>
        <v>1.5780319999999999E-4</v>
      </c>
      <c r="BC26">
        <f>ROUND('qx mannen 2022'!BC26,10)</f>
        <v>1.549489E-4</v>
      </c>
      <c r="BD26">
        <f>ROUND('qx mannen 2022'!BD26,10)</f>
        <v>1.5214539999999999E-4</v>
      </c>
      <c r="BE26">
        <f>ROUND('qx mannen 2022'!BE26,10)</f>
        <v>1.4939169999999999E-4</v>
      </c>
      <c r="BF26">
        <f>ROUND('qx mannen 2022'!BF26,10)</f>
        <v>1.4668710000000001E-4</v>
      </c>
      <c r="BG26">
        <f>ROUND('qx mannen 2022'!BG26,10)</f>
        <v>1.4403079999999999E-4</v>
      </c>
      <c r="BH26">
        <f>ROUND('qx mannen 2022'!BH26,10)</f>
        <v>1.4142199999999999E-4</v>
      </c>
      <c r="BI26">
        <f>ROUND('qx mannen 2022'!BI26,10)</f>
        <v>1.388599E-4</v>
      </c>
      <c r="BJ26">
        <f>ROUND('qx mannen 2022'!BJ26,10)</f>
        <v>1.3634380000000001E-4</v>
      </c>
      <c r="BK26">
        <f>ROUND('qx mannen 2022'!BK26,10)</f>
        <v>1.3387269999999999E-4</v>
      </c>
      <c r="BL26">
        <f>ROUND('qx mannen 2022'!BL26,10)</f>
        <v>1.3144609999999999E-4</v>
      </c>
      <c r="BM26">
        <f>ROUND('qx mannen 2022'!BM26,10)</f>
        <v>1.2906300000000001E-4</v>
      </c>
      <c r="BN26">
        <f>ROUND('qx mannen 2022'!BN26,10)</f>
        <v>1.2672280000000001E-4</v>
      </c>
      <c r="BO26">
        <f>ROUND('qx mannen 2022'!BO26,10)</f>
        <v>1.2442470000000001E-4</v>
      </c>
      <c r="BP26">
        <f>ROUND('qx mannen 2022'!BP26,10)</f>
        <v>1.2216810000000001E-4</v>
      </c>
      <c r="BQ26">
        <f>ROUND('qx mannen 2022'!BQ26,10)</f>
        <v>1.199521E-4</v>
      </c>
      <c r="BR26">
        <f>ROUND('qx mannen 2022'!BR26,10)</f>
        <v>1.1777600000000001E-4</v>
      </c>
      <c r="BS26">
        <f>ROUND('qx mannen 2022'!BS26,10)</f>
        <v>1.156393E-4</v>
      </c>
      <c r="BT26">
        <f>ROUND('qx mannen 2022'!BT26,10)</f>
        <v>1.135411E-4</v>
      </c>
      <c r="BU26">
        <f>ROUND('qx mannen 2022'!BU26,10)</f>
        <v>1.114808E-4</v>
      </c>
      <c r="BV26">
        <f>ROUND('qx mannen 2022'!BV26,10)</f>
        <v>1.094577E-4</v>
      </c>
      <c r="BW26">
        <f>ROUND('qx mannen 2022'!BW26,10)</f>
        <v>1.074713E-4</v>
      </c>
      <c r="BX26">
        <f>ROUND('qx mannen 2022'!BX26,10)</f>
        <v>1.055207E-4</v>
      </c>
      <c r="BY26">
        <f>ROUND('qx mannen 2022'!BY26,10)</f>
        <v>1.036054E-4</v>
      </c>
      <c r="BZ26">
        <f>ROUND('qx mannen 2022'!BZ26,10)</f>
        <v>1.0172480000000001E-4</v>
      </c>
      <c r="CA26">
        <f>ROUND('qx mannen 2022'!CA26,10)</f>
        <v>9.9878199999999995E-5</v>
      </c>
      <c r="CB26">
        <f>ROUND('qx mannen 2022'!CB26,10)</f>
        <v>9.8065099999999997E-5</v>
      </c>
      <c r="CC26">
        <f>ROUND('qx mannen 2022'!CC26,10)</f>
        <v>9.6284800000000004E-5</v>
      </c>
      <c r="CD26">
        <f>ROUND('qx mannen 2022'!CD26,10)</f>
        <v>9.4536699999999999E-5</v>
      </c>
      <c r="CE26">
        <f>ROUND('qx mannen 2022'!CE26,10)</f>
        <v>9.2820300000000003E-5</v>
      </c>
      <c r="CF26">
        <f>ROUND('qx mannen 2022'!CF26,10)</f>
        <v>9.1135000000000001E-5</v>
      </c>
      <c r="CG26">
        <f>ROUND('qx mannen 2022'!CG26,10)</f>
        <v>8.9480299999999998E-5</v>
      </c>
      <c r="CH26">
        <f>ROUND('qx mannen 2022'!CH26,10)</f>
        <v>8.7855499999999999E-5</v>
      </c>
      <c r="CI26">
        <f>ROUND('qx mannen 2022'!CI26,10)</f>
        <v>8.6260200000000005E-5</v>
      </c>
      <c r="CJ26">
        <f>ROUND('qx mannen 2022'!CJ26,10)</f>
        <v>8.4693900000000006E-5</v>
      </c>
      <c r="CK26">
        <f>ROUND('qx mannen 2022'!CK26,10)</f>
        <v>8.3155899999999994E-5</v>
      </c>
      <c r="CL26">
        <f>ROUND('qx mannen 2022'!CL26,10)</f>
        <v>8.1645799999999997E-5</v>
      </c>
      <c r="CM26">
        <f>ROUND('qx mannen 2022'!CM26,10)</f>
        <v>8.0163199999999998E-5</v>
      </c>
      <c r="CN26">
        <f>ROUND('qx mannen 2022'!CN26,10)</f>
        <v>7.8707400000000005E-5</v>
      </c>
      <c r="CO26">
        <f>ROUND('qx mannen 2022'!CO26,10)</f>
        <v>7.7278000000000001E-5</v>
      </c>
      <c r="CP26">
        <f>ROUND('qx mannen 2022'!CP26,10)</f>
        <v>7.58746E-5</v>
      </c>
      <c r="CQ26">
        <f>ROUND('qx mannen 2022'!CQ26,10)</f>
        <v>7.4496699999999994E-5</v>
      </c>
      <c r="CR26">
        <f>ROUND('qx mannen 2022'!CR26,10)</f>
        <v>7.3143699999999996E-5</v>
      </c>
      <c r="CS26">
        <f>ROUND('qx mannen 2022'!CS26,10)</f>
        <v>7.1815299999999997E-5</v>
      </c>
      <c r="CT26">
        <f>ROUND('qx mannen 2022'!CT26,10)</f>
        <v>7.0511000000000003E-5</v>
      </c>
      <c r="CU26">
        <f>ROUND('qx mannen 2022'!CU26,10)</f>
        <v>6.92304E-5</v>
      </c>
      <c r="CV26">
        <f>ROUND('qx mannen 2022'!CV26,10)</f>
        <v>6.7972999999999994E-5</v>
      </c>
      <c r="CW26">
        <f>ROUND('qx mannen 2022'!CW26,10)</f>
        <v>6.6738500000000005E-5</v>
      </c>
      <c r="CX26">
        <f>ROUND('qx mannen 2022'!CX26,10)</f>
        <v>6.5526399999999997E-5</v>
      </c>
      <c r="CY26">
        <f>ROUND('qx mannen 2022'!CY26,10)</f>
        <v>6.4336200000000002E-5</v>
      </c>
      <c r="CZ26">
        <f>ROUND('qx mannen 2022'!CZ26,10)</f>
        <v>6.3167699999999995E-5</v>
      </c>
      <c r="DA26">
        <f>ROUND('qx mannen 2022'!DA26,10)</f>
        <v>6.2020400000000007E-5</v>
      </c>
      <c r="DB26">
        <f>ROUND('qx mannen 2022'!DB26,10)</f>
        <v>6.0893900000000003E-5</v>
      </c>
      <c r="DC26">
        <f>ROUND('qx mannen 2022'!DC26,10)</f>
        <v>5.9787899999999997E-5</v>
      </c>
      <c r="DD26">
        <f>ROUND('qx mannen 2022'!DD26,10)</f>
        <v>5.8702000000000001E-5</v>
      </c>
      <c r="DE26">
        <f>ROUND('qx mannen 2022'!DE26,10)</f>
        <v>5.7635800000000001E-5</v>
      </c>
      <c r="DF26">
        <f>ROUND('qx mannen 2022'!DF26,10)</f>
        <v>5.6588900000000003E-5</v>
      </c>
      <c r="DG26">
        <f>ROUND('qx mannen 2022'!DG26,10)</f>
        <v>5.5560999999999999E-5</v>
      </c>
      <c r="DH26">
        <f>ROUND('qx mannen 2022'!DH26,10)</f>
        <v>5.4551900000000002E-5</v>
      </c>
      <c r="DI26">
        <f>ROUND('qx mannen 2022'!DI26,10)</f>
        <v>5.3560999999999998E-5</v>
      </c>
      <c r="DJ26">
        <f>ROUND('qx mannen 2022'!DJ26,10)</f>
        <v>5.2588099999999999E-5</v>
      </c>
      <c r="DK26">
        <f>ROUND('qx mannen 2022'!DK26,10)</f>
        <v>5.1632899999999998E-5</v>
      </c>
      <c r="DL26">
        <f>ROUND('qx mannen 2022'!DL26,10)</f>
        <v>5.0695100000000002E-5</v>
      </c>
      <c r="DM26">
        <f>ROUND('qx mannen 2022'!DM26,10)</f>
        <v>4.9774300000000002E-5</v>
      </c>
      <c r="DN26">
        <f>ROUND('qx mannen 2022'!DN26,10)</f>
        <v>4.8870199999999998E-5</v>
      </c>
      <c r="DO26">
        <f>ROUND('qx mannen 2022'!DO26,10)</f>
        <v>4.7982499999999997E-5</v>
      </c>
      <c r="DP26">
        <f>ROUND('qx mannen 2022'!DP26,10)</f>
        <v>4.7110999999999997E-5</v>
      </c>
      <c r="DQ26">
        <f>ROUND('qx mannen 2022'!DQ26,10)</f>
        <v>4.6255199999999997E-5</v>
      </c>
      <c r="DR26">
        <f>ROUND('qx mannen 2022'!DR26,10)</f>
        <v>4.5415099999999998E-5</v>
      </c>
      <c r="DS26">
        <f>ROUND('qx mannen 2022'!DS26,10)</f>
        <v>4.4590099999999999E-5</v>
      </c>
      <c r="DT26">
        <f>ROUND('qx mannen 2022'!DT26,10)</f>
        <v>4.3780199999999998E-5</v>
      </c>
      <c r="DU26">
        <f>ROUND('qx mannen 2022'!DU26,10)</f>
        <v>4.2985000000000003E-5</v>
      </c>
      <c r="DV26">
        <f>ROUND('qx mannen 2022'!DV26,10)</f>
        <v>4.2204199999999998E-5</v>
      </c>
      <c r="DW26">
        <f>ROUND('qx mannen 2022'!DW26,10)</f>
        <v>4.1437599999999998E-5</v>
      </c>
      <c r="DX26">
        <f>ROUND('qx mannen 2022'!DX26,10)</f>
        <v>4.0684900000000001E-5</v>
      </c>
      <c r="DY26">
        <f>ROUND('qx mannen 2022'!DY26,10)</f>
        <v>3.99459E-5</v>
      </c>
      <c r="DZ26">
        <f>ROUND('qx mannen 2022'!DZ26,10)</f>
        <v>3.9220300000000001E-5</v>
      </c>
      <c r="EA26">
        <f>ROUND('qx mannen 2022'!EA26,10)</f>
        <v>3.8507899999999998E-5</v>
      </c>
      <c r="EB26">
        <f>ROUND('qx mannen 2022'!EB26,10)</f>
        <v>3.7808400000000002E-5</v>
      </c>
      <c r="EC26">
        <f>ROUND('qx mannen 2022'!EC26,10)</f>
        <v>3.7121700000000001E-5</v>
      </c>
      <c r="ED26">
        <f>ROUND('qx mannen 2022'!ED26,10)</f>
        <v>3.6447399999999999E-5</v>
      </c>
      <c r="EE26">
        <f>ROUND('qx mannen 2022'!EE26,10)</f>
        <v>3.5785299999999998E-5</v>
      </c>
      <c r="EF26">
        <f>ROUND('qx mannen 2022'!EF26,10)</f>
        <v>3.5135300000000002E-5</v>
      </c>
      <c r="EG26">
        <f>ROUND('qx mannen 2022'!EG26,10)</f>
        <v>3.4497099999999999E-5</v>
      </c>
      <c r="EH26">
        <f>ROUND('qx mannen 2022'!EH26,10)</f>
        <v>3.38705E-5</v>
      </c>
      <c r="EI26">
        <f>ROUND('qx mannen 2022'!EI26,10)</f>
        <v>3.32552E-5</v>
      </c>
      <c r="EJ26">
        <f>ROUND('qx mannen 2022'!EJ26,10)</f>
        <v>3.2651199999999997E-5</v>
      </c>
      <c r="EK26">
        <f>ROUND('qx mannen 2022'!EK26,10)</f>
        <v>3.2058099999999997E-5</v>
      </c>
      <c r="EL26">
        <f>ROUND('qx mannen 2022'!EL26,10)</f>
        <v>3.1475800000000001E-5</v>
      </c>
      <c r="EM26">
        <f>ROUND('qx mannen 2022'!EM26,10)</f>
        <v>3.0904000000000001E-5</v>
      </c>
      <c r="EN26">
        <f>ROUND('qx mannen 2022'!EN26,10)</f>
        <v>3.03427E-5</v>
      </c>
      <c r="EO26">
        <f>ROUND('qx mannen 2022'!EO26,10)</f>
        <v>2.9791500000000001E-5</v>
      </c>
      <c r="EP26">
        <f>ROUND('qx mannen 2022'!EP26,10)</f>
        <v>2.92504E-5</v>
      </c>
      <c r="EQ26">
        <f>ROUND('qx mannen 2022'!EQ26,10)</f>
        <v>2.8719000000000001E-5</v>
      </c>
      <c r="ER26">
        <f>ROUND('qx mannen 2022'!ER26,10)</f>
        <v>2.8197399999999999E-5</v>
      </c>
      <c r="ES26">
        <f>ROUND('qx mannen 2022'!ES26,10)</f>
        <v>2.76852E-5</v>
      </c>
      <c r="ET26">
        <f>ROUND('qx mannen 2022'!ET26,10)</f>
        <v>2.7182299999999999E-5</v>
      </c>
      <c r="EU26">
        <f>ROUND('qx mannen 2022'!EU26,10)</f>
        <v>2.66885E-5</v>
      </c>
      <c r="EV26">
        <f>ROUND('qx mannen 2022'!EV26,10)</f>
        <v>2.6203800000000001E-5</v>
      </c>
      <c r="EW26">
        <f>ROUND('qx mannen 2022'!EW26,10)</f>
        <v>2.5727800000000001E-5</v>
      </c>
      <c r="EX26">
        <f>ROUND('qx mannen 2022'!EX26,10)</f>
        <v>2.52604E-5</v>
      </c>
      <c r="EY26">
        <f>ROUND('qx mannen 2022'!EY26,10)</f>
        <v>2.48016E-5</v>
      </c>
      <c r="EZ26">
        <f>ROUND('qx mannen 2022'!EZ26,10)</f>
        <v>2.4351100000000001E-5</v>
      </c>
      <c r="FA26">
        <f>ROUND('qx mannen 2022'!FA26,10)</f>
        <v>2.3908800000000001E-5</v>
      </c>
      <c r="FB26">
        <f>ROUND('qx mannen 2022'!FB26,10)</f>
        <v>2.34745E-5</v>
      </c>
      <c r="FC26">
        <f>ROUND('qx mannen 2022'!FC26,10)</f>
        <v>2.30481E-5</v>
      </c>
      <c r="FD26">
        <f>ROUND('qx mannen 2022'!FD26,10)</f>
        <v>2.2629400000000001E-5</v>
      </c>
      <c r="FE26">
        <f>ROUND('qx mannen 2022'!FE26,10)</f>
        <v>2.2218400000000001E-5</v>
      </c>
      <c r="FF26">
        <f>ROUND('qx mannen 2022'!FF26,10)</f>
        <v>2.18148E-5</v>
      </c>
      <c r="FG26">
        <f>ROUND('qx mannen 2022'!FG26,10)</f>
        <v>2.1418500000000002E-5</v>
      </c>
      <c r="FH26">
        <f>ROUND('qx mannen 2022'!FH26,10)</f>
        <v>2.1029499999999999E-5</v>
      </c>
      <c r="FI26">
        <f>ROUND('qx mannen 2022'!FI26,10)</f>
        <v>2.0647499999999998E-5</v>
      </c>
      <c r="FJ26">
        <f>ROUND('qx mannen 2022'!FJ26,10)</f>
        <v>2.0272399999999999E-5</v>
      </c>
      <c r="FK26">
        <f>ROUND('qx mannen 2022'!FK26,10)</f>
        <v>1.9904200000000002E-5</v>
      </c>
      <c r="FL26">
        <f>ROUND('qx mannen 2022'!FL26,10)</f>
        <v>1.9542600000000002E-5</v>
      </c>
      <c r="FM26">
        <f>ROUND('qx mannen 2022'!FM26,10)</f>
        <v>1.9187599999999999E-5</v>
      </c>
      <c r="FN26">
        <f>ROUND('qx mannen 2022'!FN26,10)</f>
        <v>1.8839100000000001E-5</v>
      </c>
      <c r="FO26">
        <f>ROUND('qx mannen 2022'!FO26,10)</f>
        <v>1.8496899999999999E-5</v>
      </c>
      <c r="FP26">
        <f>ROUND('qx mannen 2022'!FP26,10)</f>
        <v>1.8160900000000001E-5</v>
      </c>
      <c r="FQ26">
        <f>ROUND('qx mannen 2022'!FQ26,10)</f>
        <v>1.7830999999999999E-5</v>
      </c>
    </row>
    <row r="27" spans="2:173" x14ac:dyDescent="0.2">
      <c r="B27">
        <f>ROUND('qx mannen 2022'!B27,10)</f>
        <v>3.991221E-4</v>
      </c>
      <c r="C27">
        <f>ROUND('qx mannen 2022'!C27,10)</f>
        <v>3.925674E-4</v>
      </c>
      <c r="D27">
        <f>ROUND('qx mannen 2022'!D27,10)</f>
        <v>3.86103E-4</v>
      </c>
      <c r="E27">
        <f>ROUND('qx mannen 2022'!E27,10)</f>
        <v>3.7972940000000001E-4</v>
      </c>
      <c r="F27">
        <f>ROUND('qx mannen 2022'!F27,10)</f>
        <v>3.7344670000000001E-4</v>
      </c>
      <c r="G27">
        <f>ROUND('qx mannen 2022'!G27,10)</f>
        <v>3.6725499999999998E-4</v>
      </c>
      <c r="H27">
        <f>ROUND('qx mannen 2022'!H27,10)</f>
        <v>3.6115410000000001E-4</v>
      </c>
      <c r="I27">
        <f>ROUND('qx mannen 2022'!I27,10)</f>
        <v>3.5514390000000002E-4</v>
      </c>
      <c r="J27">
        <f>ROUND('qx mannen 2022'!J27,10)</f>
        <v>3.4922399999999998E-4</v>
      </c>
      <c r="K27">
        <f>ROUND('qx mannen 2022'!K27,10)</f>
        <v>3.4339400000000001E-4</v>
      </c>
      <c r="L27">
        <f>ROUND('qx mannen 2022'!L27,10)</f>
        <v>3.3765329999999998E-4</v>
      </c>
      <c r="M27">
        <f>ROUND('qx mannen 2022'!M27,10)</f>
        <v>3.3200120000000002E-4</v>
      </c>
      <c r="N27">
        <f>ROUND('qx mannen 2022'!N27,10)</f>
        <v>3.2643720000000002E-4</v>
      </c>
      <c r="O27">
        <f>ROUND('qx mannen 2022'!O27,10)</f>
        <v>3.2096039999999999E-4</v>
      </c>
      <c r="P27">
        <f>ROUND('qx mannen 2022'!P27,10)</f>
        <v>3.1557010000000002E-4</v>
      </c>
      <c r="Q27">
        <f>ROUND('qx mannen 2022'!Q27,10)</f>
        <v>3.1026529999999999E-4</v>
      </c>
      <c r="R27">
        <f>ROUND('qx mannen 2022'!R27,10)</f>
        <v>3.050452E-4</v>
      </c>
      <c r="S27">
        <f>ROUND('qx mannen 2022'!S27,10)</f>
        <v>2.9990890000000002E-4</v>
      </c>
      <c r="T27">
        <f>ROUND('qx mannen 2022'!T27,10)</f>
        <v>2.948553E-4</v>
      </c>
      <c r="U27">
        <f>ROUND('qx mannen 2022'!U27,10)</f>
        <v>2.8988350000000001E-4</v>
      </c>
      <c r="V27">
        <f>ROUND('qx mannen 2022'!V27,10)</f>
        <v>2.8499260000000001E-4</v>
      </c>
      <c r="W27">
        <f>ROUND('qx mannen 2022'!W27,10)</f>
        <v>2.801813E-4</v>
      </c>
      <c r="X27">
        <f>ROUND('qx mannen 2022'!X27,10)</f>
        <v>2.7544880000000002E-4</v>
      </c>
      <c r="Y27">
        <f>ROUND('qx mannen 2022'!Y27,10)</f>
        <v>2.707939E-4</v>
      </c>
      <c r="Z27">
        <f>ROUND('qx mannen 2022'!Z27,10)</f>
        <v>2.6621549999999999E-4</v>
      </c>
      <c r="AA27">
        <f>ROUND('qx mannen 2022'!AA27,10)</f>
        <v>2.6171270000000001E-4</v>
      </c>
      <c r="AB27">
        <f>ROUND('qx mannen 2022'!AB27,10)</f>
        <v>2.5728440000000001E-4</v>
      </c>
      <c r="AC27">
        <f>ROUND('qx mannen 2022'!AC27,10)</f>
        <v>2.5292940000000002E-4</v>
      </c>
      <c r="AD27">
        <f>ROUND('qx mannen 2022'!AD27,10)</f>
        <v>2.4864670000000001E-4</v>
      </c>
      <c r="AE27">
        <f>ROUND('qx mannen 2022'!AE27,10)</f>
        <v>2.4443529999999998E-4</v>
      </c>
      <c r="AF27">
        <f>ROUND('qx mannen 2022'!AF27,10)</f>
        <v>2.40294E-4</v>
      </c>
      <c r="AG27">
        <f>ROUND('qx mannen 2022'!AG27,10)</f>
        <v>2.362218E-4</v>
      </c>
      <c r="AH27">
        <f>ROUND('qx mannen 2022'!AH27,10)</f>
        <v>2.322177E-4</v>
      </c>
      <c r="AI27">
        <f>ROUND('qx mannen 2022'!AI27,10)</f>
        <v>2.2828059999999999E-4</v>
      </c>
      <c r="AJ27">
        <f>ROUND('qx mannen 2022'!AJ27,10)</f>
        <v>2.2440940000000001E-4</v>
      </c>
      <c r="AK27">
        <f>ROUND('qx mannen 2022'!AK27,10)</f>
        <v>2.206032E-4</v>
      </c>
      <c r="AL27">
        <f>ROUND('qx mannen 2022'!AL27,10)</f>
        <v>2.1686080000000001E-4</v>
      </c>
      <c r="AM27">
        <f>ROUND('qx mannen 2022'!AM27,10)</f>
        <v>2.1318140000000001E-4</v>
      </c>
      <c r="AN27">
        <f>ROUND('qx mannen 2022'!AN27,10)</f>
        <v>2.0956379999999999E-4</v>
      </c>
      <c r="AO27">
        <f>ROUND('qx mannen 2022'!AO27,10)</f>
        <v>2.0600720000000001E-4</v>
      </c>
      <c r="AP27">
        <f>ROUND('qx mannen 2022'!AP27,10)</f>
        <v>2.0251040000000001E-4</v>
      </c>
      <c r="AQ27">
        <f>ROUND('qx mannen 2022'!AQ27,10)</f>
        <v>1.990726E-4</v>
      </c>
      <c r="AR27">
        <f>ROUND('qx mannen 2022'!AR27,10)</f>
        <v>1.956928E-4</v>
      </c>
      <c r="AS27">
        <f>ROUND('qx mannen 2022'!AS27,10)</f>
        <v>1.9237E-4</v>
      </c>
      <c r="AT27">
        <f>ROUND('qx mannen 2022'!AT27,10)</f>
        <v>1.8910340000000001E-4</v>
      </c>
      <c r="AU27">
        <f>ROUND('qx mannen 2022'!AU27,10)</f>
        <v>1.8589189999999999E-4</v>
      </c>
      <c r="AV27">
        <f>ROUND('qx mannen 2022'!AV27,10)</f>
        <v>1.8273479999999999E-4</v>
      </c>
      <c r="AW27">
        <f>ROUND('qx mannen 2022'!AW27,10)</f>
        <v>1.79631E-4</v>
      </c>
      <c r="AX27">
        <f>ROUND('qx mannen 2022'!AX27,10)</f>
        <v>1.765797E-4</v>
      </c>
      <c r="AY27">
        <f>ROUND('qx mannen 2022'!AY27,10)</f>
        <v>1.7358010000000001E-4</v>
      </c>
      <c r="AZ27">
        <f>ROUND('qx mannen 2022'!AZ27,10)</f>
        <v>1.7063129999999999E-4</v>
      </c>
      <c r="BA27">
        <f>ROUND('qx mannen 2022'!BA27,10)</f>
        <v>1.677324E-4</v>
      </c>
      <c r="BB27">
        <f>ROUND('qx mannen 2022'!BB27,10)</f>
        <v>1.648826E-4</v>
      </c>
      <c r="BC27">
        <f>ROUND('qx mannen 2022'!BC27,10)</f>
        <v>1.6208109999999999E-4</v>
      </c>
      <c r="BD27">
        <f>ROUND('qx mannen 2022'!BD27,10)</f>
        <v>1.5932709999999999E-4</v>
      </c>
      <c r="BE27">
        <f>ROUND('qx mannen 2022'!BE27,10)</f>
        <v>1.5661970000000001E-4</v>
      </c>
      <c r="BF27">
        <f>ROUND('qx mannen 2022'!BF27,10)</f>
        <v>1.5395830000000001E-4</v>
      </c>
      <c r="BG27">
        <f>ROUND('qx mannen 2022'!BG27,10)</f>
        <v>1.51342E-4</v>
      </c>
      <c r="BH27">
        <f>ROUND('qx mannen 2022'!BH27,10)</f>
        <v>1.4877010000000001E-4</v>
      </c>
      <c r="BI27">
        <f>ROUND('qx mannen 2022'!BI27,10)</f>
        <v>1.462418E-4</v>
      </c>
      <c r="BJ27">
        <f>ROUND('qx mannen 2022'!BJ27,10)</f>
        <v>1.4375649999999999E-4</v>
      </c>
      <c r="BK27">
        <f>ROUND('qx mannen 2022'!BK27,10)</f>
        <v>1.413133E-4</v>
      </c>
      <c r="BL27">
        <f>ROUND('qx mannen 2022'!BL27,10)</f>
        <v>1.3891150000000001E-4</v>
      </c>
      <c r="BM27">
        <f>ROUND('qx mannen 2022'!BM27,10)</f>
        <v>1.365506E-4</v>
      </c>
      <c r="BN27">
        <f>ROUND('qx mannen 2022'!BN27,10)</f>
        <v>1.342297E-4</v>
      </c>
      <c r="BO27">
        <f>ROUND('qx mannen 2022'!BO27,10)</f>
        <v>1.3194819999999999E-4</v>
      </c>
      <c r="BP27">
        <f>ROUND('qx mannen 2022'!BP27,10)</f>
        <v>1.2970549999999999E-4</v>
      </c>
      <c r="BQ27">
        <f>ROUND('qx mannen 2022'!BQ27,10)</f>
        <v>1.2750089999999999E-4</v>
      </c>
      <c r="BR27">
        <f>ROUND('qx mannen 2022'!BR27,10)</f>
        <v>1.253336E-4</v>
      </c>
      <c r="BS27">
        <f>ROUND('qx mannen 2022'!BS27,10)</f>
        <v>1.232033E-4</v>
      </c>
      <c r="BT27">
        <f>ROUND('qx mannen 2022'!BT27,10)</f>
        <v>1.21109E-4</v>
      </c>
      <c r="BU27">
        <f>ROUND('qx mannen 2022'!BU27,10)</f>
        <v>1.1905039999999999E-4</v>
      </c>
      <c r="BV27">
        <f>ROUND('qx mannen 2022'!BV27,10)</f>
        <v>1.170267E-4</v>
      </c>
      <c r="BW27">
        <f>ROUND('qx mannen 2022'!BW27,10)</f>
        <v>1.150374E-4</v>
      </c>
      <c r="BX27">
        <f>ROUND('qx mannen 2022'!BX27,10)</f>
        <v>1.13082E-4</v>
      </c>
      <c r="BY27">
        <f>ROUND('qx mannen 2022'!BY27,10)</f>
        <v>1.1115970000000001E-4</v>
      </c>
      <c r="BZ27">
        <f>ROUND('qx mannen 2022'!BZ27,10)</f>
        <v>1.092701E-4</v>
      </c>
      <c r="CA27">
        <f>ROUND('qx mannen 2022'!CA27,10)</f>
        <v>1.074126E-4</v>
      </c>
      <c r="CB27">
        <f>ROUND('qx mannen 2022'!CB27,10)</f>
        <v>1.055866E-4</v>
      </c>
      <c r="CC27">
        <f>ROUND('qx mannen 2022'!CC27,10)</f>
        <v>1.037917E-4</v>
      </c>
      <c r="CD27">
        <f>ROUND('qx mannen 2022'!CD27,10)</f>
        <v>1.020273E-4</v>
      </c>
      <c r="CE27">
        <f>ROUND('qx mannen 2022'!CE27,10)</f>
        <v>1.002929E-4</v>
      </c>
      <c r="CF27">
        <f>ROUND('qx mannen 2022'!CF27,10)</f>
        <v>9.8587999999999999E-5</v>
      </c>
      <c r="CG27">
        <f>ROUND('qx mannen 2022'!CG27,10)</f>
        <v>9.6911999999999996E-5</v>
      </c>
      <c r="CH27">
        <f>ROUND('qx mannen 2022'!CH27,10)</f>
        <v>9.5264499999999996E-5</v>
      </c>
      <c r="CI27">
        <f>ROUND('qx mannen 2022'!CI27,10)</f>
        <v>9.3645000000000002E-5</v>
      </c>
      <c r="CJ27">
        <f>ROUND('qx mannen 2022'!CJ27,10)</f>
        <v>9.2053100000000001E-5</v>
      </c>
      <c r="CK27">
        <f>ROUND('qx mannen 2022'!CK27,10)</f>
        <v>9.0488200000000006E-5</v>
      </c>
      <c r="CL27">
        <f>ROUND('qx mannen 2022'!CL27,10)</f>
        <v>8.8949799999999993E-5</v>
      </c>
      <c r="CM27">
        <f>ROUND('qx mannen 2022'!CM27,10)</f>
        <v>8.7437700000000005E-5</v>
      </c>
      <c r="CN27">
        <f>ROUND('qx mannen 2022'!CN27,10)</f>
        <v>8.5951200000000005E-5</v>
      </c>
      <c r="CO27">
        <f>ROUND('qx mannen 2022'!CO27,10)</f>
        <v>8.4489999999999999E-5</v>
      </c>
      <c r="CP27">
        <f>ROUND('qx mannen 2022'!CP27,10)</f>
        <v>8.3053700000000001E-5</v>
      </c>
      <c r="CQ27">
        <f>ROUND('qx mannen 2022'!CQ27,10)</f>
        <v>8.1641699999999995E-5</v>
      </c>
      <c r="CR27">
        <f>ROUND('qx mannen 2022'!CR27,10)</f>
        <v>8.0253799999999994E-5</v>
      </c>
      <c r="CS27">
        <f>ROUND('qx mannen 2022'!CS27,10)</f>
        <v>7.8889399999999997E-5</v>
      </c>
      <c r="CT27">
        <f>ROUND('qx mannen 2022'!CT27,10)</f>
        <v>7.7548300000000004E-5</v>
      </c>
      <c r="CU27">
        <f>ROUND('qx mannen 2022'!CU27,10)</f>
        <v>7.62299E-5</v>
      </c>
      <c r="CV27">
        <f>ROUND('qx mannen 2022'!CV27,10)</f>
        <v>7.4933999999999998E-5</v>
      </c>
      <c r="CW27">
        <f>ROUND('qx mannen 2022'!CW27,10)</f>
        <v>7.3660100000000003E-5</v>
      </c>
      <c r="CX27">
        <f>ROUND('qx mannen 2022'!CX27,10)</f>
        <v>7.2407800000000002E-5</v>
      </c>
      <c r="CY27">
        <f>ROUND('qx mannen 2022'!CY27,10)</f>
        <v>7.1176799999999999E-5</v>
      </c>
      <c r="CZ27">
        <f>ROUND('qx mannen 2022'!CZ27,10)</f>
        <v>6.9966800000000002E-5</v>
      </c>
      <c r="DA27">
        <f>ROUND('qx mannen 2022'!DA27,10)</f>
        <v>6.8777300000000003E-5</v>
      </c>
      <c r="DB27">
        <f>ROUND('qx mannen 2022'!DB27,10)</f>
        <v>6.7607999999999994E-5</v>
      </c>
      <c r="DC27">
        <f>ROUND('qx mannen 2022'!DC27,10)</f>
        <v>6.6458599999999994E-5</v>
      </c>
      <c r="DD27">
        <f>ROUND('qx mannen 2022'!DD27,10)</f>
        <v>6.5328799999999997E-5</v>
      </c>
      <c r="DE27">
        <f>ROUND('qx mannen 2022'!DE27,10)</f>
        <v>6.4218200000000001E-5</v>
      </c>
      <c r="DF27">
        <f>ROUND('qx mannen 2022'!DF27,10)</f>
        <v>6.3126400000000006E-5</v>
      </c>
      <c r="DG27">
        <f>ROUND('qx mannen 2022'!DG27,10)</f>
        <v>6.2053199999999997E-5</v>
      </c>
      <c r="DH27">
        <f>ROUND('qx mannen 2022'!DH27,10)</f>
        <v>6.0998200000000002E-5</v>
      </c>
      <c r="DI27">
        <f>ROUND('qx mannen 2022'!DI27,10)</f>
        <v>5.9961199999999998E-5</v>
      </c>
      <c r="DJ27">
        <f>ROUND('qx mannen 2022'!DJ27,10)</f>
        <v>5.8941799999999999E-5</v>
      </c>
      <c r="DK27">
        <f>ROUND('qx mannen 2022'!DK27,10)</f>
        <v>5.7939799999999997E-5</v>
      </c>
      <c r="DL27">
        <f>ROUND('qx mannen 2022'!DL27,10)</f>
        <v>5.6954699999999999E-5</v>
      </c>
      <c r="DM27">
        <f>ROUND('qx mannen 2022'!DM27,10)</f>
        <v>5.5986499999999997E-5</v>
      </c>
      <c r="DN27">
        <f>ROUND('qx mannen 2022'!DN27,10)</f>
        <v>5.5034600000000003E-5</v>
      </c>
      <c r="DO27">
        <f>ROUND('qx mannen 2022'!DO27,10)</f>
        <v>5.4098999999999998E-5</v>
      </c>
      <c r="DP27">
        <f>ROUND('qx mannen 2022'!DP27,10)</f>
        <v>5.3179300000000001E-5</v>
      </c>
      <c r="DQ27">
        <f>ROUND('qx mannen 2022'!DQ27,10)</f>
        <v>5.2275199999999997E-5</v>
      </c>
      <c r="DR27">
        <f>ROUND('qx mannen 2022'!DR27,10)</f>
        <v>5.13865E-5</v>
      </c>
      <c r="DS27">
        <f>ROUND('qx mannen 2022'!DS27,10)</f>
        <v>5.0512800000000002E-5</v>
      </c>
      <c r="DT27">
        <f>ROUND('qx mannen 2022'!DT27,10)</f>
        <v>4.9654100000000003E-5</v>
      </c>
      <c r="DU27">
        <f>ROUND('qx mannen 2022'!DU27,10)</f>
        <v>4.8809900000000002E-5</v>
      </c>
      <c r="DV27">
        <f>ROUND('qx mannen 2022'!DV27,10)</f>
        <v>4.7980099999999998E-5</v>
      </c>
      <c r="DW27">
        <f>ROUND('qx mannen 2022'!DW27,10)</f>
        <v>4.7164399999999999E-5</v>
      </c>
      <c r="DX27">
        <f>ROUND('qx mannen 2022'!DX27,10)</f>
        <v>4.6362500000000002E-5</v>
      </c>
      <c r="DY27">
        <f>ROUND('qx mannen 2022'!DY27,10)</f>
        <v>4.5574300000000002E-5</v>
      </c>
      <c r="DZ27">
        <f>ROUND('qx mannen 2022'!DZ27,10)</f>
        <v>4.4799499999999997E-5</v>
      </c>
      <c r="EA27">
        <f>ROUND('qx mannen 2022'!EA27,10)</f>
        <v>4.4037900000000001E-5</v>
      </c>
      <c r="EB27">
        <f>ROUND('qx mannen 2022'!EB27,10)</f>
        <v>4.3289199999999999E-5</v>
      </c>
      <c r="EC27">
        <f>ROUND('qx mannen 2022'!EC27,10)</f>
        <v>4.2553199999999998E-5</v>
      </c>
      <c r="ED27">
        <f>ROUND('qx mannen 2022'!ED27,10)</f>
        <v>4.1829799999999997E-5</v>
      </c>
      <c r="EE27">
        <f>ROUND('qx mannen 2022'!EE27,10)</f>
        <v>4.1118600000000003E-5</v>
      </c>
      <c r="EF27">
        <f>ROUND('qx mannen 2022'!EF27,10)</f>
        <v>4.0419600000000002E-5</v>
      </c>
      <c r="EG27">
        <f>ROUND('qx mannen 2022'!EG27,10)</f>
        <v>3.9732399999999999E-5</v>
      </c>
      <c r="EH27">
        <f>ROUND('qx mannen 2022'!EH27,10)</f>
        <v>3.9056900000000002E-5</v>
      </c>
      <c r="EI27">
        <f>ROUND('qx mannen 2022'!EI27,10)</f>
        <v>3.8392900000000003E-5</v>
      </c>
      <c r="EJ27">
        <f>ROUND('qx mannen 2022'!EJ27,10)</f>
        <v>3.7740200000000002E-5</v>
      </c>
      <c r="EK27">
        <f>ROUND('qx mannen 2022'!EK27,10)</f>
        <v>3.7098499999999997E-5</v>
      </c>
      <c r="EL27">
        <f>ROUND('qx mannen 2022'!EL27,10)</f>
        <v>3.6467799999999997E-5</v>
      </c>
      <c r="EM27">
        <f>ROUND('qx mannen 2022'!EM27,10)</f>
        <v>3.5847799999999999E-5</v>
      </c>
      <c r="EN27">
        <f>ROUND('qx mannen 2022'!EN27,10)</f>
        <v>3.5238399999999998E-5</v>
      </c>
      <c r="EO27">
        <f>ROUND('qx mannen 2022'!EO27,10)</f>
        <v>3.4639299999999999E-5</v>
      </c>
      <c r="EP27">
        <f>ROUND('qx mannen 2022'!EP27,10)</f>
        <v>3.4050400000000002E-5</v>
      </c>
      <c r="EQ27">
        <f>ROUND('qx mannen 2022'!EQ27,10)</f>
        <v>3.34715E-5</v>
      </c>
      <c r="ER27">
        <f>ROUND('qx mannen 2022'!ER27,10)</f>
        <v>3.2902399999999999E-5</v>
      </c>
      <c r="ES27">
        <f>ROUND('qx mannen 2022'!ES27,10)</f>
        <v>3.2343099999999999E-5</v>
      </c>
      <c r="ET27">
        <f>ROUND('qx mannen 2022'!ET27,10)</f>
        <v>3.1793199999999999E-5</v>
      </c>
      <c r="EU27">
        <f>ROUND('qx mannen 2022'!EU27,10)</f>
        <v>3.12527E-5</v>
      </c>
      <c r="EV27">
        <f>ROUND('qx mannen 2022'!EV27,10)</f>
        <v>3.07213E-5</v>
      </c>
      <c r="EW27">
        <f>ROUND('qx mannen 2022'!EW27,10)</f>
        <v>3.0199E-5</v>
      </c>
      <c r="EX27">
        <f>ROUND('qx mannen 2022'!EX27,10)</f>
        <v>2.9685599999999999E-5</v>
      </c>
      <c r="EY27">
        <f>ROUND('qx mannen 2022'!EY27,10)</f>
        <v>2.91809E-5</v>
      </c>
      <c r="EZ27">
        <f>ROUND('qx mannen 2022'!EZ27,10)</f>
        <v>2.86848E-5</v>
      </c>
      <c r="FA27">
        <f>ROUND('qx mannen 2022'!FA27,10)</f>
        <v>2.8197100000000001E-5</v>
      </c>
      <c r="FB27">
        <f>ROUND('qx mannen 2022'!FB27,10)</f>
        <v>2.7717800000000001E-5</v>
      </c>
      <c r="FC27">
        <f>ROUND('qx mannen 2022'!FC27,10)</f>
        <v>2.7246500000000001E-5</v>
      </c>
      <c r="FD27">
        <f>ROUND('qx mannen 2022'!FD27,10)</f>
        <v>2.6783300000000002E-5</v>
      </c>
      <c r="FE27">
        <f>ROUND('qx mannen 2022'!FE27,10)</f>
        <v>2.6327999999999999E-5</v>
      </c>
      <c r="FF27">
        <f>ROUND('qx mannen 2022'!FF27,10)</f>
        <v>2.58803E-5</v>
      </c>
      <c r="FG27">
        <f>ROUND('qx mannen 2022'!FG27,10)</f>
        <v>2.5440300000000001E-5</v>
      </c>
      <c r="FH27">
        <f>ROUND('qx mannen 2022'!FH27,10)</f>
        <v>2.5007800000000001E-5</v>
      </c>
      <c r="FI27">
        <f>ROUND('qx mannen 2022'!FI27,10)</f>
        <v>2.4582700000000001E-5</v>
      </c>
      <c r="FJ27">
        <f>ROUND('qx mannen 2022'!FJ27,10)</f>
        <v>2.4164699999999999E-5</v>
      </c>
      <c r="FK27">
        <f>ROUND('qx mannen 2022'!FK27,10)</f>
        <v>2.37539E-5</v>
      </c>
      <c r="FL27">
        <f>ROUND('qx mannen 2022'!FL27,10)</f>
        <v>2.3350099999999999E-5</v>
      </c>
      <c r="FM27">
        <f>ROUND('qx mannen 2022'!FM27,10)</f>
        <v>2.2953099999999999E-5</v>
      </c>
      <c r="FN27">
        <f>ROUND('qx mannen 2022'!FN27,10)</f>
        <v>2.25628E-5</v>
      </c>
      <c r="FO27">
        <f>ROUND('qx mannen 2022'!FO27,10)</f>
        <v>2.21793E-5</v>
      </c>
      <c r="FP27">
        <f>ROUND('qx mannen 2022'!FP27,10)</f>
        <v>2.1802199999999999E-5</v>
      </c>
      <c r="FQ27">
        <f>ROUND('qx mannen 2022'!FQ27,10)</f>
        <v>2.14315E-5</v>
      </c>
    </row>
    <row r="28" spans="2:173" x14ac:dyDescent="0.2">
      <c r="B28">
        <f>ROUND('qx mannen 2022'!B28,10)</f>
        <v>4.0643420000000002E-4</v>
      </c>
      <c r="C28">
        <f>ROUND('qx mannen 2022'!C28,10)</f>
        <v>4.018556E-4</v>
      </c>
      <c r="D28">
        <f>ROUND('qx mannen 2022'!D28,10)</f>
        <v>3.9716980000000001E-4</v>
      </c>
      <c r="E28">
        <f>ROUND('qx mannen 2022'!E28,10)</f>
        <v>3.9239389999999998E-4</v>
      </c>
      <c r="F28">
        <f>ROUND('qx mannen 2022'!F28,10)</f>
        <v>3.8754330000000001E-4</v>
      </c>
      <c r="G28">
        <f>ROUND('qx mannen 2022'!G28,10)</f>
        <v>3.8263229999999999E-4</v>
      </c>
      <c r="H28">
        <f>ROUND('qx mannen 2022'!H28,10)</f>
        <v>3.7767379999999998E-4</v>
      </c>
      <c r="I28">
        <f>ROUND('qx mannen 2022'!I28,10)</f>
        <v>3.7267959999999999E-4</v>
      </c>
      <c r="J28">
        <f>ROUND('qx mannen 2022'!J28,10)</f>
        <v>3.6766019999999997E-4</v>
      </c>
      <c r="K28">
        <f>ROUND('qx mannen 2022'!K28,10)</f>
        <v>3.626255E-4</v>
      </c>
      <c r="L28">
        <f>ROUND('qx mannen 2022'!L28,10)</f>
        <v>3.575842E-4</v>
      </c>
      <c r="M28">
        <f>ROUND('qx mannen 2022'!M28,10)</f>
        <v>3.5254410000000003E-4</v>
      </c>
      <c r="N28">
        <f>ROUND('qx mannen 2022'!N28,10)</f>
        <v>3.4751250000000002E-4</v>
      </c>
      <c r="O28">
        <f>ROUND('qx mannen 2022'!O28,10)</f>
        <v>3.4249569999999997E-4</v>
      </c>
      <c r="P28">
        <f>ROUND('qx mannen 2022'!P28,10)</f>
        <v>3.3749939999999998E-4</v>
      </c>
      <c r="Q28">
        <f>ROUND('qx mannen 2022'!Q28,10)</f>
        <v>3.3252880000000001E-4</v>
      </c>
      <c r="R28">
        <f>ROUND('qx mannen 2022'!R28,10)</f>
        <v>3.275884E-4</v>
      </c>
      <c r="S28">
        <f>ROUND('qx mannen 2022'!S28,10)</f>
        <v>3.2268249999999998E-4</v>
      </c>
      <c r="T28">
        <f>ROUND('qx mannen 2022'!T28,10)</f>
        <v>3.178144E-4</v>
      </c>
      <c r="U28">
        <f>ROUND('qx mannen 2022'!U28,10)</f>
        <v>3.1298749999999998E-4</v>
      </c>
      <c r="V28">
        <f>ROUND('qx mannen 2022'!V28,10)</f>
        <v>3.0820450000000003E-4</v>
      </c>
      <c r="W28">
        <f>ROUND('qx mannen 2022'!W28,10)</f>
        <v>3.0346790000000001E-4</v>
      </c>
      <c r="X28">
        <f>ROUND('qx mannen 2022'!X28,10)</f>
        <v>2.987798E-4</v>
      </c>
      <c r="Y28">
        <f>ROUND('qx mannen 2022'!Y28,10)</f>
        <v>2.94142E-4</v>
      </c>
      <c r="Z28">
        <f>ROUND('qx mannen 2022'!Z28,10)</f>
        <v>2.8955609999999998E-4</v>
      </c>
      <c r="AA28">
        <f>ROUND('qx mannen 2022'!AA28,10)</f>
        <v>2.8502349999999998E-4</v>
      </c>
      <c r="AB28">
        <f>ROUND('qx mannen 2022'!AB28,10)</f>
        <v>2.8054520000000001E-4</v>
      </c>
      <c r="AC28">
        <f>ROUND('qx mannen 2022'!AC28,10)</f>
        <v>2.761223E-4</v>
      </c>
      <c r="AD28">
        <f>ROUND('qx mannen 2022'!AD28,10)</f>
        <v>2.7175529999999998E-4</v>
      </c>
      <c r="AE28">
        <f>ROUND('qx mannen 2022'!AE28,10)</f>
        <v>2.67445E-4</v>
      </c>
      <c r="AF28">
        <f>ROUND('qx mannen 2022'!AF28,10)</f>
        <v>2.6319169999999999E-4</v>
      </c>
      <c r="AG28">
        <f>ROUND('qx mannen 2022'!AG28,10)</f>
        <v>2.589957E-4</v>
      </c>
      <c r="AH28">
        <f>ROUND('qx mannen 2022'!AH28,10)</f>
        <v>2.5485729999999998E-4</v>
      </c>
      <c r="AI28">
        <f>ROUND('qx mannen 2022'!AI28,10)</f>
        <v>2.5077660000000001E-4</v>
      </c>
      <c r="AJ28">
        <f>ROUND('qx mannen 2022'!AJ28,10)</f>
        <v>2.4675339999999997E-4</v>
      </c>
      <c r="AK28">
        <f>ROUND('qx mannen 2022'!AK28,10)</f>
        <v>2.4278780000000001E-4</v>
      </c>
      <c r="AL28">
        <f>ROUND('qx mannen 2022'!AL28,10)</f>
        <v>2.3887950000000001E-4</v>
      </c>
      <c r="AM28">
        <f>ROUND('qx mannen 2022'!AM28,10)</f>
        <v>2.350284E-4</v>
      </c>
      <c r="AN28">
        <f>ROUND('qx mannen 2022'!AN28,10)</f>
        <v>2.31234E-4</v>
      </c>
      <c r="AO28">
        <f>ROUND('qx mannen 2022'!AO28,10)</f>
        <v>2.2749620000000001E-4</v>
      </c>
      <c r="AP28">
        <f>ROUND('qx mannen 2022'!AP28,10)</f>
        <v>2.238144E-4</v>
      </c>
      <c r="AQ28">
        <f>ROUND('qx mannen 2022'!AQ28,10)</f>
        <v>2.2018830000000001E-4</v>
      </c>
      <c r="AR28">
        <f>ROUND('qx mannen 2022'!AR28,10)</f>
        <v>2.166173E-4</v>
      </c>
      <c r="AS28">
        <f>ROUND('qx mannen 2022'!AS28,10)</f>
        <v>2.1310099999999999E-4</v>
      </c>
      <c r="AT28">
        <f>ROUND('qx mannen 2022'!AT28,10)</f>
        <v>2.096388E-4</v>
      </c>
      <c r="AU28">
        <f>ROUND('qx mannen 2022'!AU28,10)</f>
        <v>2.0623009999999999E-4</v>
      </c>
      <c r="AV28">
        <f>ROUND('qx mannen 2022'!AV28,10)</f>
        <v>2.028744E-4</v>
      </c>
      <c r="AW28">
        <f>ROUND('qx mannen 2022'!AW28,10)</f>
        <v>1.9957119999999999E-4</v>
      </c>
      <c r="AX28">
        <f>ROUND('qx mannen 2022'!AX28,10)</f>
        <v>1.9631959999999999E-4</v>
      </c>
      <c r="AY28">
        <f>ROUND('qx mannen 2022'!AY28,10)</f>
        <v>1.931193E-4</v>
      </c>
      <c r="AZ28">
        <f>ROUND('qx mannen 2022'!AZ28,10)</f>
        <v>1.8996940000000001E-4</v>
      </c>
      <c r="BA28">
        <f>ROUND('qx mannen 2022'!BA28,10)</f>
        <v>1.8686939999999999E-4</v>
      </c>
      <c r="BB28">
        <f>ROUND('qx mannen 2022'!BB28,10)</f>
        <v>1.838186E-4</v>
      </c>
      <c r="BC28">
        <f>ROUND('qx mannen 2022'!BC28,10)</f>
        <v>1.8081630000000001E-4</v>
      </c>
      <c r="BD28">
        <f>ROUND('qx mannen 2022'!BD28,10)</f>
        <v>1.7786200000000001E-4</v>
      </c>
      <c r="BE28">
        <f>ROUND('qx mannen 2022'!BE28,10)</f>
        <v>1.7495489999999999E-4</v>
      </c>
      <c r="BF28">
        <f>ROUND('qx mannen 2022'!BF28,10)</f>
        <v>1.720944E-4</v>
      </c>
      <c r="BG28">
        <f>ROUND('qx mannen 2022'!BG28,10)</f>
        <v>1.6927979999999999E-4</v>
      </c>
      <c r="BH28">
        <f>ROUND('qx mannen 2022'!BH28,10)</f>
        <v>1.665104E-4</v>
      </c>
      <c r="BI28">
        <f>ROUND('qx mannen 2022'!BI28,10)</f>
        <v>1.637857E-4</v>
      </c>
      <c r="BJ28">
        <f>ROUND('qx mannen 2022'!BJ28,10)</f>
        <v>1.611049E-4</v>
      </c>
      <c r="BK28">
        <f>ROUND('qx mannen 2022'!BK28,10)</f>
        <v>1.584674E-4</v>
      </c>
      <c r="BL28">
        <f>ROUND('qx mannen 2022'!BL28,10)</f>
        <v>1.558725E-4</v>
      </c>
      <c r="BM28">
        <f>ROUND('qx mannen 2022'!BM28,10)</f>
        <v>1.5331970000000001E-4</v>
      </c>
      <c r="BN28">
        <f>ROUND('qx mannen 2022'!BN28,10)</f>
        <v>1.5080820000000001E-4</v>
      </c>
      <c r="BO28">
        <f>ROUND('qx mannen 2022'!BO28,10)</f>
        <v>1.4833749999999999E-4</v>
      </c>
      <c r="BP28">
        <f>ROUND('qx mannen 2022'!BP28,10)</f>
        <v>1.4590689999999999E-4</v>
      </c>
      <c r="BQ28">
        <f>ROUND('qx mannen 2022'!BQ28,10)</f>
        <v>1.4351580000000001E-4</v>
      </c>
      <c r="BR28">
        <f>ROUND('qx mannen 2022'!BR28,10)</f>
        <v>1.4116359999999999E-4</v>
      </c>
      <c r="BS28">
        <f>ROUND('qx mannen 2022'!BS28,10)</f>
        <v>1.3884969999999999E-4</v>
      </c>
      <c r="BT28">
        <f>ROUND('qx mannen 2022'!BT28,10)</f>
        <v>1.365734E-4</v>
      </c>
      <c r="BU28">
        <f>ROUND('qx mannen 2022'!BU28,10)</f>
        <v>1.343343E-4</v>
      </c>
      <c r="BV28">
        <f>ROUND('qx mannen 2022'!BV28,10)</f>
        <v>1.321316E-4</v>
      </c>
      <c r="BW28">
        <f>ROUND('qx mannen 2022'!BW28,10)</f>
        <v>1.299649E-4</v>
      </c>
      <c r="BX28">
        <f>ROUND('qx mannen 2022'!BX28,10)</f>
        <v>1.2783360000000001E-4</v>
      </c>
      <c r="BY28">
        <f>ROUND('qx mannen 2022'!BY28,10)</f>
        <v>1.2573700000000001E-4</v>
      </c>
      <c r="BZ28">
        <f>ROUND('qx mannen 2022'!BZ28,10)</f>
        <v>1.2367469999999999E-4</v>
      </c>
      <c r="CA28">
        <f>ROUND('qx mannen 2022'!CA28,10)</f>
        <v>1.216461E-4</v>
      </c>
      <c r="CB28">
        <f>ROUND('qx mannen 2022'!CB28,10)</f>
        <v>1.196507E-4</v>
      </c>
      <c r="CC28">
        <f>ROUND('qx mannen 2022'!CC28,10)</f>
        <v>1.176878E-4</v>
      </c>
      <c r="CD28">
        <f>ROUND('qx mannen 2022'!CD28,10)</f>
        <v>1.157571E-4</v>
      </c>
      <c r="CE28">
        <f>ROUND('qx mannen 2022'!CE28,10)</f>
        <v>1.1385800000000001E-4</v>
      </c>
      <c r="CF28">
        <f>ROUND('qx mannen 2022'!CF28,10)</f>
        <v>1.1199E-4</v>
      </c>
      <c r="CG28">
        <f>ROUND('qx mannen 2022'!CG28,10)</f>
        <v>1.1015250000000001E-4</v>
      </c>
      <c r="CH28">
        <f>ROUND('qx mannen 2022'!CH28,10)</f>
        <v>1.083451E-4</v>
      </c>
      <c r="CI28">
        <f>ROUND('qx mannen 2022'!CI28,10)</f>
        <v>1.0656730000000001E-4</v>
      </c>
      <c r="CJ28">
        <f>ROUND('qx mannen 2022'!CJ28,10)</f>
        <v>1.0481870000000001E-4</v>
      </c>
      <c r="CK28">
        <f>ROUND('qx mannen 2022'!CK28,10)</f>
        <v>1.030986E-4</v>
      </c>
      <c r="CL28">
        <f>ROUND('qx mannen 2022'!CL28,10)</f>
        <v>1.014068E-4</v>
      </c>
      <c r="CM28">
        <f>ROUND('qx mannen 2022'!CM28,10)</f>
        <v>9.9742700000000003E-5</v>
      </c>
      <c r="CN28">
        <f>ROUND('qx mannen 2022'!CN28,10)</f>
        <v>9.8105799999999998E-5</v>
      </c>
      <c r="CO28">
        <f>ROUND('qx mannen 2022'!CO28,10)</f>
        <v>9.6495800000000005E-5</v>
      </c>
      <c r="CP28">
        <f>ROUND('qx mannen 2022'!CP28,10)</f>
        <v>9.4912200000000002E-5</v>
      </c>
      <c r="CQ28">
        <f>ROUND('qx mannen 2022'!CQ28,10)</f>
        <v>9.3354499999999995E-5</v>
      </c>
      <c r="CR28">
        <f>ROUND('qx mannen 2022'!CR28,10)</f>
        <v>9.1822400000000004E-5</v>
      </c>
      <c r="CS28">
        <f>ROUND('qx mannen 2022'!CS28,10)</f>
        <v>9.0315400000000006E-5</v>
      </c>
      <c r="CT28">
        <f>ROUND('qx mannen 2022'!CT28,10)</f>
        <v>8.8833100000000002E-5</v>
      </c>
      <c r="CU28">
        <f>ROUND('qx mannen 2022'!CU28,10)</f>
        <v>8.7375100000000003E-5</v>
      </c>
      <c r="CV28">
        <f>ROUND('qx mannen 2022'!CV28,10)</f>
        <v>8.5940999999999996E-5</v>
      </c>
      <c r="CW28">
        <f>ROUND('qx mannen 2022'!CW28,10)</f>
        <v>8.4530400000000006E-5</v>
      </c>
      <c r="CX28">
        <f>ROUND('qx mannen 2022'!CX28,10)</f>
        <v>8.3143E-5</v>
      </c>
      <c r="CY28">
        <f>ROUND('qx mannen 2022'!CY28,10)</f>
        <v>8.1778400000000003E-5</v>
      </c>
      <c r="CZ28">
        <f>ROUND('qx mannen 2022'!CZ28,10)</f>
        <v>8.0436099999999994E-5</v>
      </c>
      <c r="DA28">
        <f>ROUND('qx mannen 2022'!DA28,10)</f>
        <v>7.9115899999999999E-5</v>
      </c>
      <c r="DB28">
        <f>ROUND('qx mannen 2022'!DB28,10)</f>
        <v>7.7817299999999998E-5</v>
      </c>
      <c r="DC28">
        <f>ROUND('qx mannen 2022'!DC28,10)</f>
        <v>7.6539999999999996E-5</v>
      </c>
      <c r="DD28">
        <f>ROUND('qx mannen 2022'!DD28,10)</f>
        <v>7.5283600000000005E-5</v>
      </c>
      <c r="DE28">
        <f>ROUND('qx mannen 2022'!DE28,10)</f>
        <v>7.40479E-5</v>
      </c>
      <c r="DF28">
        <f>ROUND('qx mannen 2022'!DF28,10)</f>
        <v>7.2832500000000004E-5</v>
      </c>
      <c r="DG28">
        <f>ROUND('qx mannen 2022'!DG28,10)</f>
        <v>7.1637000000000005E-5</v>
      </c>
      <c r="DH28">
        <f>ROUND('qx mannen 2022'!DH28,10)</f>
        <v>7.0461099999999995E-5</v>
      </c>
      <c r="DI28">
        <f>ROUND('qx mannen 2022'!DI28,10)</f>
        <v>6.9304499999999993E-5</v>
      </c>
      <c r="DJ28">
        <f>ROUND('qx mannen 2022'!DJ28,10)</f>
        <v>6.8166900000000006E-5</v>
      </c>
      <c r="DK28">
        <f>ROUND('qx mannen 2022'!DK28,10)</f>
        <v>6.7047999999999999E-5</v>
      </c>
      <c r="DL28">
        <f>ROUND('qx mannen 2022'!DL28,10)</f>
        <v>6.5947399999999998E-5</v>
      </c>
      <c r="DM28">
        <f>ROUND('qx mannen 2022'!DM28,10)</f>
        <v>6.4864900000000003E-5</v>
      </c>
      <c r="DN28">
        <f>ROUND('qx mannen 2022'!DN28,10)</f>
        <v>6.3800200000000006E-5</v>
      </c>
      <c r="DO28">
        <f>ROUND('qx mannen 2022'!DO28,10)</f>
        <v>6.2752899999999993E-5</v>
      </c>
      <c r="DP28">
        <f>ROUND('qx mannen 2022'!DP28,10)</f>
        <v>6.1722800000000005E-5</v>
      </c>
      <c r="DQ28">
        <f>ROUND('qx mannen 2022'!DQ28,10)</f>
        <v>6.0709699999999999E-5</v>
      </c>
      <c r="DR28">
        <f>ROUND('qx mannen 2022'!DR28,10)</f>
        <v>5.9713100000000003E-5</v>
      </c>
      <c r="DS28">
        <f>ROUND('qx mannen 2022'!DS28,10)</f>
        <v>5.8732900000000001E-5</v>
      </c>
      <c r="DT28">
        <f>ROUND('qx mannen 2022'!DT28,10)</f>
        <v>5.7768800000000002E-5</v>
      </c>
      <c r="DU28">
        <f>ROUND('qx mannen 2022'!DU28,10)</f>
        <v>5.6820500000000003E-5</v>
      </c>
      <c r="DV28">
        <f>ROUND('qx mannen 2022'!DV28,10)</f>
        <v>5.5887799999999997E-5</v>
      </c>
      <c r="DW28">
        <f>ROUND('qx mannen 2022'!DW28,10)</f>
        <v>5.4970399999999998E-5</v>
      </c>
      <c r="DX28">
        <f>ROUND('qx mannen 2022'!DX28,10)</f>
        <v>5.4068099999999998E-5</v>
      </c>
      <c r="DY28">
        <f>ROUND('qx mannen 2022'!DY28,10)</f>
        <v>5.3180499999999997E-5</v>
      </c>
      <c r="DZ28">
        <f>ROUND('qx mannen 2022'!DZ28,10)</f>
        <v>5.23076E-5</v>
      </c>
      <c r="EA28">
        <f>ROUND('qx mannen 2022'!EA28,10)</f>
        <v>5.1448900000000001E-5</v>
      </c>
      <c r="EB28">
        <f>ROUND('qx mannen 2022'!EB28,10)</f>
        <v>5.06044E-5</v>
      </c>
      <c r="EC28">
        <f>ROUND('qx mannen 2022'!EC28,10)</f>
        <v>4.9773700000000001E-5</v>
      </c>
      <c r="ED28">
        <f>ROUND('qx mannen 2022'!ED28,10)</f>
        <v>4.8956699999999998E-5</v>
      </c>
      <c r="EE28">
        <f>ROUND('qx mannen 2022'!EE28,10)</f>
        <v>4.8152999999999998E-5</v>
      </c>
      <c r="EF28">
        <f>ROUND('qx mannen 2022'!EF28,10)</f>
        <v>4.7362599999999999E-5</v>
      </c>
      <c r="EG28">
        <f>ROUND('qx mannen 2022'!EG28,10)</f>
        <v>4.6585100000000002E-5</v>
      </c>
      <c r="EH28">
        <f>ROUND('qx mannen 2022'!EH28,10)</f>
        <v>4.5820399999999999E-5</v>
      </c>
      <c r="EI28">
        <f>ROUND('qx mannen 2022'!EI28,10)</f>
        <v>4.5068200000000003E-5</v>
      </c>
      <c r="EJ28">
        <f>ROUND('qx mannen 2022'!EJ28,10)</f>
        <v>4.4328400000000001E-5</v>
      </c>
      <c r="EK28">
        <f>ROUND('qx mannen 2022'!EK28,10)</f>
        <v>4.3600699999999997E-5</v>
      </c>
      <c r="EL28">
        <f>ROUND('qx mannen 2022'!EL28,10)</f>
        <v>4.2885E-5</v>
      </c>
      <c r="EM28">
        <f>ROUND('qx mannen 2022'!EM28,10)</f>
        <v>4.2181000000000002E-5</v>
      </c>
      <c r="EN28">
        <f>ROUND('qx mannen 2022'!EN28,10)</f>
        <v>4.1488600000000001E-5</v>
      </c>
      <c r="EO28">
        <f>ROUND('qx mannen 2022'!EO28,10)</f>
        <v>4.0807599999999999E-5</v>
      </c>
      <c r="EP28">
        <f>ROUND('qx mannen 2022'!EP28,10)</f>
        <v>4.01377E-5</v>
      </c>
      <c r="EQ28">
        <f>ROUND('qx mannen 2022'!EQ28,10)</f>
        <v>3.9478799999999999E-5</v>
      </c>
      <c r="ER28">
        <f>ROUND('qx mannen 2022'!ER28,10)</f>
        <v>3.8830800000000001E-5</v>
      </c>
      <c r="ES28">
        <f>ROUND('qx mannen 2022'!ES28,10)</f>
        <v>3.8193299999999999E-5</v>
      </c>
      <c r="ET28">
        <f>ROUND('qx mannen 2022'!ET28,10)</f>
        <v>3.75664E-5</v>
      </c>
      <c r="EU28">
        <f>ROUND('qx mannen 2022'!EU28,10)</f>
        <v>3.6949700000000003E-5</v>
      </c>
      <c r="EV28">
        <f>ROUND('qx mannen 2022'!EV28,10)</f>
        <v>3.6343200000000001E-5</v>
      </c>
      <c r="EW28">
        <f>ROUND('qx mannen 2022'!EW28,10)</f>
        <v>3.5746600000000001E-5</v>
      </c>
      <c r="EX28">
        <f>ROUND('qx mannen 2022'!EX28,10)</f>
        <v>3.5159800000000002E-5</v>
      </c>
      <c r="EY28">
        <f>ROUND('qx mannen 2022'!EY28,10)</f>
        <v>3.4582600000000003E-5</v>
      </c>
      <c r="EZ28">
        <f>ROUND('qx mannen 2022'!EZ28,10)</f>
        <v>3.4014899999999999E-5</v>
      </c>
      <c r="FA28">
        <f>ROUND('qx mannen 2022'!FA28,10)</f>
        <v>3.3456500000000001E-5</v>
      </c>
      <c r="FB28">
        <f>ROUND('qx mannen 2022'!FB28,10)</f>
        <v>3.2907300000000003E-5</v>
      </c>
      <c r="FC28">
        <f>ROUND('qx mannen 2022'!FC28,10)</f>
        <v>3.2367099999999997E-5</v>
      </c>
      <c r="FD28">
        <f>ROUND('qx mannen 2022'!FD28,10)</f>
        <v>3.1835799999999998E-5</v>
      </c>
      <c r="FE28">
        <f>ROUND('qx mannen 2022'!FE28,10)</f>
        <v>3.1313199999999997E-5</v>
      </c>
      <c r="FF28">
        <f>ROUND('qx mannen 2022'!FF28,10)</f>
        <v>3.0799200000000002E-5</v>
      </c>
      <c r="FG28">
        <f>ROUND('qx mannen 2022'!FG28,10)</f>
        <v>3.0293600000000001E-5</v>
      </c>
      <c r="FH28">
        <f>ROUND('qx mannen 2022'!FH28,10)</f>
        <v>2.9796300000000001E-5</v>
      </c>
      <c r="FI28">
        <f>ROUND('qx mannen 2022'!FI28,10)</f>
        <v>2.93072E-5</v>
      </c>
      <c r="FJ28">
        <f>ROUND('qx mannen 2022'!FJ28,10)</f>
        <v>2.8826099999999998E-5</v>
      </c>
      <c r="FK28">
        <f>ROUND('qx mannen 2022'!FK28,10)</f>
        <v>2.8352900000000001E-5</v>
      </c>
      <c r="FL28">
        <f>ROUND('qx mannen 2022'!FL28,10)</f>
        <v>2.78875E-5</v>
      </c>
      <c r="FM28">
        <f>ROUND('qx mannen 2022'!FM28,10)</f>
        <v>2.7429699999999999E-5</v>
      </c>
      <c r="FN28">
        <f>ROUND('qx mannen 2022'!FN28,10)</f>
        <v>2.6979400000000001E-5</v>
      </c>
      <c r="FO28">
        <f>ROUND('qx mannen 2022'!FO28,10)</f>
        <v>2.6536499999999999E-5</v>
      </c>
      <c r="FP28">
        <f>ROUND('qx mannen 2022'!FP28,10)</f>
        <v>2.6100899999999999E-5</v>
      </c>
      <c r="FQ28">
        <f>ROUND('qx mannen 2022'!FQ28,10)</f>
        <v>2.5672399999999998E-5</v>
      </c>
    </row>
    <row r="29" spans="2:173" x14ac:dyDescent="0.2">
      <c r="B29">
        <f>ROUND('qx mannen 2022'!B29,10)</f>
        <v>3.9605700000000001E-4</v>
      </c>
      <c r="C29">
        <f>ROUND('qx mannen 2022'!C29,10)</f>
        <v>3.9014349999999998E-4</v>
      </c>
      <c r="D29">
        <f>ROUND('qx mannen 2022'!D29,10)</f>
        <v>3.84275E-4</v>
      </c>
      <c r="E29">
        <f>ROUND('qx mannen 2022'!E29,10)</f>
        <v>3.7845540000000001E-4</v>
      </c>
      <c r="F29">
        <f>ROUND('qx mannen 2022'!F29,10)</f>
        <v>3.7268819999999999E-4</v>
      </c>
      <c r="G29">
        <f>ROUND('qx mannen 2022'!G29,10)</f>
        <v>3.6697630000000003E-4</v>
      </c>
      <c r="H29">
        <f>ROUND('qx mannen 2022'!H29,10)</f>
        <v>3.6132230000000002E-4</v>
      </c>
      <c r="I29">
        <f>ROUND('qx mannen 2022'!I29,10)</f>
        <v>3.5572860000000002E-4</v>
      </c>
      <c r="J29">
        <f>ROUND('qx mannen 2022'!J29,10)</f>
        <v>3.5019700000000001E-4</v>
      </c>
      <c r="K29">
        <f>ROUND('qx mannen 2022'!K29,10)</f>
        <v>3.4472920000000001E-4</v>
      </c>
      <c r="L29">
        <f>ROUND('qx mannen 2022'!L29,10)</f>
        <v>3.3932649999999999E-4</v>
      </c>
      <c r="M29">
        <f>ROUND('qx mannen 2022'!M29,10)</f>
        <v>3.3399010000000003E-4</v>
      </c>
      <c r="N29">
        <f>ROUND('qx mannen 2022'!N29,10)</f>
        <v>3.2872100000000003E-4</v>
      </c>
      <c r="O29">
        <f>ROUND('qx mannen 2022'!O29,10)</f>
        <v>3.2351979999999998E-4</v>
      </c>
      <c r="P29">
        <f>ROUND('qx mannen 2022'!P29,10)</f>
        <v>3.1838709999999998E-4</v>
      </c>
      <c r="Q29">
        <f>ROUND('qx mannen 2022'!Q29,10)</f>
        <v>3.133233E-4</v>
      </c>
      <c r="R29">
        <f>ROUND('qx mannen 2022'!R29,10)</f>
        <v>3.0832860000000001E-4</v>
      </c>
      <c r="S29">
        <f>ROUND('qx mannen 2022'!S29,10)</f>
        <v>3.0340320000000001E-4</v>
      </c>
      <c r="T29">
        <f>ROUND('qx mannen 2022'!T29,10)</f>
        <v>2.9854710000000001E-4</v>
      </c>
      <c r="U29">
        <f>ROUND('qx mannen 2022'!U29,10)</f>
        <v>2.9376009999999999E-4</v>
      </c>
      <c r="V29">
        <f>ROUND('qx mannen 2022'!V29,10)</f>
        <v>2.8904210000000002E-4</v>
      </c>
      <c r="W29">
        <f>ROUND('qx mannen 2022'!W29,10)</f>
        <v>2.8439289999999999E-4</v>
      </c>
      <c r="X29">
        <f>ROUND('qx mannen 2022'!X29,10)</f>
        <v>2.79812E-4</v>
      </c>
      <c r="Y29">
        <f>ROUND('qx mannen 2022'!Y29,10)</f>
        <v>2.7529900000000001E-4</v>
      </c>
      <c r="Z29">
        <f>ROUND('qx mannen 2022'!Z29,10)</f>
        <v>2.7085359999999998E-4</v>
      </c>
      <c r="AA29">
        <f>ROUND('qx mannen 2022'!AA29,10)</f>
        <v>2.6647509999999999E-4</v>
      </c>
      <c r="AB29">
        <f>ROUND('qx mannen 2022'!AB29,10)</f>
        <v>2.6216299999999999E-4</v>
      </c>
      <c r="AC29">
        <f>ROUND('qx mannen 2022'!AC29,10)</f>
        <v>2.5791669999999998E-4</v>
      </c>
      <c r="AD29">
        <f>ROUND('qx mannen 2022'!AD29,10)</f>
        <v>2.5373559999999998E-4</v>
      </c>
      <c r="AE29">
        <f>ROUND('qx mannen 2022'!AE29,10)</f>
        <v>2.4961900000000002E-4</v>
      </c>
      <c r="AF29">
        <f>ROUND('qx mannen 2022'!AF29,10)</f>
        <v>2.4556619999999997E-4</v>
      </c>
      <c r="AG29">
        <f>ROUND('qx mannen 2022'!AG29,10)</f>
        <v>2.415765E-4</v>
      </c>
      <c r="AH29">
        <f>ROUND('qx mannen 2022'!AH29,10)</f>
        <v>2.3764909999999999E-4</v>
      </c>
      <c r="AI29">
        <f>ROUND('qx mannen 2022'!AI29,10)</f>
        <v>2.337834E-4</v>
      </c>
      <c r="AJ29">
        <f>ROUND('qx mannen 2022'!AJ29,10)</f>
        <v>2.2997849999999999E-4</v>
      </c>
      <c r="AK29">
        <f>ROUND('qx mannen 2022'!AK29,10)</f>
        <v>2.2623359999999999E-4</v>
      </c>
      <c r="AL29">
        <f>ROUND('qx mannen 2022'!AL29,10)</f>
        <v>2.2254809999999999E-4</v>
      </c>
      <c r="AM29">
        <f>ROUND('qx mannen 2022'!AM29,10)</f>
        <v>2.1892109999999999E-4</v>
      </c>
      <c r="AN29">
        <f>ROUND('qx mannen 2022'!AN29,10)</f>
        <v>2.1535179999999999E-4</v>
      </c>
      <c r="AO29">
        <f>ROUND('qx mannen 2022'!AO29,10)</f>
        <v>2.118395E-4</v>
      </c>
      <c r="AP29">
        <f>ROUND('qx mannen 2022'!AP29,10)</f>
        <v>2.0838329999999999E-4</v>
      </c>
      <c r="AQ29">
        <f>ROUND('qx mannen 2022'!AQ29,10)</f>
        <v>2.0498249999999999E-4</v>
      </c>
      <c r="AR29">
        <f>ROUND('qx mannen 2022'!AR29,10)</f>
        <v>2.0163620000000001E-4</v>
      </c>
      <c r="AS29">
        <f>ROUND('qx mannen 2022'!AS29,10)</f>
        <v>1.9834360000000001E-4</v>
      </c>
      <c r="AT29">
        <f>ROUND('qx mannen 2022'!AT29,10)</f>
        <v>1.9510409999999999E-4</v>
      </c>
      <c r="AU29">
        <f>ROUND('qx mannen 2022'!AU29,10)</f>
        <v>1.9191670000000001E-4</v>
      </c>
      <c r="AV29">
        <f>ROUND('qx mannen 2022'!AV29,10)</f>
        <v>1.8878079999999999E-4</v>
      </c>
      <c r="AW29">
        <f>ROUND('qx mannen 2022'!AW29,10)</f>
        <v>1.856956E-4</v>
      </c>
      <c r="AX29">
        <f>ROUND('qx mannen 2022'!AX29,10)</f>
        <v>1.826602E-4</v>
      </c>
      <c r="AY29">
        <f>ROUND('qx mannen 2022'!AY29,10)</f>
        <v>1.79674E-4</v>
      </c>
      <c r="AZ29">
        <f>ROUND('qx mannen 2022'!AZ29,10)</f>
        <v>1.7673609999999999E-4</v>
      </c>
      <c r="BA29">
        <f>ROUND('qx mannen 2022'!BA29,10)</f>
        <v>1.7384590000000001E-4</v>
      </c>
      <c r="BB29">
        <f>ROUND('qx mannen 2022'!BB29,10)</f>
        <v>1.710026E-4</v>
      </c>
      <c r="BC29">
        <f>ROUND('qx mannen 2022'!BC29,10)</f>
        <v>1.6820539999999999E-4</v>
      </c>
      <c r="BD29">
        <f>ROUND('qx mannen 2022'!BD29,10)</f>
        <v>1.654537E-4</v>
      </c>
      <c r="BE29">
        <f>ROUND('qx mannen 2022'!BE29,10)</f>
        <v>1.6274679999999999E-4</v>
      </c>
      <c r="BF29">
        <f>ROUND('qx mannen 2022'!BF29,10)</f>
        <v>1.600839E-4</v>
      </c>
      <c r="BG29">
        <f>ROUND('qx mannen 2022'!BG29,10)</f>
        <v>1.574643E-4</v>
      </c>
      <c r="BH29">
        <f>ROUND('qx mannen 2022'!BH29,10)</f>
        <v>1.5488740000000001E-4</v>
      </c>
      <c r="BI29">
        <f>ROUND('qx mannen 2022'!BI29,10)</f>
        <v>1.523525E-4</v>
      </c>
      <c r="BJ29">
        <f>ROUND('qx mannen 2022'!BJ29,10)</f>
        <v>1.4985890000000001E-4</v>
      </c>
      <c r="BK29">
        <f>ROUND('qx mannen 2022'!BK29,10)</f>
        <v>1.4740599999999999E-4</v>
      </c>
      <c r="BL29">
        <f>ROUND('qx mannen 2022'!BL29,10)</f>
        <v>1.44993E-4</v>
      </c>
      <c r="BM29">
        <f>ROUND('qx mannen 2022'!BM29,10)</f>
        <v>1.4261950000000001E-4</v>
      </c>
      <c r="BN29">
        <f>ROUND('qx mannen 2022'!BN29,10)</f>
        <v>1.4028470000000001E-4</v>
      </c>
      <c r="BO29">
        <f>ROUND('qx mannen 2022'!BO29,10)</f>
        <v>1.3798799999999999E-4</v>
      </c>
      <c r="BP29">
        <f>ROUND('qx mannen 2022'!BP29,10)</f>
        <v>1.357288E-4</v>
      </c>
      <c r="BQ29">
        <f>ROUND('qx mannen 2022'!BQ29,10)</f>
        <v>1.3350650000000001E-4</v>
      </c>
      <c r="BR29">
        <f>ROUND('qx mannen 2022'!BR29,10)</f>
        <v>1.3132049999999999E-4</v>
      </c>
      <c r="BS29">
        <f>ROUND('qx mannen 2022'!BS29,10)</f>
        <v>1.291702E-4</v>
      </c>
      <c r="BT29">
        <f>ROUND('qx mannen 2022'!BT29,10)</f>
        <v>1.270551E-4</v>
      </c>
      <c r="BU29">
        <f>ROUND('qx mannen 2022'!BU29,10)</f>
        <v>1.2497450000000001E-4</v>
      </c>
      <c r="BV29">
        <f>ROUND('qx mannen 2022'!BV29,10)</f>
        <v>1.2292800000000001E-4</v>
      </c>
      <c r="BW29">
        <f>ROUND('qx mannen 2022'!BW29,10)</f>
        <v>1.209149E-4</v>
      </c>
      <c r="BX29">
        <f>ROUND('qx mannen 2022'!BX29,10)</f>
        <v>1.189348E-4</v>
      </c>
      <c r="BY29">
        <f>ROUND('qx mannen 2022'!BY29,10)</f>
        <v>1.16987E-4</v>
      </c>
      <c r="BZ29">
        <f>ROUND('qx mannen 2022'!BZ29,10)</f>
        <v>1.150711E-4</v>
      </c>
      <c r="CA29">
        <f>ROUND('qx mannen 2022'!CA29,10)</f>
        <v>1.131865E-4</v>
      </c>
      <c r="CB29">
        <f>ROUND('qx mannen 2022'!CB29,10)</f>
        <v>1.113328E-4</v>
      </c>
      <c r="CC29">
        <f>ROUND('qx mannen 2022'!CC29,10)</f>
        <v>1.095094E-4</v>
      </c>
      <c r="CD29">
        <f>ROUND('qx mannen 2022'!CD29,10)</f>
        <v>1.077158E-4</v>
      </c>
      <c r="CE29">
        <f>ROUND('qx mannen 2022'!CE29,10)</f>
        <v>1.059516E-4</v>
      </c>
      <c r="CF29">
        <f>ROUND('qx mannen 2022'!CF29,10)</f>
        <v>1.042163E-4</v>
      </c>
      <c r="CG29">
        <f>ROUND('qx mannen 2022'!CG29,10)</f>
        <v>1.025093E-4</v>
      </c>
      <c r="CH29">
        <f>ROUND('qx mannen 2022'!CH29,10)</f>
        <v>1.008303E-4</v>
      </c>
      <c r="CI29">
        <f>ROUND('qx mannen 2022'!CI29,10)</f>
        <v>9.9178800000000007E-5</v>
      </c>
      <c r="CJ29">
        <f>ROUND('qx mannen 2022'!CJ29,10)</f>
        <v>9.7554399999999996E-5</v>
      </c>
      <c r="CK29">
        <f>ROUND('qx mannen 2022'!CK29,10)</f>
        <v>9.5956499999999995E-5</v>
      </c>
      <c r="CL29">
        <f>ROUND('qx mannen 2022'!CL29,10)</f>
        <v>9.4384799999999998E-5</v>
      </c>
      <c r="CM29">
        <f>ROUND('qx mannen 2022'!CM29,10)</f>
        <v>9.2838799999999996E-5</v>
      </c>
      <c r="CN29">
        <f>ROUND('qx mannen 2022'!CN29,10)</f>
        <v>9.1318100000000002E-5</v>
      </c>
      <c r="CO29">
        <f>ROUND('qx mannen 2022'!CO29,10)</f>
        <v>8.9822300000000002E-5</v>
      </c>
      <c r="CP29">
        <f>ROUND('qx mannen 2022'!CP29,10)</f>
        <v>8.8350999999999995E-5</v>
      </c>
      <c r="CQ29">
        <f>ROUND('qx mannen 2022'!CQ29,10)</f>
        <v>8.6903800000000006E-5</v>
      </c>
      <c r="CR29">
        <f>ROUND('qx mannen 2022'!CR29,10)</f>
        <v>8.5480299999999995E-5</v>
      </c>
      <c r="CS29">
        <f>ROUND('qx mannen 2022'!CS29,10)</f>
        <v>8.4080100000000002E-5</v>
      </c>
      <c r="CT29">
        <f>ROUND('qx mannen 2022'!CT29,10)</f>
        <v>8.2702900000000004E-5</v>
      </c>
      <c r="CU29">
        <f>ROUND('qx mannen 2022'!CU29,10)</f>
        <v>8.1348199999999995E-5</v>
      </c>
      <c r="CV29">
        <f>ROUND('qx mannen 2022'!CV29,10)</f>
        <v>8.0015699999999994E-5</v>
      </c>
      <c r="CW29">
        <f>ROUND('qx mannen 2022'!CW29,10)</f>
        <v>7.8704999999999999E-5</v>
      </c>
      <c r="CX29">
        <f>ROUND('qx mannen 2022'!CX29,10)</f>
        <v>7.7415699999999998E-5</v>
      </c>
      <c r="CY29">
        <f>ROUND('qx mannen 2022'!CY29,10)</f>
        <v>7.6147600000000003E-5</v>
      </c>
      <c r="CZ29">
        <f>ROUND('qx mannen 2022'!CZ29,10)</f>
        <v>7.4900299999999998E-5</v>
      </c>
      <c r="DA29">
        <f>ROUND('qx mannen 2022'!DA29,10)</f>
        <v>7.3673399999999998E-5</v>
      </c>
      <c r="DB29">
        <f>ROUND('qx mannen 2022'!DB29,10)</f>
        <v>7.2466500000000002E-5</v>
      </c>
      <c r="DC29">
        <f>ROUND('qx mannen 2022'!DC29,10)</f>
        <v>7.1279500000000001E-5</v>
      </c>
      <c r="DD29">
        <f>ROUND('qx mannen 2022'!DD29,10)</f>
        <v>7.0111900000000002E-5</v>
      </c>
      <c r="DE29">
        <f>ROUND('qx mannen 2022'!DE29,10)</f>
        <v>6.8963399999999998E-5</v>
      </c>
      <c r="DF29">
        <f>ROUND('qx mannen 2022'!DF29,10)</f>
        <v>6.7833699999999994E-5</v>
      </c>
      <c r="DG29">
        <f>ROUND('qx mannen 2022'!DG29,10)</f>
        <v>6.6722499999999997E-5</v>
      </c>
      <c r="DH29">
        <f>ROUND('qx mannen 2022'!DH29,10)</f>
        <v>6.5629499999999999E-5</v>
      </c>
      <c r="DI29">
        <f>ROUND('qx mannen 2022'!DI29,10)</f>
        <v>6.45545E-5</v>
      </c>
      <c r="DJ29">
        <f>ROUND('qx mannen 2022'!DJ29,10)</f>
        <v>6.3497000000000005E-5</v>
      </c>
      <c r="DK29">
        <f>ROUND('qx mannen 2022'!DK29,10)</f>
        <v>6.2456899999999995E-5</v>
      </c>
      <c r="DL29">
        <f>ROUND('qx mannen 2022'!DL29,10)</f>
        <v>6.1433700000000001E-5</v>
      </c>
      <c r="DM29">
        <f>ROUND('qx mannen 2022'!DM29,10)</f>
        <v>6.0427399999999997E-5</v>
      </c>
      <c r="DN29">
        <f>ROUND('qx mannen 2022'!DN29,10)</f>
        <v>5.9437500000000001E-5</v>
      </c>
      <c r="DO29">
        <f>ROUND('qx mannen 2022'!DO29,10)</f>
        <v>5.8463900000000001E-5</v>
      </c>
      <c r="DP29">
        <f>ROUND('qx mannen 2022'!DP29,10)</f>
        <v>5.7506200000000002E-5</v>
      </c>
      <c r="DQ29">
        <f>ROUND('qx mannen 2022'!DQ29,10)</f>
        <v>5.6564200000000003E-5</v>
      </c>
      <c r="DR29">
        <f>ROUND('qx mannen 2022'!DR29,10)</f>
        <v>5.5637599999999997E-5</v>
      </c>
      <c r="DS29">
        <f>ROUND('qx mannen 2022'!DS29,10)</f>
        <v>5.4726199999999998E-5</v>
      </c>
      <c r="DT29">
        <f>ROUND('qx mannen 2022'!DT29,10)</f>
        <v>5.3829699999999997E-5</v>
      </c>
      <c r="DU29">
        <f>ROUND('qx mannen 2022'!DU29,10)</f>
        <v>5.2947900000000002E-5</v>
      </c>
      <c r="DV29">
        <f>ROUND('qx mannen 2022'!DV29,10)</f>
        <v>5.2080499999999997E-5</v>
      </c>
      <c r="DW29">
        <f>ROUND('qx mannen 2022'!DW29,10)</f>
        <v>5.1227399999999997E-5</v>
      </c>
      <c r="DX29">
        <f>ROUND('qx mannen 2022'!DX29,10)</f>
        <v>5.03882E-5</v>
      </c>
      <c r="DY29">
        <f>ROUND('qx mannen 2022'!DY29,10)</f>
        <v>4.9562799999999999E-5</v>
      </c>
      <c r="DZ29">
        <f>ROUND('qx mannen 2022'!DZ29,10)</f>
        <v>4.8750900000000001E-5</v>
      </c>
      <c r="EA29">
        <f>ROUND('qx mannen 2022'!EA29,10)</f>
        <v>4.7952299999999998E-5</v>
      </c>
      <c r="EB29">
        <f>ROUND('qx mannen 2022'!EB29,10)</f>
        <v>4.7166799999999997E-5</v>
      </c>
      <c r="EC29">
        <f>ROUND('qx mannen 2022'!EC29,10)</f>
        <v>4.6394099999999997E-5</v>
      </c>
      <c r="ED29">
        <f>ROUND('qx mannen 2022'!ED29,10)</f>
        <v>4.5634099999999997E-5</v>
      </c>
      <c r="EE29">
        <f>ROUND('qx mannen 2022'!EE29,10)</f>
        <v>4.4886599999999998E-5</v>
      </c>
      <c r="EF29">
        <f>ROUND('qx mannen 2022'!EF29,10)</f>
        <v>4.4151299999999999E-5</v>
      </c>
      <c r="EG29">
        <f>ROUND('qx mannen 2022'!EG29,10)</f>
        <v>4.3427999999999998E-5</v>
      </c>
      <c r="EH29">
        <f>ROUND('qx mannen 2022'!EH29,10)</f>
        <v>4.2716599999999997E-5</v>
      </c>
      <c r="EI29">
        <f>ROUND('qx mannen 2022'!EI29,10)</f>
        <v>4.2016900000000001E-5</v>
      </c>
      <c r="EJ29">
        <f>ROUND('qx mannen 2022'!EJ29,10)</f>
        <v>4.1328600000000003E-5</v>
      </c>
      <c r="EK29">
        <f>ROUND('qx mannen 2022'!EK29,10)</f>
        <v>4.0651500000000002E-5</v>
      </c>
      <c r="EL29">
        <f>ROUND('qx mannen 2022'!EL29,10)</f>
        <v>3.9985599999999999E-5</v>
      </c>
      <c r="EM29">
        <f>ROUND('qx mannen 2022'!EM29,10)</f>
        <v>3.9330599999999999E-5</v>
      </c>
      <c r="EN29">
        <f>ROUND('qx mannen 2022'!EN29,10)</f>
        <v>3.8686300000000003E-5</v>
      </c>
      <c r="EO29">
        <f>ROUND('qx mannen 2022'!EO29,10)</f>
        <v>3.8052600000000002E-5</v>
      </c>
      <c r="EP29">
        <f>ROUND('qx mannen 2022'!EP29,10)</f>
        <v>3.7429199999999997E-5</v>
      </c>
      <c r="EQ29">
        <f>ROUND('qx mannen 2022'!EQ29,10)</f>
        <v>3.6816100000000001E-5</v>
      </c>
      <c r="ER29">
        <f>ROUND('qx mannen 2022'!ER29,10)</f>
        <v>3.6213E-5</v>
      </c>
      <c r="ES29">
        <f>ROUND('qx mannen 2022'!ES29,10)</f>
        <v>3.5619800000000001E-5</v>
      </c>
      <c r="ET29">
        <f>ROUND('qx mannen 2022'!ET29,10)</f>
        <v>3.5036300000000002E-5</v>
      </c>
      <c r="EU29">
        <f>ROUND('qx mannen 2022'!EU29,10)</f>
        <v>3.4462299999999997E-5</v>
      </c>
      <c r="EV29">
        <f>ROUND('qx mannen 2022'!EV29,10)</f>
        <v>3.3897799999999999E-5</v>
      </c>
      <c r="EW29">
        <f>ROUND('qx mannen 2022'!EW29,10)</f>
        <v>3.3342500000000001E-5</v>
      </c>
      <c r="EX29">
        <f>ROUND('qx mannen 2022'!EX29,10)</f>
        <v>3.2796300000000003E-5</v>
      </c>
      <c r="EY29">
        <f>ROUND('qx mannen 2022'!EY29,10)</f>
        <v>3.2258999999999997E-5</v>
      </c>
      <c r="EZ29">
        <f>ROUND('qx mannen 2022'!EZ29,10)</f>
        <v>3.1730599999999997E-5</v>
      </c>
      <c r="FA29">
        <f>ROUND('qx mannen 2022'!FA29,10)</f>
        <v>3.1210800000000003E-5</v>
      </c>
      <c r="FB29">
        <f>ROUND('qx mannen 2022'!FB29,10)</f>
        <v>3.06995E-5</v>
      </c>
      <c r="FC29">
        <f>ROUND('qx mannen 2022'!FC29,10)</f>
        <v>3.0196600000000002E-5</v>
      </c>
      <c r="FD29">
        <f>ROUND('qx mannen 2022'!FD29,10)</f>
        <v>2.9701900000000001E-5</v>
      </c>
      <c r="FE29">
        <f>ROUND('qx mannen 2022'!FE29,10)</f>
        <v>2.9215400000000002E-5</v>
      </c>
      <c r="FF29">
        <f>ROUND('qx mannen 2022'!FF29,10)</f>
        <v>2.8736799999999999E-5</v>
      </c>
      <c r="FG29">
        <f>ROUND('qx mannen 2022'!FG29,10)</f>
        <v>2.8266E-5</v>
      </c>
      <c r="FH29">
        <f>ROUND('qx mannen 2022'!FH29,10)</f>
        <v>2.7803000000000001E-5</v>
      </c>
      <c r="FI29">
        <f>ROUND('qx mannen 2022'!FI29,10)</f>
        <v>2.7347499999999999E-5</v>
      </c>
      <c r="FJ29">
        <f>ROUND('qx mannen 2022'!FJ29,10)</f>
        <v>2.6899499999999999E-5</v>
      </c>
      <c r="FK29">
        <f>ROUND('qx mannen 2022'!FK29,10)</f>
        <v>2.6458899999999998E-5</v>
      </c>
      <c r="FL29">
        <f>ROUND('qx mannen 2022'!FL29,10)</f>
        <v>2.60255E-5</v>
      </c>
      <c r="FM29">
        <f>ROUND('qx mannen 2022'!FM29,10)</f>
        <v>2.55991E-5</v>
      </c>
      <c r="FN29">
        <f>ROUND('qx mannen 2022'!FN29,10)</f>
        <v>2.5179799999999999E-5</v>
      </c>
      <c r="FO29">
        <f>ROUND('qx mannen 2022'!FO29,10)</f>
        <v>2.4767299999999999E-5</v>
      </c>
      <c r="FP29">
        <f>ROUND('qx mannen 2022'!FP29,10)</f>
        <v>2.4361600000000001E-5</v>
      </c>
      <c r="FQ29">
        <f>ROUND('qx mannen 2022'!FQ29,10)</f>
        <v>2.39625E-5</v>
      </c>
    </row>
    <row r="30" spans="2:173" x14ac:dyDescent="0.2">
      <c r="B30">
        <f>ROUND('qx mannen 2022'!B30,10)</f>
        <v>4.3126630000000002E-4</v>
      </c>
      <c r="C30">
        <f>ROUND('qx mannen 2022'!C30,10)</f>
        <v>4.250026E-4</v>
      </c>
      <c r="D30">
        <f>ROUND('qx mannen 2022'!D30,10)</f>
        <v>4.187897E-4</v>
      </c>
      <c r="E30">
        <f>ROUND('qx mannen 2022'!E30,10)</f>
        <v>4.1263129999999999E-4</v>
      </c>
      <c r="F30">
        <f>ROUND('qx mannen 2022'!F30,10)</f>
        <v>4.0653040000000003E-4</v>
      </c>
      <c r="G30">
        <f>ROUND('qx mannen 2022'!G30,10)</f>
        <v>4.0048949999999997E-4</v>
      </c>
      <c r="H30">
        <f>ROUND('qx mannen 2022'!H30,10)</f>
        <v>3.9451090000000002E-4</v>
      </c>
      <c r="I30">
        <f>ROUND('qx mannen 2022'!I30,10)</f>
        <v>3.8859670000000003E-4</v>
      </c>
      <c r="J30">
        <f>ROUND('qx mannen 2022'!J30,10)</f>
        <v>3.827484E-4</v>
      </c>
      <c r="K30">
        <f>ROUND('qx mannen 2022'!K30,10)</f>
        <v>3.7696749999999998E-4</v>
      </c>
      <c r="L30">
        <f>ROUND('qx mannen 2022'!L30,10)</f>
        <v>3.7125519999999998E-4</v>
      </c>
      <c r="M30">
        <f>ROUND('qx mannen 2022'!M30,10)</f>
        <v>3.6561230000000002E-4</v>
      </c>
      <c r="N30">
        <f>ROUND('qx mannen 2022'!N30,10)</f>
        <v>3.6003970000000001E-4</v>
      </c>
      <c r="O30">
        <f>ROUND('qx mannen 2022'!O30,10)</f>
        <v>3.5453790000000002E-4</v>
      </c>
      <c r="P30">
        <f>ROUND('qx mannen 2022'!P30,10)</f>
        <v>3.4910730000000002E-4</v>
      </c>
      <c r="Q30">
        <f>ROUND('qx mannen 2022'!Q30,10)</f>
        <v>3.437483E-4</v>
      </c>
      <c r="R30">
        <f>ROUND('qx mannen 2022'!R30,10)</f>
        <v>3.3846089999999999E-4</v>
      </c>
      <c r="S30">
        <f>ROUND('qx mannen 2022'!S30,10)</f>
        <v>3.3324510000000001E-4</v>
      </c>
      <c r="T30">
        <f>ROUND('qx mannen 2022'!T30,10)</f>
        <v>3.2810100000000002E-4</v>
      </c>
      <c r="U30">
        <f>ROUND('qx mannen 2022'!U30,10)</f>
        <v>3.2302829999999999E-4</v>
      </c>
      <c r="V30">
        <f>ROUND('qx mannen 2022'!V30,10)</f>
        <v>3.1802680000000001E-4</v>
      </c>
      <c r="W30">
        <f>ROUND('qx mannen 2022'!W30,10)</f>
        <v>3.1309609999999999E-4</v>
      </c>
      <c r="X30">
        <f>ROUND('qx mannen 2022'!X30,10)</f>
        <v>3.0823580000000002E-4</v>
      </c>
      <c r="Y30">
        <f>ROUND('qx mannen 2022'!Y30,10)</f>
        <v>3.0344559999999999E-4</v>
      </c>
      <c r="Z30">
        <f>ROUND('qx mannen 2022'!Z30,10)</f>
        <v>2.987248E-4</v>
      </c>
      <c r="AA30">
        <f>ROUND('qx mannen 2022'!AA30,10)</f>
        <v>2.94073E-4</v>
      </c>
      <c r="AB30">
        <f>ROUND('qx mannen 2022'!AB30,10)</f>
        <v>2.8948949999999999E-4</v>
      </c>
      <c r="AC30">
        <f>ROUND('qx mannen 2022'!AC30,10)</f>
        <v>2.8497370000000002E-4</v>
      </c>
      <c r="AD30">
        <f>ROUND('qx mannen 2022'!AD30,10)</f>
        <v>2.8052490000000002E-4</v>
      </c>
      <c r="AE30">
        <f>ROUND('qx mannen 2022'!AE30,10)</f>
        <v>2.7614259999999999E-4</v>
      </c>
      <c r="AF30">
        <f>ROUND('qx mannen 2022'!AF30,10)</f>
        <v>2.7182580000000001E-4</v>
      </c>
      <c r="AG30">
        <f>ROUND('qx mannen 2022'!AG30,10)</f>
        <v>2.675741E-4</v>
      </c>
      <c r="AH30">
        <f>ROUND('qx mannen 2022'!AH30,10)</f>
        <v>2.6338650000000001E-4</v>
      </c>
      <c r="AI30">
        <f>ROUND('qx mannen 2022'!AI30,10)</f>
        <v>2.5926230000000001E-4</v>
      </c>
      <c r="AJ30">
        <f>ROUND('qx mannen 2022'!AJ30,10)</f>
        <v>2.5520080000000002E-4</v>
      </c>
      <c r="AK30">
        <f>ROUND('qx mannen 2022'!AK30,10)</f>
        <v>2.5120120000000001E-4</v>
      </c>
      <c r="AL30">
        <f>ROUND('qx mannen 2022'!AL30,10)</f>
        <v>2.4726270000000001E-4</v>
      </c>
      <c r="AM30">
        <f>ROUND('qx mannen 2022'!AM30,10)</f>
        <v>2.4338450000000001E-4</v>
      </c>
      <c r="AN30">
        <f>ROUND('qx mannen 2022'!AN30,10)</f>
        <v>2.3956579999999999E-4</v>
      </c>
      <c r="AO30">
        <f>ROUND('qx mannen 2022'!AO30,10)</f>
        <v>2.3580580000000001E-4</v>
      </c>
      <c r="AP30">
        <f>ROUND('qx mannen 2022'!AP30,10)</f>
        <v>2.321038E-4</v>
      </c>
      <c r="AQ30">
        <f>ROUND('qx mannen 2022'!AQ30,10)</f>
        <v>2.284589E-4</v>
      </c>
      <c r="AR30">
        <f>ROUND('qx mannen 2022'!AR30,10)</f>
        <v>2.248703E-4</v>
      </c>
      <c r="AS30">
        <f>ROUND('qx mannen 2022'!AS30,10)</f>
        <v>2.2133729999999999E-4</v>
      </c>
      <c r="AT30">
        <f>ROUND('qx mannen 2022'!AT30,10)</f>
        <v>2.178591E-4</v>
      </c>
      <c r="AU30">
        <f>ROUND('qx mannen 2022'!AU30,10)</f>
        <v>2.1443490000000001E-4</v>
      </c>
      <c r="AV30">
        <f>ROUND('qx mannen 2022'!AV30,10)</f>
        <v>2.110638E-4</v>
      </c>
      <c r="AW30">
        <f>ROUND('qx mannen 2022'!AW30,10)</f>
        <v>2.077452E-4</v>
      </c>
      <c r="AX30">
        <f>ROUND('qx mannen 2022'!AX30,10)</f>
        <v>2.0447830000000001E-4</v>
      </c>
      <c r="AY30">
        <f>ROUND('qx mannen 2022'!AY30,10)</f>
        <v>2.0126230000000001E-4</v>
      </c>
      <c r="AZ30">
        <f>ROUND('qx mannen 2022'!AZ30,10)</f>
        <v>1.9809640000000001E-4</v>
      </c>
      <c r="BA30">
        <f>ROUND('qx mannen 2022'!BA30,10)</f>
        <v>1.9498000000000001E-4</v>
      </c>
      <c r="BB30">
        <f>ROUND('qx mannen 2022'!BB30,10)</f>
        <v>1.9191219999999999E-4</v>
      </c>
      <c r="BC30">
        <f>ROUND('qx mannen 2022'!BC30,10)</f>
        <v>1.8889239999999999E-4</v>
      </c>
      <c r="BD30">
        <f>ROUND('qx mannen 2022'!BD30,10)</f>
        <v>1.859199E-4</v>
      </c>
      <c r="BE30">
        <f>ROUND('qx mannen 2022'!BE30,10)</f>
        <v>1.829938E-4</v>
      </c>
      <c r="BF30">
        <f>ROUND('qx mannen 2022'!BF30,10)</f>
        <v>1.8011359999999999E-4</v>
      </c>
      <c r="BG30">
        <f>ROUND('qx mannen 2022'!BG30,10)</f>
        <v>1.7727849999999999E-4</v>
      </c>
      <c r="BH30">
        <f>ROUND('qx mannen 2022'!BH30,10)</f>
        <v>1.744878E-4</v>
      </c>
      <c r="BI30">
        <f>ROUND('qx mannen 2022'!BI30,10)</f>
        <v>1.7174080000000001E-4</v>
      </c>
      <c r="BJ30">
        <f>ROUND('qx mannen 2022'!BJ30,10)</f>
        <v>1.69037E-4</v>
      </c>
      <c r="BK30">
        <f>ROUND('qx mannen 2022'!BK30,10)</f>
        <v>1.663755E-4</v>
      </c>
      <c r="BL30">
        <f>ROUND('qx mannen 2022'!BL30,10)</f>
        <v>1.637559E-4</v>
      </c>
      <c r="BM30">
        <f>ROUND('qx mannen 2022'!BM30,10)</f>
        <v>1.611773E-4</v>
      </c>
      <c r="BN30">
        <f>ROUND('qx mannen 2022'!BN30,10)</f>
        <v>1.5863929999999999E-4</v>
      </c>
      <c r="BO30">
        <f>ROUND('qx mannen 2022'!BO30,10)</f>
        <v>1.561411E-4</v>
      </c>
      <c r="BP30">
        <f>ROUND('qx mannen 2022'!BP30,10)</f>
        <v>1.5368209999999999E-4</v>
      </c>
      <c r="BQ30">
        <f>ROUND('qx mannen 2022'!BQ30,10)</f>
        <v>1.512618E-4</v>
      </c>
      <c r="BR30">
        <f>ROUND('qx mannen 2022'!BR30,10)</f>
        <v>1.488796E-4</v>
      </c>
      <c r="BS30">
        <f>ROUND('qx mannen 2022'!BS30,10)</f>
        <v>1.465347E-4</v>
      </c>
      <c r="BT30">
        <f>ROUND('qx mannen 2022'!BT30,10)</f>
        <v>1.4422680000000001E-4</v>
      </c>
      <c r="BU30">
        <f>ROUND('qx mannen 2022'!BU30,10)</f>
        <v>1.4195510000000001E-4</v>
      </c>
      <c r="BV30">
        <f>ROUND('qx mannen 2022'!BV30,10)</f>
        <v>1.397192E-4</v>
      </c>
      <c r="BW30">
        <f>ROUND('qx mannen 2022'!BW30,10)</f>
        <v>1.3751839999999999E-4</v>
      </c>
      <c r="BX30">
        <f>ROUND('qx mannen 2022'!BX30,10)</f>
        <v>1.3535230000000001E-4</v>
      </c>
      <c r="BY30">
        <f>ROUND('qx mannen 2022'!BY30,10)</f>
        <v>1.3322019999999999E-4</v>
      </c>
      <c r="BZ30">
        <f>ROUND('qx mannen 2022'!BZ30,10)</f>
        <v>1.3112169999999999E-4</v>
      </c>
      <c r="CA30">
        <f>ROUND('qx mannen 2022'!CA30,10)</f>
        <v>1.2905619999999999E-4</v>
      </c>
      <c r="CB30">
        <f>ROUND('qx mannen 2022'!CB30,10)</f>
        <v>1.270233E-4</v>
      </c>
      <c r="CC30">
        <f>ROUND('qx mannen 2022'!CC30,10)</f>
        <v>1.2502229999999999E-4</v>
      </c>
      <c r="CD30">
        <f>ROUND('qx mannen 2022'!CD30,10)</f>
        <v>1.2305279999999999E-4</v>
      </c>
      <c r="CE30">
        <f>ROUND('qx mannen 2022'!CE30,10)</f>
        <v>1.211143E-4</v>
      </c>
      <c r="CF30">
        <f>ROUND('qx mannen 2022'!CF30,10)</f>
        <v>1.192063E-4</v>
      </c>
      <c r="CG30">
        <f>ROUND('qx mannen 2022'!CG30,10)</f>
        <v>1.173284E-4</v>
      </c>
      <c r="CH30">
        <f>ROUND('qx mannen 2022'!CH30,10)</f>
        <v>1.1548E-4</v>
      </c>
      <c r="CI30">
        <f>ROUND('qx mannen 2022'!CI30,10)</f>
        <v>1.1366079999999999E-4</v>
      </c>
      <c r="CJ30">
        <f>ROUND('qx mannen 2022'!CJ30,10)</f>
        <v>1.118701E-4</v>
      </c>
      <c r="CK30">
        <f>ROUND('qx mannen 2022'!CK30,10)</f>
        <v>1.101077E-4</v>
      </c>
      <c r="CL30">
        <f>ROUND('qx mannen 2022'!CL30,10)</f>
        <v>1.08373E-4</v>
      </c>
      <c r="CM30">
        <f>ROUND('qx mannen 2022'!CM30,10)</f>
        <v>1.066657E-4</v>
      </c>
      <c r="CN30">
        <f>ROUND('qx mannen 2022'!CN30,10)</f>
        <v>1.049852E-4</v>
      </c>
      <c r="CO30">
        <f>ROUND('qx mannen 2022'!CO30,10)</f>
        <v>1.033312E-4</v>
      </c>
      <c r="CP30">
        <f>ROUND('qx mannen 2022'!CP30,10)</f>
        <v>1.0170330000000001E-4</v>
      </c>
      <c r="CQ30">
        <f>ROUND('qx mannen 2022'!CQ30,10)</f>
        <v>1.00101E-4</v>
      </c>
      <c r="CR30">
        <f>ROUND('qx mannen 2022'!CR30,10)</f>
        <v>9.85239E-5</v>
      </c>
      <c r="CS30">
        <f>ROUND('qx mannen 2022'!CS30,10)</f>
        <v>9.6971699999999999E-5</v>
      </c>
      <c r="CT30">
        <f>ROUND('qx mannen 2022'!CT30,10)</f>
        <v>9.5443899999999996E-5</v>
      </c>
      <c r="CU30">
        <f>ROUND('qx mannen 2022'!CU30,10)</f>
        <v>9.3940100000000005E-5</v>
      </c>
      <c r="CV30">
        <f>ROUND('qx mannen 2022'!CV30,10)</f>
        <v>9.2460099999999999E-5</v>
      </c>
      <c r="CW30">
        <f>ROUND('qx mannen 2022'!CW30,10)</f>
        <v>9.1003399999999997E-5</v>
      </c>
      <c r="CX30">
        <f>ROUND('qx mannen 2022'!CX30,10)</f>
        <v>8.9569599999999997E-5</v>
      </c>
      <c r="CY30">
        <f>ROUND('qx mannen 2022'!CY30,10)</f>
        <v>8.8158400000000006E-5</v>
      </c>
      <c r="CZ30">
        <f>ROUND('qx mannen 2022'!CZ30,10)</f>
        <v>8.6769500000000003E-5</v>
      </c>
      <c r="DA30">
        <f>ROUND('qx mannen 2022'!DA30,10)</f>
        <v>8.5402399999999994E-5</v>
      </c>
      <c r="DB30">
        <f>ROUND('qx mannen 2022'!DB30,10)</f>
        <v>8.4056799999999998E-5</v>
      </c>
      <c r="DC30">
        <f>ROUND('qx mannen 2022'!DC30,10)</f>
        <v>8.2732500000000001E-5</v>
      </c>
      <c r="DD30">
        <f>ROUND('qx mannen 2022'!DD30,10)</f>
        <v>8.1428999999999996E-5</v>
      </c>
      <c r="DE30">
        <f>ROUND('qx mannen 2022'!DE30,10)</f>
        <v>8.0146000000000001E-5</v>
      </c>
      <c r="DF30">
        <f>ROUND('qx mannen 2022'!DF30,10)</f>
        <v>7.8883300000000004E-5</v>
      </c>
      <c r="DG30">
        <f>ROUND('qx mannen 2022'!DG30,10)</f>
        <v>7.7640500000000003E-5</v>
      </c>
      <c r="DH30">
        <f>ROUND('qx mannen 2022'!DH30,10)</f>
        <v>7.6417199999999997E-5</v>
      </c>
      <c r="DI30">
        <f>ROUND('qx mannen 2022'!DI30,10)</f>
        <v>7.52132E-5</v>
      </c>
      <c r="DJ30">
        <f>ROUND('qx mannen 2022'!DJ30,10)</f>
        <v>7.4028200000000004E-5</v>
      </c>
      <c r="DK30">
        <f>ROUND('qx mannen 2022'!DK30,10)</f>
        <v>7.2861799999999994E-5</v>
      </c>
      <c r="DL30">
        <f>ROUND('qx mannen 2022'!DL30,10)</f>
        <v>7.1713799999999998E-5</v>
      </c>
      <c r="DM30">
        <f>ROUND('qx mannen 2022'!DM30,10)</f>
        <v>7.0583899999999993E-5</v>
      </c>
      <c r="DN30">
        <f>ROUND('qx mannen 2022'!DN30,10)</f>
        <v>6.9471800000000001E-5</v>
      </c>
      <c r="DO30">
        <f>ROUND('qx mannen 2022'!DO30,10)</f>
        <v>6.83772E-5</v>
      </c>
      <c r="DP30">
        <f>ROUND('qx mannen 2022'!DP30,10)</f>
        <v>6.7299900000000003E-5</v>
      </c>
      <c r="DQ30">
        <f>ROUND('qx mannen 2022'!DQ30,10)</f>
        <v>6.6239600000000002E-5</v>
      </c>
      <c r="DR30">
        <f>ROUND('qx mannen 2022'!DR30,10)</f>
        <v>6.5195899999999997E-5</v>
      </c>
      <c r="DS30">
        <f>ROUND('qx mannen 2022'!DS30,10)</f>
        <v>6.4168699999999994E-5</v>
      </c>
      <c r="DT30">
        <f>ROUND('qx mannen 2022'!DT30,10)</f>
        <v>6.31577E-5</v>
      </c>
      <c r="DU30">
        <f>ROUND('qx mannen 2022'!DU30,10)</f>
        <v>6.2162599999999993E-5</v>
      </c>
      <c r="DV30">
        <f>ROUND('qx mannen 2022'!DV30,10)</f>
        <v>6.1183099999999994E-5</v>
      </c>
      <c r="DW30">
        <f>ROUND('qx mannen 2022'!DW30,10)</f>
        <v>6.0219100000000001E-5</v>
      </c>
      <c r="DX30">
        <f>ROUND('qx mannen 2022'!DX30,10)</f>
        <v>5.9270300000000001E-5</v>
      </c>
      <c r="DY30">
        <f>ROUND('qx mannen 2022'!DY30,10)</f>
        <v>5.83365E-5</v>
      </c>
      <c r="DZ30">
        <f>ROUND('qx mannen 2022'!DZ30,10)</f>
        <v>5.7417300000000003E-5</v>
      </c>
      <c r="EA30">
        <f>ROUND('qx mannen 2022'!EA30,10)</f>
        <v>5.6512699999999999E-5</v>
      </c>
      <c r="EB30">
        <f>ROUND('qx mannen 2022'!EB30,10)</f>
        <v>5.5622299999999998E-5</v>
      </c>
      <c r="EC30">
        <f>ROUND('qx mannen 2022'!EC30,10)</f>
        <v>5.47459E-5</v>
      </c>
      <c r="ED30">
        <f>ROUND('qx mannen 2022'!ED30,10)</f>
        <v>5.38833E-5</v>
      </c>
      <c r="EE30">
        <f>ROUND('qx mannen 2022'!EE30,10)</f>
        <v>5.3034300000000001E-5</v>
      </c>
      <c r="EF30">
        <f>ROUND('qx mannen 2022'!EF30,10)</f>
        <v>5.2198699999999999E-5</v>
      </c>
      <c r="EG30">
        <f>ROUND('qx mannen 2022'!EG30,10)</f>
        <v>5.1376299999999998E-5</v>
      </c>
      <c r="EH30">
        <f>ROUND('qx mannen 2022'!EH30,10)</f>
        <v>5.0566799999999998E-5</v>
      </c>
      <c r="EI30">
        <f>ROUND('qx mannen 2022'!EI30,10)</f>
        <v>4.97701E-5</v>
      </c>
      <c r="EJ30">
        <f>ROUND('qx mannen 2022'!EJ30,10)</f>
        <v>4.8985900000000001E-5</v>
      </c>
      <c r="EK30">
        <f>ROUND('qx mannen 2022'!EK30,10)</f>
        <v>4.8214100000000003E-5</v>
      </c>
      <c r="EL30">
        <f>ROUND('qx mannen 2022'!EL30,10)</f>
        <v>4.7454399999999997E-5</v>
      </c>
      <c r="EM30">
        <f>ROUND('qx mannen 2022'!EM30,10)</f>
        <v>4.6706699999999998E-5</v>
      </c>
      <c r="EN30">
        <f>ROUND('qx mannen 2022'!EN30,10)</f>
        <v>4.5970799999999997E-5</v>
      </c>
      <c r="EO30">
        <f>ROUND('qx mannen 2022'!EO30,10)</f>
        <v>4.5246500000000001E-5</v>
      </c>
      <c r="EP30">
        <f>ROUND('qx mannen 2022'!EP30,10)</f>
        <v>4.4533600000000003E-5</v>
      </c>
      <c r="EQ30">
        <f>ROUND('qx mannen 2022'!EQ30,10)</f>
        <v>4.3831900000000003E-5</v>
      </c>
      <c r="ER30">
        <f>ROUND('qx mannen 2022'!ER30,10)</f>
        <v>4.31413E-5</v>
      </c>
      <c r="ES30">
        <f>ROUND('qx mannen 2022'!ES30,10)</f>
        <v>4.24616E-5</v>
      </c>
      <c r="ET30">
        <f>ROUND('qx mannen 2022'!ET30,10)</f>
        <v>4.1792599999999997E-5</v>
      </c>
      <c r="EU30">
        <f>ROUND('qx mannen 2022'!EU30,10)</f>
        <v>4.1134100000000003E-5</v>
      </c>
      <c r="EV30">
        <f>ROUND('qx mannen 2022'!EV30,10)</f>
        <v>4.0485999999999998E-5</v>
      </c>
      <c r="EW30">
        <f>ROUND('qx mannen 2022'!EW30,10)</f>
        <v>3.9848100000000002E-5</v>
      </c>
      <c r="EX30">
        <f>ROUND('qx mannen 2022'!EX30,10)</f>
        <v>3.9220200000000001E-5</v>
      </c>
      <c r="EY30">
        <f>ROUND('qx mannen 2022'!EY30,10)</f>
        <v>3.8602300000000001E-5</v>
      </c>
      <c r="EZ30">
        <f>ROUND('qx mannen 2022'!EZ30,10)</f>
        <v>3.7994000000000002E-5</v>
      </c>
      <c r="FA30">
        <f>ROUND('qx mannen 2022'!FA30,10)</f>
        <v>3.7395399999999998E-5</v>
      </c>
      <c r="FB30">
        <f>ROUND('qx mannen 2022'!FB30,10)</f>
        <v>3.68062E-5</v>
      </c>
      <c r="FC30">
        <f>ROUND('qx mannen 2022'!FC30,10)</f>
        <v>3.6226300000000002E-5</v>
      </c>
      <c r="FD30">
        <f>ROUND('qx mannen 2022'!FD30,10)</f>
        <v>3.5655499999999998E-5</v>
      </c>
      <c r="FE30">
        <f>ROUND('qx mannen 2022'!FE30,10)</f>
        <v>3.5093699999999999E-5</v>
      </c>
      <c r="FF30">
        <f>ROUND('qx mannen 2022'!FF30,10)</f>
        <v>3.45408E-5</v>
      </c>
      <c r="FG30">
        <f>ROUND('qx mannen 2022'!FG30,10)</f>
        <v>3.3996499999999999E-5</v>
      </c>
      <c r="FH30">
        <f>ROUND('qx mannen 2022'!FH30,10)</f>
        <v>3.3460899999999997E-5</v>
      </c>
      <c r="FI30">
        <f>ROUND('qx mannen 2022'!FI30,10)</f>
        <v>3.2933699999999999E-5</v>
      </c>
      <c r="FJ30">
        <f>ROUND('qx mannen 2022'!FJ30,10)</f>
        <v>3.24148E-5</v>
      </c>
      <c r="FK30">
        <f>ROUND('qx mannen 2022'!FK30,10)</f>
        <v>3.1903999999999998E-5</v>
      </c>
      <c r="FL30">
        <f>ROUND('qx mannen 2022'!FL30,10)</f>
        <v>3.1401400000000001E-5</v>
      </c>
      <c r="FM30">
        <f>ROUND('qx mannen 2022'!FM30,10)</f>
        <v>3.09066E-5</v>
      </c>
      <c r="FN30">
        <f>ROUND('qx mannen 2022'!FN30,10)</f>
        <v>3.0419599999999999E-5</v>
      </c>
      <c r="FO30">
        <f>ROUND('qx mannen 2022'!FO30,10)</f>
        <v>2.9940299999999999E-5</v>
      </c>
      <c r="FP30">
        <f>ROUND('qx mannen 2022'!FP30,10)</f>
        <v>2.9468600000000001E-5</v>
      </c>
      <c r="FQ30">
        <f>ROUND('qx mannen 2022'!FQ30,10)</f>
        <v>2.9004299999999999E-5</v>
      </c>
    </row>
    <row r="31" spans="2:173" x14ac:dyDescent="0.2">
      <c r="B31">
        <f>ROUND('qx mannen 2022'!B31,10)</f>
        <v>4.5131529999999998E-4</v>
      </c>
      <c r="C31">
        <f>ROUND('qx mannen 2022'!C31,10)</f>
        <v>4.4445280000000002E-4</v>
      </c>
      <c r="D31">
        <f>ROUND('qx mannen 2022'!D31,10)</f>
        <v>4.376707E-4</v>
      </c>
      <c r="E31">
        <f>ROUND('qx mannen 2022'!E31,10)</f>
        <v>4.3097030000000002E-4</v>
      </c>
      <c r="F31">
        <f>ROUND('qx mannen 2022'!F31,10)</f>
        <v>4.2435280000000002E-4</v>
      </c>
      <c r="G31">
        <f>ROUND('qx mannen 2022'!G31,10)</f>
        <v>4.1781879999999998E-4</v>
      </c>
      <c r="H31">
        <f>ROUND('qx mannen 2022'!H31,10)</f>
        <v>4.113691E-4</v>
      </c>
      <c r="I31">
        <f>ROUND('qx mannen 2022'!I31,10)</f>
        <v>4.0500399999999999E-4</v>
      </c>
      <c r="J31">
        <f>ROUND('qx mannen 2022'!J31,10)</f>
        <v>3.9872399999999999E-4</v>
      </c>
      <c r="K31">
        <f>ROUND('qx mannen 2022'!K31,10)</f>
        <v>3.9252900000000002E-4</v>
      </c>
      <c r="L31">
        <f>ROUND('qx mannen 2022'!L31,10)</f>
        <v>3.8641899999999999E-4</v>
      </c>
      <c r="M31">
        <f>ROUND('qx mannen 2022'!M31,10)</f>
        <v>3.8039399999999999E-4</v>
      </c>
      <c r="N31">
        <f>ROUND('qx mannen 2022'!N31,10)</f>
        <v>3.7445369999999998E-4</v>
      </c>
      <c r="O31">
        <f>ROUND('qx mannen 2022'!O31,10)</f>
        <v>3.6859780000000002E-4</v>
      </c>
      <c r="P31">
        <f>ROUND('qx mannen 2022'!P31,10)</f>
        <v>3.628258E-4</v>
      </c>
      <c r="Q31">
        <f>ROUND('qx mannen 2022'!Q31,10)</f>
        <v>3.5713729999999999E-4</v>
      </c>
      <c r="R31">
        <f>ROUND('qx mannen 2022'!R31,10)</f>
        <v>3.5153160000000002E-4</v>
      </c>
      <c r="S31">
        <f>ROUND('qx mannen 2022'!S31,10)</f>
        <v>3.4600810000000001E-4</v>
      </c>
      <c r="T31">
        <f>ROUND('qx mannen 2022'!T31,10)</f>
        <v>3.4056629999999999E-4</v>
      </c>
      <c r="U31">
        <f>ROUND('qx mannen 2022'!U31,10)</f>
        <v>3.352052E-4</v>
      </c>
      <c r="V31">
        <f>ROUND('qx mannen 2022'!V31,10)</f>
        <v>3.2992429999999999E-4</v>
      </c>
      <c r="W31">
        <f>ROUND('qx mannen 2022'!W31,10)</f>
        <v>3.2472259999999999E-4</v>
      </c>
      <c r="X31">
        <f>ROUND('qx mannen 2022'!X31,10)</f>
        <v>3.1959939999999997E-4</v>
      </c>
      <c r="Y31">
        <f>ROUND('qx mannen 2022'!Y31,10)</f>
        <v>3.1455380000000002E-4</v>
      </c>
      <c r="Z31">
        <f>ROUND('qx mannen 2022'!Z31,10)</f>
        <v>3.0958480000000001E-4</v>
      </c>
      <c r="AA31">
        <f>ROUND('qx mannen 2022'!AA31,10)</f>
        <v>3.0469170000000002E-4</v>
      </c>
      <c r="AB31">
        <f>ROUND('qx mannen 2022'!AB31,10)</f>
        <v>2.9987349999999999E-4</v>
      </c>
      <c r="AC31">
        <f>ROUND('qx mannen 2022'!AC31,10)</f>
        <v>2.9512929999999998E-4</v>
      </c>
      <c r="AD31">
        <f>ROUND('qx mannen 2022'!AD31,10)</f>
        <v>2.9045809999999998E-4</v>
      </c>
      <c r="AE31">
        <f>ROUND('qx mannen 2022'!AE31,10)</f>
        <v>2.8585900000000002E-4</v>
      </c>
      <c r="AF31">
        <f>ROUND('qx mannen 2022'!AF31,10)</f>
        <v>2.8133109999999999E-4</v>
      </c>
      <c r="AG31">
        <f>ROUND('qx mannen 2022'!AG31,10)</f>
        <v>2.7687339999999999E-4</v>
      </c>
      <c r="AH31">
        <f>ROUND('qx mannen 2022'!AH31,10)</f>
        <v>2.7248490000000001E-4</v>
      </c>
      <c r="AI31">
        <f>ROUND('qx mannen 2022'!AI31,10)</f>
        <v>2.6816479999999999E-4</v>
      </c>
      <c r="AJ31">
        <f>ROUND('qx mannen 2022'!AJ31,10)</f>
        <v>2.6391199999999999E-4</v>
      </c>
      <c r="AK31">
        <f>ROUND('qx mannen 2022'!AK31,10)</f>
        <v>2.5972560000000003E-4</v>
      </c>
      <c r="AL31">
        <f>ROUND('qx mannen 2022'!AL31,10)</f>
        <v>2.5560470000000001E-4</v>
      </c>
      <c r="AM31">
        <f>ROUND('qx mannen 2022'!AM31,10)</f>
        <v>2.5154829999999998E-4</v>
      </c>
      <c r="AN31">
        <f>ROUND('qx mannen 2022'!AN31,10)</f>
        <v>2.4755550000000001E-4</v>
      </c>
      <c r="AO31">
        <f>ROUND('qx mannen 2022'!AO31,10)</f>
        <v>2.436254E-4</v>
      </c>
      <c r="AP31">
        <f>ROUND('qx mannen 2022'!AP31,10)</f>
        <v>2.39757E-4</v>
      </c>
      <c r="AQ31">
        <f>ROUND('qx mannen 2022'!AQ31,10)</f>
        <v>2.3594950000000001E-4</v>
      </c>
      <c r="AR31">
        <f>ROUND('qx mannen 2022'!AR31,10)</f>
        <v>2.322019E-4</v>
      </c>
      <c r="AS31">
        <f>ROUND('qx mannen 2022'!AS31,10)</f>
        <v>2.2851340000000001E-4</v>
      </c>
      <c r="AT31">
        <f>ROUND('qx mannen 2022'!AT31,10)</f>
        <v>2.2488299999999999E-4</v>
      </c>
      <c r="AU31">
        <f>ROUND('qx mannen 2022'!AU31,10)</f>
        <v>2.2130979999999999E-4</v>
      </c>
      <c r="AV31">
        <f>ROUND('qx mannen 2022'!AV31,10)</f>
        <v>2.1779309999999999E-4</v>
      </c>
      <c r="AW31">
        <f>ROUND('qx mannen 2022'!AW31,10)</f>
        <v>2.1433189999999999E-4</v>
      </c>
      <c r="AX31">
        <f>ROUND('qx mannen 2022'!AX31,10)</f>
        <v>2.109255E-4</v>
      </c>
      <c r="AY31">
        <f>ROUND('qx mannen 2022'!AY31,10)</f>
        <v>2.0757290000000001E-4</v>
      </c>
      <c r="AZ31">
        <f>ROUND('qx mannen 2022'!AZ31,10)</f>
        <v>2.0427330000000001E-4</v>
      </c>
      <c r="BA31">
        <f>ROUND('qx mannen 2022'!BA31,10)</f>
        <v>2.0102600000000001E-4</v>
      </c>
      <c r="BB31">
        <f>ROUND('qx mannen 2022'!BB31,10)</f>
        <v>1.978301E-4</v>
      </c>
      <c r="BC31">
        <f>ROUND('qx mannen 2022'!BC31,10)</f>
        <v>1.9468480000000001E-4</v>
      </c>
      <c r="BD31">
        <f>ROUND('qx mannen 2022'!BD31,10)</f>
        <v>1.9158930000000001E-4</v>
      </c>
      <c r="BE31">
        <f>ROUND('qx mannen 2022'!BE31,10)</f>
        <v>1.8854289999999999E-4</v>
      </c>
      <c r="BF31">
        <f>ROUND('qx mannen 2022'!BF31,10)</f>
        <v>1.855448E-4</v>
      </c>
      <c r="BG31">
        <f>ROUND('qx mannen 2022'!BG31,10)</f>
        <v>1.8259419999999999E-4</v>
      </c>
      <c r="BH31">
        <f>ROUND('qx mannen 2022'!BH31,10)</f>
        <v>1.7969049999999999E-4</v>
      </c>
      <c r="BI31">
        <f>ROUND('qx mannen 2022'!BI31,10)</f>
        <v>1.7683280000000001E-4</v>
      </c>
      <c r="BJ31">
        <f>ROUND('qx mannen 2022'!BJ31,10)</f>
        <v>1.7402039999999999E-4</v>
      </c>
      <c r="BK31">
        <f>ROUND('qx mannen 2022'!BK31,10)</f>
        <v>1.7125269999999999E-4</v>
      </c>
      <c r="BL31">
        <f>ROUND('qx mannen 2022'!BL31,10)</f>
        <v>1.68529E-4</v>
      </c>
      <c r="BM31">
        <f>ROUND('qx mannen 2022'!BM31,10)</f>
        <v>1.658485E-4</v>
      </c>
      <c r="BN31">
        <f>ROUND('qx mannen 2022'!BN31,10)</f>
        <v>1.6321050000000001E-4</v>
      </c>
      <c r="BO31">
        <f>ROUND('qx mannen 2022'!BO31,10)</f>
        <v>1.6061450000000001E-4</v>
      </c>
      <c r="BP31">
        <f>ROUND('qx mannen 2022'!BP31,10)</f>
        <v>1.5805969999999999E-4</v>
      </c>
      <c r="BQ31">
        <f>ROUND('qx mannen 2022'!BQ31,10)</f>
        <v>1.5554539999999999E-4</v>
      </c>
      <c r="BR31">
        <f>ROUND('qx mannen 2022'!BR31,10)</f>
        <v>1.5307109999999999E-4</v>
      </c>
      <c r="BS31">
        <f>ROUND('qx mannen 2022'!BS31,10)</f>
        <v>1.5063620000000001E-4</v>
      </c>
      <c r="BT31">
        <f>ROUND('qx mannen 2022'!BT31,10)</f>
        <v>1.482399E-4</v>
      </c>
      <c r="BU31">
        <f>ROUND('qx mannen 2022'!BU31,10)</f>
        <v>1.4588169999999999E-4</v>
      </c>
      <c r="BV31">
        <f>ROUND('qx mannen 2022'!BV31,10)</f>
        <v>1.43561E-4</v>
      </c>
      <c r="BW31">
        <f>ROUND('qx mannen 2022'!BW31,10)</f>
        <v>1.412772E-4</v>
      </c>
      <c r="BX31">
        <f>ROUND('qx mannen 2022'!BX31,10)</f>
        <v>1.3902970000000001E-4</v>
      </c>
      <c r="BY31">
        <f>ROUND('qx mannen 2022'!BY31,10)</f>
        <v>1.368179E-4</v>
      </c>
      <c r="BZ31">
        <f>ROUND('qx mannen 2022'!BZ31,10)</f>
        <v>1.3464130000000001E-4</v>
      </c>
      <c r="CA31">
        <f>ROUND('qx mannen 2022'!CA31,10)</f>
        <v>1.324993E-4</v>
      </c>
      <c r="CB31">
        <f>ROUND('qx mannen 2022'!CB31,10)</f>
        <v>1.3039130000000001E-4</v>
      </c>
      <c r="CC31">
        <f>ROUND('qx mannen 2022'!CC31,10)</f>
        <v>1.2831689999999999E-4</v>
      </c>
      <c r="CD31">
        <f>ROUND('qx mannen 2022'!CD31,10)</f>
        <v>1.2627539999999999E-4</v>
      </c>
      <c r="CE31">
        <f>ROUND('qx mannen 2022'!CE31,10)</f>
        <v>1.242665E-4</v>
      </c>
      <c r="CF31">
        <f>ROUND('qx mannen 2022'!CF31,10)</f>
        <v>1.2228940000000001E-4</v>
      </c>
      <c r="CG31">
        <f>ROUND('qx mannen 2022'!CG31,10)</f>
        <v>1.203438E-4</v>
      </c>
      <c r="CH31">
        <f>ROUND('qx mannen 2022'!CH31,10)</f>
        <v>1.184292E-4</v>
      </c>
      <c r="CI31">
        <f>ROUND('qx mannen 2022'!CI31,10)</f>
        <v>1.16545E-4</v>
      </c>
      <c r="CJ31">
        <f>ROUND('qx mannen 2022'!CJ31,10)</f>
        <v>1.146907E-4</v>
      </c>
      <c r="CK31">
        <f>ROUND('qx mannen 2022'!CK31,10)</f>
        <v>1.12866E-4</v>
      </c>
      <c r="CL31">
        <f>ROUND('qx mannen 2022'!CL31,10)</f>
        <v>1.110703E-4</v>
      </c>
      <c r="CM31">
        <f>ROUND('qx mannen 2022'!CM31,10)</f>
        <v>1.093031E-4</v>
      </c>
      <c r="CN31">
        <f>ROUND('qx mannen 2022'!CN31,10)</f>
        <v>1.075641E-4</v>
      </c>
      <c r="CO31">
        <f>ROUND('qx mannen 2022'!CO31,10)</f>
        <v>1.058527E-4</v>
      </c>
      <c r="CP31">
        <f>ROUND('qx mannen 2022'!CP31,10)</f>
        <v>1.041686E-4</v>
      </c>
      <c r="CQ31">
        <f>ROUND('qx mannen 2022'!CQ31,10)</f>
        <v>1.025112E-4</v>
      </c>
      <c r="CR31">
        <f>ROUND('qx mannen 2022'!CR31,10)</f>
        <v>1.008802E-4</v>
      </c>
      <c r="CS31">
        <f>ROUND('qx mannen 2022'!CS31,10)</f>
        <v>9.9275099999999994E-5</v>
      </c>
      <c r="CT31">
        <f>ROUND('qx mannen 2022'!CT31,10)</f>
        <v>9.7695599999999993E-5</v>
      </c>
      <c r="CU31">
        <f>ROUND('qx mannen 2022'!CU31,10)</f>
        <v>9.61412E-5</v>
      </c>
      <c r="CV31">
        <f>ROUND('qx mannen 2022'!CV31,10)</f>
        <v>9.46115E-5</v>
      </c>
      <c r="CW31">
        <f>ROUND('qx mannen 2022'!CW31,10)</f>
        <v>9.31062E-5</v>
      </c>
      <c r="CX31">
        <f>ROUND('qx mannen 2022'!CX31,10)</f>
        <v>9.1624800000000004E-5</v>
      </c>
      <c r="CY31">
        <f>ROUND('qx mannen 2022'!CY31,10)</f>
        <v>9.0167000000000006E-5</v>
      </c>
      <c r="CZ31">
        <f>ROUND('qx mannen 2022'!CZ31,10)</f>
        <v>8.8732400000000004E-5</v>
      </c>
      <c r="DA31">
        <f>ROUND('qx mannen 2022'!DA31,10)</f>
        <v>8.7320500000000005E-5</v>
      </c>
      <c r="DB31">
        <f>ROUND('qx mannen 2022'!DB31,10)</f>
        <v>8.5931200000000002E-5</v>
      </c>
      <c r="DC31">
        <f>ROUND('qx mannen 2022'!DC31,10)</f>
        <v>8.4563999999999999E-5</v>
      </c>
      <c r="DD31">
        <f>ROUND('qx mannen 2022'!DD31,10)</f>
        <v>8.3218499999999996E-5</v>
      </c>
      <c r="DE31">
        <f>ROUND('qx mannen 2022'!DE31,10)</f>
        <v>8.18944E-5</v>
      </c>
      <c r="DF31">
        <f>ROUND('qx mannen 2022'!DF31,10)</f>
        <v>8.0591400000000002E-5</v>
      </c>
      <c r="DG31">
        <f>ROUND('qx mannen 2022'!DG31,10)</f>
        <v>7.9309100000000003E-5</v>
      </c>
      <c r="DH31">
        <f>ROUND('qx mannen 2022'!DH31,10)</f>
        <v>7.8047199999999994E-5</v>
      </c>
      <c r="DI31">
        <f>ROUND('qx mannen 2022'!DI31,10)</f>
        <v>7.6805399999999995E-5</v>
      </c>
      <c r="DJ31">
        <f>ROUND('qx mannen 2022'!DJ31,10)</f>
        <v>7.5583300000000005E-5</v>
      </c>
      <c r="DK31">
        <f>ROUND('qx mannen 2022'!DK31,10)</f>
        <v>7.4380699999999998E-5</v>
      </c>
      <c r="DL31">
        <f>ROUND('qx mannen 2022'!DL31,10)</f>
        <v>7.3197300000000005E-5</v>
      </c>
      <c r="DM31">
        <f>ROUND('qx mannen 2022'!DM31,10)</f>
        <v>7.2032600000000006E-5</v>
      </c>
      <c r="DN31">
        <f>ROUND('qx mannen 2022'!DN31,10)</f>
        <v>7.0886500000000006E-5</v>
      </c>
      <c r="DO31">
        <f>ROUND('qx mannen 2022'!DO31,10)</f>
        <v>6.9758600000000007E-5</v>
      </c>
      <c r="DP31">
        <f>ROUND('qx mannen 2022'!DP31,10)</f>
        <v>6.8648700000000006E-5</v>
      </c>
      <c r="DQ31">
        <f>ROUND('qx mannen 2022'!DQ31,10)</f>
        <v>6.7556400000000003E-5</v>
      </c>
      <c r="DR31">
        <f>ROUND('qx mannen 2022'!DR31,10)</f>
        <v>6.6481499999999997E-5</v>
      </c>
      <c r="DS31">
        <f>ROUND('qx mannen 2022'!DS31,10)</f>
        <v>6.5423699999999995E-5</v>
      </c>
      <c r="DT31">
        <f>ROUND('qx mannen 2022'!DT31,10)</f>
        <v>6.4382700000000003E-5</v>
      </c>
      <c r="DU31">
        <f>ROUND('qx mannen 2022'!DU31,10)</f>
        <v>6.3358300000000006E-5</v>
      </c>
      <c r="DV31">
        <f>ROUND('qx mannen 2022'!DV31,10)</f>
        <v>6.2350199999999998E-5</v>
      </c>
      <c r="DW31">
        <f>ROUND('qx mannen 2022'!DW31,10)</f>
        <v>6.1358099999999998E-5</v>
      </c>
      <c r="DX31">
        <f>ROUND('qx mannen 2022'!DX31,10)</f>
        <v>6.0381899999999999E-5</v>
      </c>
      <c r="DY31">
        <f>ROUND('qx mannen 2022'!DY31,10)</f>
        <v>5.9421099999999999E-5</v>
      </c>
      <c r="DZ31">
        <f>ROUND('qx mannen 2022'!DZ31,10)</f>
        <v>5.84756E-5</v>
      </c>
      <c r="EA31">
        <f>ROUND('qx mannen 2022'!EA31,10)</f>
        <v>5.7545199999999999E-5</v>
      </c>
      <c r="EB31">
        <f>ROUND('qx mannen 2022'!EB31,10)</f>
        <v>5.6629599999999997E-5</v>
      </c>
      <c r="EC31">
        <f>ROUND('qx mannen 2022'!EC31,10)</f>
        <v>5.57286E-5</v>
      </c>
      <c r="ED31">
        <f>ROUND('qx mannen 2022'!ED31,10)</f>
        <v>5.4841800000000001E-5</v>
      </c>
      <c r="EE31">
        <f>ROUND('qx mannen 2022'!EE31,10)</f>
        <v>5.3969199999999998E-5</v>
      </c>
      <c r="EF31">
        <f>ROUND('qx mannen 2022'!EF31,10)</f>
        <v>5.3110499999999999E-5</v>
      </c>
      <c r="EG31">
        <f>ROUND('qx mannen 2022'!EG31,10)</f>
        <v>5.2265500000000003E-5</v>
      </c>
      <c r="EH31">
        <f>ROUND('qx mannen 2022'!EH31,10)</f>
        <v>5.1433900000000002E-5</v>
      </c>
      <c r="EI31">
        <f>ROUND('qx mannen 2022'!EI31,10)</f>
        <v>5.0615499999999997E-5</v>
      </c>
      <c r="EJ31">
        <f>ROUND('qx mannen 2022'!EJ31,10)</f>
        <v>4.9810099999999999E-5</v>
      </c>
      <c r="EK31">
        <f>ROUND('qx mannen 2022'!EK31,10)</f>
        <v>4.9017600000000003E-5</v>
      </c>
      <c r="EL31">
        <f>ROUND('qx mannen 2022'!EL31,10)</f>
        <v>4.82376E-5</v>
      </c>
      <c r="EM31">
        <f>ROUND('qx mannen 2022'!EM31,10)</f>
        <v>4.7470099999999998E-5</v>
      </c>
      <c r="EN31">
        <f>ROUND('qx mannen 2022'!EN31,10)</f>
        <v>4.6714800000000002E-5</v>
      </c>
      <c r="EO31">
        <f>ROUND('qx mannen 2022'!EO31,10)</f>
        <v>4.5971499999999999E-5</v>
      </c>
      <c r="EP31">
        <f>ROUND('qx mannen 2022'!EP31,10)</f>
        <v>4.5240000000000001E-5</v>
      </c>
      <c r="EQ31">
        <f>ROUND('qx mannen 2022'!EQ31,10)</f>
        <v>4.4520200000000001E-5</v>
      </c>
      <c r="ER31">
        <f>ROUND('qx mannen 2022'!ER31,10)</f>
        <v>4.38118E-5</v>
      </c>
      <c r="ES31">
        <f>ROUND('qx mannen 2022'!ES31,10)</f>
        <v>4.3114700000000002E-5</v>
      </c>
      <c r="ET31">
        <f>ROUND('qx mannen 2022'!ET31,10)</f>
        <v>4.2428700000000003E-5</v>
      </c>
      <c r="EU31">
        <f>ROUND('qx mannen 2022'!EU31,10)</f>
        <v>4.1753599999999999E-5</v>
      </c>
      <c r="EV31">
        <f>ROUND('qx mannen 2022'!EV31,10)</f>
        <v>4.10892E-5</v>
      </c>
      <c r="EW31">
        <f>ROUND('qx mannen 2022'!EW31,10)</f>
        <v>4.0435500000000003E-5</v>
      </c>
      <c r="EX31">
        <f>ROUND('qx mannen 2022'!EX31,10)</f>
        <v>3.9792100000000001E-5</v>
      </c>
      <c r="EY31">
        <f>ROUND('qx mannen 2022'!EY31,10)</f>
        <v>3.9158900000000002E-5</v>
      </c>
      <c r="EZ31">
        <f>ROUND('qx mannen 2022'!EZ31,10)</f>
        <v>3.8535799999999998E-5</v>
      </c>
      <c r="FA31">
        <f>ROUND('qx mannen 2022'!FA31,10)</f>
        <v>3.7922700000000002E-5</v>
      </c>
      <c r="FB31">
        <f>ROUND('qx mannen 2022'!FB31,10)</f>
        <v>3.73193E-5</v>
      </c>
      <c r="FC31">
        <f>ROUND('qx mannen 2022'!FC31,10)</f>
        <v>3.6725499999999999E-5</v>
      </c>
      <c r="FD31">
        <f>ROUND('qx mannen 2022'!FD31,10)</f>
        <v>3.6141099999999999E-5</v>
      </c>
      <c r="FE31">
        <f>ROUND('qx mannen 2022'!FE31,10)</f>
        <v>3.5566099999999998E-5</v>
      </c>
      <c r="FF31">
        <f>ROUND('qx mannen 2022'!FF31,10)</f>
        <v>3.5000199999999997E-5</v>
      </c>
      <c r="FG31">
        <f>ROUND('qx mannen 2022'!FG31,10)</f>
        <v>3.4443300000000003E-5</v>
      </c>
      <c r="FH31">
        <f>ROUND('qx mannen 2022'!FH31,10)</f>
        <v>3.38952E-5</v>
      </c>
      <c r="FI31">
        <f>ROUND('qx mannen 2022'!FI31,10)</f>
        <v>3.3355899999999997E-5</v>
      </c>
      <c r="FJ31">
        <f>ROUND('qx mannen 2022'!FJ31,10)</f>
        <v>3.2825199999999999E-5</v>
      </c>
      <c r="FK31">
        <f>ROUND('qx mannen 2022'!FK31,10)</f>
        <v>3.2302899999999999E-5</v>
      </c>
      <c r="FL31">
        <f>ROUND('qx mannen 2022'!FL31,10)</f>
        <v>3.1788900000000003E-5</v>
      </c>
      <c r="FM31">
        <f>ROUND('qx mannen 2022'!FM31,10)</f>
        <v>3.1283099999999999E-5</v>
      </c>
      <c r="FN31">
        <f>ROUND('qx mannen 2022'!FN31,10)</f>
        <v>3.0785299999999998E-5</v>
      </c>
      <c r="FO31">
        <f>ROUND('qx mannen 2022'!FO31,10)</f>
        <v>3.0295500000000002E-5</v>
      </c>
      <c r="FP31">
        <f>ROUND('qx mannen 2022'!FP31,10)</f>
        <v>2.9813400000000002E-5</v>
      </c>
      <c r="FQ31">
        <f>ROUND('qx mannen 2022'!FQ31,10)</f>
        <v>2.9339000000000001E-5</v>
      </c>
    </row>
    <row r="32" spans="2:173" x14ac:dyDescent="0.2">
      <c r="B32">
        <f>ROUND('qx mannen 2022'!B32,10)</f>
        <v>4.5013600000000001E-4</v>
      </c>
      <c r="C32">
        <f>ROUND('qx mannen 2022'!C32,10)</f>
        <v>4.448225E-4</v>
      </c>
      <c r="D32">
        <f>ROUND('qx mannen 2022'!D32,10)</f>
        <v>4.3943399999999999E-4</v>
      </c>
      <c r="E32">
        <f>ROUND('qx mannen 2022'!E32,10)</f>
        <v>4.3398509999999999E-4</v>
      </c>
      <c r="F32">
        <f>ROUND('qx mannen 2022'!F32,10)</f>
        <v>4.2848920000000001E-4</v>
      </c>
      <c r="G32">
        <f>ROUND('qx mannen 2022'!G32,10)</f>
        <v>4.2295849999999998E-4</v>
      </c>
      <c r="H32">
        <f>ROUND('qx mannen 2022'!H32,10)</f>
        <v>4.1740400000000002E-4</v>
      </c>
      <c r="I32">
        <f>ROUND('qx mannen 2022'!I32,10)</f>
        <v>4.1183570000000001E-4</v>
      </c>
      <c r="J32">
        <f>ROUND('qx mannen 2022'!J32,10)</f>
        <v>4.0626280000000001E-4</v>
      </c>
      <c r="K32">
        <f>ROUND('qx mannen 2022'!K32,10)</f>
        <v>4.0069329999999997E-4</v>
      </c>
      <c r="L32">
        <f>ROUND('qx mannen 2022'!L32,10)</f>
        <v>3.9513459999999999E-4</v>
      </c>
      <c r="M32">
        <f>ROUND('qx mannen 2022'!M32,10)</f>
        <v>3.8959340000000001E-4</v>
      </c>
      <c r="N32">
        <f>ROUND('qx mannen 2022'!N32,10)</f>
        <v>3.8407550000000001E-4</v>
      </c>
      <c r="O32">
        <f>ROUND('qx mannen 2022'!O32,10)</f>
        <v>3.7858640000000001E-4</v>
      </c>
      <c r="P32">
        <f>ROUND('qx mannen 2022'!P32,10)</f>
        <v>3.731308E-4</v>
      </c>
      <c r="Q32">
        <f>ROUND('qx mannen 2022'!Q32,10)</f>
        <v>3.6771280000000002E-4</v>
      </c>
      <c r="R32">
        <f>ROUND('qx mannen 2022'!R32,10)</f>
        <v>3.6233620000000001E-4</v>
      </c>
      <c r="S32">
        <f>ROUND('qx mannen 2022'!S32,10)</f>
        <v>3.5700430000000001E-4</v>
      </c>
      <c r="T32">
        <f>ROUND('qx mannen 2022'!T32,10)</f>
        <v>3.5171999999999997E-4</v>
      </c>
      <c r="U32">
        <f>ROUND('qx mannen 2022'!U32,10)</f>
        <v>3.4648589999999998E-4</v>
      </c>
      <c r="V32">
        <f>ROUND('qx mannen 2022'!V32,10)</f>
        <v>3.4130409999999999E-4</v>
      </c>
      <c r="W32">
        <f>ROUND('qx mannen 2022'!W32,10)</f>
        <v>3.3617659999999998E-4</v>
      </c>
      <c r="X32">
        <f>ROUND('qx mannen 2022'!X32,10)</f>
        <v>3.31105E-4</v>
      </c>
      <c r="Y32">
        <f>ROUND('qx mannen 2022'!Y32,10)</f>
        <v>3.2609069999999998E-4</v>
      </c>
      <c r="Z32">
        <f>ROUND('qx mannen 2022'!Z32,10)</f>
        <v>3.2113489999999997E-4</v>
      </c>
      <c r="AA32">
        <f>ROUND('qx mannen 2022'!AA32,10)</f>
        <v>3.162385E-4</v>
      </c>
      <c r="AB32">
        <f>ROUND('qx mannen 2022'!AB32,10)</f>
        <v>3.1140230000000001E-4</v>
      </c>
      <c r="AC32">
        <f>ROUND('qx mannen 2022'!AC32,10)</f>
        <v>3.0662689999999998E-4</v>
      </c>
      <c r="AD32">
        <f>ROUND('qx mannen 2022'!AD32,10)</f>
        <v>3.0191279999999999E-4</v>
      </c>
      <c r="AE32">
        <f>ROUND('qx mannen 2022'!AE32,10)</f>
        <v>2.9726029999999998E-4</v>
      </c>
      <c r="AF32">
        <f>ROUND('qx mannen 2022'!AF32,10)</f>
        <v>2.9266969999999998E-4</v>
      </c>
      <c r="AG32">
        <f>ROUND('qx mannen 2022'!AG32,10)</f>
        <v>2.8814090000000002E-4</v>
      </c>
      <c r="AH32">
        <f>ROUND('qx mannen 2022'!AH32,10)</f>
        <v>2.8367399999999998E-4</v>
      </c>
      <c r="AI32">
        <f>ROUND('qx mannen 2022'!AI32,10)</f>
        <v>2.7926900000000001E-4</v>
      </c>
      <c r="AJ32">
        <f>ROUND('qx mannen 2022'!AJ32,10)</f>
        <v>2.7492560000000002E-4</v>
      </c>
      <c r="AK32">
        <f>ROUND('qx mannen 2022'!AK32,10)</f>
        <v>2.7064370000000001E-4</v>
      </c>
      <c r="AL32">
        <f>ROUND('qx mannen 2022'!AL32,10)</f>
        <v>2.6642279999999999E-4</v>
      </c>
      <c r="AM32">
        <f>ROUND('qx mannen 2022'!AM32,10)</f>
        <v>2.622627E-4</v>
      </c>
      <c r="AN32">
        <f>ROUND('qx mannen 2022'!AN32,10)</f>
        <v>2.5816290000000002E-4</v>
      </c>
      <c r="AO32">
        <f>ROUND('qx mannen 2022'!AO32,10)</f>
        <v>2.5412310000000001E-4</v>
      </c>
      <c r="AP32">
        <f>ROUND('qx mannen 2022'!AP32,10)</f>
        <v>2.5014260000000001E-4</v>
      </c>
      <c r="AQ32">
        <f>ROUND('qx mannen 2022'!AQ32,10)</f>
        <v>2.4622100000000003E-4</v>
      </c>
      <c r="AR32">
        <f>ROUND('qx mannen 2022'!AR32,10)</f>
        <v>2.4235780000000001E-4</v>
      </c>
      <c r="AS32">
        <f>ROUND('qx mannen 2022'!AS32,10)</f>
        <v>2.385523E-4</v>
      </c>
      <c r="AT32">
        <f>ROUND('qx mannen 2022'!AT32,10)</f>
        <v>2.3480389999999999E-4</v>
      </c>
      <c r="AU32">
        <f>ROUND('qx mannen 2022'!AU32,10)</f>
        <v>2.3111210000000001E-4</v>
      </c>
      <c r="AV32">
        <f>ROUND('qx mannen 2022'!AV32,10)</f>
        <v>2.2747619999999999E-4</v>
      </c>
      <c r="AW32">
        <f>ROUND('qx mannen 2022'!AW32,10)</f>
        <v>2.238955E-4</v>
      </c>
      <c r="AX32">
        <f>ROUND('qx mannen 2022'!AX32,10)</f>
        <v>2.2036939999999999E-4</v>
      </c>
      <c r="AY32">
        <f>ROUND('qx mannen 2022'!AY32,10)</f>
        <v>2.1689720000000001E-4</v>
      </c>
      <c r="AZ32">
        <f>ROUND('qx mannen 2022'!AZ32,10)</f>
        <v>2.1347830000000001E-4</v>
      </c>
      <c r="BA32">
        <f>ROUND('qx mannen 2022'!BA32,10)</f>
        <v>2.101119E-4</v>
      </c>
      <c r="BB32">
        <f>ROUND('qx mannen 2022'!BB32,10)</f>
        <v>2.0679739999999999E-4</v>
      </c>
      <c r="BC32">
        <f>ROUND('qx mannen 2022'!BC32,10)</f>
        <v>2.0353400000000001E-4</v>
      </c>
      <c r="BD32">
        <f>ROUND('qx mannen 2022'!BD32,10)</f>
        <v>2.0032120000000001E-4</v>
      </c>
      <c r="BE32">
        <f>ROUND('qx mannen 2022'!BE32,10)</f>
        <v>1.9715809999999999E-4</v>
      </c>
      <c r="BF32">
        <f>ROUND('qx mannen 2022'!BF32,10)</f>
        <v>1.940442E-4</v>
      </c>
      <c r="BG32">
        <f>ROUND('qx mannen 2022'!BG32,10)</f>
        <v>1.9097870000000001E-4</v>
      </c>
      <c r="BH32">
        <f>ROUND('qx mannen 2022'!BH32,10)</f>
        <v>1.87961E-4</v>
      </c>
      <c r="BI32">
        <f>ROUND('qx mannen 2022'!BI32,10)</f>
        <v>1.849903E-4</v>
      </c>
      <c r="BJ32">
        <f>ROUND('qx mannen 2022'!BJ32,10)</f>
        <v>1.8206590000000001E-4</v>
      </c>
      <c r="BK32">
        <f>ROUND('qx mannen 2022'!BK32,10)</f>
        <v>1.791873E-4</v>
      </c>
      <c r="BL32">
        <f>ROUND('qx mannen 2022'!BL32,10)</f>
        <v>1.763538E-4</v>
      </c>
      <c r="BM32">
        <f>ROUND('qx mannen 2022'!BM32,10)</f>
        <v>1.7356460000000001E-4</v>
      </c>
      <c r="BN32">
        <f>ROUND('qx mannen 2022'!BN32,10)</f>
        <v>1.7081910000000001E-4</v>
      </c>
      <c r="BO32">
        <f>ROUND('qx mannen 2022'!BO32,10)</f>
        <v>1.681168E-4</v>
      </c>
      <c r="BP32">
        <f>ROUND('qx mannen 2022'!BP32,10)</f>
        <v>1.654568E-4</v>
      </c>
      <c r="BQ32">
        <f>ROUND('qx mannen 2022'!BQ32,10)</f>
        <v>1.628387E-4</v>
      </c>
      <c r="BR32">
        <f>ROUND('qx mannen 2022'!BR32,10)</f>
        <v>1.602617E-4</v>
      </c>
      <c r="BS32">
        <f>ROUND('qx mannen 2022'!BS32,10)</f>
        <v>1.5772520000000001E-4</v>
      </c>
      <c r="BT32">
        <f>ROUND('qx mannen 2022'!BT32,10)</f>
        <v>1.5522870000000001E-4</v>
      </c>
      <c r="BU32">
        <f>ROUND('qx mannen 2022'!BU32,10)</f>
        <v>1.5277150000000001E-4</v>
      </c>
      <c r="BV32">
        <f>ROUND('qx mannen 2022'!BV32,10)</f>
        <v>1.5035299999999999E-4</v>
      </c>
      <c r="BW32">
        <f>ROUND('qx mannen 2022'!BW32,10)</f>
        <v>1.479726E-4</v>
      </c>
      <c r="BX32">
        <f>ROUND('qx mannen 2022'!BX32,10)</f>
        <v>1.4562980000000001E-4</v>
      </c>
      <c r="BY32">
        <f>ROUND('qx mannen 2022'!BY32,10)</f>
        <v>1.4332390000000001E-4</v>
      </c>
      <c r="BZ32">
        <f>ROUND('qx mannen 2022'!BZ32,10)</f>
        <v>1.410544E-4</v>
      </c>
      <c r="CA32">
        <f>ROUND('qx mannen 2022'!CA32,10)</f>
        <v>1.388207E-4</v>
      </c>
      <c r="CB32">
        <f>ROUND('qx mannen 2022'!CB32,10)</f>
        <v>1.366223E-4</v>
      </c>
      <c r="CC32">
        <f>ROUND('qx mannen 2022'!CC32,10)</f>
        <v>1.3445859999999999E-4</v>
      </c>
      <c r="CD32">
        <f>ROUND('qx mannen 2022'!CD32,10)</f>
        <v>1.3232909999999999E-4</v>
      </c>
      <c r="CE32">
        <f>ROUND('qx mannen 2022'!CE32,10)</f>
        <v>1.3023329999999999E-4</v>
      </c>
      <c r="CF32">
        <f>ROUND('qx mannen 2022'!CF32,10)</f>
        <v>1.281706E-4</v>
      </c>
      <c r="CG32">
        <f>ROUND('qx mannen 2022'!CG32,10)</f>
        <v>1.2614040000000001E-4</v>
      </c>
      <c r="CH32">
        <f>ROUND('qx mannen 2022'!CH32,10)</f>
        <v>1.2414239999999999E-4</v>
      </c>
      <c r="CI32">
        <f>ROUND('qx mannen 2022'!CI32,10)</f>
        <v>1.2217599999999999E-4</v>
      </c>
      <c r="CJ32">
        <f>ROUND('qx mannen 2022'!CJ32,10)</f>
        <v>1.202406E-4</v>
      </c>
      <c r="CK32">
        <f>ROUND('qx mannen 2022'!CK32,10)</f>
        <v>1.1833590000000001E-4</v>
      </c>
      <c r="CL32">
        <f>ROUND('qx mannen 2022'!CL32,10)</f>
        <v>1.164613E-4</v>
      </c>
      <c r="CM32">
        <f>ROUND('qx mannen 2022'!CM32,10)</f>
        <v>1.146164E-4</v>
      </c>
      <c r="CN32">
        <f>ROUND('qx mannen 2022'!CN32,10)</f>
        <v>1.128007E-4</v>
      </c>
      <c r="CO32">
        <f>ROUND('qx mannen 2022'!CO32,10)</f>
        <v>1.110137E-4</v>
      </c>
      <c r="CP32">
        <f>ROUND('qx mannen 2022'!CP32,10)</f>
        <v>1.092549E-4</v>
      </c>
      <c r="CQ32">
        <f>ROUND('qx mannen 2022'!CQ32,10)</f>
        <v>1.075241E-4</v>
      </c>
      <c r="CR32">
        <f>ROUND('qx mannen 2022'!CR32,10)</f>
        <v>1.058206E-4</v>
      </c>
      <c r="CS32">
        <f>ROUND('qx mannen 2022'!CS32,10)</f>
        <v>1.04144E-4</v>
      </c>
      <c r="CT32">
        <f>ROUND('qx mannen 2022'!CT32,10)</f>
        <v>1.0249410000000001E-4</v>
      </c>
      <c r="CU32">
        <f>ROUND('qx mannen 2022'!CU32,10)</f>
        <v>1.008702E-4</v>
      </c>
      <c r="CV32">
        <f>ROUND('qx mannen 2022'!CV32,10)</f>
        <v>9.9272100000000001E-5</v>
      </c>
      <c r="CW32">
        <f>ROUND('qx mannen 2022'!CW32,10)</f>
        <v>9.7699200000000001E-5</v>
      </c>
      <c r="CX32">
        <f>ROUND('qx mannen 2022'!CX32,10)</f>
        <v>9.6151300000000002E-5</v>
      </c>
      <c r="CY32">
        <f>ROUND('qx mannen 2022'!CY32,10)</f>
        <v>9.4627899999999996E-5</v>
      </c>
      <c r="CZ32">
        <f>ROUND('qx mannen 2022'!CZ32,10)</f>
        <v>9.3128599999999995E-5</v>
      </c>
      <c r="DA32">
        <f>ROUND('qx mannen 2022'!DA32,10)</f>
        <v>9.1652999999999998E-5</v>
      </c>
      <c r="DB32">
        <f>ROUND('qx mannen 2022'!DB32,10)</f>
        <v>9.0200900000000006E-5</v>
      </c>
      <c r="DC32">
        <f>ROUND('qx mannen 2022'!DC32,10)</f>
        <v>8.8771700000000003E-5</v>
      </c>
      <c r="DD32">
        <f>ROUND('qx mannen 2022'!DD32,10)</f>
        <v>8.7365099999999995E-5</v>
      </c>
      <c r="DE32">
        <f>ROUND('qx mannen 2022'!DE32,10)</f>
        <v>8.5980899999999995E-5</v>
      </c>
      <c r="DF32">
        <f>ROUND('qx mannen 2022'!DF32,10)</f>
        <v>8.4618500000000003E-5</v>
      </c>
      <c r="DG32">
        <f>ROUND('qx mannen 2022'!DG32,10)</f>
        <v>8.3277799999999997E-5</v>
      </c>
      <c r="DH32">
        <f>ROUND('qx mannen 2022'!DH32,10)</f>
        <v>8.1958299999999998E-5</v>
      </c>
      <c r="DI32">
        <f>ROUND('qx mannen 2022'!DI32,10)</f>
        <v>8.0659699999999996E-5</v>
      </c>
      <c r="DJ32">
        <f>ROUND('qx mannen 2022'!DJ32,10)</f>
        <v>7.9381600000000006E-5</v>
      </c>
      <c r="DK32">
        <f>ROUND('qx mannen 2022'!DK32,10)</f>
        <v>7.8123799999999999E-5</v>
      </c>
      <c r="DL32">
        <f>ROUND('qx mannen 2022'!DL32,10)</f>
        <v>7.6885900000000002E-5</v>
      </c>
      <c r="DM32">
        <f>ROUND('qx mannen 2022'!DM32,10)</f>
        <v>7.5667700000000001E-5</v>
      </c>
      <c r="DN32">
        <f>ROUND('qx mannen 2022'!DN32,10)</f>
        <v>7.4468700000000001E-5</v>
      </c>
      <c r="DO32">
        <f>ROUND('qx mannen 2022'!DO32,10)</f>
        <v>7.3288700000000002E-5</v>
      </c>
      <c r="DP32">
        <f>ROUND('qx mannen 2022'!DP32,10)</f>
        <v>7.2127500000000004E-5</v>
      </c>
      <c r="DQ32">
        <f>ROUND('qx mannen 2022'!DQ32,10)</f>
        <v>7.0984599999999998E-5</v>
      </c>
      <c r="DR32">
        <f>ROUND('qx mannen 2022'!DR32,10)</f>
        <v>6.9859799999999998E-5</v>
      </c>
      <c r="DS32">
        <f>ROUND('qx mannen 2022'!DS32,10)</f>
        <v>6.8752900000000004E-5</v>
      </c>
      <c r="DT32">
        <f>ROUND('qx mannen 2022'!DT32,10)</f>
        <v>6.76635E-5</v>
      </c>
      <c r="DU32">
        <f>ROUND('qx mannen 2022'!DU32,10)</f>
        <v>6.6591299999999994E-5</v>
      </c>
      <c r="DV32">
        <f>ROUND('qx mannen 2022'!DV32,10)</f>
        <v>6.5536099999999998E-5</v>
      </c>
      <c r="DW32">
        <f>ROUND('qx mannen 2022'!DW32,10)</f>
        <v>6.4497699999999997E-5</v>
      </c>
      <c r="DX32">
        <f>ROUND('qx mannen 2022'!DX32,10)</f>
        <v>6.3475700000000006E-5</v>
      </c>
      <c r="DY32">
        <f>ROUND('qx mannen 2022'!DY32,10)</f>
        <v>6.2469899999999996E-5</v>
      </c>
      <c r="DZ32">
        <f>ROUND('qx mannen 2022'!DZ32,10)</f>
        <v>6.1480000000000001E-5</v>
      </c>
      <c r="EA32">
        <f>ROUND('qx mannen 2022'!EA32,10)</f>
        <v>6.05059E-5</v>
      </c>
      <c r="EB32">
        <f>ROUND('qx mannen 2022'!EB32,10)</f>
        <v>5.9547099999999998E-5</v>
      </c>
      <c r="EC32">
        <f>ROUND('qx mannen 2022'!EC32,10)</f>
        <v>5.8603600000000002E-5</v>
      </c>
      <c r="ED32">
        <f>ROUND('qx mannen 2022'!ED32,10)</f>
        <v>5.7674899999999999E-5</v>
      </c>
      <c r="EE32">
        <f>ROUND('qx mannen 2022'!EE32,10)</f>
        <v>5.6761100000000001E-5</v>
      </c>
      <c r="EF32">
        <f>ROUND('qx mannen 2022'!EF32,10)</f>
        <v>5.5861600000000001E-5</v>
      </c>
      <c r="EG32">
        <f>ROUND('qx mannen 2022'!EG32,10)</f>
        <v>5.4976499999999998E-5</v>
      </c>
      <c r="EH32">
        <f>ROUND('qx mannen 2022'!EH32,10)</f>
        <v>5.4105299999999998E-5</v>
      </c>
      <c r="EI32">
        <f>ROUND('qx mannen 2022'!EI32,10)</f>
        <v>5.3248000000000002E-5</v>
      </c>
      <c r="EJ32">
        <f>ROUND('qx mannen 2022'!EJ32,10)</f>
        <v>5.2404300000000002E-5</v>
      </c>
      <c r="EK32">
        <f>ROUND('qx mannen 2022'!EK32,10)</f>
        <v>5.1573899999999998E-5</v>
      </c>
      <c r="EL32">
        <f>ROUND('qx mannen 2022'!EL32,10)</f>
        <v>5.0756700000000001E-5</v>
      </c>
      <c r="EM32">
        <f>ROUND('qx mannen 2022'!EM32,10)</f>
        <v>4.99524E-5</v>
      </c>
      <c r="EN32">
        <f>ROUND('qx mannen 2022'!EN32,10)</f>
        <v>4.9160899999999999E-5</v>
      </c>
      <c r="EO32">
        <f>ROUND('qx mannen 2022'!EO32,10)</f>
        <v>4.8381899999999998E-5</v>
      </c>
      <c r="EP32">
        <f>ROUND('qx mannen 2022'!EP32,10)</f>
        <v>4.7615199999999998E-5</v>
      </c>
      <c r="EQ32">
        <f>ROUND('qx mannen 2022'!EQ32,10)</f>
        <v>4.6860699999999997E-5</v>
      </c>
      <c r="ER32">
        <f>ROUND('qx mannen 2022'!ER32,10)</f>
        <v>4.6118200000000002E-5</v>
      </c>
      <c r="ES32">
        <f>ROUND('qx mannen 2022'!ES32,10)</f>
        <v>4.5387399999999998E-5</v>
      </c>
      <c r="ET32">
        <f>ROUND('qx mannen 2022'!ET32,10)</f>
        <v>4.46682E-5</v>
      </c>
      <c r="EU32">
        <f>ROUND('qx mannen 2022'!EU32,10)</f>
        <v>4.39604E-5</v>
      </c>
      <c r="EV32">
        <f>ROUND('qx mannen 2022'!EV32,10)</f>
        <v>4.3263799999999997E-5</v>
      </c>
      <c r="EW32">
        <f>ROUND('qx mannen 2022'!EW32,10)</f>
        <v>4.2578299999999999E-5</v>
      </c>
      <c r="EX32">
        <f>ROUND('qx mannen 2022'!EX32,10)</f>
        <v>4.1903600000000003E-5</v>
      </c>
      <c r="EY32">
        <f>ROUND('qx mannen 2022'!EY32,10)</f>
        <v>4.1239599999999997E-5</v>
      </c>
      <c r="EZ32">
        <f>ROUND('qx mannen 2022'!EZ32,10)</f>
        <v>4.0586100000000001E-5</v>
      </c>
      <c r="FA32">
        <f>ROUND('qx mannen 2022'!FA32,10)</f>
        <v>3.9943E-5</v>
      </c>
      <c r="FB32">
        <f>ROUND('qx mannen 2022'!FB32,10)</f>
        <v>3.9310100000000002E-5</v>
      </c>
      <c r="FC32">
        <f>ROUND('qx mannen 2022'!FC32,10)</f>
        <v>3.8687199999999998E-5</v>
      </c>
      <c r="FD32">
        <f>ROUND('qx mannen 2022'!FD32,10)</f>
        <v>3.8074100000000002E-5</v>
      </c>
      <c r="FE32">
        <f>ROUND('qx mannen 2022'!FE32,10)</f>
        <v>3.74708E-5</v>
      </c>
      <c r="FF32">
        <f>ROUND('qx mannen 2022'!FF32,10)</f>
        <v>3.68771E-5</v>
      </c>
      <c r="FG32">
        <f>ROUND('qx mannen 2022'!FG32,10)</f>
        <v>3.6292699999999999E-5</v>
      </c>
      <c r="FH32">
        <f>ROUND('qx mannen 2022'!FH32,10)</f>
        <v>3.5717599999999998E-5</v>
      </c>
      <c r="FI32">
        <f>ROUND('qx mannen 2022'!FI32,10)</f>
        <v>3.5151699999999998E-5</v>
      </c>
      <c r="FJ32">
        <f>ROUND('qx mannen 2022'!FJ32,10)</f>
        <v>3.4594700000000003E-5</v>
      </c>
      <c r="FK32">
        <f>ROUND('qx mannen 2022'!FK32,10)</f>
        <v>3.40465E-5</v>
      </c>
      <c r="FL32">
        <f>ROUND('qx mannen 2022'!FL32,10)</f>
        <v>3.3507000000000003E-5</v>
      </c>
      <c r="FM32">
        <f>ROUND('qx mannen 2022'!FM32,10)</f>
        <v>3.2975999999999997E-5</v>
      </c>
      <c r="FN32">
        <f>ROUND('qx mannen 2022'!FN32,10)</f>
        <v>3.2453499999999997E-5</v>
      </c>
      <c r="FO32">
        <f>ROUND('qx mannen 2022'!FO32,10)</f>
        <v>3.1939200000000001E-5</v>
      </c>
      <c r="FP32">
        <f>ROUND('qx mannen 2022'!FP32,10)</f>
        <v>3.1433100000000002E-5</v>
      </c>
      <c r="FQ32">
        <f>ROUND('qx mannen 2022'!FQ32,10)</f>
        <v>3.0935100000000001E-5</v>
      </c>
    </row>
    <row r="33" spans="2:173" x14ac:dyDescent="0.2">
      <c r="B33">
        <f>ROUND('qx mannen 2022'!B33,10)</f>
        <v>4.9169929999999995E-4</v>
      </c>
      <c r="C33">
        <f>ROUND('qx mannen 2022'!C33,10)</f>
        <v>4.8580509999999999E-4</v>
      </c>
      <c r="D33">
        <f>ROUND('qx mannen 2022'!D33,10)</f>
        <v>4.7986280000000001E-4</v>
      </c>
      <c r="E33">
        <f>ROUND('qx mannen 2022'!E33,10)</f>
        <v>4.7388489999999997E-4</v>
      </c>
      <c r="F33">
        <f>ROUND('qx mannen 2022'!F33,10)</f>
        <v>4.6788279999999998E-4</v>
      </c>
      <c r="G33">
        <f>ROUND('qx mannen 2022'!G33,10)</f>
        <v>4.6186680000000001E-4</v>
      </c>
      <c r="H33">
        <f>ROUND('qx mannen 2022'!H33,10)</f>
        <v>4.5584610000000002E-4</v>
      </c>
      <c r="I33">
        <f>ROUND('qx mannen 2022'!I33,10)</f>
        <v>4.4982909999999999E-4</v>
      </c>
      <c r="J33">
        <f>ROUND('qx mannen 2022'!J33,10)</f>
        <v>4.4382349999999999E-4</v>
      </c>
      <c r="K33">
        <f>ROUND('qx mannen 2022'!K33,10)</f>
        <v>4.3783599999999999E-4</v>
      </c>
      <c r="L33">
        <f>ROUND('qx mannen 2022'!L33,10)</f>
        <v>4.3187279999999998E-4</v>
      </c>
      <c r="M33">
        <f>ROUND('qx mannen 2022'!M33,10)</f>
        <v>4.2593930000000001E-4</v>
      </c>
      <c r="N33">
        <f>ROUND('qx mannen 2022'!N33,10)</f>
        <v>4.200405E-4</v>
      </c>
      <c r="O33">
        <f>ROUND('qx mannen 2022'!O33,10)</f>
        <v>4.1418070000000002E-4</v>
      </c>
      <c r="P33">
        <f>ROUND('qx mannen 2022'!P33,10)</f>
        <v>4.0836380000000002E-4</v>
      </c>
      <c r="Q33">
        <f>ROUND('qx mannen 2022'!Q33,10)</f>
        <v>4.0259319999999999E-4</v>
      </c>
      <c r="R33">
        <f>ROUND('qx mannen 2022'!R33,10)</f>
        <v>3.9687190000000001E-4</v>
      </c>
      <c r="S33">
        <f>ROUND('qx mannen 2022'!S33,10)</f>
        <v>3.9120259999999999E-4</v>
      </c>
      <c r="T33">
        <f>ROUND('qx mannen 2022'!T33,10)</f>
        <v>3.8558759999999999E-4</v>
      </c>
      <c r="U33">
        <f>ROUND('qx mannen 2022'!U33,10)</f>
        <v>3.8002890000000001E-4</v>
      </c>
      <c r="V33">
        <f>ROUND('qx mannen 2022'!V33,10)</f>
        <v>3.745283E-4</v>
      </c>
      <c r="W33">
        <f>ROUND('qx mannen 2022'!W33,10)</f>
        <v>3.6908710000000002E-4</v>
      </c>
      <c r="X33">
        <f>ROUND('qx mannen 2022'!X33,10)</f>
        <v>3.6370670000000001E-4</v>
      </c>
      <c r="Y33">
        <f>ROUND('qx mannen 2022'!Y33,10)</f>
        <v>3.5838800000000001E-4</v>
      </c>
      <c r="Z33">
        <f>ROUND('qx mannen 2022'!Z33,10)</f>
        <v>3.531319E-4</v>
      </c>
      <c r="AA33">
        <f>ROUND('qx mannen 2022'!AA33,10)</f>
        <v>3.4793919999999998E-4</v>
      </c>
      <c r="AB33">
        <f>ROUND('qx mannen 2022'!AB33,10)</f>
        <v>3.4281019999999999E-4</v>
      </c>
      <c r="AC33">
        <f>ROUND('qx mannen 2022'!AC33,10)</f>
        <v>3.377454E-4</v>
      </c>
      <c r="AD33">
        <f>ROUND('qx mannen 2022'!AD33,10)</f>
        <v>3.3274509999999999E-4</v>
      </c>
      <c r="AE33">
        <f>ROUND('qx mannen 2022'!AE33,10)</f>
        <v>3.2780930000000003E-4</v>
      </c>
      <c r="AF33">
        <f>ROUND('qx mannen 2022'!AF33,10)</f>
        <v>3.2293810000000002E-4</v>
      </c>
      <c r="AG33">
        <f>ROUND('qx mannen 2022'!AG33,10)</f>
        <v>3.1813149999999999E-4</v>
      </c>
      <c r="AH33">
        <f>ROUND('qx mannen 2022'!AH33,10)</f>
        <v>3.1338930000000001E-4</v>
      </c>
      <c r="AI33">
        <f>ROUND('qx mannen 2022'!AI33,10)</f>
        <v>3.0871140000000001E-4</v>
      </c>
      <c r="AJ33">
        <f>ROUND('qx mannen 2022'!AJ33,10)</f>
        <v>3.0409730000000002E-4</v>
      </c>
      <c r="AK33">
        <f>ROUND('qx mannen 2022'!AK33,10)</f>
        <v>2.9954690000000002E-4</v>
      </c>
      <c r="AL33">
        <f>ROUND('qx mannen 2022'!AL33,10)</f>
        <v>2.9505960000000001E-4</v>
      </c>
      <c r="AM33">
        <f>ROUND('qx mannen 2022'!AM33,10)</f>
        <v>2.9063519999999999E-4</v>
      </c>
      <c r="AN33">
        <f>ROUND('qx mannen 2022'!AN33,10)</f>
        <v>2.8627299999999997E-4</v>
      </c>
      <c r="AO33">
        <f>ROUND('qx mannen 2022'!AO33,10)</f>
        <v>2.8197269999999998E-4</v>
      </c>
      <c r="AP33">
        <f>ROUND('qx mannen 2022'!AP33,10)</f>
        <v>2.7773359999999999E-4</v>
      </c>
      <c r="AQ33">
        <f>ROUND('qx mannen 2022'!AQ33,10)</f>
        <v>2.7355519999999999E-4</v>
      </c>
      <c r="AR33">
        <f>ROUND('qx mannen 2022'!AR33,10)</f>
        <v>2.6943680000000002E-4</v>
      </c>
      <c r="AS33">
        <f>ROUND('qx mannen 2022'!AS33,10)</f>
        <v>2.6537799999999998E-4</v>
      </c>
      <c r="AT33">
        <f>ROUND('qx mannen 2022'!AT33,10)</f>
        <v>2.6137810000000002E-4</v>
      </c>
      <c r="AU33">
        <f>ROUND('qx mannen 2022'!AU33,10)</f>
        <v>2.5743629999999999E-4</v>
      </c>
      <c r="AV33">
        <f>ROUND('qx mannen 2022'!AV33,10)</f>
        <v>2.5355210000000002E-4</v>
      </c>
      <c r="AW33">
        <f>ROUND('qx mannen 2022'!AW33,10)</f>
        <v>2.4972470000000002E-4</v>
      </c>
      <c r="AX33">
        <f>ROUND('qx mannen 2022'!AX33,10)</f>
        <v>2.4595360000000002E-4</v>
      </c>
      <c r="AY33">
        <f>ROUND('qx mannen 2022'!AY33,10)</f>
        <v>2.4223800000000001E-4</v>
      </c>
      <c r="AZ33">
        <f>ROUND('qx mannen 2022'!AZ33,10)</f>
        <v>2.385772E-4</v>
      </c>
      <c r="BA33">
        <f>ROUND('qx mannen 2022'!BA33,10)</f>
        <v>2.349706E-4</v>
      </c>
      <c r="BB33">
        <f>ROUND('qx mannen 2022'!BB33,10)</f>
        <v>2.3141740000000001E-4</v>
      </c>
      <c r="BC33">
        <f>ROUND('qx mannen 2022'!BC33,10)</f>
        <v>2.2791700000000001E-4</v>
      </c>
      <c r="BD33">
        <f>ROUND('qx mannen 2022'!BD33,10)</f>
        <v>2.2446860000000001E-4</v>
      </c>
      <c r="BE33">
        <f>ROUND('qx mannen 2022'!BE33,10)</f>
        <v>2.210716E-4</v>
      </c>
      <c r="BF33">
        <f>ROUND('qx mannen 2022'!BF33,10)</f>
        <v>2.1772529999999999E-4</v>
      </c>
      <c r="BG33">
        <f>ROUND('qx mannen 2022'!BG33,10)</f>
        <v>2.144289E-4</v>
      </c>
      <c r="BH33">
        <f>ROUND('qx mannen 2022'!BH33,10)</f>
        <v>2.1118189999999999E-4</v>
      </c>
      <c r="BI33">
        <f>ROUND('qx mannen 2022'!BI33,10)</f>
        <v>2.0798339999999999E-4</v>
      </c>
      <c r="BJ33">
        <f>ROUND('qx mannen 2022'!BJ33,10)</f>
        <v>2.0483289999999999E-4</v>
      </c>
      <c r="BK33">
        <f>ROUND('qx mannen 2022'!BK33,10)</f>
        <v>2.0172969999999999E-4</v>
      </c>
      <c r="BL33">
        <f>ROUND('qx mannen 2022'!BL33,10)</f>
        <v>1.9867299999999999E-4</v>
      </c>
      <c r="BM33">
        <f>ROUND('qx mannen 2022'!BM33,10)</f>
        <v>1.9566230000000001E-4</v>
      </c>
      <c r="BN33">
        <f>ROUND('qx mannen 2022'!BN33,10)</f>
        <v>1.9269689999999999E-4</v>
      </c>
      <c r="BO33">
        <f>ROUND('qx mannen 2022'!BO33,10)</f>
        <v>1.8977609999999999E-4</v>
      </c>
      <c r="BP33">
        <f>ROUND('qx mannen 2022'!BP33,10)</f>
        <v>1.8689929999999999E-4</v>
      </c>
      <c r="BQ33">
        <f>ROUND('qx mannen 2022'!BQ33,10)</f>
        <v>1.840658E-4</v>
      </c>
      <c r="BR33">
        <f>ROUND('qx mannen 2022'!BR33,10)</f>
        <v>1.81275E-4</v>
      </c>
      <c r="BS33">
        <f>ROUND('qx mannen 2022'!BS33,10)</f>
        <v>1.7852640000000001E-4</v>
      </c>
      <c r="BT33">
        <f>ROUND('qx mannen 2022'!BT33,10)</f>
        <v>1.7581920000000001E-4</v>
      </c>
      <c r="BU33">
        <f>ROUND('qx mannen 2022'!BU33,10)</f>
        <v>1.7315289999999999E-4</v>
      </c>
      <c r="BV33">
        <f>ROUND('qx mannen 2022'!BV33,10)</f>
        <v>1.7052690000000001E-4</v>
      </c>
      <c r="BW33">
        <f>ROUND('qx mannen 2022'!BW33,10)</f>
        <v>1.679405E-4</v>
      </c>
      <c r="BX33">
        <f>ROUND('qx mannen 2022'!BX33,10)</f>
        <v>1.6539319999999999E-4</v>
      </c>
      <c r="BY33">
        <f>ROUND('qx mannen 2022'!BY33,10)</f>
        <v>1.628845E-4</v>
      </c>
      <c r="BZ33">
        <f>ROUND('qx mannen 2022'!BZ33,10)</f>
        <v>1.6041370000000001E-4</v>
      </c>
      <c r="CA33">
        <f>ROUND('qx mannen 2022'!CA33,10)</f>
        <v>1.5798019999999999E-4</v>
      </c>
      <c r="CB33">
        <f>ROUND('qx mannen 2022'!CB33,10)</f>
        <v>1.5558360000000001E-4</v>
      </c>
      <c r="CC33">
        <f>ROUND('qx mannen 2022'!CC33,10)</f>
        <v>1.5322329999999999E-4</v>
      </c>
      <c r="CD33">
        <f>ROUND('qx mannen 2022'!CD33,10)</f>
        <v>1.508987E-4</v>
      </c>
      <c r="CE33">
        <f>ROUND('qx mannen 2022'!CE33,10)</f>
        <v>1.4860930000000001E-4</v>
      </c>
      <c r="CF33">
        <f>ROUND('qx mannen 2022'!CF33,10)</f>
        <v>1.463545E-4</v>
      </c>
      <c r="CG33">
        <f>ROUND('qx mannen 2022'!CG33,10)</f>
        <v>1.4413389999999999E-4</v>
      </c>
      <c r="CH33">
        <f>ROUND('qx mannen 2022'!CH33,10)</f>
        <v>1.4194699999999999E-4</v>
      </c>
      <c r="CI33">
        <f>ROUND('qx mannen 2022'!CI33,10)</f>
        <v>1.397932E-4</v>
      </c>
      <c r="CJ33">
        <f>ROUND('qx mannen 2022'!CJ33,10)</f>
        <v>1.3767200000000001E-4</v>
      </c>
      <c r="CK33">
        <f>ROUND('qx mannen 2022'!CK33,10)</f>
        <v>1.3558290000000001E-4</v>
      </c>
      <c r="CL33">
        <f>ROUND('qx mannen 2022'!CL33,10)</f>
        <v>1.3352559999999999E-4</v>
      </c>
      <c r="CM33">
        <f>ROUND('qx mannen 2022'!CM33,10)</f>
        <v>1.3149940000000001E-4</v>
      </c>
      <c r="CN33">
        <f>ROUND('qx mannen 2022'!CN33,10)</f>
        <v>1.2950390000000001E-4</v>
      </c>
      <c r="CO33">
        <f>ROUND('qx mannen 2022'!CO33,10)</f>
        <v>1.2753870000000001E-4</v>
      </c>
      <c r="CP33">
        <f>ROUND('qx mannen 2022'!CP33,10)</f>
        <v>1.256032E-4</v>
      </c>
      <c r="CQ33">
        <f>ROUND('qx mannen 2022'!CQ33,10)</f>
        <v>1.2369719999999999E-4</v>
      </c>
      <c r="CR33">
        <f>ROUND('qx mannen 2022'!CR33,10)</f>
        <v>1.2182E-4</v>
      </c>
      <c r="CS33">
        <f>ROUND('qx mannen 2022'!CS33,10)</f>
        <v>1.199713E-4</v>
      </c>
      <c r="CT33">
        <f>ROUND('qx mannen 2022'!CT33,10)</f>
        <v>1.181506E-4</v>
      </c>
      <c r="CU33">
        <f>ROUND('qx mannen 2022'!CU33,10)</f>
        <v>1.163576E-4</v>
      </c>
      <c r="CV33">
        <f>ROUND('qx mannen 2022'!CV33,10)</f>
        <v>1.145917E-4</v>
      </c>
      <c r="CW33">
        <f>ROUND('qx mannen 2022'!CW33,10)</f>
        <v>1.128526E-4</v>
      </c>
      <c r="CX33">
        <f>ROUND('qx mannen 2022'!CX33,10)</f>
        <v>1.111399E-4</v>
      </c>
      <c r="CY33">
        <f>ROUND('qx mannen 2022'!CY33,10)</f>
        <v>1.094532E-4</v>
      </c>
      <c r="CZ33">
        <f>ROUND('qx mannen 2022'!CZ33,10)</f>
        <v>1.0779209999999999E-4</v>
      </c>
      <c r="DA33">
        <f>ROUND('qx mannen 2022'!DA33,10)</f>
        <v>1.0615620000000001E-4</v>
      </c>
      <c r="DB33">
        <f>ROUND('qx mannen 2022'!DB33,10)</f>
        <v>1.045451E-4</v>
      </c>
      <c r="DC33">
        <f>ROUND('qx mannen 2022'!DC33,10)</f>
        <v>1.029584E-4</v>
      </c>
      <c r="DD33">
        <f>ROUND('qx mannen 2022'!DD33,10)</f>
        <v>1.013958E-4</v>
      </c>
      <c r="DE33">
        <f>ROUND('qx mannen 2022'!DE33,10)</f>
        <v>9.9856899999999996E-5</v>
      </c>
      <c r="DF33">
        <f>ROUND('qx mannen 2022'!DF33,10)</f>
        <v>9.83414E-5</v>
      </c>
      <c r="DG33">
        <f>ROUND('qx mannen 2022'!DG33,10)</f>
        <v>9.6848799999999993E-5</v>
      </c>
      <c r="DH33">
        <f>ROUND('qx mannen 2022'!DH33,10)</f>
        <v>9.5378900000000003E-5</v>
      </c>
      <c r="DI33">
        <f>ROUND('qx mannen 2022'!DI33,10)</f>
        <v>9.3931400000000007E-5</v>
      </c>
      <c r="DJ33">
        <f>ROUND('qx mannen 2022'!DJ33,10)</f>
        <v>9.2505700000000004E-5</v>
      </c>
      <c r="DK33">
        <f>ROUND('qx mannen 2022'!DK33,10)</f>
        <v>9.1101799999999996E-5</v>
      </c>
      <c r="DL33">
        <f>ROUND('qx mannen 2022'!DL33,10)</f>
        <v>8.9719100000000006E-5</v>
      </c>
      <c r="DM33">
        <f>ROUND('qx mannen 2022'!DM33,10)</f>
        <v>8.8357399999999995E-5</v>
      </c>
      <c r="DN33">
        <f>ROUND('qx mannen 2022'!DN33,10)</f>
        <v>8.7016300000000002E-5</v>
      </c>
      <c r="DO33">
        <f>ROUND('qx mannen 2022'!DO33,10)</f>
        <v>8.56956E-5</v>
      </c>
      <c r="DP33">
        <f>ROUND('qx mannen 2022'!DP33,10)</f>
        <v>8.4394999999999994E-5</v>
      </c>
      <c r="DQ33">
        <f>ROUND('qx mannen 2022'!DQ33,10)</f>
        <v>8.3114099999999998E-5</v>
      </c>
      <c r="DR33">
        <f>ROUND('qx mannen 2022'!DR33,10)</f>
        <v>8.1852600000000003E-5</v>
      </c>
      <c r="DS33">
        <f>ROUND('qx mannen 2022'!DS33,10)</f>
        <v>8.0610299999999996E-5</v>
      </c>
      <c r="DT33">
        <f>ROUND('qx mannen 2022'!DT33,10)</f>
        <v>7.9386800000000004E-5</v>
      </c>
      <c r="DU33">
        <f>ROUND('qx mannen 2022'!DU33,10)</f>
        <v>7.8181899999999998E-5</v>
      </c>
      <c r="DV33">
        <f>ROUND('qx mannen 2022'!DV33,10)</f>
        <v>7.6995299999999998E-5</v>
      </c>
      <c r="DW33">
        <f>ROUND('qx mannen 2022'!DW33,10)</f>
        <v>7.5826699999999997E-5</v>
      </c>
      <c r="DX33">
        <f>ROUND('qx mannen 2022'!DX33,10)</f>
        <v>7.4675800000000001E-5</v>
      </c>
      <c r="DY33">
        <f>ROUND('qx mannen 2022'!DY33,10)</f>
        <v>7.3542399999999996E-5</v>
      </c>
      <c r="DZ33">
        <f>ROUND('qx mannen 2022'!DZ33,10)</f>
        <v>7.2426200000000001E-5</v>
      </c>
      <c r="EA33">
        <f>ROUND('qx mannen 2022'!EA33,10)</f>
        <v>7.1326899999999996E-5</v>
      </c>
      <c r="EB33">
        <f>ROUND('qx mannen 2022'!EB33,10)</f>
        <v>7.0244299999999994E-5</v>
      </c>
      <c r="EC33">
        <f>ROUND('qx mannen 2022'!EC33,10)</f>
        <v>6.9178199999999994E-5</v>
      </c>
      <c r="ED33">
        <f>ROUND('qx mannen 2022'!ED33,10)</f>
        <v>6.8128199999999996E-5</v>
      </c>
      <c r="EE33">
        <f>ROUND('qx mannen 2022'!EE33,10)</f>
        <v>6.7094200000000006E-5</v>
      </c>
      <c r="EF33">
        <f>ROUND('qx mannen 2022'!EF33,10)</f>
        <v>6.6075799999999995E-5</v>
      </c>
      <c r="EG33">
        <f>ROUND('qx mannen 2022'!EG33,10)</f>
        <v>6.5072899999999998E-5</v>
      </c>
      <c r="EH33">
        <f>ROUND('qx mannen 2022'!EH33,10)</f>
        <v>6.4085300000000001E-5</v>
      </c>
      <c r="EI33">
        <f>ROUND('qx mannen 2022'!EI33,10)</f>
        <v>6.3112600000000003E-5</v>
      </c>
      <c r="EJ33">
        <f>ROUND('qx mannen 2022'!EJ33,10)</f>
        <v>6.2154699999999996E-5</v>
      </c>
      <c r="EK33">
        <f>ROUND('qx mannen 2022'!EK33,10)</f>
        <v>6.1211300000000001E-5</v>
      </c>
      <c r="EL33">
        <f>ROUND('qx mannen 2022'!EL33,10)</f>
        <v>6.0282199999999997E-5</v>
      </c>
      <c r="EM33">
        <f>ROUND('qx mannen 2022'!EM33,10)</f>
        <v>5.9367300000000003E-5</v>
      </c>
      <c r="EN33">
        <f>ROUND('qx mannen 2022'!EN33,10)</f>
        <v>5.8466199999999999E-5</v>
      </c>
      <c r="EO33">
        <f>ROUND('qx mannen 2022'!EO33,10)</f>
        <v>5.7578799999999998E-5</v>
      </c>
      <c r="EP33">
        <f>ROUND('qx mannen 2022'!EP33,10)</f>
        <v>5.67049E-5</v>
      </c>
      <c r="EQ33">
        <f>ROUND('qx mannen 2022'!EQ33,10)</f>
        <v>5.5844200000000003E-5</v>
      </c>
      <c r="ER33">
        <f>ROUND('qx mannen 2022'!ER33,10)</f>
        <v>5.4996600000000001E-5</v>
      </c>
      <c r="ES33">
        <f>ROUND('qx mannen 2022'!ES33,10)</f>
        <v>5.4161900000000001E-5</v>
      </c>
      <c r="ET33">
        <f>ROUND('qx mannen 2022'!ET33,10)</f>
        <v>5.33398E-5</v>
      </c>
      <c r="EU33">
        <f>ROUND('qx mannen 2022'!EU33,10)</f>
        <v>5.2530200000000001E-5</v>
      </c>
      <c r="EV33">
        <f>ROUND('qx mannen 2022'!EV33,10)</f>
        <v>5.1732900000000001E-5</v>
      </c>
      <c r="EW33">
        <f>ROUND('qx mannen 2022'!EW33,10)</f>
        <v>5.09477E-5</v>
      </c>
      <c r="EX33">
        <f>ROUND('qx mannen 2022'!EX33,10)</f>
        <v>5.0174399999999999E-5</v>
      </c>
      <c r="EY33">
        <f>ROUND('qx mannen 2022'!EY33,10)</f>
        <v>4.9412900000000003E-5</v>
      </c>
      <c r="EZ33">
        <f>ROUND('qx mannen 2022'!EZ33,10)</f>
        <v>4.8662899999999998E-5</v>
      </c>
      <c r="FA33">
        <f>ROUND('qx mannen 2022'!FA33,10)</f>
        <v>4.7924299999999998E-5</v>
      </c>
      <c r="FB33">
        <f>ROUND('qx mannen 2022'!FB33,10)</f>
        <v>4.7196900000000002E-5</v>
      </c>
      <c r="FC33">
        <f>ROUND('qx mannen 2022'!FC33,10)</f>
        <v>4.6480500000000003E-5</v>
      </c>
      <c r="FD33">
        <f>ROUND('qx mannen 2022'!FD33,10)</f>
        <v>4.5775000000000001E-5</v>
      </c>
      <c r="FE33">
        <f>ROUND('qx mannen 2022'!FE33,10)</f>
        <v>4.5080200000000003E-5</v>
      </c>
      <c r="FF33">
        <f>ROUND('qx mannen 2022'!FF33,10)</f>
        <v>4.4396E-5</v>
      </c>
      <c r="FG33">
        <f>ROUND('qx mannen 2022'!FG33,10)</f>
        <v>4.37222E-5</v>
      </c>
      <c r="FH33">
        <f>ROUND('qx mannen 2022'!FH33,10)</f>
        <v>4.3058500000000001E-5</v>
      </c>
      <c r="FI33">
        <f>ROUND('qx mannen 2022'!FI33,10)</f>
        <v>4.2404999999999998E-5</v>
      </c>
      <c r="FJ33">
        <f>ROUND('qx mannen 2022'!FJ33,10)</f>
        <v>4.1761400000000003E-5</v>
      </c>
      <c r="FK33">
        <f>ROUND('qx mannen 2022'!FK33,10)</f>
        <v>4.1127500000000002E-5</v>
      </c>
      <c r="FL33">
        <f>ROUND('qx mannen 2022'!FL33,10)</f>
        <v>4.0503300000000002E-5</v>
      </c>
      <c r="FM33">
        <f>ROUND('qx mannen 2022'!FM33,10)</f>
        <v>3.9888500000000003E-5</v>
      </c>
      <c r="FN33">
        <f>ROUND('qx mannen 2022'!FN33,10)</f>
        <v>3.9283099999999997E-5</v>
      </c>
      <c r="FO33">
        <f>ROUND('qx mannen 2022'!FO33,10)</f>
        <v>3.8686799999999997E-5</v>
      </c>
      <c r="FP33">
        <f>ROUND('qx mannen 2022'!FP33,10)</f>
        <v>3.8099599999999997E-5</v>
      </c>
      <c r="FQ33">
        <f>ROUND('qx mannen 2022'!FQ33,10)</f>
        <v>3.7521400000000003E-5</v>
      </c>
    </row>
    <row r="34" spans="2:173" x14ac:dyDescent="0.2">
      <c r="B34">
        <f>ROUND('qx mannen 2022'!B34,10)</f>
        <v>5.3124729999999998E-4</v>
      </c>
      <c r="C34">
        <f>ROUND('qx mannen 2022'!C34,10)</f>
        <v>5.2315010000000004E-4</v>
      </c>
      <c r="D34">
        <f>ROUND('qx mannen 2022'!D34,10)</f>
        <v>5.1518479999999997E-4</v>
      </c>
      <c r="E34">
        <f>ROUND('qx mannen 2022'!E34,10)</f>
        <v>5.0734840000000005E-4</v>
      </c>
      <c r="F34">
        <f>ROUND('qx mannen 2022'!F34,10)</f>
        <v>4.9963820000000002E-4</v>
      </c>
      <c r="G34">
        <f>ROUND('qx mannen 2022'!G34,10)</f>
        <v>4.9205159999999996E-4</v>
      </c>
      <c r="H34">
        <f>ROUND('qx mannen 2022'!H34,10)</f>
        <v>4.8458600000000001E-4</v>
      </c>
      <c r="I34">
        <f>ROUND('qx mannen 2022'!I34,10)</f>
        <v>4.7723889999999998E-4</v>
      </c>
      <c r="J34">
        <f>ROUND('qx mannen 2022'!J34,10)</f>
        <v>4.7000790000000002E-4</v>
      </c>
      <c r="K34">
        <f>ROUND('qx mannen 2022'!K34,10)</f>
        <v>4.6289090000000002E-4</v>
      </c>
      <c r="L34">
        <f>ROUND('qx mannen 2022'!L34,10)</f>
        <v>4.5588559999999999E-4</v>
      </c>
      <c r="M34">
        <f>ROUND('qx mannen 2022'!M34,10)</f>
        <v>4.4898989999999999E-4</v>
      </c>
      <c r="N34">
        <f>ROUND('qx mannen 2022'!N34,10)</f>
        <v>4.4220179999999998E-4</v>
      </c>
      <c r="O34">
        <f>ROUND('qx mannen 2022'!O34,10)</f>
        <v>4.3551929999999998E-4</v>
      </c>
      <c r="P34">
        <f>ROUND('qx mannen 2022'!P34,10)</f>
        <v>4.289405E-4</v>
      </c>
      <c r="Q34">
        <f>ROUND('qx mannen 2022'!Q34,10)</f>
        <v>4.2246349999999999E-4</v>
      </c>
      <c r="R34">
        <f>ROUND('qx mannen 2022'!R34,10)</f>
        <v>4.1608649999999998E-4</v>
      </c>
      <c r="S34">
        <f>ROUND('qx mannen 2022'!S34,10)</f>
        <v>4.0980790000000002E-4</v>
      </c>
      <c r="T34">
        <f>ROUND('qx mannen 2022'!T34,10)</f>
        <v>4.0362580000000001E-4</v>
      </c>
      <c r="U34">
        <f>ROUND('qx mannen 2022'!U34,10)</f>
        <v>3.975386E-4</v>
      </c>
      <c r="V34">
        <f>ROUND('qx mannen 2022'!V34,10)</f>
        <v>3.9154480000000002E-4</v>
      </c>
      <c r="W34">
        <f>ROUND('qx mannen 2022'!W34,10)</f>
        <v>3.8564270000000003E-4</v>
      </c>
      <c r="X34">
        <f>ROUND('qx mannen 2022'!X34,10)</f>
        <v>3.7983089999999998E-4</v>
      </c>
      <c r="Y34">
        <f>ROUND('qx mannen 2022'!Y34,10)</f>
        <v>3.7410770000000001E-4</v>
      </c>
      <c r="Z34">
        <f>ROUND('qx mannen 2022'!Z34,10)</f>
        <v>3.6847190000000003E-4</v>
      </c>
      <c r="AA34">
        <f>ROUND('qx mannen 2022'!AA34,10)</f>
        <v>3.6292190000000003E-4</v>
      </c>
      <c r="AB34">
        <f>ROUND('qx mannen 2022'!AB34,10)</f>
        <v>3.574564E-4</v>
      </c>
      <c r="AC34">
        <f>ROUND('qx mannen 2022'!AC34,10)</f>
        <v>3.5207389999999998E-4</v>
      </c>
      <c r="AD34">
        <f>ROUND('qx mannen 2022'!AD34,10)</f>
        <v>3.467732E-4</v>
      </c>
      <c r="AE34">
        <f>ROUND('qx mannen 2022'!AE34,10)</f>
        <v>3.4155289999999999E-4</v>
      </c>
      <c r="AF34">
        <f>ROUND('qx mannen 2022'!AF34,10)</f>
        <v>3.3641189999999998E-4</v>
      </c>
      <c r="AG34">
        <f>ROUND('qx mannen 2022'!AG34,10)</f>
        <v>3.3134869999999999E-4</v>
      </c>
      <c r="AH34">
        <f>ROUND('qx mannen 2022'!AH34,10)</f>
        <v>3.2636219999999998E-4</v>
      </c>
      <c r="AI34">
        <f>ROUND('qx mannen 2022'!AI34,10)</f>
        <v>3.2145120000000001E-4</v>
      </c>
      <c r="AJ34">
        <f>ROUND('qx mannen 2022'!AJ34,10)</f>
        <v>3.1661450000000001E-4</v>
      </c>
      <c r="AK34">
        <f>ROUND('qx mannen 2022'!AK34,10)</f>
        <v>3.118509E-4</v>
      </c>
      <c r="AL34">
        <f>ROUND('qx mannen 2022'!AL34,10)</f>
        <v>3.0715940000000002E-4</v>
      </c>
      <c r="AM34">
        <f>ROUND('qx mannen 2022'!AM34,10)</f>
        <v>3.025387E-4</v>
      </c>
      <c r="AN34">
        <f>ROUND('qx mannen 2022'!AN34,10)</f>
        <v>2.9798770000000001E-4</v>
      </c>
      <c r="AO34">
        <f>ROUND('qx mannen 2022'!AO34,10)</f>
        <v>2.9350550000000001E-4</v>
      </c>
      <c r="AP34">
        <f>ROUND('qx mannen 2022'!AP34,10)</f>
        <v>2.8909090000000002E-4</v>
      </c>
      <c r="AQ34">
        <f>ROUND('qx mannen 2022'!AQ34,10)</f>
        <v>2.8474300000000001E-4</v>
      </c>
      <c r="AR34">
        <f>ROUND('qx mannen 2022'!AR34,10)</f>
        <v>2.804606E-4</v>
      </c>
      <c r="AS34">
        <f>ROUND('qx mannen 2022'!AS34,10)</f>
        <v>2.7624270000000002E-4</v>
      </c>
      <c r="AT34">
        <f>ROUND('qx mannen 2022'!AT34,10)</f>
        <v>2.7208849999999998E-4</v>
      </c>
      <c r="AU34">
        <f>ROUND('qx mannen 2022'!AU34,10)</f>
        <v>2.6799689999999998E-4</v>
      </c>
      <c r="AV34">
        <f>ROUND('qx mannen 2022'!AV34,10)</f>
        <v>2.6396690000000001E-4</v>
      </c>
      <c r="AW34">
        <f>ROUND('qx mannen 2022'!AW34,10)</f>
        <v>2.5999760000000003E-4</v>
      </c>
      <c r="AX34">
        <f>ROUND('qx mannen 2022'!AX34,10)</f>
        <v>2.560881E-4</v>
      </c>
      <c r="AY34">
        <f>ROUND('qx mannen 2022'!AY34,10)</f>
        <v>2.522375E-4</v>
      </c>
      <c r="AZ34">
        <f>ROUND('qx mannen 2022'!AZ34,10)</f>
        <v>2.4844489999999999E-4</v>
      </c>
      <c r="BA34">
        <f>ROUND('qx mannen 2022'!BA34,10)</f>
        <v>2.4470939999999999E-4</v>
      </c>
      <c r="BB34">
        <f>ROUND('qx mannen 2022'!BB34,10)</f>
        <v>2.4103009999999999E-4</v>
      </c>
      <c r="BC34">
        <f>ROUND('qx mannen 2022'!BC34,10)</f>
        <v>2.374062E-4</v>
      </c>
      <c r="BD34">
        <f>ROUND('qx mannen 2022'!BD34,10)</f>
        <v>2.3383679999999999E-4</v>
      </c>
      <c r="BE34">
        <f>ROUND('qx mannen 2022'!BE34,10)</f>
        <v>2.303211E-4</v>
      </c>
      <c r="BF34">
        <f>ROUND('qx mannen 2022'!BF34,10)</f>
        <v>2.268584E-4</v>
      </c>
      <c r="BG34">
        <f>ROUND('qx mannen 2022'!BG34,10)</f>
        <v>2.2344770000000001E-4</v>
      </c>
      <c r="BH34">
        <f>ROUND('qx mannen 2022'!BH34,10)</f>
        <v>2.2008840000000001E-4</v>
      </c>
      <c r="BI34">
        <f>ROUND('qx mannen 2022'!BI34,10)</f>
        <v>2.1677959999999999E-4</v>
      </c>
      <c r="BJ34">
        <f>ROUND('qx mannen 2022'!BJ34,10)</f>
        <v>2.1352050000000001E-4</v>
      </c>
      <c r="BK34">
        <f>ROUND('qx mannen 2022'!BK34,10)</f>
        <v>2.1031049999999999E-4</v>
      </c>
      <c r="BL34">
        <f>ROUND('qx mannen 2022'!BL34,10)</f>
        <v>2.0714879999999999E-4</v>
      </c>
      <c r="BM34">
        <f>ROUND('qx mannen 2022'!BM34,10)</f>
        <v>2.0403460000000001E-4</v>
      </c>
      <c r="BN34">
        <f>ROUND('qx mannen 2022'!BN34,10)</f>
        <v>2.009673E-4</v>
      </c>
      <c r="BO34">
        <f>ROUND('qx mannen 2022'!BO34,10)</f>
        <v>1.9794610000000001E-4</v>
      </c>
      <c r="BP34">
        <f>ROUND('qx mannen 2022'!BP34,10)</f>
        <v>1.9497030000000001E-4</v>
      </c>
      <c r="BQ34">
        <f>ROUND('qx mannen 2022'!BQ34,10)</f>
        <v>1.9203929999999999E-4</v>
      </c>
      <c r="BR34">
        <f>ROUND('qx mannen 2022'!BR34,10)</f>
        <v>1.8915229999999999E-4</v>
      </c>
      <c r="BS34">
        <f>ROUND('qx mannen 2022'!BS34,10)</f>
        <v>1.8630879999999999E-4</v>
      </c>
      <c r="BT34">
        <f>ROUND('qx mannen 2022'!BT34,10)</f>
        <v>1.8350800000000001E-4</v>
      </c>
      <c r="BU34">
        <f>ROUND('qx mannen 2022'!BU34,10)</f>
        <v>1.8074939999999999E-4</v>
      </c>
      <c r="BV34">
        <f>ROUND('qx mannen 2022'!BV34,10)</f>
        <v>1.7803219999999999E-4</v>
      </c>
      <c r="BW34">
        <f>ROUND('qx mannen 2022'!BW34,10)</f>
        <v>1.7535580000000001E-4</v>
      </c>
      <c r="BX34">
        <f>ROUND('qx mannen 2022'!BX34,10)</f>
        <v>1.7271969999999999E-4</v>
      </c>
      <c r="BY34">
        <f>ROUND('qx mannen 2022'!BY34,10)</f>
        <v>1.7012329999999999E-4</v>
      </c>
      <c r="BZ34">
        <f>ROUND('qx mannen 2022'!BZ34,10)</f>
        <v>1.675658E-4</v>
      </c>
      <c r="CA34">
        <f>ROUND('qx mannen 2022'!CA34,10)</f>
        <v>1.650469E-4</v>
      </c>
      <c r="CB34">
        <f>ROUND('qx mannen 2022'!CB34,10)</f>
        <v>1.6256570000000001E-4</v>
      </c>
      <c r="CC34">
        <f>ROUND('qx mannen 2022'!CC34,10)</f>
        <v>1.601219E-4</v>
      </c>
      <c r="CD34">
        <f>ROUND('qx mannen 2022'!CD34,10)</f>
        <v>1.577149E-4</v>
      </c>
      <c r="CE34">
        <f>ROUND('qx mannen 2022'!CE34,10)</f>
        <v>1.55344E-4</v>
      </c>
      <c r="CF34">
        <f>ROUND('qx mannen 2022'!CF34,10)</f>
        <v>1.5300869999999999E-4</v>
      </c>
      <c r="CG34">
        <f>ROUND('qx mannen 2022'!CG34,10)</f>
        <v>1.5070860000000001E-4</v>
      </c>
      <c r="CH34">
        <f>ROUND('qx mannen 2022'!CH34,10)</f>
        <v>1.4844310000000001E-4</v>
      </c>
      <c r="CI34">
        <f>ROUND('qx mannen 2022'!CI34,10)</f>
        <v>1.462116E-4</v>
      </c>
      <c r="CJ34">
        <f>ROUND('qx mannen 2022'!CJ34,10)</f>
        <v>1.4401360000000001E-4</v>
      </c>
      <c r="CK34">
        <f>ROUND('qx mannen 2022'!CK34,10)</f>
        <v>1.418487E-4</v>
      </c>
      <c r="CL34">
        <f>ROUND('qx mannen 2022'!CL34,10)</f>
        <v>1.3971630000000001E-4</v>
      </c>
      <c r="CM34">
        <f>ROUND('qx mannen 2022'!CM34,10)</f>
        <v>1.3761599999999999E-4</v>
      </c>
      <c r="CN34">
        <f>ROUND('qx mannen 2022'!CN34,10)</f>
        <v>1.3554729999999999E-4</v>
      </c>
      <c r="CO34">
        <f>ROUND('qx mannen 2022'!CO34,10)</f>
        <v>1.3350969999999999E-4</v>
      </c>
      <c r="CP34">
        <f>ROUND('qx mannen 2022'!CP34,10)</f>
        <v>1.3150259999999999E-4</v>
      </c>
      <c r="CQ34">
        <f>ROUND('qx mannen 2022'!CQ34,10)</f>
        <v>1.2952579999999999E-4</v>
      </c>
      <c r="CR34">
        <f>ROUND('qx mannen 2022'!CR34,10)</f>
        <v>1.2757870000000001E-4</v>
      </c>
      <c r="CS34">
        <f>ROUND('qx mannen 2022'!CS34,10)</f>
        <v>1.2566079999999999E-4</v>
      </c>
      <c r="CT34">
        <f>ROUND('qx mannen 2022'!CT34,10)</f>
        <v>1.2377180000000001E-4</v>
      </c>
      <c r="CU34">
        <f>ROUND('qx mannen 2022'!CU34,10)</f>
        <v>1.2191120000000001E-4</v>
      </c>
      <c r="CV34">
        <f>ROUND('qx mannen 2022'!CV34,10)</f>
        <v>1.2007850000000001E-4</v>
      </c>
      <c r="CW34">
        <f>ROUND('qx mannen 2022'!CW34,10)</f>
        <v>1.182734E-4</v>
      </c>
      <c r="CX34">
        <f>ROUND('qx mannen 2022'!CX34,10)</f>
        <v>1.164955E-4</v>
      </c>
      <c r="CY34">
        <f>ROUND('qx mannen 2022'!CY34,10)</f>
        <v>1.147442E-4</v>
      </c>
      <c r="CZ34">
        <f>ROUND('qx mannen 2022'!CZ34,10)</f>
        <v>1.130193E-4</v>
      </c>
      <c r="DA34">
        <f>ROUND('qx mannen 2022'!DA34,10)</f>
        <v>1.1132030000000001E-4</v>
      </c>
      <c r="DB34">
        <f>ROUND('qx mannen 2022'!DB34,10)</f>
        <v>1.096469E-4</v>
      </c>
      <c r="DC34">
        <f>ROUND('qx mannen 2022'!DC34,10)</f>
        <v>1.0799860000000001E-4</v>
      </c>
      <c r="DD34">
        <f>ROUND('qx mannen 2022'!DD34,10)</f>
        <v>1.06375E-4</v>
      </c>
      <c r="DE34">
        <f>ROUND('qx mannen 2022'!DE34,10)</f>
        <v>1.0477589999999999E-4</v>
      </c>
      <c r="DF34">
        <f>ROUND('qx mannen 2022'!DF34,10)</f>
        <v>1.032009E-4</v>
      </c>
      <c r="DG34">
        <f>ROUND('qx mannen 2022'!DG34,10)</f>
        <v>1.016495E-4</v>
      </c>
      <c r="DH34">
        <f>ROUND('qx mannen 2022'!DH34,10)</f>
        <v>1.001214E-4</v>
      </c>
      <c r="DI34">
        <f>ROUND('qx mannen 2022'!DI34,10)</f>
        <v>9.86163E-5</v>
      </c>
      <c r="DJ34">
        <f>ROUND('qx mannen 2022'!DJ34,10)</f>
        <v>9.7133799999999995E-5</v>
      </c>
      <c r="DK34">
        <f>ROUND('qx mannen 2022'!DK34,10)</f>
        <v>9.5673600000000005E-5</v>
      </c>
      <c r="DL34">
        <f>ROUND('qx mannen 2022'!DL34,10)</f>
        <v>9.4235399999999996E-5</v>
      </c>
      <c r="DM34">
        <f>ROUND('qx mannen 2022'!DM34,10)</f>
        <v>9.28187E-5</v>
      </c>
      <c r="DN34">
        <f>ROUND('qx mannen 2022'!DN34,10)</f>
        <v>9.1423399999999996E-5</v>
      </c>
      <c r="DO34">
        <f>ROUND('qx mannen 2022'!DO34,10)</f>
        <v>9.0049099999999998E-5</v>
      </c>
      <c r="DP34">
        <f>ROUND('qx mannen 2022'!DP34,10)</f>
        <v>8.8695400000000005E-5</v>
      </c>
      <c r="DQ34">
        <f>ROUND('qx mannen 2022'!DQ34,10)</f>
        <v>8.7361999999999995E-5</v>
      </c>
      <c r="DR34">
        <f>ROUND('qx mannen 2022'!DR34,10)</f>
        <v>8.6048699999999995E-5</v>
      </c>
      <c r="DS34">
        <f>ROUND('qx mannen 2022'!DS34,10)</f>
        <v>8.4755100000000004E-5</v>
      </c>
      <c r="DT34">
        <f>ROUND('qx mannen 2022'!DT34,10)</f>
        <v>8.3480999999999996E-5</v>
      </c>
      <c r="DU34">
        <f>ROUND('qx mannen 2022'!DU34,10)</f>
        <v>8.2226100000000002E-5</v>
      </c>
      <c r="DV34">
        <f>ROUND('qx mannen 2022'!DV34,10)</f>
        <v>8.0989999999999995E-5</v>
      </c>
      <c r="DW34">
        <f>ROUND('qx mannen 2022'!DW34,10)</f>
        <v>7.9772500000000002E-5</v>
      </c>
      <c r="DX34">
        <f>ROUND('qx mannen 2022'!DX34,10)</f>
        <v>7.8573199999999995E-5</v>
      </c>
      <c r="DY34">
        <f>ROUND('qx mannen 2022'!DY34,10)</f>
        <v>7.7392100000000001E-5</v>
      </c>
      <c r="DZ34">
        <f>ROUND('qx mannen 2022'!DZ34,10)</f>
        <v>7.6228600000000004E-5</v>
      </c>
      <c r="EA34">
        <f>ROUND('qx mannen 2022'!EA34,10)</f>
        <v>7.5082700000000005E-5</v>
      </c>
      <c r="EB34">
        <f>ROUND('qx mannen 2022'!EB34,10)</f>
        <v>7.3954000000000004E-5</v>
      </c>
      <c r="EC34">
        <f>ROUND('qx mannen 2022'!EC34,10)</f>
        <v>7.2842200000000005E-5</v>
      </c>
      <c r="ED34">
        <f>ROUND('qx mannen 2022'!ED34,10)</f>
        <v>7.1747200000000003E-5</v>
      </c>
      <c r="EE34">
        <f>ROUND('qx mannen 2022'!EE34,10)</f>
        <v>7.0668599999999996E-5</v>
      </c>
      <c r="EF34">
        <f>ROUND('qx mannen 2022'!EF34,10)</f>
        <v>6.9606199999999998E-5</v>
      </c>
      <c r="EG34">
        <f>ROUND('qx mannen 2022'!EG34,10)</f>
        <v>6.8559900000000001E-5</v>
      </c>
      <c r="EH34">
        <f>ROUND('qx mannen 2022'!EH34,10)</f>
        <v>6.7529199999999997E-5</v>
      </c>
      <c r="EI34">
        <f>ROUND('qx mannen 2022'!EI34,10)</f>
        <v>6.6513999999999994E-5</v>
      </c>
      <c r="EJ34">
        <f>ROUND('qx mannen 2022'!EJ34,10)</f>
        <v>6.5514100000000003E-5</v>
      </c>
      <c r="EK34">
        <f>ROUND('qx mannen 2022'!EK34,10)</f>
        <v>6.4529200000000006E-5</v>
      </c>
      <c r="EL34">
        <f>ROUND('qx mannen 2022'!EL34,10)</f>
        <v>6.3559200000000006E-5</v>
      </c>
      <c r="EM34">
        <f>ROUND('qx mannen 2022'!EM34,10)</f>
        <v>6.2603700000000005E-5</v>
      </c>
      <c r="EN34">
        <f>ROUND('qx mannen 2022'!EN34,10)</f>
        <v>6.1662599999999995E-5</v>
      </c>
      <c r="EO34">
        <f>ROUND('qx mannen 2022'!EO34,10)</f>
        <v>6.0735600000000002E-5</v>
      </c>
      <c r="EP34">
        <f>ROUND('qx mannen 2022'!EP34,10)</f>
        <v>5.9822499999999999E-5</v>
      </c>
      <c r="EQ34">
        <f>ROUND('qx mannen 2022'!EQ34,10)</f>
        <v>5.8923199999999999E-5</v>
      </c>
      <c r="ER34">
        <f>ROUND('qx mannen 2022'!ER34,10)</f>
        <v>5.8037400000000001E-5</v>
      </c>
      <c r="ES34">
        <f>ROUND('qx mannen 2022'!ES34,10)</f>
        <v>5.7164899999999999E-5</v>
      </c>
      <c r="ET34">
        <f>ROUND('qx mannen 2022'!ET34,10)</f>
        <v>5.6305599999999998E-5</v>
      </c>
      <c r="EU34">
        <f>ROUND('qx mannen 2022'!EU34,10)</f>
        <v>5.5459099999999999E-5</v>
      </c>
      <c r="EV34">
        <f>ROUND('qx mannen 2022'!EV34,10)</f>
        <v>5.46254E-5</v>
      </c>
      <c r="EW34">
        <f>ROUND('qx mannen 2022'!EW34,10)</f>
        <v>5.3804200000000002E-5</v>
      </c>
      <c r="EX34">
        <f>ROUND('qx mannen 2022'!EX34,10)</f>
        <v>5.2995399999999997E-5</v>
      </c>
      <c r="EY34">
        <f>ROUND('qx mannen 2022'!EY34,10)</f>
        <v>5.2198699999999999E-5</v>
      </c>
      <c r="EZ34">
        <f>ROUND('qx mannen 2022'!EZ34,10)</f>
        <v>5.1413999999999999E-5</v>
      </c>
      <c r="FA34">
        <f>ROUND('qx mannen 2022'!FA34,10)</f>
        <v>5.0641099999999999E-5</v>
      </c>
      <c r="FB34">
        <f>ROUND('qx mannen 2022'!FB34,10)</f>
        <v>4.9879800000000003E-5</v>
      </c>
      <c r="FC34">
        <f>ROUND('qx mannen 2022'!FC34,10)</f>
        <v>4.9129899999999999E-5</v>
      </c>
      <c r="FD34">
        <f>ROUND('qx mannen 2022'!FD34,10)</f>
        <v>4.8391299999999999E-5</v>
      </c>
      <c r="FE34">
        <f>ROUND('qx mannen 2022'!FE34,10)</f>
        <v>4.7663900000000003E-5</v>
      </c>
      <c r="FF34">
        <f>ROUND('qx mannen 2022'!FF34,10)</f>
        <v>4.6947299999999997E-5</v>
      </c>
      <c r="FG34">
        <f>ROUND('qx mannen 2022'!FG34,10)</f>
        <v>4.6241600000000001E-5</v>
      </c>
      <c r="FH34">
        <f>ROUND('qx mannen 2022'!FH34,10)</f>
        <v>4.5546400000000002E-5</v>
      </c>
      <c r="FI34">
        <f>ROUND('qx mannen 2022'!FI34,10)</f>
        <v>4.4861699999999998E-5</v>
      </c>
      <c r="FJ34">
        <f>ROUND('qx mannen 2022'!FJ34,10)</f>
        <v>4.4187300000000003E-5</v>
      </c>
      <c r="FK34">
        <f>ROUND('qx mannen 2022'!FK34,10)</f>
        <v>4.3523000000000003E-5</v>
      </c>
      <c r="FL34">
        <f>ROUND('qx mannen 2022'!FL34,10)</f>
        <v>4.2868699999999998E-5</v>
      </c>
      <c r="FM34">
        <f>ROUND('qx mannen 2022'!FM34,10)</f>
        <v>4.2224300000000002E-5</v>
      </c>
      <c r="FN34">
        <f>ROUND('qx mannen 2022'!FN34,10)</f>
        <v>4.1589499999999999E-5</v>
      </c>
      <c r="FO34">
        <f>ROUND('qx mannen 2022'!FO34,10)</f>
        <v>4.0964299999999997E-5</v>
      </c>
      <c r="FP34">
        <f>ROUND('qx mannen 2022'!FP34,10)</f>
        <v>4.0348500000000002E-5</v>
      </c>
      <c r="FQ34">
        <f>ROUND('qx mannen 2022'!FQ34,10)</f>
        <v>3.97419E-5</v>
      </c>
    </row>
    <row r="35" spans="2:173" x14ac:dyDescent="0.2">
      <c r="B35">
        <f>ROUND('qx mannen 2022'!B35,10)</f>
        <v>5.3791030000000005E-4</v>
      </c>
      <c r="C35">
        <f>ROUND('qx mannen 2022'!C35,10)</f>
        <v>5.3086229999999999E-4</v>
      </c>
      <c r="D35">
        <f>ROUND('qx mannen 2022'!D35,10)</f>
        <v>5.2380820000000002E-4</v>
      </c>
      <c r="E35">
        <f>ROUND('qx mannen 2022'!E35,10)</f>
        <v>5.1675790000000005E-4</v>
      </c>
      <c r="F35">
        <f>ROUND('qx mannen 2022'!F35,10)</f>
        <v>5.0972069999999999E-4</v>
      </c>
      <c r="G35">
        <f>ROUND('qx mannen 2022'!G35,10)</f>
        <v>5.0270489999999996E-4</v>
      </c>
      <c r="H35">
        <f>ROUND('qx mannen 2022'!H35,10)</f>
        <v>4.9571779999999996E-4</v>
      </c>
      <c r="I35">
        <f>ROUND('qx mannen 2022'!I35,10)</f>
        <v>4.8876599999999996E-4</v>
      </c>
      <c r="J35">
        <f>ROUND('qx mannen 2022'!J35,10)</f>
        <v>4.8185539999999997E-4</v>
      </c>
      <c r="K35">
        <f>ROUND('qx mannen 2022'!K35,10)</f>
        <v>4.7499139999999999E-4</v>
      </c>
      <c r="L35">
        <f>ROUND('qx mannen 2022'!L35,10)</f>
        <v>4.6817849999999998E-4</v>
      </c>
      <c r="M35">
        <f>ROUND('qx mannen 2022'!M35,10)</f>
        <v>4.6142090000000002E-4</v>
      </c>
      <c r="N35">
        <f>ROUND('qx mannen 2022'!N35,10)</f>
        <v>4.5472219999999997E-4</v>
      </c>
      <c r="O35">
        <f>ROUND('qx mannen 2022'!O35,10)</f>
        <v>4.480857E-4</v>
      </c>
      <c r="P35">
        <f>ROUND('qx mannen 2022'!P35,10)</f>
        <v>4.41514E-4</v>
      </c>
      <c r="Q35">
        <f>ROUND('qx mannen 2022'!Q35,10)</f>
        <v>4.3500960000000002E-4</v>
      </c>
      <c r="R35">
        <f>ROUND('qx mannen 2022'!R35,10)</f>
        <v>4.2857460000000002E-4</v>
      </c>
      <c r="S35">
        <f>ROUND('qx mannen 2022'!S35,10)</f>
        <v>4.2221069999999998E-4</v>
      </c>
      <c r="T35">
        <f>ROUND('qx mannen 2022'!T35,10)</f>
        <v>4.1591939999999997E-4</v>
      </c>
      <c r="U35">
        <f>ROUND('qx mannen 2022'!U35,10)</f>
        <v>4.097018E-4</v>
      </c>
      <c r="V35">
        <f>ROUND('qx mannen 2022'!V35,10)</f>
        <v>4.0355920000000002E-4</v>
      </c>
      <c r="W35">
        <f>ROUND('qx mannen 2022'!W35,10)</f>
        <v>3.9749209999999997E-4</v>
      </c>
      <c r="X35">
        <f>ROUND('qx mannen 2022'!X35,10)</f>
        <v>3.915012E-4</v>
      </c>
      <c r="Y35">
        <f>ROUND('qx mannen 2022'!Y35,10)</f>
        <v>3.8558700000000001E-4</v>
      </c>
      <c r="Z35">
        <f>ROUND('qx mannen 2022'!Z35,10)</f>
        <v>3.7974969999999999E-4</v>
      </c>
      <c r="AA35">
        <f>ROUND('qx mannen 2022'!AA35,10)</f>
        <v>3.739894E-4</v>
      </c>
      <c r="AB35">
        <f>ROUND('qx mannen 2022'!AB35,10)</f>
        <v>3.6830629999999999E-4</v>
      </c>
      <c r="AC35">
        <f>ROUND('qx mannen 2022'!AC35,10)</f>
        <v>3.6270019999999999E-4</v>
      </c>
      <c r="AD35">
        <f>ROUND('qx mannen 2022'!AD35,10)</f>
        <v>3.5717099999999999E-4</v>
      </c>
      <c r="AE35">
        <f>ROUND('qx mannen 2022'!AE35,10)</f>
        <v>3.5171829999999999E-4</v>
      </c>
      <c r="AF35">
        <f>ROUND('qx mannen 2022'!AF35,10)</f>
        <v>3.4634180000000001E-4</v>
      </c>
      <c r="AG35">
        <f>ROUND('qx mannen 2022'!AG35,10)</f>
        <v>3.410412E-4</v>
      </c>
      <c r="AH35">
        <f>ROUND('qx mannen 2022'!AH35,10)</f>
        <v>3.358158E-4</v>
      </c>
      <c r="AI35">
        <f>ROUND('qx mannen 2022'!AI35,10)</f>
        <v>3.3066520000000002E-4</v>
      </c>
      <c r="AJ35">
        <f>ROUND('qx mannen 2022'!AJ35,10)</f>
        <v>3.2558879999999998E-4</v>
      </c>
      <c r="AK35">
        <f>ROUND('qx mannen 2022'!AK35,10)</f>
        <v>3.2058599999999998E-4</v>
      </c>
      <c r="AL35">
        <f>ROUND('qx mannen 2022'!AL35,10)</f>
        <v>3.1565610000000002E-4</v>
      </c>
      <c r="AM35">
        <f>ROUND('qx mannen 2022'!AM35,10)</f>
        <v>3.1079829999999998E-4</v>
      </c>
      <c r="AN35">
        <f>ROUND('qx mannen 2022'!AN35,10)</f>
        <v>3.0601210000000002E-4</v>
      </c>
      <c r="AO35">
        <f>ROUND('qx mannen 2022'!AO35,10)</f>
        <v>3.012965E-4</v>
      </c>
      <c r="AP35">
        <f>ROUND('qx mannen 2022'!AP35,10)</f>
        <v>2.9665090000000001E-4</v>
      </c>
      <c r="AQ35">
        <f>ROUND('qx mannen 2022'!AQ35,10)</f>
        <v>2.9207449999999998E-4</v>
      </c>
      <c r="AR35">
        <f>ROUND('qx mannen 2022'!AR35,10)</f>
        <v>2.8756639999999998E-4</v>
      </c>
      <c r="AS35">
        <f>ROUND('qx mannen 2022'!AS35,10)</f>
        <v>2.8312580000000001E-4</v>
      </c>
      <c r="AT35">
        <f>ROUND('qx mannen 2022'!AT35,10)</f>
        <v>2.78752E-4</v>
      </c>
      <c r="AU35">
        <f>ROUND('qx mannen 2022'!AU35,10)</f>
        <v>2.7444399999999999E-4</v>
      </c>
      <c r="AV35">
        <f>ROUND('qx mannen 2022'!AV35,10)</f>
        <v>2.702011E-4</v>
      </c>
      <c r="AW35">
        <f>ROUND('qx mannen 2022'!AW35,10)</f>
        <v>2.6602229999999998E-4</v>
      </c>
      <c r="AX35">
        <f>ROUND('qx mannen 2022'!AX35,10)</f>
        <v>2.6190700000000003E-4</v>
      </c>
      <c r="AY35">
        <f>ROUND('qx mannen 2022'!AY35,10)</f>
        <v>2.5785409999999999E-4</v>
      </c>
      <c r="AZ35">
        <f>ROUND('qx mannen 2022'!AZ35,10)</f>
        <v>2.5386290000000003E-4</v>
      </c>
      <c r="BA35">
        <f>ROUND('qx mannen 2022'!BA35,10)</f>
        <v>2.4993250000000003E-4</v>
      </c>
      <c r="BB35">
        <f>ROUND('qx mannen 2022'!BB35,10)</f>
        <v>2.460621E-4</v>
      </c>
      <c r="BC35">
        <f>ROUND('qx mannen 2022'!BC35,10)</f>
        <v>2.4225080000000001E-4</v>
      </c>
      <c r="BD35">
        <f>ROUND('qx mannen 2022'!BD35,10)</f>
        <v>2.3849780000000001E-4</v>
      </c>
      <c r="BE35">
        <f>ROUND('qx mannen 2022'!BE35,10)</f>
        <v>2.3480239999999999E-4</v>
      </c>
      <c r="BF35">
        <f>ROUND('qx mannen 2022'!BF35,10)</f>
        <v>2.3116360000000001E-4</v>
      </c>
      <c r="BG35">
        <f>ROUND('qx mannen 2022'!BG35,10)</f>
        <v>2.275806E-4</v>
      </c>
      <c r="BH35">
        <f>ROUND('qx mannen 2022'!BH35,10)</f>
        <v>2.240527E-4</v>
      </c>
      <c r="BI35">
        <f>ROUND('qx mannen 2022'!BI35,10)</f>
        <v>2.2057899999999999E-4</v>
      </c>
      <c r="BJ35">
        <f>ROUND('qx mannen 2022'!BJ35,10)</f>
        <v>2.1715880000000001E-4</v>
      </c>
      <c r="BK35">
        <f>ROUND('qx mannen 2022'!BK35,10)</f>
        <v>2.137912E-4</v>
      </c>
      <c r="BL35">
        <f>ROUND('qx mannen 2022'!BL35,10)</f>
        <v>2.1047549999999999E-4</v>
      </c>
      <c r="BM35">
        <f>ROUND('qx mannen 2022'!BM35,10)</f>
        <v>2.072109E-4</v>
      </c>
      <c r="BN35">
        <f>ROUND('qx mannen 2022'!BN35,10)</f>
        <v>2.0399670000000001E-4</v>
      </c>
      <c r="BO35">
        <f>ROUND('qx mannen 2022'!BO35,10)</f>
        <v>2.008321E-4</v>
      </c>
      <c r="BP35">
        <f>ROUND('qx mannen 2022'!BP35,10)</f>
        <v>1.9771630000000001E-4</v>
      </c>
      <c r="BQ35">
        <f>ROUND('qx mannen 2022'!BQ35,10)</f>
        <v>1.9464870000000001E-4</v>
      </c>
      <c r="BR35">
        <f>ROUND('qx mannen 2022'!BR35,10)</f>
        <v>1.9162850000000001E-4</v>
      </c>
      <c r="BS35">
        <f>ROUND('qx mannen 2022'!BS35,10)</f>
        <v>1.886549E-4</v>
      </c>
      <c r="BT35">
        <f>ROUND('qx mannen 2022'!BT35,10)</f>
        <v>1.8572740000000001E-4</v>
      </c>
      <c r="BU35">
        <f>ROUND('qx mannen 2022'!BU35,10)</f>
        <v>1.8284510000000001E-4</v>
      </c>
      <c r="BV35">
        <f>ROUND('qx mannen 2022'!BV35,10)</f>
        <v>1.8000739999999999E-4</v>
      </c>
      <c r="BW35">
        <f>ROUND('qx mannen 2022'!BW35,10)</f>
        <v>1.7721370000000001E-4</v>
      </c>
      <c r="BX35">
        <f>ROUND('qx mannen 2022'!BX35,10)</f>
        <v>1.7446310000000001E-4</v>
      </c>
      <c r="BY35">
        <f>ROUND('qx mannen 2022'!BY35,10)</f>
        <v>1.7175520000000001E-4</v>
      </c>
      <c r="BZ35">
        <f>ROUND('qx mannen 2022'!BZ35,10)</f>
        <v>1.6908919999999999E-4</v>
      </c>
      <c r="CA35">
        <f>ROUND('qx mannen 2022'!CA35,10)</f>
        <v>1.664646E-4</v>
      </c>
      <c r="CB35">
        <f>ROUND('qx mannen 2022'!CB35,10)</f>
        <v>1.6388049999999999E-4</v>
      </c>
      <c r="CC35">
        <f>ROUND('qx mannen 2022'!CC35,10)</f>
        <v>1.613366E-4</v>
      </c>
      <c r="CD35">
        <f>ROUND('qx mannen 2022'!CD35,10)</f>
        <v>1.58832E-4</v>
      </c>
      <c r="CE35">
        <f>ROUND('qx mannen 2022'!CE35,10)</f>
        <v>1.5636630000000001E-4</v>
      </c>
      <c r="CF35">
        <f>ROUND('qx mannen 2022'!CF35,10)</f>
        <v>1.539388E-4</v>
      </c>
      <c r="CG35">
        <f>ROUND('qx mannen 2022'!CG35,10)</f>
        <v>1.515489E-4</v>
      </c>
      <c r="CH35">
        <f>ROUND('qx mannen 2022'!CH35,10)</f>
        <v>1.4919609999999999E-4</v>
      </c>
      <c r="CI35">
        <f>ROUND('qx mannen 2022'!CI35,10)</f>
        <v>1.4687979999999999E-4</v>
      </c>
      <c r="CJ35">
        <f>ROUND('qx mannen 2022'!CJ35,10)</f>
        <v>1.445994E-4</v>
      </c>
      <c r="CK35">
        <f>ROUND('qx mannen 2022'!CK35,10)</f>
        <v>1.423544E-4</v>
      </c>
      <c r="CL35">
        <f>ROUND('qx mannen 2022'!CL35,10)</f>
        <v>1.4014419999999999E-4</v>
      </c>
      <c r="CM35">
        <f>ROUND('qx mannen 2022'!CM35,10)</f>
        <v>1.379683E-4</v>
      </c>
      <c r="CN35">
        <f>ROUND('qx mannen 2022'!CN35,10)</f>
        <v>1.3582620000000001E-4</v>
      </c>
      <c r="CO35">
        <f>ROUND('qx mannen 2022'!CO35,10)</f>
        <v>1.3371720000000001E-4</v>
      </c>
      <c r="CP35">
        <f>ROUND('qx mannen 2022'!CP35,10)</f>
        <v>1.316411E-4</v>
      </c>
      <c r="CQ35">
        <f>ROUND('qx mannen 2022'!CQ35,10)</f>
        <v>1.2959709999999999E-4</v>
      </c>
      <c r="CR35">
        <f>ROUND('qx mannen 2022'!CR35,10)</f>
        <v>1.2758480000000001E-4</v>
      </c>
      <c r="CS35">
        <f>ROUND('qx mannen 2022'!CS35,10)</f>
        <v>1.2560380000000001E-4</v>
      </c>
      <c r="CT35">
        <f>ROUND('qx mannen 2022'!CT35,10)</f>
        <v>1.236535E-4</v>
      </c>
      <c r="CU35">
        <f>ROUND('qx mannen 2022'!CU35,10)</f>
        <v>1.217335E-4</v>
      </c>
      <c r="CV35">
        <f>ROUND('qx mannen 2022'!CV35,10)</f>
        <v>1.1984330000000001E-4</v>
      </c>
      <c r="CW35">
        <f>ROUND('qx mannen 2022'!CW35,10)</f>
        <v>1.179824E-4</v>
      </c>
      <c r="CX35">
        <f>ROUND('qx mannen 2022'!CX35,10)</f>
        <v>1.1615040000000001E-4</v>
      </c>
      <c r="CY35">
        <f>ROUND('qx mannen 2022'!CY35,10)</f>
        <v>1.143469E-4</v>
      </c>
      <c r="CZ35">
        <f>ROUND('qx mannen 2022'!CZ35,10)</f>
        <v>1.125713E-4</v>
      </c>
      <c r="DA35">
        <f>ROUND('qx mannen 2022'!DA35,10)</f>
        <v>1.108233E-4</v>
      </c>
      <c r="DB35">
        <f>ROUND('qx mannen 2022'!DB35,10)</f>
        <v>1.0910249999999999E-4</v>
      </c>
      <c r="DC35">
        <f>ROUND('qx mannen 2022'!DC35,10)</f>
        <v>1.0740830000000001E-4</v>
      </c>
      <c r="DD35">
        <f>ROUND('qx mannen 2022'!DD35,10)</f>
        <v>1.0574049999999999E-4</v>
      </c>
      <c r="DE35">
        <f>ROUND('qx mannen 2022'!DE35,10)</f>
        <v>1.040985E-4</v>
      </c>
      <c r="DF35">
        <f>ROUND('qx mannen 2022'!DF35,10)</f>
        <v>1.0248210000000001E-4</v>
      </c>
      <c r="DG35">
        <f>ROUND('qx mannen 2022'!DG35,10)</f>
        <v>1.008907E-4</v>
      </c>
      <c r="DH35">
        <f>ROUND('qx mannen 2022'!DH35,10)</f>
        <v>9.9324100000000007E-5</v>
      </c>
      <c r="DI35">
        <f>ROUND('qx mannen 2022'!DI35,10)</f>
        <v>9.7781699999999999E-5</v>
      </c>
      <c r="DJ35">
        <f>ROUND('qx mannen 2022'!DJ35,10)</f>
        <v>9.6263300000000004E-5</v>
      </c>
      <c r="DK35">
        <f>ROUND('qx mannen 2022'!DK35,10)</f>
        <v>9.4768500000000006E-5</v>
      </c>
      <c r="DL35">
        <f>ROUND('qx mannen 2022'!DL35,10)</f>
        <v>9.3296900000000005E-5</v>
      </c>
      <c r="DM35">
        <f>ROUND('qx mannen 2022'!DM35,10)</f>
        <v>9.1848099999999999E-5</v>
      </c>
      <c r="DN35">
        <f>ROUND('qx mannen 2022'!DN35,10)</f>
        <v>9.0421900000000002E-5</v>
      </c>
      <c r="DO35">
        <f>ROUND('qx mannen 2022'!DO35,10)</f>
        <v>8.9017799999999993E-5</v>
      </c>
      <c r="DP35">
        <f>ROUND('qx mannen 2022'!DP35,10)</f>
        <v>8.7635399999999998E-5</v>
      </c>
      <c r="DQ35">
        <f>ROUND('qx mannen 2022'!DQ35,10)</f>
        <v>8.6274599999999996E-5</v>
      </c>
      <c r="DR35">
        <f>ROUND('qx mannen 2022'!DR35,10)</f>
        <v>8.4934900000000006E-5</v>
      </c>
      <c r="DS35">
        <f>ROUND('qx mannen 2022'!DS35,10)</f>
        <v>8.36159E-5</v>
      </c>
      <c r="DT35">
        <f>ROUND('qx mannen 2022'!DT35,10)</f>
        <v>8.2317499999999999E-5</v>
      </c>
      <c r="DU35">
        <f>ROUND('qx mannen 2022'!DU35,10)</f>
        <v>8.1039199999999995E-5</v>
      </c>
      <c r="DV35">
        <f>ROUND('qx mannen 2022'!DV35,10)</f>
        <v>7.97808E-5</v>
      </c>
      <c r="DW35">
        <f>ROUND('qx mannen 2022'!DW35,10)</f>
        <v>7.8541900000000001E-5</v>
      </c>
      <c r="DX35">
        <f>ROUND('qx mannen 2022'!DX35,10)</f>
        <v>7.7322200000000003E-5</v>
      </c>
      <c r="DY35">
        <f>ROUND('qx mannen 2022'!DY35,10)</f>
        <v>7.6121500000000006E-5</v>
      </c>
      <c r="DZ35">
        <f>ROUND('qx mannen 2022'!DZ35,10)</f>
        <v>7.4939399999999996E-5</v>
      </c>
      <c r="EA35">
        <f>ROUND('qx mannen 2022'!EA35,10)</f>
        <v>7.3775699999999999E-5</v>
      </c>
      <c r="EB35">
        <f>ROUND('qx mannen 2022'!EB35,10)</f>
        <v>7.2630099999999994E-5</v>
      </c>
      <c r="EC35">
        <f>ROUND('qx mannen 2022'!EC35,10)</f>
        <v>7.1502199999999994E-5</v>
      </c>
      <c r="ED35">
        <f>ROUND('qx mannen 2022'!ED35,10)</f>
        <v>7.0391900000000006E-5</v>
      </c>
      <c r="EE35">
        <f>ROUND('qx mannen 2022'!EE35,10)</f>
        <v>6.9298800000000001E-5</v>
      </c>
      <c r="EF35">
        <f>ROUND('qx mannen 2022'!EF35,10)</f>
        <v>6.82226E-5</v>
      </c>
      <c r="EG35">
        <f>ROUND('qx mannen 2022'!EG35,10)</f>
        <v>6.7163199999999994E-5</v>
      </c>
      <c r="EH35">
        <f>ROUND('qx mannen 2022'!EH35,10)</f>
        <v>6.6120199999999998E-5</v>
      </c>
      <c r="EI35">
        <f>ROUND('qx mannen 2022'!EI35,10)</f>
        <v>6.5093500000000003E-5</v>
      </c>
      <c r="EJ35">
        <f>ROUND('qx mannen 2022'!EJ35,10)</f>
        <v>6.4082600000000002E-5</v>
      </c>
      <c r="EK35">
        <f>ROUND('qx mannen 2022'!EK35,10)</f>
        <v>6.3087499999999995E-5</v>
      </c>
      <c r="EL35">
        <f>ROUND('qx mannen 2022'!EL35,10)</f>
        <v>6.2107799999999995E-5</v>
      </c>
      <c r="EM35">
        <f>ROUND('qx mannen 2022'!EM35,10)</f>
        <v>6.1143300000000001E-5</v>
      </c>
      <c r="EN35">
        <f>ROUND('qx mannen 2022'!EN35,10)</f>
        <v>6.01939E-5</v>
      </c>
      <c r="EO35">
        <f>ROUND('qx mannen 2022'!EO35,10)</f>
        <v>5.9259100000000003E-5</v>
      </c>
      <c r="EP35">
        <f>ROUND('qx mannen 2022'!EP35,10)</f>
        <v>5.8338899999999998E-5</v>
      </c>
      <c r="EQ35">
        <f>ROUND('qx mannen 2022'!EQ35,10)</f>
        <v>5.7432899999999997E-5</v>
      </c>
      <c r="ER35">
        <f>ROUND('qx mannen 2022'!ER35,10)</f>
        <v>5.6541E-5</v>
      </c>
      <c r="ES35">
        <f>ROUND('qx mannen 2022'!ES35,10)</f>
        <v>5.5662999999999999E-5</v>
      </c>
      <c r="ET35">
        <f>ROUND('qx mannen 2022'!ET35,10)</f>
        <v>5.4798600000000001E-5</v>
      </c>
      <c r="EU35">
        <f>ROUND('qx mannen 2022'!EU35,10)</f>
        <v>5.3947699999999998E-5</v>
      </c>
      <c r="EV35">
        <f>ROUND('qx mannen 2022'!EV35,10)</f>
        <v>5.3109899999999998E-5</v>
      </c>
      <c r="EW35">
        <f>ROUND('qx mannen 2022'!EW35,10)</f>
        <v>5.2285199999999999E-5</v>
      </c>
      <c r="EX35">
        <f>ROUND('qx mannen 2022'!EX35,10)</f>
        <v>5.14732E-5</v>
      </c>
      <c r="EY35">
        <f>ROUND('qx mannen 2022'!EY35,10)</f>
        <v>5.0673900000000003E-5</v>
      </c>
      <c r="EZ35">
        <f>ROUND('qx mannen 2022'!EZ35,10)</f>
        <v>4.9886999999999999E-5</v>
      </c>
      <c r="FA35">
        <f>ROUND('qx mannen 2022'!FA35,10)</f>
        <v>4.9112300000000001E-5</v>
      </c>
      <c r="FB35">
        <f>ROUND('qx mannen 2022'!FB35,10)</f>
        <v>4.8349600000000002E-5</v>
      </c>
      <c r="FC35">
        <f>ROUND('qx mannen 2022'!FC35,10)</f>
        <v>4.7598800000000002E-5</v>
      </c>
      <c r="FD35">
        <f>ROUND('qx mannen 2022'!FD35,10)</f>
        <v>4.6859600000000001E-5</v>
      </c>
      <c r="FE35">
        <f>ROUND('qx mannen 2022'!FE35,10)</f>
        <v>4.6131899999999998E-5</v>
      </c>
      <c r="FF35">
        <f>ROUND('qx mannen 2022'!FF35,10)</f>
        <v>4.5415499999999999E-5</v>
      </c>
      <c r="FG35">
        <f>ROUND('qx mannen 2022'!FG35,10)</f>
        <v>4.4710299999999998E-5</v>
      </c>
      <c r="FH35">
        <f>ROUND('qx mannen 2022'!FH35,10)</f>
        <v>4.4016E-5</v>
      </c>
      <c r="FI35">
        <f>ROUND('qx mannen 2022'!FI35,10)</f>
        <v>4.3332399999999999E-5</v>
      </c>
      <c r="FJ35">
        <f>ROUND('qx mannen 2022'!FJ35,10)</f>
        <v>4.26595E-5</v>
      </c>
      <c r="FK35">
        <f>ROUND('qx mannen 2022'!FK35,10)</f>
        <v>4.1997099999999998E-5</v>
      </c>
      <c r="FL35">
        <f>ROUND('qx mannen 2022'!FL35,10)</f>
        <v>4.1344899999999998E-5</v>
      </c>
      <c r="FM35">
        <f>ROUND('qx mannen 2022'!FM35,10)</f>
        <v>4.0702799999999999E-5</v>
      </c>
      <c r="FN35">
        <f>ROUND('qx mannen 2022'!FN35,10)</f>
        <v>4.0070800000000003E-5</v>
      </c>
      <c r="FO35">
        <f>ROUND('qx mannen 2022'!FO35,10)</f>
        <v>3.94485E-5</v>
      </c>
      <c r="FP35">
        <f>ROUND('qx mannen 2022'!FP35,10)</f>
        <v>3.8835899999999999E-5</v>
      </c>
      <c r="FQ35">
        <f>ROUND('qx mannen 2022'!FQ35,10)</f>
        <v>3.8232799999999998E-5</v>
      </c>
    </row>
    <row r="36" spans="2:173" x14ac:dyDescent="0.2">
      <c r="B36">
        <f>ROUND('qx mannen 2022'!B36,10)</f>
        <v>5.6746369999999995E-4</v>
      </c>
      <c r="C36">
        <f>ROUND('qx mannen 2022'!C36,10)</f>
        <v>5.6050119999999999E-4</v>
      </c>
      <c r="D36">
        <f>ROUND('qx mannen 2022'!D36,10)</f>
        <v>5.5348850000000005E-4</v>
      </c>
      <c r="E36">
        <f>ROUND('qx mannen 2022'!E36,10)</f>
        <v>5.4643979999999997E-4</v>
      </c>
      <c r="F36">
        <f>ROUND('qx mannen 2022'!F36,10)</f>
        <v>5.3936819999999999E-4</v>
      </c>
      <c r="G36">
        <f>ROUND('qx mannen 2022'!G36,10)</f>
        <v>5.3228529999999996E-4</v>
      </c>
      <c r="H36">
        <f>ROUND('qx mannen 2022'!H36,10)</f>
        <v>5.2520189999999997E-4</v>
      </c>
      <c r="I36">
        <f>ROUND('qx mannen 2022'!I36,10)</f>
        <v>5.1812739999999998E-4</v>
      </c>
      <c r="J36">
        <f>ROUND('qx mannen 2022'!J36,10)</f>
        <v>5.1107050000000003E-4</v>
      </c>
      <c r="K36">
        <f>ROUND('qx mannen 2022'!K36,10)</f>
        <v>5.0403899999999996E-4</v>
      </c>
      <c r="L36">
        <f>ROUND('qx mannen 2022'!L36,10)</f>
        <v>4.9703970000000003E-4</v>
      </c>
      <c r="M36">
        <f>ROUND('qx mannen 2022'!M36,10)</f>
        <v>4.9007900000000004E-4</v>
      </c>
      <c r="N36">
        <f>ROUND('qx mannen 2022'!N36,10)</f>
        <v>4.8316240000000001E-4</v>
      </c>
      <c r="O36">
        <f>ROUND('qx mannen 2022'!O36,10)</f>
        <v>4.7629470000000001E-4</v>
      </c>
      <c r="P36">
        <f>ROUND('qx mannen 2022'!P36,10)</f>
        <v>4.6948040000000001E-4</v>
      </c>
      <c r="Q36">
        <f>ROUND('qx mannen 2022'!Q36,10)</f>
        <v>4.6272320000000002E-4</v>
      </c>
      <c r="R36">
        <f>ROUND('qx mannen 2022'!R36,10)</f>
        <v>4.5602670000000002E-4</v>
      </c>
      <c r="S36">
        <f>ROUND('qx mannen 2022'!S36,10)</f>
        <v>4.4939369999999999E-4</v>
      </c>
      <c r="T36">
        <f>ROUND('qx mannen 2022'!T36,10)</f>
        <v>4.4282680000000001E-4</v>
      </c>
      <c r="U36">
        <f>ROUND('qx mannen 2022'!U36,10)</f>
        <v>4.363282E-4</v>
      </c>
      <c r="V36">
        <f>ROUND('qx mannen 2022'!V36,10)</f>
        <v>4.2989979999999997E-4</v>
      </c>
      <c r="W36">
        <f>ROUND('qx mannen 2022'!W36,10)</f>
        <v>4.2354330000000001E-4</v>
      </c>
      <c r="X36">
        <f>ROUND('qx mannen 2022'!X36,10)</f>
        <v>4.1725989999999999E-4</v>
      </c>
      <c r="Y36">
        <f>ROUND('qx mannen 2022'!Y36,10)</f>
        <v>4.1105079999999999E-4</v>
      </c>
      <c r="Z36">
        <f>ROUND('qx mannen 2022'!Z36,10)</f>
        <v>4.0491689999999999E-4</v>
      </c>
      <c r="AA36">
        <f>ROUND('qx mannen 2022'!AA36,10)</f>
        <v>3.9885879999999998E-4</v>
      </c>
      <c r="AB36">
        <f>ROUND('qx mannen 2022'!AB36,10)</f>
        <v>3.9287710000000001E-4</v>
      </c>
      <c r="AC36">
        <f>ROUND('qx mannen 2022'!AC36,10)</f>
        <v>3.8697219999999998E-4</v>
      </c>
      <c r="AD36">
        <f>ROUND('qx mannen 2022'!AD36,10)</f>
        <v>3.811442E-4</v>
      </c>
      <c r="AE36">
        <f>ROUND('qx mannen 2022'!AE36,10)</f>
        <v>3.7539319999999998E-4</v>
      </c>
      <c r="AF36">
        <f>ROUND('qx mannen 2022'!AF36,10)</f>
        <v>3.6971919999999998E-4</v>
      </c>
      <c r="AG36">
        <f>ROUND('qx mannen 2022'!AG36,10)</f>
        <v>3.6412219999999999E-4</v>
      </c>
      <c r="AH36">
        <f>ROUND('qx mannen 2022'!AH36,10)</f>
        <v>3.5860170000000003E-4</v>
      </c>
      <c r="AI36">
        <f>ROUND('qx mannen 2022'!AI36,10)</f>
        <v>3.5315770000000002E-4</v>
      </c>
      <c r="AJ36">
        <f>ROUND('qx mannen 2022'!AJ36,10)</f>
        <v>3.4778959999999997E-4</v>
      </c>
      <c r="AK36">
        <f>ROUND('qx mannen 2022'!AK36,10)</f>
        <v>3.4249699999999998E-4</v>
      </c>
      <c r="AL36">
        <f>ROUND('qx mannen 2022'!AL36,10)</f>
        <v>3.3727939999999998E-4</v>
      </c>
      <c r="AM36">
        <f>ROUND('qx mannen 2022'!AM36,10)</f>
        <v>3.3213630000000001E-4</v>
      </c>
      <c r="AN36">
        <f>ROUND('qx mannen 2022'!AN36,10)</f>
        <v>3.27067E-4</v>
      </c>
      <c r="AO36">
        <f>ROUND('qx mannen 2022'!AO36,10)</f>
        <v>3.22071E-4</v>
      </c>
      <c r="AP36">
        <f>ROUND('qx mannen 2022'!AP36,10)</f>
        <v>3.1714740000000002E-4</v>
      </c>
      <c r="AQ36">
        <f>ROUND('qx mannen 2022'!AQ36,10)</f>
        <v>3.1229579999999998E-4</v>
      </c>
      <c r="AR36">
        <f>ROUND('qx mannen 2022'!AR36,10)</f>
        <v>3.0751509999999999E-4</v>
      </c>
      <c r="AS36">
        <f>ROUND('qx mannen 2022'!AS36,10)</f>
        <v>3.0280489999999998E-4</v>
      </c>
      <c r="AT36">
        <f>ROUND('qx mannen 2022'!AT36,10)</f>
        <v>2.9816419999999997E-4</v>
      </c>
      <c r="AU36">
        <f>ROUND('qx mannen 2022'!AU36,10)</f>
        <v>2.9359219999999998E-4</v>
      </c>
      <c r="AV36">
        <f>ROUND('qx mannen 2022'!AV36,10)</f>
        <v>2.8908820000000002E-4</v>
      </c>
      <c r="AW36">
        <f>ROUND('qx mannen 2022'!AW36,10)</f>
        <v>2.846514E-4</v>
      </c>
      <c r="AX36">
        <f>ROUND('qx mannen 2022'!AX36,10)</f>
        <v>2.8028089999999997E-4</v>
      </c>
      <c r="AY36">
        <f>ROUND('qx mannen 2022'!AY36,10)</f>
        <v>2.7597590000000001E-4</v>
      </c>
      <c r="AZ36">
        <f>ROUND('qx mannen 2022'!AZ36,10)</f>
        <v>2.7173550000000001E-4</v>
      </c>
      <c r="BA36">
        <f>ROUND('qx mannen 2022'!BA36,10)</f>
        <v>2.67559E-4</v>
      </c>
      <c r="BB36">
        <f>ROUND('qx mannen 2022'!BB36,10)</f>
        <v>2.6344539999999998E-4</v>
      </c>
      <c r="BC36">
        <f>ROUND('qx mannen 2022'!BC36,10)</f>
        <v>2.5939399999999998E-4</v>
      </c>
      <c r="BD36">
        <f>ROUND('qx mannen 2022'!BD36,10)</f>
        <v>2.554039E-4</v>
      </c>
      <c r="BE36">
        <f>ROUND('qx mannen 2022'!BE36,10)</f>
        <v>2.5147420000000003E-4</v>
      </c>
      <c r="BF36">
        <f>ROUND('qx mannen 2022'!BF36,10)</f>
        <v>2.4760420000000002E-4</v>
      </c>
      <c r="BG36">
        <f>ROUND('qx mannen 2022'!BG36,10)</f>
        <v>2.4379299999999999E-4</v>
      </c>
      <c r="BH36">
        <f>ROUND('qx mannen 2022'!BH36,10)</f>
        <v>2.4003969999999999E-4</v>
      </c>
      <c r="BI36">
        <f>ROUND('qx mannen 2022'!BI36,10)</f>
        <v>2.3634360000000001E-4</v>
      </c>
      <c r="BJ36">
        <f>ROUND('qx mannen 2022'!BJ36,10)</f>
        <v>2.3270389999999999E-4</v>
      </c>
      <c r="BK36">
        <f>ROUND('qx mannen 2022'!BK36,10)</f>
        <v>2.291196E-4</v>
      </c>
      <c r="BL36">
        <f>ROUND('qx mannen 2022'!BL36,10)</f>
        <v>2.255902E-4</v>
      </c>
      <c r="BM36">
        <f>ROUND('qx mannen 2022'!BM36,10)</f>
        <v>2.221146E-4</v>
      </c>
      <c r="BN36">
        <f>ROUND('qx mannen 2022'!BN36,10)</f>
        <v>2.186922E-4</v>
      </c>
      <c r="BO36">
        <f>ROUND('qx mannen 2022'!BO36,10)</f>
        <v>2.1532220000000001E-4</v>
      </c>
      <c r="BP36">
        <f>ROUND('qx mannen 2022'!BP36,10)</f>
        <v>2.120038E-4</v>
      </c>
      <c r="BQ36">
        <f>ROUND('qx mannen 2022'!BQ36,10)</f>
        <v>2.087363E-4</v>
      </c>
      <c r="BR36">
        <f>ROUND('qx mannen 2022'!BR36,10)</f>
        <v>2.0551879999999999E-4</v>
      </c>
      <c r="BS36">
        <f>ROUND('qx mannen 2022'!BS36,10)</f>
        <v>2.0235070000000001E-4</v>
      </c>
      <c r="BT36">
        <f>ROUND('qx mannen 2022'!BT36,10)</f>
        <v>1.992312E-4</v>
      </c>
      <c r="BU36">
        <f>ROUND('qx mannen 2022'!BU36,10)</f>
        <v>1.9615959999999999E-4</v>
      </c>
      <c r="BV36">
        <f>ROUND('qx mannen 2022'!BV36,10)</f>
        <v>1.931352E-4</v>
      </c>
      <c r="BW36">
        <f>ROUND('qx mannen 2022'!BW36,10)</f>
        <v>1.901572E-4</v>
      </c>
      <c r="BX36">
        <f>ROUND('qx mannen 2022'!BX36,10)</f>
        <v>1.8722500000000001E-4</v>
      </c>
      <c r="BY36">
        <f>ROUND('qx mannen 2022'!BY36,10)</f>
        <v>1.843378E-4</v>
      </c>
      <c r="BZ36">
        <f>ROUND('qx mannen 2022'!BZ36,10)</f>
        <v>1.814951E-4</v>
      </c>
      <c r="CA36">
        <f>ROUND('qx mannen 2022'!CA36,10)</f>
        <v>1.7869610000000001E-4</v>
      </c>
      <c r="CB36">
        <f>ROUND('qx mannen 2022'!CB36,10)</f>
        <v>1.7594010000000001E-4</v>
      </c>
      <c r="CC36">
        <f>ROUND('qx mannen 2022'!CC36,10)</f>
        <v>1.732266E-4</v>
      </c>
      <c r="CD36">
        <f>ROUND('qx mannen 2022'!CD36,10)</f>
        <v>1.7055480000000001E-4</v>
      </c>
      <c r="CE36">
        <f>ROUND('qx mannen 2022'!CE36,10)</f>
        <v>1.679242E-4</v>
      </c>
      <c r="CF36">
        <f>ROUND('qx mannen 2022'!CF36,10)</f>
        <v>1.65334E-4</v>
      </c>
      <c r="CG36">
        <f>ROUND('qx mannen 2022'!CG36,10)</f>
        <v>1.627837E-4</v>
      </c>
      <c r="CH36">
        <f>ROUND('qx mannen 2022'!CH36,10)</f>
        <v>1.6027279999999999E-4</v>
      </c>
      <c r="CI36">
        <f>ROUND('qx mannen 2022'!CI36,10)</f>
        <v>1.5780049999999999E-4</v>
      </c>
      <c r="CJ36">
        <f>ROUND('qx mannen 2022'!CJ36,10)</f>
        <v>1.553662E-4</v>
      </c>
      <c r="CK36">
        <f>ROUND('qx mannen 2022'!CK36,10)</f>
        <v>1.5296950000000001E-4</v>
      </c>
      <c r="CL36">
        <f>ROUND('qx mannen 2022'!CL36,10)</f>
        <v>1.506097E-4</v>
      </c>
      <c r="CM36">
        <f>ROUND('qx mannen 2022'!CM36,10)</f>
        <v>1.4828629999999999E-4</v>
      </c>
      <c r="CN36">
        <f>ROUND('qx mannen 2022'!CN36,10)</f>
        <v>1.4599869999999999E-4</v>
      </c>
      <c r="CO36">
        <f>ROUND('qx mannen 2022'!CO36,10)</f>
        <v>1.4374630000000001E-4</v>
      </c>
      <c r="CP36">
        <f>ROUND('qx mannen 2022'!CP36,10)</f>
        <v>1.415287E-4</v>
      </c>
      <c r="CQ36">
        <f>ROUND('qx mannen 2022'!CQ36,10)</f>
        <v>1.3934519999999999E-4</v>
      </c>
      <c r="CR36">
        <f>ROUND('qx mannen 2022'!CR36,10)</f>
        <v>1.371954E-4</v>
      </c>
      <c r="CS36">
        <f>ROUND('qx mannen 2022'!CS36,10)</f>
        <v>1.3507880000000001E-4</v>
      </c>
      <c r="CT36">
        <f>ROUND('qx mannen 2022'!CT36,10)</f>
        <v>1.329948E-4</v>
      </c>
      <c r="CU36">
        <f>ROUND('qx mannen 2022'!CU36,10)</f>
        <v>1.309429E-4</v>
      </c>
      <c r="CV36">
        <f>ROUND('qx mannen 2022'!CV36,10)</f>
        <v>1.289227E-4</v>
      </c>
      <c r="CW36">
        <f>ROUND('qx mannen 2022'!CW36,10)</f>
        <v>1.2693359999999999E-4</v>
      </c>
      <c r="CX36">
        <f>ROUND('qx mannen 2022'!CX36,10)</f>
        <v>1.249752E-4</v>
      </c>
      <c r="CY36">
        <f>ROUND('qx mannen 2022'!CY36,10)</f>
        <v>1.2304699999999999E-4</v>
      </c>
      <c r="CZ36">
        <f>ROUND('qx mannen 2022'!CZ36,10)</f>
        <v>1.2114849999999999E-4</v>
      </c>
      <c r="DA36">
        <f>ROUND('qx mannen 2022'!DA36,10)</f>
        <v>1.192793E-4</v>
      </c>
      <c r="DB36">
        <f>ROUND('qx mannen 2022'!DB36,10)</f>
        <v>1.174389E-4</v>
      </c>
      <c r="DC36">
        <f>ROUND('qx mannen 2022'!DC36,10)</f>
        <v>1.15627E-4</v>
      </c>
      <c r="DD36">
        <f>ROUND('qx mannen 2022'!DD36,10)</f>
        <v>1.1384289999999999E-4</v>
      </c>
      <c r="DE36">
        <f>ROUND('qx mannen 2022'!DE36,10)</f>
        <v>1.120864E-4</v>
      </c>
      <c r="DF36">
        <f>ROUND('qx mannen 2022'!DF36,10)</f>
        <v>1.10357E-4</v>
      </c>
      <c r="DG36">
        <f>ROUND('qx mannen 2022'!DG36,10)</f>
        <v>1.086543E-4</v>
      </c>
      <c r="DH36">
        <f>ROUND('qx mannen 2022'!DH36,10)</f>
        <v>1.069778E-4</v>
      </c>
      <c r="DI36">
        <f>ROUND('qx mannen 2022'!DI36,10)</f>
        <v>1.053272E-4</v>
      </c>
      <c r="DJ36">
        <f>ROUND('qx mannen 2022'!DJ36,10)</f>
        <v>1.03702E-4</v>
      </c>
      <c r="DK36">
        <f>ROUND('qx mannen 2022'!DK36,10)</f>
        <v>1.0210200000000001E-4</v>
      </c>
      <c r="DL36">
        <f>ROUND('qx mannen 2022'!DL36,10)</f>
        <v>1.0052659999999999E-4</v>
      </c>
      <c r="DM36">
        <f>ROUND('qx mannen 2022'!DM36,10)</f>
        <v>9.8975500000000001E-5</v>
      </c>
      <c r="DN36">
        <f>ROUND('qx mannen 2022'!DN36,10)</f>
        <v>9.74483E-5</v>
      </c>
      <c r="DO36">
        <f>ROUND('qx mannen 2022'!DO36,10)</f>
        <v>9.5944699999999996E-5</v>
      </c>
      <c r="DP36">
        <f>ROUND('qx mannen 2022'!DP36,10)</f>
        <v>9.4464300000000003E-5</v>
      </c>
      <c r="DQ36">
        <f>ROUND('qx mannen 2022'!DQ36,10)</f>
        <v>9.3006700000000005E-5</v>
      </c>
      <c r="DR36">
        <f>ROUND('qx mannen 2022'!DR36,10)</f>
        <v>9.1571700000000003E-5</v>
      </c>
      <c r="DS36">
        <f>ROUND('qx mannen 2022'!DS36,10)</f>
        <v>9.0158699999999995E-5</v>
      </c>
      <c r="DT36">
        <f>ROUND('qx mannen 2022'!DT36,10)</f>
        <v>8.87676E-5</v>
      </c>
      <c r="DU36">
        <f>ROUND('qx mannen 2022'!DU36,10)</f>
        <v>8.7397899999999999E-5</v>
      </c>
      <c r="DV36">
        <f>ROUND('qx mannen 2022'!DV36,10)</f>
        <v>8.6049400000000003E-5</v>
      </c>
      <c r="DW36">
        <f>ROUND('qx mannen 2022'!DW36,10)</f>
        <v>8.4721600000000006E-5</v>
      </c>
      <c r="DX36">
        <f>ROUND('qx mannen 2022'!DX36,10)</f>
        <v>8.3414399999999999E-5</v>
      </c>
      <c r="DY36">
        <f>ROUND('qx mannen 2022'!DY36,10)</f>
        <v>8.2127300000000002E-5</v>
      </c>
      <c r="DZ36">
        <f>ROUND('qx mannen 2022'!DZ36,10)</f>
        <v>8.0860100000000002E-5</v>
      </c>
      <c r="EA36">
        <f>ROUND('qx mannen 2022'!EA36,10)</f>
        <v>7.9612399999999997E-5</v>
      </c>
      <c r="EB36">
        <f>ROUND('qx mannen 2022'!EB36,10)</f>
        <v>7.8384E-5</v>
      </c>
      <c r="EC36">
        <f>ROUND('qx mannen 2022'!EC36,10)</f>
        <v>7.7174499999999998E-5</v>
      </c>
      <c r="ED36">
        <f>ROUND('qx mannen 2022'!ED36,10)</f>
        <v>7.5983700000000002E-5</v>
      </c>
      <c r="EE36">
        <f>ROUND('qx mannen 2022'!EE36,10)</f>
        <v>7.48112E-5</v>
      </c>
      <c r="EF36">
        <f>ROUND('qx mannen 2022'!EF36,10)</f>
        <v>7.3656899999999996E-5</v>
      </c>
      <c r="EG36">
        <f>ROUND('qx mannen 2022'!EG36,10)</f>
        <v>7.2520400000000004E-5</v>
      </c>
      <c r="EH36">
        <f>ROUND('qx mannen 2022'!EH36,10)</f>
        <v>7.1401400000000004E-5</v>
      </c>
      <c r="EI36">
        <f>ROUND('qx mannen 2022'!EI36,10)</f>
        <v>7.02996E-5</v>
      </c>
      <c r="EJ36">
        <f>ROUND('qx mannen 2022'!EJ36,10)</f>
        <v>6.92149E-5</v>
      </c>
      <c r="EK36">
        <f>ROUND('qx mannen 2022'!EK36,10)</f>
        <v>6.8146900000000003E-5</v>
      </c>
      <c r="EL36">
        <f>ROUND('qx mannen 2022'!EL36,10)</f>
        <v>6.7095399999999995E-5</v>
      </c>
      <c r="EM36">
        <f>ROUND('qx mannen 2022'!EM36,10)</f>
        <v>6.6060099999999995E-5</v>
      </c>
      <c r="EN36">
        <f>ROUND('qx mannen 2022'!EN36,10)</f>
        <v>6.5040699999999995E-5</v>
      </c>
      <c r="EO36">
        <f>ROUND('qx mannen 2022'!EO36,10)</f>
        <v>6.4037100000000004E-5</v>
      </c>
      <c r="EP36">
        <f>ROUND('qx mannen 2022'!EP36,10)</f>
        <v>6.3048999999999999E-5</v>
      </c>
      <c r="EQ36">
        <f>ROUND('qx mannen 2022'!EQ36,10)</f>
        <v>6.2076199999999994E-5</v>
      </c>
      <c r="ER36">
        <f>ROUND('qx mannen 2022'!ER36,10)</f>
        <v>6.1118300000000001E-5</v>
      </c>
      <c r="ES36">
        <f>ROUND('qx mannen 2022'!ES36,10)</f>
        <v>6.0175199999999999E-5</v>
      </c>
      <c r="ET36">
        <f>ROUND('qx mannen 2022'!ET36,10)</f>
        <v>5.9246700000000003E-5</v>
      </c>
      <c r="EU36">
        <f>ROUND('qx mannen 2022'!EU36,10)</f>
        <v>5.8332499999999998E-5</v>
      </c>
      <c r="EV36">
        <f>ROUND('qx mannen 2022'!EV36,10)</f>
        <v>5.7432400000000003E-5</v>
      </c>
      <c r="EW36">
        <f>ROUND('qx mannen 2022'!EW36,10)</f>
        <v>5.6546199999999997E-5</v>
      </c>
      <c r="EX36">
        <f>ROUND('qx mannen 2022'!EX36,10)</f>
        <v>5.5673700000000002E-5</v>
      </c>
      <c r="EY36">
        <f>ROUND('qx mannen 2022'!EY36,10)</f>
        <v>5.4814600000000002E-5</v>
      </c>
      <c r="EZ36">
        <f>ROUND('qx mannen 2022'!EZ36,10)</f>
        <v>5.3968799999999997E-5</v>
      </c>
      <c r="FA36">
        <f>ROUND('qx mannen 2022'!FA36,10)</f>
        <v>5.3136100000000001E-5</v>
      </c>
      <c r="FB36">
        <f>ROUND('qx mannen 2022'!FB36,10)</f>
        <v>5.2316199999999999E-5</v>
      </c>
      <c r="FC36">
        <f>ROUND('qx mannen 2022'!FC36,10)</f>
        <v>5.1508899999999997E-5</v>
      </c>
      <c r="FD36">
        <f>ROUND('qx mannen 2022'!FD36,10)</f>
        <v>5.0714100000000003E-5</v>
      </c>
      <c r="FE36">
        <f>ROUND('qx mannen 2022'!FE36,10)</f>
        <v>4.9931600000000001E-5</v>
      </c>
      <c r="FF36">
        <f>ROUND('qx mannen 2022'!FF36,10)</f>
        <v>4.9161099999999999E-5</v>
      </c>
      <c r="FG36">
        <f>ROUND('qx mannen 2022'!FG36,10)</f>
        <v>4.8402500000000003E-5</v>
      </c>
      <c r="FH36">
        <f>ROUND('qx mannen 2022'!FH36,10)</f>
        <v>4.7655699999999998E-5</v>
      </c>
      <c r="FI36">
        <f>ROUND('qx mannen 2022'!FI36,10)</f>
        <v>4.6920299999999999E-5</v>
      </c>
      <c r="FJ36">
        <f>ROUND('qx mannen 2022'!FJ36,10)</f>
        <v>4.6196299999999997E-5</v>
      </c>
      <c r="FK36">
        <f>ROUND('qx mannen 2022'!FK36,10)</f>
        <v>4.5483499999999999E-5</v>
      </c>
      <c r="FL36">
        <f>ROUND('qx mannen 2022'!FL36,10)</f>
        <v>4.4781699999999999E-5</v>
      </c>
      <c r="FM36">
        <f>ROUND('qx mannen 2022'!FM36,10)</f>
        <v>4.4090700000000001E-5</v>
      </c>
      <c r="FN36">
        <f>ROUND('qx mannen 2022'!FN36,10)</f>
        <v>4.34103E-5</v>
      </c>
      <c r="FO36">
        <f>ROUND('qx mannen 2022'!FO36,10)</f>
        <v>4.2740500000000002E-5</v>
      </c>
      <c r="FP36">
        <f>ROUND('qx mannen 2022'!FP36,10)</f>
        <v>4.2080999999999999E-5</v>
      </c>
      <c r="FQ36">
        <f>ROUND('qx mannen 2022'!FQ36,10)</f>
        <v>4.1431599999999998E-5</v>
      </c>
    </row>
    <row r="37" spans="2:173" x14ac:dyDescent="0.2">
      <c r="B37">
        <f>ROUND('qx mannen 2022'!B37,10)</f>
        <v>6.1652029999999995E-4</v>
      </c>
      <c r="C37">
        <f>ROUND('qx mannen 2022'!C37,10)</f>
        <v>6.0762550000000005E-4</v>
      </c>
      <c r="D37">
        <f>ROUND('qx mannen 2022'!D37,10)</f>
        <v>5.9880440000000001E-4</v>
      </c>
      <c r="E37">
        <f>ROUND('qx mannen 2022'!E37,10)</f>
        <v>5.9006170000000004E-4</v>
      </c>
      <c r="F37">
        <f>ROUND('qx mannen 2022'!F37,10)</f>
        <v>5.8140130000000005E-4</v>
      </c>
      <c r="G37">
        <f>ROUND('qx mannen 2022'!G37,10)</f>
        <v>5.7282679999999997E-4</v>
      </c>
      <c r="H37">
        <f>ROUND('qx mannen 2022'!H37,10)</f>
        <v>5.6434140000000002E-4</v>
      </c>
      <c r="I37">
        <f>ROUND('qx mannen 2022'!I37,10)</f>
        <v>5.5594749999999995E-4</v>
      </c>
      <c r="J37">
        <f>ROUND('qx mannen 2022'!J37,10)</f>
        <v>5.4764750000000002E-4</v>
      </c>
      <c r="K37">
        <f>ROUND('qx mannen 2022'!K37,10)</f>
        <v>5.3944319999999998E-4</v>
      </c>
      <c r="L37">
        <f>ROUND('qx mannen 2022'!L37,10)</f>
        <v>5.3133610000000002E-4</v>
      </c>
      <c r="M37">
        <f>ROUND('qx mannen 2022'!M37,10)</f>
        <v>5.2332759999999996E-4</v>
      </c>
      <c r="N37">
        <f>ROUND('qx mannen 2022'!N37,10)</f>
        <v>5.1541849999999997E-4</v>
      </c>
      <c r="O37">
        <f>ROUND('qx mannen 2022'!O37,10)</f>
        <v>5.076096E-4</v>
      </c>
      <c r="P37">
        <f>ROUND('qx mannen 2022'!P37,10)</f>
        <v>4.999014E-4</v>
      </c>
      <c r="Q37">
        <f>ROUND('qx mannen 2022'!Q37,10)</f>
        <v>4.9229440000000003E-4</v>
      </c>
      <c r="R37">
        <f>ROUND('qx mannen 2022'!R37,10)</f>
        <v>4.847885E-4</v>
      </c>
      <c r="S37">
        <f>ROUND('qx mannen 2022'!S37,10)</f>
        <v>4.7738389999999999E-4</v>
      </c>
      <c r="T37">
        <f>ROUND('qx mannen 2022'!T37,10)</f>
        <v>4.7008040000000003E-4</v>
      </c>
      <c r="U37">
        <f>ROUND('qx mannen 2022'!U37,10)</f>
        <v>4.6287759999999998E-4</v>
      </c>
      <c r="V37">
        <f>ROUND('qx mannen 2022'!V37,10)</f>
        <v>4.557753E-4</v>
      </c>
      <c r="W37">
        <f>ROUND('qx mannen 2022'!W37,10)</f>
        <v>4.4877300000000002E-4</v>
      </c>
      <c r="X37">
        <f>ROUND('qx mannen 2022'!X37,10)</f>
        <v>4.4186989999999999E-4</v>
      </c>
      <c r="Y37">
        <f>ROUND('qx mannen 2022'!Y37,10)</f>
        <v>4.3506559999999998E-4</v>
      </c>
      <c r="Z37">
        <f>ROUND('qx mannen 2022'!Z37,10)</f>
        <v>4.283593E-4</v>
      </c>
      <c r="AA37">
        <f>ROUND('qx mannen 2022'!AA37,10)</f>
        <v>4.2175010000000001E-4</v>
      </c>
      <c r="AB37">
        <f>ROUND('qx mannen 2022'!AB37,10)</f>
        <v>4.1523740000000002E-4</v>
      </c>
      <c r="AC37">
        <f>ROUND('qx mannen 2022'!AC37,10)</f>
        <v>4.0882000000000001E-4</v>
      </c>
      <c r="AD37">
        <f>ROUND('qx mannen 2022'!AD37,10)</f>
        <v>4.0249719999999999E-4</v>
      </c>
      <c r="AE37">
        <f>ROUND('qx mannen 2022'!AE37,10)</f>
        <v>3.9626800000000002E-4</v>
      </c>
      <c r="AF37">
        <f>ROUND('qx mannen 2022'!AF37,10)</f>
        <v>3.9013129999999999E-4</v>
      </c>
      <c r="AG37">
        <f>ROUND('qx mannen 2022'!AG37,10)</f>
        <v>3.8408609999999999E-4</v>
      </c>
      <c r="AH37">
        <f>ROUND('qx mannen 2022'!AH37,10)</f>
        <v>3.781314E-4</v>
      </c>
      <c r="AI37">
        <f>ROUND('qx mannen 2022'!AI37,10)</f>
        <v>3.7226620000000002E-4</v>
      </c>
      <c r="AJ37">
        <f>ROUND('qx mannen 2022'!AJ37,10)</f>
        <v>3.664893E-4</v>
      </c>
      <c r="AK37">
        <f>ROUND('qx mannen 2022'!AK37,10)</f>
        <v>3.6079960000000001E-4</v>
      </c>
      <c r="AL37">
        <f>ROUND('qx mannen 2022'!AL37,10)</f>
        <v>3.5519609999999999E-4</v>
      </c>
      <c r="AM37">
        <f>ROUND('qx mannen 2022'!AM37,10)</f>
        <v>3.4967769999999997E-4</v>
      </c>
      <c r="AN37">
        <f>ROUND('qx mannen 2022'!AN37,10)</f>
        <v>3.442432E-4</v>
      </c>
      <c r="AO37">
        <f>ROUND('qx mannen 2022'!AO37,10)</f>
        <v>3.3889150000000003E-4</v>
      </c>
      <c r="AP37">
        <f>ROUND('qx mannen 2022'!AP37,10)</f>
        <v>3.3362149999999999E-4</v>
      </c>
      <c r="AQ37">
        <f>ROUND('qx mannen 2022'!AQ37,10)</f>
        <v>3.2843210000000001E-4</v>
      </c>
      <c r="AR37">
        <f>ROUND('qx mannen 2022'!AR37,10)</f>
        <v>3.2332219999999998E-4</v>
      </c>
      <c r="AS37">
        <f>ROUND('qx mannen 2022'!AS37,10)</f>
        <v>3.1829070000000001E-4</v>
      </c>
      <c r="AT37">
        <f>ROUND('qx mannen 2022'!AT37,10)</f>
        <v>3.1333640000000002E-4</v>
      </c>
      <c r="AU37">
        <f>ROUND('qx mannen 2022'!AU37,10)</f>
        <v>3.0845839999999998E-4</v>
      </c>
      <c r="AV37">
        <f>ROUND('qx mannen 2022'!AV37,10)</f>
        <v>3.0365539999999998E-4</v>
      </c>
      <c r="AW37">
        <f>ROUND('qx mannen 2022'!AW37,10)</f>
        <v>2.9892649999999998E-4</v>
      </c>
      <c r="AX37">
        <f>ROUND('qx mannen 2022'!AX37,10)</f>
        <v>2.9427050000000002E-4</v>
      </c>
      <c r="AY37">
        <f>ROUND('qx mannen 2022'!AY37,10)</f>
        <v>2.8968640000000002E-4</v>
      </c>
      <c r="AZ37">
        <f>ROUND('qx mannen 2022'!AZ37,10)</f>
        <v>2.8517309999999998E-4</v>
      </c>
      <c r="BA37">
        <f>ROUND('qx mannen 2022'!BA37,10)</f>
        <v>2.807296E-4</v>
      </c>
      <c r="BB37">
        <f>ROUND('qx mannen 2022'!BB37,10)</f>
        <v>2.7635490000000001E-4</v>
      </c>
      <c r="BC37">
        <f>ROUND('qx mannen 2022'!BC37,10)</f>
        <v>2.7204790000000001E-4</v>
      </c>
      <c r="BD37">
        <f>ROUND('qx mannen 2022'!BD37,10)</f>
        <v>2.6780759999999999E-4</v>
      </c>
      <c r="BE37">
        <f>ROUND('qx mannen 2022'!BE37,10)</f>
        <v>2.6363299999999999E-4</v>
      </c>
      <c r="BF37">
        <f>ROUND('qx mannen 2022'!BF37,10)</f>
        <v>2.5952320000000002E-4</v>
      </c>
      <c r="BG37">
        <f>ROUND('qx mannen 2022'!BG37,10)</f>
        <v>2.5547720000000001E-4</v>
      </c>
      <c r="BH37">
        <f>ROUND('qx mannen 2022'!BH37,10)</f>
        <v>2.51494E-4</v>
      </c>
      <c r="BI37">
        <f>ROUND('qx mannen 2022'!BI37,10)</f>
        <v>2.4757259999999998E-4</v>
      </c>
      <c r="BJ37">
        <f>ROUND('qx mannen 2022'!BJ37,10)</f>
        <v>2.4371209999999999E-4</v>
      </c>
      <c r="BK37">
        <f>ROUND('qx mannen 2022'!BK37,10)</f>
        <v>2.3991170000000001E-4</v>
      </c>
      <c r="BL37">
        <f>ROUND('qx mannen 2022'!BL37,10)</f>
        <v>2.361703E-4</v>
      </c>
      <c r="BM37">
        <f>ROUND('qx mannen 2022'!BM37,10)</f>
        <v>2.3248710000000001E-4</v>
      </c>
      <c r="BN37">
        <f>ROUND('qx mannen 2022'!BN37,10)</f>
        <v>2.288611E-4</v>
      </c>
      <c r="BO37">
        <f>ROUND('qx mannen 2022'!BO37,10)</f>
        <v>2.2529160000000001E-4</v>
      </c>
      <c r="BP37">
        <f>ROUND('qx mannen 2022'!BP37,10)</f>
        <v>2.217776E-4</v>
      </c>
      <c r="BQ37">
        <f>ROUND('qx mannen 2022'!BQ37,10)</f>
        <v>2.1831840000000001E-4</v>
      </c>
      <c r="BR37">
        <f>ROUND('qx mannen 2022'!BR37,10)</f>
        <v>2.149129E-4</v>
      </c>
      <c r="BS37">
        <f>ROUND('qx mannen 2022'!BS37,10)</f>
        <v>2.1156049999999999E-4</v>
      </c>
      <c r="BT37">
        <f>ROUND('qx mannen 2022'!BT37,10)</f>
        <v>2.0826030000000001E-4</v>
      </c>
      <c r="BU37">
        <f>ROUND('qx mannen 2022'!BU37,10)</f>
        <v>2.0501149999999999E-4</v>
      </c>
      <c r="BV37">
        <f>ROUND('qx mannen 2022'!BV37,10)</f>
        <v>2.0181330000000001E-4</v>
      </c>
      <c r="BW37">
        <f>ROUND('qx mannen 2022'!BW37,10)</f>
        <v>1.9866489999999999E-4</v>
      </c>
      <c r="BX37">
        <f>ROUND('qx mannen 2022'!BX37,10)</f>
        <v>1.9556550000000001E-4</v>
      </c>
      <c r="BY37">
        <f>ROUND('qx mannen 2022'!BY37,10)</f>
        <v>1.925145E-4</v>
      </c>
      <c r="BZ37">
        <f>ROUND('qx mannen 2022'!BZ37,10)</f>
        <v>1.8951100000000001E-4</v>
      </c>
      <c r="CA37">
        <f>ROUND('qx mannen 2022'!CA37,10)</f>
        <v>1.8655430000000001E-4</v>
      </c>
      <c r="CB37">
        <f>ROUND('qx mannen 2022'!CB37,10)</f>
        <v>1.8364379999999999E-4</v>
      </c>
      <c r="CC37">
        <f>ROUND('qx mannen 2022'!CC37,10)</f>
        <v>1.8077849999999999E-4</v>
      </c>
      <c r="CD37">
        <f>ROUND('qx mannen 2022'!CD37,10)</f>
        <v>1.7795800000000001E-4</v>
      </c>
      <c r="CE37">
        <f>ROUND('qx mannen 2022'!CE37,10)</f>
        <v>1.751814E-4</v>
      </c>
      <c r="CF37">
        <f>ROUND('qx mannen 2022'!CF37,10)</f>
        <v>1.7244809999999999E-4</v>
      </c>
      <c r="CG37">
        <f>ROUND('qx mannen 2022'!CG37,10)</f>
        <v>1.6975740000000001E-4</v>
      </c>
      <c r="CH37">
        <f>ROUND('qx mannen 2022'!CH37,10)</f>
        <v>1.6710870000000001E-4</v>
      </c>
      <c r="CI37">
        <f>ROUND('qx mannen 2022'!CI37,10)</f>
        <v>1.645013E-4</v>
      </c>
      <c r="CJ37">
        <f>ROUND('qx mannen 2022'!CJ37,10)</f>
        <v>1.6193460000000001E-4</v>
      </c>
      <c r="CK37">
        <f>ROUND('qx mannen 2022'!CK37,10)</f>
        <v>1.594078E-4</v>
      </c>
      <c r="CL37">
        <f>ROUND('qx mannen 2022'!CL37,10)</f>
        <v>1.5692049999999999E-4</v>
      </c>
      <c r="CM37">
        <f>ROUND('qx mannen 2022'!CM37,10)</f>
        <v>1.5447200000000001E-4</v>
      </c>
      <c r="CN37">
        <f>ROUND('qx mannen 2022'!CN37,10)</f>
        <v>1.5206169999999999E-4</v>
      </c>
      <c r="CO37">
        <f>ROUND('qx mannen 2022'!CO37,10)</f>
        <v>1.4968889999999999E-4</v>
      </c>
      <c r="CP37">
        <f>ROUND('qx mannen 2022'!CP37,10)</f>
        <v>1.4735320000000001E-4</v>
      </c>
      <c r="CQ37">
        <f>ROUND('qx mannen 2022'!CQ37,10)</f>
        <v>1.450539E-4</v>
      </c>
      <c r="CR37">
        <f>ROUND('qx mannen 2022'!CR37,10)</f>
        <v>1.4279049999999999E-4</v>
      </c>
      <c r="CS37">
        <f>ROUND('qx mannen 2022'!CS37,10)</f>
        <v>1.405624E-4</v>
      </c>
      <c r="CT37">
        <f>ROUND('qx mannen 2022'!CT37,10)</f>
        <v>1.38369E-4</v>
      </c>
      <c r="CU37">
        <f>ROUND('qx mannen 2022'!CU37,10)</f>
        <v>1.3620989999999999E-4</v>
      </c>
      <c r="CV37">
        <f>ROUND('qx mannen 2022'!CV37,10)</f>
        <v>1.340844E-4</v>
      </c>
      <c r="CW37">
        <f>ROUND('qx mannen 2022'!CW37,10)</f>
        <v>1.3199220000000001E-4</v>
      </c>
      <c r="CX37">
        <f>ROUND('qx mannen 2022'!CX37,10)</f>
        <v>1.2993250000000001E-4</v>
      </c>
      <c r="CY37">
        <f>ROUND('qx mannen 2022'!CY37,10)</f>
        <v>1.2790499999999999E-4</v>
      </c>
      <c r="CZ37">
        <f>ROUND('qx mannen 2022'!CZ37,10)</f>
        <v>1.2590910000000001E-4</v>
      </c>
      <c r="DA37">
        <f>ROUND('qx mannen 2022'!DA37,10)</f>
        <v>1.2394430000000001E-4</v>
      </c>
      <c r="DB37">
        <f>ROUND('qx mannen 2022'!DB37,10)</f>
        <v>1.2201020000000001E-4</v>
      </c>
      <c r="DC37">
        <f>ROUND('qx mannen 2022'!DC37,10)</f>
        <v>1.201063E-4</v>
      </c>
      <c r="DD37">
        <f>ROUND('qx mannen 2022'!DD37,10)</f>
        <v>1.182321E-4</v>
      </c>
      <c r="DE37">
        <f>ROUND('qx mannen 2022'!DE37,10)</f>
        <v>1.163871E-4</v>
      </c>
      <c r="DF37">
        <f>ROUND('qx mannen 2022'!DF37,10)</f>
        <v>1.145709E-4</v>
      </c>
      <c r="DG37">
        <f>ROUND('qx mannen 2022'!DG37,10)</f>
        <v>1.127831E-4</v>
      </c>
      <c r="DH37">
        <f>ROUND('qx mannen 2022'!DH37,10)</f>
        <v>1.110231E-4</v>
      </c>
      <c r="DI37">
        <f>ROUND('qx mannen 2022'!DI37,10)</f>
        <v>1.0929059999999999E-4</v>
      </c>
      <c r="DJ37">
        <f>ROUND('qx mannen 2022'!DJ37,10)</f>
        <v>1.0758519999999999E-4</v>
      </c>
      <c r="DK37">
        <f>ROUND('qx mannen 2022'!DK37,10)</f>
        <v>1.0590630000000001E-4</v>
      </c>
      <c r="DL37">
        <f>ROUND('qx mannen 2022'!DL37,10)</f>
        <v>1.042537E-4</v>
      </c>
      <c r="DM37">
        <f>ROUND('qx mannen 2022'!DM37,10)</f>
        <v>1.026268E-4</v>
      </c>
      <c r="DN37">
        <f>ROUND('qx mannen 2022'!DN37,10)</f>
        <v>1.010253E-4</v>
      </c>
      <c r="DO37">
        <f>ROUND('qx mannen 2022'!DO37,10)</f>
        <v>9.9448800000000002E-5</v>
      </c>
      <c r="DP37">
        <f>ROUND('qx mannen 2022'!DP37,10)</f>
        <v>9.7896899999999994E-5</v>
      </c>
      <c r="DQ37">
        <f>ROUND('qx mannen 2022'!DQ37,10)</f>
        <v>9.6369300000000006E-5</v>
      </c>
      <c r="DR37">
        <f>ROUND('qx mannen 2022'!DR37,10)</f>
        <v>9.4865399999999995E-5</v>
      </c>
      <c r="DS37">
        <f>ROUND('qx mannen 2022'!DS37,10)</f>
        <v>9.3385000000000001E-5</v>
      </c>
      <c r="DT37">
        <f>ROUND('qx mannen 2022'!DT37,10)</f>
        <v>9.1927800000000004E-5</v>
      </c>
      <c r="DU37">
        <f>ROUND('qx mannen 2022'!DU37,10)</f>
        <v>9.0493200000000003E-5</v>
      </c>
      <c r="DV37">
        <f>ROUND('qx mannen 2022'!DV37,10)</f>
        <v>8.9081100000000003E-5</v>
      </c>
      <c r="DW37">
        <f>ROUND('qx mannen 2022'!DW37,10)</f>
        <v>8.7690999999999998E-5</v>
      </c>
      <c r="DX37">
        <f>ROUND('qx mannen 2022'!DX37,10)</f>
        <v>8.6322499999999999E-5</v>
      </c>
      <c r="DY37">
        <f>ROUND('qx mannen 2022'!DY37,10)</f>
        <v>8.49755E-5</v>
      </c>
      <c r="DZ37">
        <f>ROUND('qx mannen 2022'!DZ37,10)</f>
        <v>8.3649399999999999E-5</v>
      </c>
      <c r="EA37">
        <f>ROUND('qx mannen 2022'!EA37,10)</f>
        <v>8.2343999999999996E-5</v>
      </c>
      <c r="EB37">
        <f>ROUND('qx mannen 2022'!EB37,10)</f>
        <v>8.1059100000000005E-5</v>
      </c>
      <c r="EC37">
        <f>ROUND('qx mannen 2022'!EC37,10)</f>
        <v>7.9794099999999996E-5</v>
      </c>
      <c r="ED37">
        <f>ROUND('qx mannen 2022'!ED37,10)</f>
        <v>7.8548900000000003E-5</v>
      </c>
      <c r="EE37">
        <f>ROUND('qx mannen 2022'!EE37,10)</f>
        <v>7.7323099999999998E-5</v>
      </c>
      <c r="EF37">
        <f>ROUND('qx mannen 2022'!EF37,10)</f>
        <v>7.6116499999999995E-5</v>
      </c>
      <c r="EG37">
        <f>ROUND('qx mannen 2022'!EG37,10)</f>
        <v>7.4928700000000006E-5</v>
      </c>
      <c r="EH37">
        <f>ROUND('qx mannen 2022'!EH37,10)</f>
        <v>7.3759399999999997E-5</v>
      </c>
      <c r="EI37">
        <f>ROUND('qx mannen 2022'!EI37,10)</f>
        <v>7.2608399999999994E-5</v>
      </c>
      <c r="EJ37">
        <f>ROUND('qx mannen 2022'!EJ37,10)</f>
        <v>7.1475299999999996E-5</v>
      </c>
      <c r="EK37">
        <f>ROUND('qx mannen 2022'!EK37,10)</f>
        <v>7.0359900000000004E-5</v>
      </c>
      <c r="EL37">
        <f>ROUND('qx mannen 2022'!EL37,10)</f>
        <v>6.9261899999999995E-5</v>
      </c>
      <c r="EM37">
        <f>ROUND('qx mannen 2022'!EM37,10)</f>
        <v>6.8181099999999997E-5</v>
      </c>
      <c r="EN37">
        <f>ROUND('qx mannen 2022'!EN37,10)</f>
        <v>6.7117099999999995E-5</v>
      </c>
      <c r="EO37">
        <f>ROUND('qx mannen 2022'!EO37,10)</f>
        <v>6.6069700000000002E-5</v>
      </c>
      <c r="EP37">
        <f>ROUND('qx mannen 2022'!EP37,10)</f>
        <v>6.5038700000000005E-5</v>
      </c>
      <c r="EQ37">
        <f>ROUND('qx mannen 2022'!EQ37,10)</f>
        <v>6.4023700000000002E-5</v>
      </c>
      <c r="ER37">
        <f>ROUND('qx mannen 2022'!ER37,10)</f>
        <v>6.30246E-5</v>
      </c>
      <c r="ES37">
        <f>ROUND('qx mannen 2022'!ES37,10)</f>
        <v>6.2041100000000005E-5</v>
      </c>
      <c r="ET37">
        <f>ROUND('qx mannen 2022'!ET37,10)</f>
        <v>6.1072899999999996E-5</v>
      </c>
      <c r="EU37">
        <f>ROUND('qx mannen 2022'!EU37,10)</f>
        <v>6.01198E-5</v>
      </c>
      <c r="EV37">
        <f>ROUND('qx mannen 2022'!EV37,10)</f>
        <v>5.9181700000000003E-5</v>
      </c>
      <c r="EW37">
        <f>ROUND('qx mannen 2022'!EW37,10)</f>
        <v>5.8258099999999997E-5</v>
      </c>
      <c r="EX37">
        <f>ROUND('qx mannen 2022'!EX37,10)</f>
        <v>5.7349000000000003E-5</v>
      </c>
      <c r="EY37">
        <f>ROUND('qx mannen 2022'!EY37,10)</f>
        <v>5.6453999999999999E-5</v>
      </c>
      <c r="EZ37">
        <f>ROUND('qx mannen 2022'!EZ37,10)</f>
        <v>5.5572999999999998E-5</v>
      </c>
      <c r="FA37">
        <f>ROUND('qx mannen 2022'!FA37,10)</f>
        <v>5.4705800000000001E-5</v>
      </c>
      <c r="FB37">
        <f>ROUND('qx mannen 2022'!FB37,10)</f>
        <v>5.3852099999999999E-5</v>
      </c>
      <c r="FC37">
        <f>ROUND('qx mannen 2022'!FC37,10)</f>
        <v>5.3011699999999999E-5</v>
      </c>
      <c r="FD37">
        <f>ROUND('qx mannen 2022'!FD37,10)</f>
        <v>5.2184400000000001E-5</v>
      </c>
      <c r="FE37">
        <f>ROUND('qx mannen 2022'!FE37,10)</f>
        <v>5.1370099999999998E-5</v>
      </c>
      <c r="FF37">
        <f>ROUND('qx mannen 2022'!FF37,10)</f>
        <v>5.0568400000000002E-5</v>
      </c>
      <c r="FG37">
        <f>ROUND('qx mannen 2022'!FG37,10)</f>
        <v>4.97793E-5</v>
      </c>
      <c r="FH37">
        <f>ROUND('qx mannen 2022'!FH37,10)</f>
        <v>4.9002399999999997E-5</v>
      </c>
      <c r="FI37">
        <f>ROUND('qx mannen 2022'!FI37,10)</f>
        <v>4.8237700000000001E-5</v>
      </c>
      <c r="FJ37">
        <f>ROUND('qx mannen 2022'!FJ37,10)</f>
        <v>4.7484999999999997E-5</v>
      </c>
      <c r="FK37">
        <f>ROUND('qx mannen 2022'!FK37,10)</f>
        <v>4.6743899999999998E-5</v>
      </c>
      <c r="FL37">
        <f>ROUND('qx mannen 2022'!FL37,10)</f>
        <v>4.6014499999999998E-5</v>
      </c>
      <c r="FM37">
        <f>ROUND('qx mannen 2022'!FM37,10)</f>
        <v>4.5296400000000002E-5</v>
      </c>
      <c r="FN37">
        <f>ROUND('qx mannen 2022'!FN37,10)</f>
        <v>4.4589499999999997E-5</v>
      </c>
      <c r="FO37">
        <f>ROUND('qx mannen 2022'!FO37,10)</f>
        <v>4.3893700000000003E-5</v>
      </c>
      <c r="FP37">
        <f>ROUND('qx mannen 2022'!FP37,10)</f>
        <v>4.3208699999999998E-5</v>
      </c>
      <c r="FQ37">
        <f>ROUND('qx mannen 2022'!FQ37,10)</f>
        <v>4.2534399999999997E-5</v>
      </c>
    </row>
    <row r="38" spans="2:173" x14ac:dyDescent="0.2">
      <c r="B38">
        <f>ROUND('qx mannen 2022'!B38,10)</f>
        <v>6.4481719999999996E-4</v>
      </c>
      <c r="C38">
        <f>ROUND('qx mannen 2022'!C38,10)</f>
        <v>6.3446539999999999E-4</v>
      </c>
      <c r="D38">
        <f>ROUND('qx mannen 2022'!D38,10)</f>
        <v>6.2429249999999999E-4</v>
      </c>
      <c r="E38">
        <f>ROUND('qx mannen 2022'!E38,10)</f>
        <v>6.142942E-4</v>
      </c>
      <c r="F38">
        <f>ROUND('qx mannen 2022'!F38,10)</f>
        <v>6.0446649999999996E-4</v>
      </c>
      <c r="G38">
        <f>ROUND('qx mannen 2022'!G38,10)</f>
        <v>5.9480540000000004E-4</v>
      </c>
      <c r="H38">
        <f>ROUND('qx mannen 2022'!H38,10)</f>
        <v>5.853074E-4</v>
      </c>
      <c r="I38">
        <f>ROUND('qx mannen 2022'!I38,10)</f>
        <v>5.759688E-4</v>
      </c>
      <c r="J38">
        <f>ROUND('qx mannen 2022'!J38,10)</f>
        <v>5.6678640000000003E-4</v>
      </c>
      <c r="K38">
        <f>ROUND('qx mannen 2022'!K38,10)</f>
        <v>5.5775680000000002E-4</v>
      </c>
      <c r="L38">
        <f>ROUND('qx mannen 2022'!L38,10)</f>
        <v>5.4887689999999999E-4</v>
      </c>
      <c r="M38">
        <f>ROUND('qx mannen 2022'!M38,10)</f>
        <v>5.4014380000000004E-4</v>
      </c>
      <c r="N38">
        <f>ROUND('qx mannen 2022'!N38,10)</f>
        <v>5.3155439999999997E-4</v>
      </c>
      <c r="O38">
        <f>ROUND('qx mannen 2022'!O38,10)</f>
        <v>5.2310599999999996E-4</v>
      </c>
      <c r="P38">
        <f>ROUND('qx mannen 2022'!P38,10)</f>
        <v>5.1479580000000002E-4</v>
      </c>
      <c r="Q38">
        <f>ROUND('qx mannen 2022'!Q38,10)</f>
        <v>5.0662129999999995E-4</v>
      </c>
      <c r="R38">
        <f>ROUND('qx mannen 2022'!R38,10)</f>
        <v>4.9857989999999995E-4</v>
      </c>
      <c r="S38">
        <f>ROUND('qx mannen 2022'!S38,10)</f>
        <v>4.9066910000000004E-4</v>
      </c>
      <c r="T38">
        <f>ROUND('qx mannen 2022'!T38,10)</f>
        <v>4.8288660000000001E-4</v>
      </c>
      <c r="U38">
        <f>ROUND('qx mannen 2022'!U38,10)</f>
        <v>4.7522999999999999E-4</v>
      </c>
      <c r="V38">
        <f>ROUND('qx mannen 2022'!V38,10)</f>
        <v>4.6769699999999999E-4</v>
      </c>
      <c r="W38">
        <f>ROUND('qx mannen 2022'!W38,10)</f>
        <v>4.6028539999999998E-4</v>
      </c>
      <c r="X38">
        <f>ROUND('qx mannen 2022'!X38,10)</f>
        <v>4.5299320000000002E-4</v>
      </c>
      <c r="Y38">
        <f>ROUND('qx mannen 2022'!Y38,10)</f>
        <v>4.4581809999999999E-4</v>
      </c>
      <c r="Z38">
        <f>ROUND('qx mannen 2022'!Z38,10)</f>
        <v>4.3875830000000002E-4</v>
      </c>
      <c r="AA38">
        <f>ROUND('qx mannen 2022'!AA38,10)</f>
        <v>4.3181159999999998E-4</v>
      </c>
      <c r="AB38">
        <f>ROUND('qx mannen 2022'!AB38,10)</f>
        <v>4.2497610000000001E-4</v>
      </c>
      <c r="AC38">
        <f>ROUND('qx mannen 2022'!AC38,10)</f>
        <v>4.1825E-4</v>
      </c>
      <c r="AD38">
        <f>ROUND('qx mannen 2022'!AD38,10)</f>
        <v>4.116314E-4</v>
      </c>
      <c r="AE38">
        <f>ROUND('qx mannen 2022'!AE38,10)</f>
        <v>4.0511840000000002E-4</v>
      </c>
      <c r="AF38">
        <f>ROUND('qx mannen 2022'!AF38,10)</f>
        <v>3.9870939999999999E-4</v>
      </c>
      <c r="AG38">
        <f>ROUND('qx mannen 2022'!AG38,10)</f>
        <v>3.9240249999999998E-4</v>
      </c>
      <c r="AH38">
        <f>ROUND('qx mannen 2022'!AH38,10)</f>
        <v>3.8619609999999998E-4</v>
      </c>
      <c r="AI38">
        <f>ROUND('qx mannen 2022'!AI38,10)</f>
        <v>3.8008840000000003E-4</v>
      </c>
      <c r="AJ38">
        <f>ROUND('qx mannen 2022'!AJ38,10)</f>
        <v>3.7407800000000002E-4</v>
      </c>
      <c r="AK38">
        <f>ROUND('qx mannen 2022'!AK38,10)</f>
        <v>3.681631E-4</v>
      </c>
      <c r="AL38">
        <f>ROUND('qx mannen 2022'!AL38,10)</f>
        <v>3.6234219999999999E-4</v>
      </c>
      <c r="AM38">
        <f>ROUND('qx mannen 2022'!AM38,10)</f>
        <v>3.5661379999999998E-4</v>
      </c>
      <c r="AN38">
        <f>ROUND('qx mannen 2022'!AN38,10)</f>
        <v>3.5097630000000002E-4</v>
      </c>
      <c r="AO38">
        <f>ROUND('qx mannen 2022'!AO38,10)</f>
        <v>3.4542839999999997E-4</v>
      </c>
      <c r="AP38">
        <f>ROUND('qx mannen 2022'!AP38,10)</f>
        <v>3.3996839999999998E-4</v>
      </c>
      <c r="AQ38">
        <f>ROUND('qx mannen 2022'!AQ38,10)</f>
        <v>3.3459499999999998E-4</v>
      </c>
      <c r="AR38">
        <f>ROUND('qx mannen 2022'!AR38,10)</f>
        <v>3.2930680000000002E-4</v>
      </c>
      <c r="AS38">
        <f>ROUND('qx mannen 2022'!AS38,10)</f>
        <v>3.2410240000000002E-4</v>
      </c>
      <c r="AT38">
        <f>ROUND('qx mannen 2022'!AT38,10)</f>
        <v>3.1898050000000002E-4</v>
      </c>
      <c r="AU38">
        <f>ROUND('qx mannen 2022'!AU38,10)</f>
        <v>3.1393980000000001E-4</v>
      </c>
      <c r="AV38">
        <f>ROUND('qx mannen 2022'!AV38,10)</f>
        <v>3.0897880000000001E-4</v>
      </c>
      <c r="AW38">
        <f>ROUND('qx mannen 2022'!AW38,10)</f>
        <v>3.0409639999999998E-4</v>
      </c>
      <c r="AX38">
        <f>ROUND('qx mannen 2022'!AX38,10)</f>
        <v>2.9929140000000001E-4</v>
      </c>
      <c r="AY38">
        <f>ROUND('qx mannen 2022'!AY38,10)</f>
        <v>2.945623E-4</v>
      </c>
      <c r="AZ38">
        <f>ROUND('qx mannen 2022'!AZ38,10)</f>
        <v>2.899081E-4</v>
      </c>
      <c r="BA38">
        <f>ROUND('qx mannen 2022'!BA38,10)</f>
        <v>2.8532759999999998E-4</v>
      </c>
      <c r="BB38">
        <f>ROUND('qx mannen 2022'!BB38,10)</f>
        <v>2.8081949999999998E-4</v>
      </c>
      <c r="BC38">
        <f>ROUND('qx mannen 2022'!BC38,10)</f>
        <v>2.7638279999999999E-4</v>
      </c>
      <c r="BD38">
        <f>ROUND('qx mannen 2022'!BD38,10)</f>
        <v>2.7201619999999999E-4</v>
      </c>
      <c r="BE38">
        <f>ROUND('qx mannen 2022'!BE38,10)</f>
        <v>2.677186E-4</v>
      </c>
      <c r="BF38">
        <f>ROUND('qx mannen 2022'!BF38,10)</f>
        <v>2.6348909999999998E-4</v>
      </c>
      <c r="BG38">
        <f>ROUND('qx mannen 2022'!BG38,10)</f>
        <v>2.5932640000000002E-4</v>
      </c>
      <c r="BH38">
        <f>ROUND('qx mannen 2022'!BH38,10)</f>
        <v>2.552295E-4</v>
      </c>
      <c r="BI38">
        <f>ROUND('qx mannen 2022'!BI38,10)</f>
        <v>2.5119740000000002E-4</v>
      </c>
      <c r="BJ38">
        <f>ROUND('qx mannen 2022'!BJ38,10)</f>
        <v>2.4722900000000001E-4</v>
      </c>
      <c r="BK38">
        <f>ROUND('qx mannen 2022'!BK38,10)</f>
        <v>2.4332339999999999E-4</v>
      </c>
      <c r="BL38">
        <f>ROUND('qx mannen 2022'!BL38,10)</f>
        <v>2.394795E-4</v>
      </c>
      <c r="BM38">
        <f>ROUND('qx mannen 2022'!BM38,10)</f>
        <v>2.356964E-4</v>
      </c>
      <c r="BN38">
        <f>ROUND('qx mannen 2022'!BN38,10)</f>
        <v>2.3197300000000001E-4</v>
      </c>
      <c r="BO38">
        <f>ROUND('qx mannen 2022'!BO38,10)</f>
        <v>2.2830849999999999E-4</v>
      </c>
      <c r="BP38">
        <f>ROUND('qx mannen 2022'!BP38,10)</f>
        <v>2.2470190000000001E-4</v>
      </c>
      <c r="BQ38">
        <f>ROUND('qx mannen 2022'!BQ38,10)</f>
        <v>2.2115230000000001E-4</v>
      </c>
      <c r="BR38">
        <f>ROUND('qx mannen 2022'!BR38,10)</f>
        <v>2.176588E-4</v>
      </c>
      <c r="BS38">
        <f>ROUND('qx mannen 2022'!BS38,10)</f>
        <v>2.1422039999999999E-4</v>
      </c>
      <c r="BT38">
        <f>ROUND('qx mannen 2022'!BT38,10)</f>
        <v>2.108364E-4</v>
      </c>
      <c r="BU38">
        <f>ROUND('qx mannen 2022'!BU38,10)</f>
        <v>2.0750590000000001E-4</v>
      </c>
      <c r="BV38">
        <f>ROUND('qx mannen 2022'!BV38,10)</f>
        <v>2.0422800000000001E-4</v>
      </c>
      <c r="BW38">
        <f>ROUND('qx mannen 2022'!BW38,10)</f>
        <v>2.010019E-4</v>
      </c>
      <c r="BX38">
        <f>ROUND('qx mannen 2022'!BX38,10)</f>
        <v>1.9782679999999999E-4</v>
      </c>
      <c r="BY38">
        <f>ROUND('qx mannen 2022'!BY38,10)</f>
        <v>1.9470180000000001E-4</v>
      </c>
      <c r="BZ38">
        <f>ROUND('qx mannen 2022'!BZ38,10)</f>
        <v>1.9162620000000001E-4</v>
      </c>
      <c r="CA38">
        <f>ROUND('qx mannen 2022'!CA38,10)</f>
        <v>1.885992E-4</v>
      </c>
      <c r="CB38">
        <f>ROUND('qx mannen 2022'!CB38,10)</f>
        <v>1.8562E-4</v>
      </c>
      <c r="CC38">
        <f>ROUND('qx mannen 2022'!CC38,10)</f>
        <v>1.8268780000000001E-4</v>
      </c>
      <c r="CD38">
        <f>ROUND('qx mannen 2022'!CD38,10)</f>
        <v>1.7980200000000001E-4</v>
      </c>
      <c r="CE38">
        <f>ROUND('qx mannen 2022'!CE38,10)</f>
        <v>1.769618E-4</v>
      </c>
      <c r="CF38">
        <f>ROUND('qx mannen 2022'!CF38,10)</f>
        <v>1.7416640000000001E-4</v>
      </c>
      <c r="CG38">
        <f>ROUND('qx mannen 2022'!CG38,10)</f>
        <v>1.714152E-4</v>
      </c>
      <c r="CH38">
        <f>ROUND('qx mannen 2022'!CH38,10)</f>
        <v>1.6870749999999999E-4</v>
      </c>
      <c r="CI38">
        <f>ROUND('qx mannen 2022'!CI38,10)</f>
        <v>1.6604249999999999E-4</v>
      </c>
      <c r="CJ38">
        <f>ROUND('qx mannen 2022'!CJ38,10)</f>
        <v>1.6341970000000001E-4</v>
      </c>
      <c r="CK38">
        <f>ROUND('qx mannen 2022'!CK38,10)</f>
        <v>1.6083819999999999E-4</v>
      </c>
      <c r="CL38">
        <f>ROUND('qx mannen 2022'!CL38,10)</f>
        <v>1.5829759999999999E-4</v>
      </c>
      <c r="CM38">
        <f>ROUND('qx mannen 2022'!CM38,10)</f>
        <v>1.55797E-4</v>
      </c>
      <c r="CN38">
        <f>ROUND('qx mannen 2022'!CN38,10)</f>
        <v>1.5333600000000001E-4</v>
      </c>
      <c r="CO38">
        <f>ROUND('qx mannen 2022'!CO38,10)</f>
        <v>1.5091390000000001E-4</v>
      </c>
      <c r="CP38">
        <f>ROUND('qx mannen 2022'!CP38,10)</f>
        <v>1.4852999999999999E-4</v>
      </c>
      <c r="CQ38">
        <f>ROUND('qx mannen 2022'!CQ38,10)</f>
        <v>1.461837E-4</v>
      </c>
      <c r="CR38">
        <f>ROUND('qx mannen 2022'!CR38,10)</f>
        <v>1.4387460000000001E-4</v>
      </c>
      <c r="CS38">
        <f>ROUND('qx mannen 2022'!CS38,10)</f>
        <v>1.416019E-4</v>
      </c>
      <c r="CT38">
        <f>ROUND('qx mannen 2022'!CT38,10)</f>
        <v>1.393651E-4</v>
      </c>
      <c r="CU38">
        <f>ROUND('qx mannen 2022'!CU38,10)</f>
        <v>1.371636E-4</v>
      </c>
      <c r="CV38">
        <f>ROUND('qx mannen 2022'!CV38,10)</f>
        <v>1.349969E-4</v>
      </c>
      <c r="CW38">
        <f>ROUND('qx mannen 2022'!CW38,10)</f>
        <v>1.3286440000000001E-4</v>
      </c>
      <c r="CX38">
        <f>ROUND('qx mannen 2022'!CX38,10)</f>
        <v>1.3076569999999999E-4</v>
      </c>
      <c r="CY38">
        <f>ROUND('qx mannen 2022'!CY38,10)</f>
        <v>1.2870000000000001E-4</v>
      </c>
      <c r="CZ38">
        <f>ROUND('qx mannen 2022'!CZ38,10)</f>
        <v>1.2666700000000001E-4</v>
      </c>
      <c r="DA38">
        <f>ROUND('qx mannen 2022'!DA38,10)</f>
        <v>1.2466610000000001E-4</v>
      </c>
      <c r="DB38">
        <f>ROUND('qx mannen 2022'!DB38,10)</f>
        <v>1.2269679999999999E-4</v>
      </c>
      <c r="DC38">
        <f>ROUND('qx mannen 2022'!DC38,10)</f>
        <v>1.2075870000000001E-4</v>
      </c>
      <c r="DD38">
        <f>ROUND('qx mannen 2022'!DD38,10)</f>
        <v>1.188511E-4</v>
      </c>
      <c r="DE38">
        <f>ROUND('qx mannen 2022'!DE38,10)</f>
        <v>1.169737E-4</v>
      </c>
      <c r="DF38">
        <f>ROUND('qx mannen 2022'!DF38,10)</f>
        <v>1.151259E-4</v>
      </c>
      <c r="DG38">
        <f>ROUND('qx mannen 2022'!DG38,10)</f>
        <v>1.133073E-4</v>
      </c>
      <c r="DH38">
        <f>ROUND('qx mannen 2022'!DH38,10)</f>
        <v>1.115175E-4</v>
      </c>
      <c r="DI38">
        <f>ROUND('qx mannen 2022'!DI38,10)</f>
        <v>1.097559E-4</v>
      </c>
      <c r="DJ38">
        <f>ROUND('qx mannen 2022'!DJ38,10)</f>
        <v>1.080221E-4</v>
      </c>
      <c r="DK38">
        <f>ROUND('qx mannen 2022'!DK38,10)</f>
        <v>1.063157E-4</v>
      </c>
      <c r="DL38">
        <f>ROUND('qx mannen 2022'!DL38,10)</f>
        <v>1.046363E-4</v>
      </c>
      <c r="DM38">
        <f>ROUND('qx mannen 2022'!DM38,10)</f>
        <v>1.029834E-4</v>
      </c>
      <c r="DN38">
        <f>ROUND('qx mannen 2022'!DN38,10)</f>
        <v>1.013566E-4</v>
      </c>
      <c r="DO38">
        <f>ROUND('qx mannen 2022'!DO38,10)</f>
        <v>9.9755500000000004E-5</v>
      </c>
      <c r="DP38">
        <f>ROUND('qx mannen 2022'!DP38,10)</f>
        <v>9.8179700000000005E-5</v>
      </c>
      <c r="DQ38">
        <f>ROUND('qx mannen 2022'!DQ38,10)</f>
        <v>9.6628799999999999E-5</v>
      </c>
      <c r="DR38">
        <f>ROUND('qx mannen 2022'!DR38,10)</f>
        <v>9.5102399999999999E-5</v>
      </c>
      <c r="DS38">
        <f>ROUND('qx mannen 2022'!DS38,10)</f>
        <v>9.3600100000000005E-5</v>
      </c>
      <c r="DT38">
        <f>ROUND('qx mannen 2022'!DT38,10)</f>
        <v>9.2121500000000002E-5</v>
      </c>
      <c r="DU38">
        <f>ROUND('qx mannen 2022'!DU38,10)</f>
        <v>9.0666299999999996E-5</v>
      </c>
      <c r="DV38">
        <f>ROUND('qx mannen 2022'!DV38,10)</f>
        <v>8.92341E-5</v>
      </c>
      <c r="DW38">
        <f>ROUND('qx mannen 2022'!DW38,10)</f>
        <v>8.7824499999999999E-5</v>
      </c>
      <c r="DX38">
        <f>ROUND('qx mannen 2022'!DX38,10)</f>
        <v>8.64372E-5</v>
      </c>
      <c r="DY38">
        <f>ROUND('qx mannen 2022'!DY38,10)</f>
        <v>8.5071699999999994E-5</v>
      </c>
      <c r="DZ38">
        <f>ROUND('qx mannen 2022'!DZ38,10)</f>
        <v>8.3727900000000002E-5</v>
      </c>
      <c r="EA38">
        <f>ROUND('qx mannen 2022'!EA38,10)</f>
        <v>8.2405300000000002E-5</v>
      </c>
      <c r="EB38">
        <f>ROUND('qx mannen 2022'!EB38,10)</f>
        <v>8.1103499999999994E-5</v>
      </c>
      <c r="EC38">
        <f>ROUND('qx mannen 2022'!EC38,10)</f>
        <v>7.9822399999999997E-5</v>
      </c>
      <c r="ED38">
        <f>ROUND('qx mannen 2022'!ED38,10)</f>
        <v>7.8561399999999996E-5</v>
      </c>
      <c r="EE38">
        <f>ROUND('qx mannen 2022'!EE38,10)</f>
        <v>7.7320399999999999E-5</v>
      </c>
      <c r="EF38">
        <f>ROUND('qx mannen 2022'!EF38,10)</f>
        <v>7.6099000000000004E-5</v>
      </c>
      <c r="EG38">
        <f>ROUND('qx mannen 2022'!EG38,10)</f>
        <v>7.4896900000000005E-5</v>
      </c>
      <c r="EH38">
        <f>ROUND('qx mannen 2022'!EH38,10)</f>
        <v>7.3713800000000006E-5</v>
      </c>
      <c r="EI38">
        <f>ROUND('qx mannen 2022'!EI38,10)</f>
        <v>7.2549299999999993E-5</v>
      </c>
      <c r="EJ38">
        <f>ROUND('qx mannen 2022'!EJ38,10)</f>
        <v>7.1403300000000001E-5</v>
      </c>
      <c r="EK38">
        <f>ROUND('qx mannen 2022'!EK38,10)</f>
        <v>7.0275299999999994E-5</v>
      </c>
      <c r="EL38">
        <f>ROUND('qx mannen 2022'!EL38,10)</f>
        <v>6.9165200000000007E-5</v>
      </c>
      <c r="EM38">
        <f>ROUND('qx mannen 2022'!EM38,10)</f>
        <v>6.8072599999999996E-5</v>
      </c>
      <c r="EN38">
        <f>ROUND('qx mannen 2022'!EN38,10)</f>
        <v>6.6997300000000003E-5</v>
      </c>
      <c r="EO38">
        <f>ROUND('qx mannen 2022'!EO38,10)</f>
        <v>6.59389E-5</v>
      </c>
      <c r="EP38">
        <f>ROUND('qx mannen 2022'!EP38,10)</f>
        <v>6.4897300000000006E-5</v>
      </c>
      <c r="EQ38">
        <f>ROUND('qx mannen 2022'!EQ38,10)</f>
        <v>6.3872099999999994E-5</v>
      </c>
      <c r="ER38">
        <f>ROUND('qx mannen 2022'!ER38,10)</f>
        <v>6.2863100000000005E-5</v>
      </c>
      <c r="ES38">
        <f>ROUND('qx mannen 2022'!ES38,10)</f>
        <v>6.1870099999999996E-5</v>
      </c>
      <c r="ET38">
        <f>ROUND('qx mannen 2022'!ET38,10)</f>
        <v>6.0892800000000001E-5</v>
      </c>
      <c r="EU38">
        <f>ROUND('qx mannen 2022'!EU38,10)</f>
        <v>5.9930799999999999E-5</v>
      </c>
      <c r="EV38">
        <f>ROUND('qx mannen 2022'!EV38,10)</f>
        <v>5.8984100000000003E-5</v>
      </c>
      <c r="EW38">
        <f>ROUND('qx mannen 2022'!EW38,10)</f>
        <v>5.80523E-5</v>
      </c>
      <c r="EX38">
        <f>ROUND('qx mannen 2022'!EX38,10)</f>
        <v>5.7135300000000002E-5</v>
      </c>
      <c r="EY38">
        <f>ROUND('qx mannen 2022'!EY38,10)</f>
        <v>5.6232700000000001E-5</v>
      </c>
      <c r="EZ38">
        <f>ROUND('qx mannen 2022'!EZ38,10)</f>
        <v>5.5344399999999998E-5</v>
      </c>
      <c r="FA38">
        <f>ROUND('qx mannen 2022'!FA38,10)</f>
        <v>5.4470199999999999E-5</v>
      </c>
      <c r="FB38">
        <f>ROUND('qx mannen 2022'!FB38,10)</f>
        <v>5.3609700000000003E-5</v>
      </c>
      <c r="FC38">
        <f>ROUND('qx mannen 2022'!FC38,10)</f>
        <v>5.2762800000000002E-5</v>
      </c>
      <c r="FD38">
        <f>ROUND('qx mannen 2022'!FD38,10)</f>
        <v>5.1929299999999998E-5</v>
      </c>
      <c r="FE38">
        <f>ROUND('qx mannen 2022'!FE38,10)</f>
        <v>5.1109000000000001E-5</v>
      </c>
      <c r="FF38">
        <f>ROUND('qx mannen 2022'!FF38,10)</f>
        <v>5.03016E-5</v>
      </c>
      <c r="FG38">
        <f>ROUND('qx mannen 2022'!FG38,10)</f>
        <v>4.9506999999999999E-5</v>
      </c>
      <c r="FH38">
        <f>ROUND('qx mannen 2022'!FH38,10)</f>
        <v>4.8724999999999999E-5</v>
      </c>
      <c r="FI38">
        <f>ROUND('qx mannen 2022'!FI38,10)</f>
        <v>4.7955299999999998E-5</v>
      </c>
      <c r="FJ38">
        <f>ROUND('qx mannen 2022'!FJ38,10)</f>
        <v>4.7197699999999997E-5</v>
      </c>
      <c r="FK38">
        <f>ROUND('qx mannen 2022'!FK38,10)</f>
        <v>4.6452100000000002E-5</v>
      </c>
      <c r="FL38">
        <f>ROUND('qx mannen 2022'!FL38,10)</f>
        <v>4.5718299999999999E-5</v>
      </c>
      <c r="FM38">
        <f>ROUND('qx mannen 2022'!FM38,10)</f>
        <v>4.4996100000000001E-5</v>
      </c>
      <c r="FN38">
        <f>ROUND('qx mannen 2022'!FN38,10)</f>
        <v>4.4285300000000001E-5</v>
      </c>
      <c r="FO38">
        <f>ROUND('qx mannen 2022'!FO38,10)</f>
        <v>4.3585699999999998E-5</v>
      </c>
      <c r="FP38">
        <f>ROUND('qx mannen 2022'!FP38,10)</f>
        <v>4.28972E-5</v>
      </c>
      <c r="FQ38">
        <f>ROUND('qx mannen 2022'!FQ38,10)</f>
        <v>4.2219599999999998E-5</v>
      </c>
    </row>
    <row r="39" spans="2:173" x14ac:dyDescent="0.2">
      <c r="B39">
        <f>ROUND('qx mannen 2022'!B39,10)</f>
        <v>6.884587E-4</v>
      </c>
      <c r="C39">
        <f>ROUND('qx mannen 2022'!C39,10)</f>
        <v>6.7881929999999999E-4</v>
      </c>
      <c r="D39">
        <f>ROUND('qx mannen 2022'!D39,10)</f>
        <v>6.6919470000000004E-4</v>
      </c>
      <c r="E39">
        <f>ROUND('qx mannen 2022'!E39,10)</f>
        <v>6.5959700000000005E-4</v>
      </c>
      <c r="F39">
        <f>ROUND('qx mannen 2022'!F39,10)</f>
        <v>6.500373E-4</v>
      </c>
      <c r="G39">
        <f>ROUND('qx mannen 2022'!G39,10)</f>
        <v>6.4052550000000003E-4</v>
      </c>
      <c r="H39">
        <f>ROUND('qx mannen 2022'!H39,10)</f>
        <v>6.3107039999999999E-4</v>
      </c>
      <c r="I39">
        <f>ROUND('qx mannen 2022'!I39,10)</f>
        <v>6.2167980000000004E-4</v>
      </c>
      <c r="J39">
        <f>ROUND('qx mannen 2022'!J39,10)</f>
        <v>6.1236060000000004E-4</v>
      </c>
      <c r="K39">
        <f>ROUND('qx mannen 2022'!K39,10)</f>
        <v>6.0311900000000005E-4</v>
      </c>
      <c r="L39">
        <f>ROUND('qx mannen 2022'!L39,10)</f>
        <v>5.9396049999999999E-4</v>
      </c>
      <c r="M39">
        <f>ROUND('qx mannen 2022'!M39,10)</f>
        <v>5.8488959999999999E-4</v>
      </c>
      <c r="N39">
        <f>ROUND('qx mannen 2022'!N39,10)</f>
        <v>5.7591059999999999E-4</v>
      </c>
      <c r="O39">
        <f>ROUND('qx mannen 2022'!O39,10)</f>
        <v>5.6702689999999997E-4</v>
      </c>
      <c r="P39">
        <f>ROUND('qx mannen 2022'!P39,10)</f>
        <v>5.5824170000000003E-4</v>
      </c>
      <c r="Q39">
        <f>ROUND('qx mannen 2022'!Q39,10)</f>
        <v>5.4955740000000002E-4</v>
      </c>
      <c r="R39">
        <f>ROUND('qx mannen 2022'!R39,10)</f>
        <v>5.4097640000000001E-4</v>
      </c>
      <c r="S39">
        <f>ROUND('qx mannen 2022'!S39,10)</f>
        <v>5.3250029999999998E-4</v>
      </c>
      <c r="T39">
        <f>ROUND('qx mannen 2022'!T39,10)</f>
        <v>5.2413060000000003E-4</v>
      </c>
      <c r="U39">
        <f>ROUND('qx mannen 2022'!U39,10)</f>
        <v>5.1586850000000001E-4</v>
      </c>
      <c r="V39">
        <f>ROUND('qx mannen 2022'!V39,10)</f>
        <v>5.0771490000000002E-4</v>
      </c>
      <c r="W39">
        <f>ROUND('qx mannen 2022'!W39,10)</f>
        <v>4.9967030000000001E-4</v>
      </c>
      <c r="X39">
        <f>ROUND('qx mannen 2022'!X39,10)</f>
        <v>4.9173520000000005E-4</v>
      </c>
      <c r="Y39">
        <f>ROUND('qx mannen 2022'!Y39,10)</f>
        <v>4.839097E-4</v>
      </c>
      <c r="Z39">
        <f>ROUND('qx mannen 2022'!Z39,10)</f>
        <v>4.7619390000000001E-4</v>
      </c>
      <c r="AA39">
        <f>ROUND('qx mannen 2022'!AA39,10)</f>
        <v>4.6858760000000001E-4</v>
      </c>
      <c r="AB39">
        <f>ROUND('qx mannen 2022'!AB39,10)</f>
        <v>4.610905E-4</v>
      </c>
      <c r="AC39">
        <f>ROUND('qx mannen 2022'!AC39,10)</f>
        <v>4.5370220000000001E-4</v>
      </c>
      <c r="AD39">
        <f>ROUND('qx mannen 2022'!AD39,10)</f>
        <v>4.4642219999999999E-4</v>
      </c>
      <c r="AE39">
        <f>ROUND('qx mannen 2022'!AE39,10)</f>
        <v>4.3924969999999998E-4</v>
      </c>
      <c r="AF39">
        <f>ROUND('qx mannen 2022'!AF39,10)</f>
        <v>4.3218409999999999E-4</v>
      </c>
      <c r="AG39">
        <f>ROUND('qx mannen 2022'!AG39,10)</f>
        <v>4.2522449999999999E-4</v>
      </c>
      <c r="AH39">
        <f>ROUND('qx mannen 2022'!AH39,10)</f>
        <v>4.1837009999999997E-4</v>
      </c>
      <c r="AI39">
        <f>ROUND('qx mannen 2022'!AI39,10)</f>
        <v>4.1161989999999999E-4</v>
      </c>
      <c r="AJ39">
        <f>ROUND('qx mannen 2022'!AJ39,10)</f>
        <v>4.0497290000000001E-4</v>
      </c>
      <c r="AK39">
        <f>ROUND('qx mannen 2022'!AK39,10)</f>
        <v>3.9842799999999999E-4</v>
      </c>
      <c r="AL39">
        <f>ROUND('qx mannen 2022'!AL39,10)</f>
        <v>3.9198420000000002E-4</v>
      </c>
      <c r="AM39">
        <f>ROUND('qx mannen 2022'!AM39,10)</f>
        <v>3.8564030000000002E-4</v>
      </c>
      <c r="AN39">
        <f>ROUND('qx mannen 2022'!AN39,10)</f>
        <v>3.793952E-4</v>
      </c>
      <c r="AO39">
        <f>ROUND('qx mannen 2022'!AO39,10)</f>
        <v>3.7324759999999999E-4</v>
      </c>
      <c r="AP39">
        <f>ROUND('qx mannen 2022'!AP39,10)</f>
        <v>3.6719649999999998E-4</v>
      </c>
      <c r="AQ39">
        <f>ROUND('qx mannen 2022'!AQ39,10)</f>
        <v>3.6124049999999998E-4</v>
      </c>
      <c r="AR39">
        <f>ROUND('qx mannen 2022'!AR39,10)</f>
        <v>3.5537850000000001E-4</v>
      </c>
      <c r="AS39">
        <f>ROUND('qx mannen 2022'!AS39,10)</f>
        <v>3.4960919999999998E-4</v>
      </c>
      <c r="AT39">
        <f>ROUND('qx mannen 2022'!AT39,10)</f>
        <v>3.4393139999999998E-4</v>
      </c>
      <c r="AU39">
        <f>ROUND('qx mannen 2022'!AU39,10)</f>
        <v>3.3834369999999998E-4</v>
      </c>
      <c r="AV39">
        <f>ROUND('qx mannen 2022'!AV39,10)</f>
        <v>3.328451E-4</v>
      </c>
      <c r="AW39">
        <f>ROUND('qx mannen 2022'!AW39,10)</f>
        <v>3.2743410000000002E-4</v>
      </c>
      <c r="AX39">
        <f>ROUND('qx mannen 2022'!AX39,10)</f>
        <v>3.2210959999999999E-4</v>
      </c>
      <c r="AY39">
        <f>ROUND('qx mannen 2022'!AY39,10)</f>
        <v>3.1687030000000001E-4</v>
      </c>
      <c r="AZ39">
        <f>ROUND('qx mannen 2022'!AZ39,10)</f>
        <v>3.1171509999999999E-4</v>
      </c>
      <c r="BA39">
        <f>ROUND('qx mannen 2022'!BA39,10)</f>
        <v>3.0664249999999999E-4</v>
      </c>
      <c r="BB39">
        <f>ROUND('qx mannen 2022'!BB39,10)</f>
        <v>3.0165150000000001E-4</v>
      </c>
      <c r="BC39">
        <f>ROUND('qx mannen 2022'!BC39,10)</f>
        <v>2.9674079999999998E-4</v>
      </c>
      <c r="BD39">
        <f>ROUND('qx mannen 2022'!BD39,10)</f>
        <v>2.9190919999999999E-4</v>
      </c>
      <c r="BE39">
        <f>ROUND('qx mannen 2022'!BE39,10)</f>
        <v>2.8715540000000001E-4</v>
      </c>
      <c r="BF39">
        <f>ROUND('qx mannen 2022'!BF39,10)</f>
        <v>2.8247839999999999E-4</v>
      </c>
      <c r="BG39">
        <f>ROUND('qx mannen 2022'!BG39,10)</f>
        <v>2.77877E-4</v>
      </c>
      <c r="BH39">
        <f>ROUND('qx mannen 2022'!BH39,10)</f>
        <v>2.7334990000000002E-4</v>
      </c>
      <c r="BI39">
        <f>ROUND('qx mannen 2022'!BI39,10)</f>
        <v>2.6889600000000002E-4</v>
      </c>
      <c r="BJ39">
        <f>ROUND('qx mannen 2022'!BJ39,10)</f>
        <v>2.6451429999999998E-4</v>
      </c>
      <c r="BK39">
        <f>ROUND('qx mannen 2022'!BK39,10)</f>
        <v>2.6020349999999998E-4</v>
      </c>
      <c r="BL39">
        <f>ROUND('qx mannen 2022'!BL39,10)</f>
        <v>2.5596249999999999E-4</v>
      </c>
      <c r="BM39">
        <f>ROUND('qx mannen 2022'!BM39,10)</f>
        <v>2.5179029999999999E-4</v>
      </c>
      <c r="BN39">
        <f>ROUND('qx mannen 2022'!BN39,10)</f>
        <v>2.4768579999999999E-4</v>
      </c>
      <c r="BO39">
        <f>ROUND('qx mannen 2022'!BO39,10)</f>
        <v>2.436479E-4</v>
      </c>
      <c r="BP39">
        <f>ROUND('qx mannen 2022'!BP39,10)</f>
        <v>2.396756E-4</v>
      </c>
      <c r="BQ39">
        <f>ROUND('qx mannen 2022'!BQ39,10)</f>
        <v>2.3576780000000001E-4</v>
      </c>
      <c r="BR39">
        <f>ROUND('qx mannen 2022'!BR39,10)</f>
        <v>2.3192340000000001E-4</v>
      </c>
      <c r="BS39">
        <f>ROUND('qx mannen 2022'!BS39,10)</f>
        <v>2.281416E-4</v>
      </c>
      <c r="BT39">
        <f>ROUND('qx mannen 2022'!BT39,10)</f>
        <v>2.244212E-4</v>
      </c>
      <c r="BU39">
        <f>ROUND('qx mannen 2022'!BU39,10)</f>
        <v>2.207613E-4</v>
      </c>
      <c r="BV39">
        <f>ROUND('qx mannen 2022'!BV39,10)</f>
        <v>2.17161E-4</v>
      </c>
      <c r="BW39">
        <f>ROUND('qx mannen 2022'!BW39,10)</f>
        <v>2.136192E-4</v>
      </c>
      <c r="BX39">
        <f>ROUND('qx mannen 2022'!BX39,10)</f>
        <v>2.101351E-4</v>
      </c>
      <c r="BY39">
        <f>ROUND('qx mannen 2022'!BY39,10)</f>
        <v>2.0670770000000001E-4</v>
      </c>
      <c r="BZ39">
        <f>ROUND('qx mannen 2022'!BZ39,10)</f>
        <v>2.0333610000000001E-4</v>
      </c>
      <c r="CA39">
        <f>ROUND('qx mannen 2022'!CA39,10)</f>
        <v>2.000193E-4</v>
      </c>
      <c r="CB39">
        <f>ROUND('qx mannen 2022'!CB39,10)</f>
        <v>1.9675660000000001E-4</v>
      </c>
      <c r="CC39">
        <f>ROUND('qx mannen 2022'!CC39,10)</f>
        <v>1.93547E-4</v>
      </c>
      <c r="CD39">
        <f>ROUND('qx mannen 2022'!CD39,10)</f>
        <v>1.9038980000000001E-4</v>
      </c>
      <c r="CE39">
        <f>ROUND('qx mannen 2022'!CE39,10)</f>
        <v>1.8728390000000001E-4</v>
      </c>
      <c r="CF39">
        <f>ROUND('qx mannen 2022'!CF39,10)</f>
        <v>1.8422870000000001E-4</v>
      </c>
      <c r="CG39">
        <f>ROUND('qx mannen 2022'!CG39,10)</f>
        <v>1.8122320000000001E-4</v>
      </c>
      <c r="CH39">
        <f>ROUND('qx mannen 2022'!CH39,10)</f>
        <v>1.782667E-4</v>
      </c>
      <c r="CI39">
        <f>ROUND('qx mannen 2022'!CI39,10)</f>
        <v>1.753584E-4</v>
      </c>
      <c r="CJ39">
        <f>ROUND('qx mannen 2022'!CJ39,10)</f>
        <v>1.7249750000000001E-4</v>
      </c>
      <c r="CK39">
        <f>ROUND('qx mannen 2022'!CK39,10)</f>
        <v>1.696833E-4</v>
      </c>
      <c r="CL39">
        <f>ROUND('qx mannen 2022'!CL39,10)</f>
        <v>1.669149E-4</v>
      </c>
      <c r="CM39">
        <f>ROUND('qx mannen 2022'!CM39,10)</f>
        <v>1.6419159999999999E-4</v>
      </c>
      <c r="CN39">
        <f>ROUND('qx mannen 2022'!CN39,10)</f>
        <v>1.615128E-4</v>
      </c>
      <c r="CO39">
        <f>ROUND('qx mannen 2022'!CO39,10)</f>
        <v>1.5887759999999999E-4</v>
      </c>
      <c r="CP39">
        <f>ROUND('qx mannen 2022'!CP39,10)</f>
        <v>1.5628540000000001E-4</v>
      </c>
      <c r="CQ39">
        <f>ROUND('qx mannen 2022'!CQ39,10)</f>
        <v>1.5373550000000001E-4</v>
      </c>
      <c r="CR39">
        <f>ROUND('qx mannen 2022'!CR39,10)</f>
        <v>1.5122709999999999E-4</v>
      </c>
      <c r="CS39">
        <f>ROUND('qx mannen 2022'!CS39,10)</f>
        <v>1.4875970000000001E-4</v>
      </c>
      <c r="CT39">
        <f>ROUND('qx mannen 2022'!CT39,10)</f>
        <v>1.463325E-4</v>
      </c>
      <c r="CU39">
        <f>ROUND('qx mannen 2022'!CU39,10)</f>
        <v>1.439449E-4</v>
      </c>
      <c r="CV39">
        <f>ROUND('qx mannen 2022'!CV39,10)</f>
        <v>1.415962E-4</v>
      </c>
      <c r="CW39">
        <f>ROUND('qx mannen 2022'!CW39,10)</f>
        <v>1.3928589999999999E-4</v>
      </c>
      <c r="CX39">
        <f>ROUND('qx mannen 2022'!CX39,10)</f>
        <v>1.370132E-4</v>
      </c>
      <c r="CY39">
        <f>ROUND('qx mannen 2022'!CY39,10)</f>
        <v>1.347776E-4</v>
      </c>
      <c r="CZ39">
        <f>ROUND('qx mannen 2022'!CZ39,10)</f>
        <v>1.325784E-4</v>
      </c>
      <c r="DA39">
        <f>ROUND('qx mannen 2022'!DA39,10)</f>
        <v>1.304152E-4</v>
      </c>
      <c r="DB39">
        <f>ROUND('qx mannen 2022'!DB39,10)</f>
        <v>1.282872E-4</v>
      </c>
      <c r="DC39">
        <f>ROUND('qx mannen 2022'!DC39,10)</f>
        <v>1.2619390000000001E-4</v>
      </c>
      <c r="DD39">
        <f>ROUND('qx mannen 2022'!DD39,10)</f>
        <v>1.241348E-4</v>
      </c>
      <c r="DE39">
        <f>ROUND('qx mannen 2022'!DE39,10)</f>
        <v>1.2210930000000001E-4</v>
      </c>
      <c r="DF39">
        <f>ROUND('qx mannen 2022'!DF39,10)</f>
        <v>1.201168E-4</v>
      </c>
      <c r="DG39">
        <f>ROUND('qx mannen 2022'!DG39,10)</f>
        <v>1.1815689999999999E-4</v>
      </c>
      <c r="DH39">
        <f>ROUND('qx mannen 2022'!DH39,10)</f>
        <v>1.1622889999999999E-4</v>
      </c>
      <c r="DI39">
        <f>ROUND('qx mannen 2022'!DI39,10)</f>
        <v>1.143323E-4</v>
      </c>
      <c r="DJ39">
        <f>ROUND('qx mannen 2022'!DJ39,10)</f>
        <v>1.124667E-4</v>
      </c>
      <c r="DK39">
        <f>ROUND('qx mannen 2022'!DK39,10)</f>
        <v>1.106315E-4</v>
      </c>
      <c r="DL39">
        <f>ROUND('qx mannen 2022'!DL39,10)</f>
        <v>1.088263E-4</v>
      </c>
      <c r="DM39">
        <f>ROUND('qx mannen 2022'!DM39,10)</f>
        <v>1.070506E-4</v>
      </c>
      <c r="DN39">
        <f>ROUND('qx mannen 2022'!DN39,10)</f>
        <v>1.0530380000000001E-4</v>
      </c>
      <c r="DO39">
        <f>ROUND('qx mannen 2022'!DO39,10)</f>
        <v>1.035855E-4</v>
      </c>
      <c r="DP39">
        <f>ROUND('qx mannen 2022'!DP39,10)</f>
        <v>1.018952E-4</v>
      </c>
      <c r="DQ39">
        <f>ROUND('qx mannen 2022'!DQ39,10)</f>
        <v>1.0023250000000001E-4</v>
      </c>
      <c r="DR39">
        <f>ROUND('qx mannen 2022'!DR39,10)</f>
        <v>9.8596899999999998E-5</v>
      </c>
      <c r="DS39">
        <f>ROUND('qx mannen 2022'!DS39,10)</f>
        <v>9.6988099999999994E-5</v>
      </c>
      <c r="DT39">
        <f>ROUND('qx mannen 2022'!DT39,10)</f>
        <v>9.5405500000000007E-5</v>
      </c>
      <c r="DU39">
        <f>ROUND('qx mannen 2022'!DU39,10)</f>
        <v>9.3848699999999995E-5</v>
      </c>
      <c r="DV39">
        <f>ROUND('qx mannen 2022'!DV39,10)</f>
        <v>9.2317299999999998E-5</v>
      </c>
      <c r="DW39">
        <f>ROUND('qx mannen 2022'!DW39,10)</f>
        <v>9.0810799999999995E-5</v>
      </c>
      <c r="DX39">
        <f>ROUND('qx mannen 2022'!DX39,10)</f>
        <v>8.9328999999999998E-5</v>
      </c>
      <c r="DY39">
        <f>ROUND('qx mannen 2022'!DY39,10)</f>
        <v>8.78714E-5</v>
      </c>
      <c r="DZ39">
        <f>ROUND('qx mannen 2022'!DZ39,10)</f>
        <v>8.6437499999999994E-5</v>
      </c>
      <c r="EA39">
        <f>ROUND('qx mannen 2022'!EA39,10)</f>
        <v>8.5026999999999998E-5</v>
      </c>
      <c r="EB39">
        <f>ROUND('qx mannen 2022'!EB39,10)</f>
        <v>8.3639600000000005E-5</v>
      </c>
      <c r="EC39">
        <f>ROUND('qx mannen 2022'!EC39,10)</f>
        <v>8.22747E-5</v>
      </c>
      <c r="ED39">
        <f>ROUND('qx mannen 2022'!ED39,10)</f>
        <v>8.0932200000000004E-5</v>
      </c>
      <c r="EE39">
        <f>ROUND('qx mannen 2022'!EE39,10)</f>
        <v>7.9611599999999995E-5</v>
      </c>
      <c r="EF39">
        <f>ROUND('qx mannen 2022'!EF39,10)</f>
        <v>7.8312499999999999E-5</v>
      </c>
      <c r="EG39">
        <f>ROUND('qx mannen 2022'!EG39,10)</f>
        <v>7.7034599999999996E-5</v>
      </c>
      <c r="EH39">
        <f>ROUND('qx mannen 2022'!EH39,10)</f>
        <v>7.5777499999999997E-5</v>
      </c>
      <c r="EI39">
        <f>ROUND('qx mannen 2022'!EI39,10)</f>
        <v>7.4541000000000003E-5</v>
      </c>
      <c r="EJ39">
        <f>ROUND('qx mannen 2022'!EJ39,10)</f>
        <v>7.3324600000000006E-5</v>
      </c>
      <c r="EK39">
        <f>ROUND('qx mannen 2022'!EK39,10)</f>
        <v>7.2128100000000005E-5</v>
      </c>
      <c r="EL39">
        <f>ROUND('qx mannen 2022'!EL39,10)</f>
        <v>7.0951099999999999E-5</v>
      </c>
      <c r="EM39">
        <f>ROUND('qx mannen 2022'!EM39,10)</f>
        <v>6.9793299999999995E-5</v>
      </c>
      <c r="EN39">
        <f>ROUND('qx mannen 2022'!EN39,10)</f>
        <v>6.8654500000000005E-5</v>
      </c>
      <c r="EO39">
        <f>ROUND('qx mannen 2022'!EO39,10)</f>
        <v>6.7534100000000001E-5</v>
      </c>
      <c r="EP39">
        <f>ROUND('qx mannen 2022'!EP39,10)</f>
        <v>6.6432099999999997E-5</v>
      </c>
      <c r="EQ39">
        <f>ROUND('qx mannen 2022'!EQ39,10)</f>
        <v>6.5348100000000005E-5</v>
      </c>
      <c r="ER39">
        <f>ROUND('qx mannen 2022'!ER39,10)</f>
        <v>6.4281699999999998E-5</v>
      </c>
      <c r="ES39">
        <f>ROUND('qx mannen 2022'!ES39,10)</f>
        <v>6.3232799999999995E-5</v>
      </c>
      <c r="ET39">
        <f>ROUND('qx mannen 2022'!ET39,10)</f>
        <v>6.2200900000000003E-5</v>
      </c>
      <c r="EU39">
        <f>ROUND('qx mannen 2022'!EU39,10)</f>
        <v>6.11859E-5</v>
      </c>
      <c r="EV39">
        <f>ROUND('qx mannen 2022'!EV39,10)</f>
        <v>6.0187499999999999E-5</v>
      </c>
      <c r="EW39">
        <f>ROUND('qx mannen 2022'!EW39,10)</f>
        <v>5.92053E-5</v>
      </c>
      <c r="EX39">
        <f>ROUND('qx mannen 2022'!EX39,10)</f>
        <v>5.8239200000000003E-5</v>
      </c>
      <c r="EY39">
        <f>ROUND('qx mannen 2022'!EY39,10)</f>
        <v>5.72889E-5</v>
      </c>
      <c r="EZ39">
        <f>ROUND('qx mannen 2022'!EZ39,10)</f>
        <v>5.6354000000000003E-5</v>
      </c>
      <c r="FA39">
        <f>ROUND('qx mannen 2022'!FA39,10)</f>
        <v>5.5434399999999999E-5</v>
      </c>
      <c r="FB39">
        <f>ROUND('qx mannen 2022'!FB39,10)</f>
        <v>5.4529800000000001E-5</v>
      </c>
      <c r="FC39">
        <f>ROUND('qx mannen 2022'!FC39,10)</f>
        <v>5.3640000000000001E-5</v>
      </c>
      <c r="FD39">
        <f>ROUND('qx mannen 2022'!FD39,10)</f>
        <v>5.27647E-5</v>
      </c>
      <c r="FE39">
        <f>ROUND('qx mannen 2022'!FE39,10)</f>
        <v>5.1903700000000002E-5</v>
      </c>
      <c r="FF39">
        <f>ROUND('qx mannen 2022'!FF39,10)</f>
        <v>5.1056700000000002E-5</v>
      </c>
      <c r="FG39">
        <f>ROUND('qx mannen 2022'!FG39,10)</f>
        <v>5.0223599999999998E-5</v>
      </c>
      <c r="FH39">
        <f>ROUND('qx mannen 2022'!FH39,10)</f>
        <v>4.9404000000000003E-5</v>
      </c>
      <c r="FI39">
        <f>ROUND('qx mannen 2022'!FI39,10)</f>
        <v>4.8597799999999997E-5</v>
      </c>
      <c r="FJ39">
        <f>ROUND('qx mannen 2022'!FJ39,10)</f>
        <v>4.78048E-5</v>
      </c>
      <c r="FK39">
        <f>ROUND('qx mannen 2022'!FK39,10)</f>
        <v>4.7024699999999997E-5</v>
      </c>
      <c r="FL39">
        <f>ROUND('qx mannen 2022'!FL39,10)</f>
        <v>4.6257300000000002E-5</v>
      </c>
      <c r="FM39">
        <f>ROUND('qx mannen 2022'!FM39,10)</f>
        <v>4.55025E-5</v>
      </c>
      <c r="FN39">
        <f>ROUND('qx mannen 2022'!FN39,10)</f>
        <v>4.4759999999999998E-5</v>
      </c>
      <c r="FO39">
        <f>ROUND('qx mannen 2022'!FO39,10)</f>
        <v>4.4029600000000003E-5</v>
      </c>
      <c r="FP39">
        <f>ROUND('qx mannen 2022'!FP39,10)</f>
        <v>4.3311099999999999E-5</v>
      </c>
      <c r="FQ39">
        <f>ROUND('qx mannen 2022'!FQ39,10)</f>
        <v>4.2604300000000001E-5</v>
      </c>
    </row>
    <row r="40" spans="2:173" x14ac:dyDescent="0.2">
      <c r="B40">
        <f>ROUND('qx mannen 2022'!B40,10)</f>
        <v>7.2896389999999999E-4</v>
      </c>
      <c r="C40">
        <f>ROUND('qx mannen 2022'!C40,10)</f>
        <v>7.1937149999999996E-4</v>
      </c>
      <c r="D40">
        <f>ROUND('qx mannen 2022'!D40,10)</f>
        <v>7.0971670000000001E-4</v>
      </c>
      <c r="E40">
        <f>ROUND('qx mannen 2022'!E40,10)</f>
        <v>7.0001980000000002E-4</v>
      </c>
      <c r="F40">
        <f>ROUND('qx mannen 2022'!F40,10)</f>
        <v>6.9029889999999998E-4</v>
      </c>
      <c r="G40">
        <f>ROUND('qx mannen 2022'!G40,10)</f>
        <v>6.8057060000000001E-4</v>
      </c>
      <c r="H40">
        <f>ROUND('qx mannen 2022'!H40,10)</f>
        <v>6.708498E-4</v>
      </c>
      <c r="I40">
        <f>ROUND('qx mannen 2022'!I40,10)</f>
        <v>6.6114980000000004E-4</v>
      </c>
      <c r="J40">
        <f>ROUND('qx mannen 2022'!J40,10)</f>
        <v>6.5148270000000002E-4</v>
      </c>
      <c r="K40">
        <f>ROUND('qx mannen 2022'!K40,10)</f>
        <v>6.4185930000000004E-4</v>
      </c>
      <c r="L40">
        <f>ROUND('qx mannen 2022'!L40,10)</f>
        <v>6.322891E-4</v>
      </c>
      <c r="M40">
        <f>ROUND('qx mannen 2022'!M40,10)</f>
        <v>6.2278080000000003E-4</v>
      </c>
      <c r="N40">
        <f>ROUND('qx mannen 2022'!N40,10)</f>
        <v>6.1334189999999998E-4</v>
      </c>
      <c r="O40">
        <f>ROUND('qx mannen 2022'!O40,10)</f>
        <v>6.039792E-4</v>
      </c>
      <c r="P40">
        <f>ROUND('qx mannen 2022'!P40,10)</f>
        <v>5.9469869999999997E-4</v>
      </c>
      <c r="Q40">
        <f>ROUND('qx mannen 2022'!Q40,10)</f>
        <v>5.8550539999999997E-4</v>
      </c>
      <c r="R40">
        <f>ROUND('qx mannen 2022'!R40,10)</f>
        <v>5.7640399999999998E-4</v>
      </c>
      <c r="S40">
        <f>ROUND('qx mannen 2022'!S40,10)</f>
        <v>5.6739840000000002E-4</v>
      </c>
      <c r="T40">
        <f>ROUND('qx mannen 2022'!T40,10)</f>
        <v>5.5849199999999995E-4</v>
      </c>
      <c r="U40">
        <f>ROUND('qx mannen 2022'!U40,10)</f>
        <v>5.4968759999999997E-4</v>
      </c>
      <c r="V40">
        <f>ROUND('qx mannen 2022'!V40,10)</f>
        <v>5.4098769999999996E-4</v>
      </c>
      <c r="W40">
        <f>ROUND('qx mannen 2022'!W40,10)</f>
        <v>5.3239430000000005E-4</v>
      </c>
      <c r="X40">
        <f>ROUND('qx mannen 2022'!X40,10)</f>
        <v>5.2390900000000003E-4</v>
      </c>
      <c r="Y40">
        <f>ROUND('qx mannen 2022'!Y40,10)</f>
        <v>5.1553320000000005E-4</v>
      </c>
      <c r="Z40">
        <f>ROUND('qx mannen 2022'!Z40,10)</f>
        <v>5.0726790000000003E-4</v>
      </c>
      <c r="AA40">
        <f>ROUND('qx mannen 2022'!AA40,10)</f>
        <v>4.9911390000000001E-4</v>
      </c>
      <c r="AB40">
        <f>ROUND('qx mannen 2022'!AB40,10)</f>
        <v>4.9107160000000003E-4</v>
      </c>
      <c r="AC40">
        <f>ROUND('qx mannen 2022'!AC40,10)</f>
        <v>4.8314130000000002E-4</v>
      </c>
      <c r="AD40">
        <f>ROUND('qx mannen 2022'!AD40,10)</f>
        <v>4.7532310000000002E-4</v>
      </c>
      <c r="AE40">
        <f>ROUND('qx mannen 2022'!AE40,10)</f>
        <v>4.6761699999999998E-4</v>
      </c>
      <c r="AF40">
        <f>ROUND('qx mannen 2022'!AF40,10)</f>
        <v>4.6002260000000002E-4</v>
      </c>
      <c r="AG40">
        <f>ROUND('qx mannen 2022'!AG40,10)</f>
        <v>4.5253950000000002E-4</v>
      </c>
      <c r="AH40">
        <f>ROUND('qx mannen 2022'!AH40,10)</f>
        <v>4.451673E-4</v>
      </c>
      <c r="AI40">
        <f>ROUND('qx mannen 2022'!AI40,10)</f>
        <v>4.3790540000000002E-4</v>
      </c>
      <c r="AJ40">
        <f>ROUND('qx mannen 2022'!AJ40,10)</f>
        <v>4.3075289999999999E-4</v>
      </c>
      <c r="AK40">
        <f>ROUND('qx mannen 2022'!AK40,10)</f>
        <v>4.2370899999999998E-4</v>
      </c>
      <c r="AL40">
        <f>ROUND('qx mannen 2022'!AL40,10)</f>
        <v>4.16773E-4</v>
      </c>
      <c r="AM40">
        <f>ROUND('qx mannen 2022'!AM40,10)</f>
        <v>4.0994369999999998E-4</v>
      </c>
      <c r="AN40">
        <f>ROUND('qx mannen 2022'!AN40,10)</f>
        <v>4.0322030000000003E-4</v>
      </c>
      <c r="AO40">
        <f>ROUND('qx mannen 2022'!AO40,10)</f>
        <v>3.9660150000000001E-4</v>
      </c>
      <c r="AP40">
        <f>ROUND('qx mannen 2022'!AP40,10)</f>
        <v>3.9008640000000002E-4</v>
      </c>
      <c r="AQ40">
        <f>ROUND('qx mannen 2022'!AQ40,10)</f>
        <v>3.8367369999999998E-4</v>
      </c>
      <c r="AR40">
        <f>ROUND('qx mannen 2022'!AR40,10)</f>
        <v>3.7736220000000002E-4</v>
      </c>
      <c r="AS40">
        <f>ROUND('qx mannen 2022'!AS40,10)</f>
        <v>3.711508E-4</v>
      </c>
      <c r="AT40">
        <f>ROUND('qx mannen 2022'!AT40,10)</f>
        <v>3.650382E-4</v>
      </c>
      <c r="AU40">
        <f>ROUND('qx mannen 2022'!AU40,10)</f>
        <v>3.5902310000000002E-4</v>
      </c>
      <c r="AV40">
        <f>ROUND('qx mannen 2022'!AV40,10)</f>
        <v>3.5310430000000002E-4</v>
      </c>
      <c r="AW40">
        <f>ROUND('qx mannen 2022'!AW40,10)</f>
        <v>3.472805E-4</v>
      </c>
      <c r="AX40">
        <f>ROUND('qx mannen 2022'!AX40,10)</f>
        <v>3.4155040000000001E-4</v>
      </c>
      <c r="AY40">
        <f>ROUND('qx mannen 2022'!AY40,10)</f>
        <v>3.3591269999999997E-4</v>
      </c>
      <c r="AZ40">
        <f>ROUND('qx mannen 2022'!AZ40,10)</f>
        <v>3.3036619999999997E-4</v>
      </c>
      <c r="BA40">
        <f>ROUND('qx mannen 2022'!BA40,10)</f>
        <v>3.2490939999999999E-4</v>
      </c>
      <c r="BB40">
        <f>ROUND('qx mannen 2022'!BB40,10)</f>
        <v>3.1954120000000002E-4</v>
      </c>
      <c r="BC40">
        <f>ROUND('qx mannen 2022'!BC40,10)</f>
        <v>3.1426030000000001E-4</v>
      </c>
      <c r="BD40">
        <f>ROUND('qx mannen 2022'!BD40,10)</f>
        <v>3.0906530000000002E-4</v>
      </c>
      <c r="BE40">
        <f>ROUND('qx mannen 2022'!BE40,10)</f>
        <v>3.0395489999999998E-4</v>
      </c>
      <c r="BF40">
        <f>ROUND('qx mannen 2022'!BF40,10)</f>
        <v>2.9892800000000001E-4</v>
      </c>
      <c r="BG40">
        <f>ROUND('qx mannen 2022'!BG40,10)</f>
        <v>2.9398320000000001E-4</v>
      </c>
      <c r="BH40">
        <f>ROUND('qx mannen 2022'!BH40,10)</f>
        <v>2.891193E-4</v>
      </c>
      <c r="BI40">
        <f>ROUND('qx mannen 2022'!BI40,10)</f>
        <v>2.8433510000000001E-4</v>
      </c>
      <c r="BJ40">
        <f>ROUND('qx mannen 2022'!BJ40,10)</f>
        <v>2.7962929999999998E-4</v>
      </c>
      <c r="BK40">
        <f>ROUND('qx mannen 2022'!BK40,10)</f>
        <v>2.7500069999999998E-4</v>
      </c>
      <c r="BL40">
        <f>ROUND('qx mannen 2022'!BL40,10)</f>
        <v>2.7044809999999999E-4</v>
      </c>
      <c r="BM40">
        <f>ROUND('qx mannen 2022'!BM40,10)</f>
        <v>2.6597030000000002E-4</v>
      </c>
      <c r="BN40">
        <f>ROUND('qx mannen 2022'!BN40,10)</f>
        <v>2.6156619999999998E-4</v>
      </c>
      <c r="BO40">
        <f>ROUND('qx mannen 2022'!BO40,10)</f>
        <v>2.5723450000000002E-4</v>
      </c>
      <c r="BP40">
        <f>ROUND('qx mannen 2022'!BP40,10)</f>
        <v>2.5297409999999997E-4</v>
      </c>
      <c r="BQ40">
        <f>ROUND('qx mannen 2022'!BQ40,10)</f>
        <v>2.4878390000000002E-4</v>
      </c>
      <c r="BR40">
        <f>ROUND('qx mannen 2022'!BR40,10)</f>
        <v>2.446627E-4</v>
      </c>
      <c r="BS40">
        <f>ROUND('qx mannen 2022'!BS40,10)</f>
        <v>2.4060950000000001E-4</v>
      </c>
      <c r="BT40">
        <f>ROUND('qx mannen 2022'!BT40,10)</f>
        <v>2.366232E-4</v>
      </c>
      <c r="BU40">
        <f>ROUND('qx mannen 2022'!BU40,10)</f>
        <v>2.3270269999999999E-4</v>
      </c>
      <c r="BV40">
        <f>ROUND('qx mannen 2022'!BV40,10)</f>
        <v>2.288468E-4</v>
      </c>
      <c r="BW40">
        <f>ROUND('qx mannen 2022'!BW40,10)</f>
        <v>2.250547E-4</v>
      </c>
      <c r="BX40">
        <f>ROUND('qx mannen 2022'!BX40,10)</f>
        <v>2.2132520000000001E-4</v>
      </c>
      <c r="BY40">
        <f>ROUND('qx mannen 2022'!BY40,10)</f>
        <v>2.176573E-4</v>
      </c>
      <c r="BZ40">
        <f>ROUND('qx mannen 2022'!BZ40,10)</f>
        <v>2.1405E-4</v>
      </c>
      <c r="CA40">
        <f>ROUND('qx mannen 2022'!CA40,10)</f>
        <v>2.105024E-4</v>
      </c>
      <c r="CB40">
        <f>ROUND('qx mannen 2022'!CB40,10)</f>
        <v>2.0701340000000001E-4</v>
      </c>
      <c r="CC40">
        <f>ROUND('qx mannen 2022'!CC40,10)</f>
        <v>2.0358210000000001E-4</v>
      </c>
      <c r="CD40">
        <f>ROUND('qx mannen 2022'!CD40,10)</f>
        <v>2.002076E-4</v>
      </c>
      <c r="CE40">
        <f>ROUND('qx mannen 2022'!CE40,10)</f>
        <v>1.968889E-4</v>
      </c>
      <c r="CF40">
        <f>ROUND('qx mannen 2022'!CF40,10)</f>
        <v>1.9362519999999999E-4</v>
      </c>
      <c r="CG40">
        <f>ROUND('qx mannen 2022'!CG40,10)</f>
        <v>1.9041540000000001E-4</v>
      </c>
      <c r="CH40">
        <f>ROUND('qx mannen 2022'!CH40,10)</f>
        <v>1.8725879999999999E-4</v>
      </c>
      <c r="CI40">
        <f>ROUND('qx mannen 2022'!CI40,10)</f>
        <v>1.8415449999999999E-4</v>
      </c>
      <c r="CJ40">
        <f>ROUND('qx mannen 2022'!CJ40,10)</f>
        <v>1.8110150000000001E-4</v>
      </c>
      <c r="CK40">
        <f>ROUND('qx mannen 2022'!CK40,10)</f>
        <v>1.7809910000000001E-4</v>
      </c>
      <c r="CL40">
        <f>ROUND('qx mannen 2022'!CL40,10)</f>
        <v>1.751465E-4</v>
      </c>
      <c r="CM40">
        <f>ROUND('qx mannen 2022'!CM40,10)</f>
        <v>1.7224269999999999E-4</v>
      </c>
      <c r="CN40">
        <f>ROUND('qx mannen 2022'!CN40,10)</f>
        <v>1.6938700000000001E-4</v>
      </c>
      <c r="CO40">
        <f>ROUND('qx mannen 2022'!CO40,10)</f>
        <v>1.665786E-4</v>
      </c>
      <c r="CP40">
        <f>ROUND('qx mannen 2022'!CP40,10)</f>
        <v>1.6381680000000001E-4</v>
      </c>
      <c r="CQ40">
        <f>ROUND('qx mannen 2022'!CQ40,10)</f>
        <v>1.6110070000000001E-4</v>
      </c>
      <c r="CR40">
        <f>ROUND('qx mannen 2022'!CR40,10)</f>
        <v>1.5842960000000001E-4</v>
      </c>
      <c r="CS40">
        <f>ROUND('qx mannen 2022'!CS40,10)</f>
        <v>1.558028E-4</v>
      </c>
      <c r="CT40">
        <f>ROUND('qx mannen 2022'!CT40,10)</f>
        <v>1.5321949999999999E-4</v>
      </c>
      <c r="CU40">
        <f>ROUND('qx mannen 2022'!CU40,10)</f>
        <v>1.50679E-4</v>
      </c>
      <c r="CV40">
        <f>ROUND('qx mannen 2022'!CV40,10)</f>
        <v>1.481806E-4</v>
      </c>
      <c r="CW40">
        <f>ROUND('qx mannen 2022'!CW40,10)</f>
        <v>1.4572359999999999E-4</v>
      </c>
      <c r="CX40">
        <f>ROUND('qx mannen 2022'!CX40,10)</f>
        <v>1.4330730000000001E-4</v>
      </c>
      <c r="CY40">
        <f>ROUND('qx mannen 2022'!CY40,10)</f>
        <v>1.4093109999999999E-4</v>
      </c>
      <c r="CZ40">
        <f>ROUND('qx mannen 2022'!CZ40,10)</f>
        <v>1.3859429999999999E-4</v>
      </c>
      <c r="DA40">
        <f>ROUND('qx mannen 2022'!DA40,10)</f>
        <v>1.3629620000000001E-4</v>
      </c>
      <c r="DB40">
        <f>ROUND('qx mannen 2022'!DB40,10)</f>
        <v>1.3403619999999999E-4</v>
      </c>
      <c r="DC40">
        <f>ROUND('qx mannen 2022'!DC40,10)</f>
        <v>1.3181360000000001E-4</v>
      </c>
      <c r="DD40">
        <f>ROUND('qx mannen 2022'!DD40,10)</f>
        <v>1.2962790000000001E-4</v>
      </c>
      <c r="DE40">
        <f>ROUND('qx mannen 2022'!DE40,10)</f>
        <v>1.2747839999999999E-4</v>
      </c>
      <c r="DF40">
        <f>ROUND('qx mannen 2022'!DF40,10)</f>
        <v>1.253646E-4</v>
      </c>
      <c r="DG40">
        <f>ROUND('qx mannen 2022'!DG40,10)</f>
        <v>1.232858E-4</v>
      </c>
      <c r="DH40">
        <f>ROUND('qx mannen 2022'!DH40,10)</f>
        <v>1.2124149999999999E-4</v>
      </c>
      <c r="DI40">
        <f>ROUND('qx mannen 2022'!DI40,10)</f>
        <v>1.19231E-4</v>
      </c>
      <c r="DJ40">
        <f>ROUND('qx mannen 2022'!DJ40,10)</f>
        <v>1.1725390000000001E-4</v>
      </c>
      <c r="DK40">
        <f>ROUND('qx mannen 2022'!DK40,10)</f>
        <v>1.153096E-4</v>
      </c>
      <c r="DL40">
        <f>ROUND('qx mannen 2022'!DL40,10)</f>
        <v>1.1339750000000001E-4</v>
      </c>
      <c r="DM40">
        <f>ROUND('qx mannen 2022'!DM40,10)</f>
        <v>1.115171E-4</v>
      </c>
      <c r="DN40">
        <f>ROUND('qx mannen 2022'!DN40,10)</f>
        <v>1.096679E-4</v>
      </c>
      <c r="DO40">
        <f>ROUND('qx mannen 2022'!DO40,10)</f>
        <v>1.078493E-4</v>
      </c>
      <c r="DP40">
        <f>ROUND('qx mannen 2022'!DP40,10)</f>
        <v>1.0606090000000001E-4</v>
      </c>
      <c r="DQ40">
        <f>ROUND('qx mannen 2022'!DQ40,10)</f>
        <v>1.0430220000000001E-4</v>
      </c>
      <c r="DR40">
        <f>ROUND('qx mannen 2022'!DR40,10)</f>
        <v>1.0257259999999999E-4</v>
      </c>
      <c r="DS40">
        <f>ROUND('qx mannen 2022'!DS40,10)</f>
        <v>1.0087160000000001E-4</v>
      </c>
      <c r="DT40">
        <f>ROUND('qx mannen 2022'!DT40,10)</f>
        <v>9.9198900000000003E-5</v>
      </c>
      <c r="DU40">
        <f>ROUND('qx mannen 2022'!DU40,10)</f>
        <v>9.7553999999999995E-5</v>
      </c>
      <c r="DV40">
        <f>ROUND('qx mannen 2022'!DV40,10)</f>
        <v>9.5936300000000005E-5</v>
      </c>
      <c r="DW40">
        <f>ROUND('qx mannen 2022'!DW40,10)</f>
        <v>9.4345400000000006E-5</v>
      </c>
      <c r="DX40">
        <f>ROUND('qx mannen 2022'!DX40,10)</f>
        <v>9.2780899999999998E-5</v>
      </c>
      <c r="DY40">
        <f>ROUND('qx mannen 2022'!DY40,10)</f>
        <v>9.1242299999999999E-5</v>
      </c>
      <c r="DZ40">
        <f>ROUND('qx mannen 2022'!DZ40,10)</f>
        <v>8.9729300000000002E-5</v>
      </c>
      <c r="EA40">
        <f>ROUND('qx mannen 2022'!EA40,10)</f>
        <v>8.8241300000000005E-5</v>
      </c>
      <c r="EB40">
        <f>ROUND('qx mannen 2022'!EB40,10)</f>
        <v>8.6778000000000002E-5</v>
      </c>
      <c r="EC40">
        <f>ROUND('qx mannen 2022'!EC40,10)</f>
        <v>8.5339000000000004E-5</v>
      </c>
      <c r="ED40">
        <f>ROUND('qx mannen 2022'!ED40,10)</f>
        <v>8.3923800000000004E-5</v>
      </c>
      <c r="EE40">
        <f>ROUND('qx mannen 2022'!EE40,10)</f>
        <v>8.2532099999999995E-5</v>
      </c>
      <c r="EF40">
        <f>ROUND('qx mannen 2022'!EF40,10)</f>
        <v>8.1163500000000003E-5</v>
      </c>
      <c r="EG40">
        <f>ROUND('qx mannen 2022'!EG40,10)</f>
        <v>7.98176E-5</v>
      </c>
      <c r="EH40">
        <f>ROUND('qx mannen 2022'!EH40,10)</f>
        <v>7.8493999999999998E-5</v>
      </c>
      <c r="EI40">
        <f>ROUND('qx mannen 2022'!EI40,10)</f>
        <v>7.7192299999999996E-5</v>
      </c>
      <c r="EJ40">
        <f>ROUND('qx mannen 2022'!EJ40,10)</f>
        <v>7.5912200000000001E-5</v>
      </c>
      <c r="EK40">
        <f>ROUND('qx mannen 2022'!EK40,10)</f>
        <v>7.4653400000000006E-5</v>
      </c>
      <c r="EL40">
        <f>ROUND('qx mannen 2022'!EL40,10)</f>
        <v>7.3415400000000002E-5</v>
      </c>
      <c r="EM40">
        <f>ROUND('qx mannen 2022'!EM40,10)</f>
        <v>7.2198000000000002E-5</v>
      </c>
      <c r="EN40">
        <f>ROUND('qx mannen 2022'!EN40,10)</f>
        <v>7.1000699999999999E-5</v>
      </c>
      <c r="EO40">
        <f>ROUND('qx mannen 2022'!EO40,10)</f>
        <v>6.9823300000000006E-5</v>
      </c>
      <c r="EP40">
        <f>ROUND('qx mannen 2022'!EP40,10)</f>
        <v>6.8665399999999995E-5</v>
      </c>
      <c r="EQ40">
        <f>ROUND('qx mannen 2022'!EQ40,10)</f>
        <v>6.7526699999999998E-5</v>
      </c>
      <c r="ER40">
        <f>ROUND('qx mannen 2022'!ER40,10)</f>
        <v>6.6406899999999996E-5</v>
      </c>
      <c r="ES40">
        <f>ROUND('qx mannen 2022'!ES40,10)</f>
        <v>6.5305699999999994E-5</v>
      </c>
      <c r="ET40">
        <f>ROUND('qx mannen 2022'!ET40,10)</f>
        <v>6.4222700000000004E-5</v>
      </c>
      <c r="EU40">
        <f>ROUND('qx mannen 2022'!EU40,10)</f>
        <v>6.31577E-5</v>
      </c>
      <c r="EV40">
        <f>ROUND('qx mannen 2022'!EV40,10)</f>
        <v>6.2110400000000001E-5</v>
      </c>
      <c r="EW40">
        <f>ROUND('qx mannen 2022'!EW40,10)</f>
        <v>6.1080400000000006E-5</v>
      </c>
      <c r="EX40">
        <f>ROUND('qx mannen 2022'!EX40,10)</f>
        <v>6.00675E-5</v>
      </c>
      <c r="EY40">
        <f>ROUND('qx mannen 2022'!EY40,10)</f>
        <v>5.9071399999999998E-5</v>
      </c>
      <c r="EZ40">
        <f>ROUND('qx mannen 2022'!EZ40,10)</f>
        <v>5.8091799999999998E-5</v>
      </c>
      <c r="FA40">
        <f>ROUND('qx mannen 2022'!FA40,10)</f>
        <v>5.71284E-5</v>
      </c>
      <c r="FB40">
        <f>ROUND('qx mannen 2022'!FB40,10)</f>
        <v>5.6181100000000003E-5</v>
      </c>
      <c r="FC40">
        <f>ROUND('qx mannen 2022'!FC40,10)</f>
        <v>5.52494E-5</v>
      </c>
      <c r="FD40">
        <f>ROUND('qx mannen 2022'!FD40,10)</f>
        <v>5.4333199999999997E-5</v>
      </c>
      <c r="FE40">
        <f>ROUND('qx mannen 2022'!FE40,10)</f>
        <v>5.34322E-5</v>
      </c>
      <c r="FF40">
        <f>ROUND('qx mannen 2022'!FF40,10)</f>
        <v>5.2546100000000002E-5</v>
      </c>
      <c r="FG40">
        <f>ROUND('qx mannen 2022'!FG40,10)</f>
        <v>5.1674700000000002E-5</v>
      </c>
      <c r="FH40">
        <f>ROUND('qx mannen 2022'!FH40,10)</f>
        <v>5.08178E-5</v>
      </c>
      <c r="FI40">
        <f>ROUND('qx mannen 2022'!FI40,10)</f>
        <v>4.9975100000000002E-5</v>
      </c>
      <c r="FJ40">
        <f>ROUND('qx mannen 2022'!FJ40,10)</f>
        <v>4.9146300000000001E-5</v>
      </c>
      <c r="FK40">
        <f>ROUND('qx mannen 2022'!FK40,10)</f>
        <v>4.8331300000000003E-5</v>
      </c>
      <c r="FL40">
        <f>ROUND('qx mannen 2022'!FL40,10)</f>
        <v>4.75298E-5</v>
      </c>
      <c r="FM40">
        <f>ROUND('qx mannen 2022'!FM40,10)</f>
        <v>4.67416E-5</v>
      </c>
      <c r="FN40">
        <f>ROUND('qx mannen 2022'!FN40,10)</f>
        <v>4.5966500000000001E-5</v>
      </c>
      <c r="FO40">
        <f>ROUND('qx mannen 2022'!FO40,10)</f>
        <v>4.5204200000000003E-5</v>
      </c>
      <c r="FP40">
        <f>ROUND('qx mannen 2022'!FP40,10)</f>
        <v>4.44546E-5</v>
      </c>
      <c r="FQ40">
        <f>ROUND('qx mannen 2022'!FQ40,10)</f>
        <v>4.3717400000000003E-5</v>
      </c>
    </row>
    <row r="41" spans="2:173" x14ac:dyDescent="0.2">
      <c r="B41">
        <f>ROUND('qx mannen 2022'!B41,10)</f>
        <v>7.9600090000000003E-4</v>
      </c>
      <c r="C41">
        <f>ROUND('qx mannen 2022'!C41,10)</f>
        <v>7.8633380000000001E-4</v>
      </c>
      <c r="D41">
        <f>ROUND('qx mannen 2022'!D41,10)</f>
        <v>7.7650780000000001E-4</v>
      </c>
      <c r="E41">
        <f>ROUND('qx mannen 2022'!E41,10)</f>
        <v>7.6655280000000004E-4</v>
      </c>
      <c r="F41">
        <f>ROUND('qx mannen 2022'!F41,10)</f>
        <v>7.5649579999999999E-4</v>
      </c>
      <c r="G41">
        <f>ROUND('qx mannen 2022'!G41,10)</f>
        <v>7.4636159999999995E-4</v>
      </c>
      <c r="H41">
        <f>ROUND('qx mannen 2022'!H41,10)</f>
        <v>7.3617259999999999E-4</v>
      </c>
      <c r="I41">
        <f>ROUND('qx mannen 2022'!I41,10)</f>
        <v>7.2594930000000003E-4</v>
      </c>
      <c r="J41">
        <f>ROUND('qx mannen 2022'!J41,10)</f>
        <v>7.1570990000000001E-4</v>
      </c>
      <c r="K41">
        <f>ROUND('qx mannen 2022'!K41,10)</f>
        <v>7.0547120000000001E-4</v>
      </c>
      <c r="L41">
        <f>ROUND('qx mannen 2022'!L41,10)</f>
        <v>6.9524820000000005E-4</v>
      </c>
      <c r="M41">
        <f>ROUND('qx mannen 2022'!M41,10)</f>
        <v>6.850542E-4</v>
      </c>
      <c r="N41">
        <f>ROUND('qx mannen 2022'!N41,10)</f>
        <v>6.7490129999999999E-4</v>
      </c>
      <c r="O41">
        <f>ROUND('qx mannen 2022'!O41,10)</f>
        <v>6.648003E-4</v>
      </c>
      <c r="P41">
        <f>ROUND('qx mannen 2022'!P41,10)</f>
        <v>6.5476089999999998E-4</v>
      </c>
      <c r="Q41">
        <f>ROUND('qx mannen 2022'!Q41,10)</f>
        <v>6.4479160000000002E-4</v>
      </c>
      <c r="R41">
        <f>ROUND('qx mannen 2022'!R41,10)</f>
        <v>6.3489989999999995E-4</v>
      </c>
      <c r="S41">
        <f>ROUND('qx mannen 2022'!S41,10)</f>
        <v>6.2509260000000004E-4</v>
      </c>
      <c r="T41">
        <f>ROUND('qx mannen 2022'!T41,10)</f>
        <v>6.1537549999999999E-4</v>
      </c>
      <c r="U41">
        <f>ROUND('qx mannen 2022'!U41,10)</f>
        <v>6.0575370000000002E-4</v>
      </c>
      <c r="V41">
        <f>ROUND('qx mannen 2022'!V41,10)</f>
        <v>5.9623170000000004E-4</v>
      </c>
      <c r="W41">
        <f>ROUND('qx mannen 2022'!W41,10)</f>
        <v>5.8681339999999997E-4</v>
      </c>
      <c r="X41">
        <f>ROUND('qx mannen 2022'!X41,10)</f>
        <v>5.7750200000000003E-4</v>
      </c>
      <c r="Y41">
        <f>ROUND('qx mannen 2022'!Y41,10)</f>
        <v>5.6830040000000002E-4</v>
      </c>
      <c r="Z41">
        <f>ROUND('qx mannen 2022'!Z41,10)</f>
        <v>5.5921080000000004E-4</v>
      </c>
      <c r="AA41">
        <f>ROUND('qx mannen 2022'!AA41,10)</f>
        <v>5.5023520000000001E-4</v>
      </c>
      <c r="AB41">
        <f>ROUND('qx mannen 2022'!AB41,10)</f>
        <v>5.4137510000000001E-4</v>
      </c>
      <c r="AC41">
        <f>ROUND('qx mannen 2022'!AC41,10)</f>
        <v>5.3263180000000005E-4</v>
      </c>
      <c r="AD41">
        <f>ROUND('qx mannen 2022'!AD41,10)</f>
        <v>5.2400609999999996E-4</v>
      </c>
      <c r="AE41">
        <f>ROUND('qx mannen 2022'!AE41,10)</f>
        <v>5.154987E-4</v>
      </c>
      <c r="AF41">
        <f>ROUND('qx mannen 2022'!AF41,10)</f>
        <v>5.0710999999999996E-4</v>
      </c>
      <c r="AG41">
        <f>ROUND('qx mannen 2022'!AG41,10)</f>
        <v>4.9884009999999999E-4</v>
      </c>
      <c r="AH41">
        <f>ROUND('qx mannen 2022'!AH41,10)</f>
        <v>4.9068910000000002E-4</v>
      </c>
      <c r="AI41">
        <f>ROUND('qx mannen 2022'!AI41,10)</f>
        <v>4.8265660000000002E-4</v>
      </c>
      <c r="AJ41">
        <f>ROUND('qx mannen 2022'!AJ41,10)</f>
        <v>4.7474239999999998E-4</v>
      </c>
      <c r="AK41">
        <f>ROUND('qx mannen 2022'!AK41,10)</f>
        <v>4.6694599999999998E-4</v>
      </c>
      <c r="AL41">
        <f>ROUND('qx mannen 2022'!AL41,10)</f>
        <v>4.5926659999999999E-4</v>
      </c>
      <c r="AM41">
        <f>ROUND('qx mannen 2022'!AM41,10)</f>
        <v>4.5170360000000001E-4</v>
      </c>
      <c r="AN41">
        <f>ROUND('qx mannen 2022'!AN41,10)</f>
        <v>4.442561E-4</v>
      </c>
      <c r="AO41">
        <f>ROUND('qx mannen 2022'!AO41,10)</f>
        <v>4.3692319999999999E-4</v>
      </c>
      <c r="AP41">
        <f>ROUND('qx mannen 2022'!AP41,10)</f>
        <v>4.2970399999999999E-4</v>
      </c>
      <c r="AQ41">
        <f>ROUND('qx mannen 2022'!AQ41,10)</f>
        <v>4.2259719999999999E-4</v>
      </c>
      <c r="AR41">
        <f>ROUND('qx mannen 2022'!AR41,10)</f>
        <v>4.1560179999999998E-4</v>
      </c>
      <c r="AS41">
        <f>ROUND('qx mannen 2022'!AS41,10)</f>
        <v>4.0871670000000002E-4</v>
      </c>
      <c r="AT41">
        <f>ROUND('qx mannen 2022'!AT41,10)</f>
        <v>4.019405E-4</v>
      </c>
      <c r="AU41">
        <f>ROUND('qx mannen 2022'!AU41,10)</f>
        <v>3.9527209999999999E-4</v>
      </c>
      <c r="AV41">
        <f>ROUND('qx mannen 2022'!AV41,10)</f>
        <v>3.8871009999999999E-4</v>
      </c>
      <c r="AW41">
        <f>ROUND('qx mannen 2022'!AW41,10)</f>
        <v>3.8225329999999998E-4</v>
      </c>
      <c r="AX41">
        <f>ROUND('qx mannen 2022'!AX41,10)</f>
        <v>3.7590030000000002E-4</v>
      </c>
      <c r="AY41">
        <f>ROUND('qx mannen 2022'!AY41,10)</f>
        <v>3.6964970000000002E-4</v>
      </c>
      <c r="AZ41">
        <f>ROUND('qx mannen 2022'!AZ41,10)</f>
        <v>3.6350020000000001E-4</v>
      </c>
      <c r="BA41">
        <f>ROUND('qx mannen 2022'!BA41,10)</f>
        <v>3.5745040000000002E-4</v>
      </c>
      <c r="BB41">
        <f>ROUND('qx mannen 2022'!BB41,10)</f>
        <v>3.5149900000000002E-4</v>
      </c>
      <c r="BC41">
        <f>ROUND('qx mannen 2022'!BC41,10)</f>
        <v>3.4564449999999999E-4</v>
      </c>
      <c r="BD41">
        <f>ROUND('qx mannen 2022'!BD41,10)</f>
        <v>3.3988559999999999E-4</v>
      </c>
      <c r="BE41">
        <f>ROUND('qx mannen 2022'!BE41,10)</f>
        <v>3.3422079999999998E-4</v>
      </c>
      <c r="BF41">
        <f>ROUND('qx mannen 2022'!BF41,10)</f>
        <v>3.286489E-4</v>
      </c>
      <c r="BG41">
        <f>ROUND('qx mannen 2022'!BG41,10)</f>
        <v>3.2316840000000001E-4</v>
      </c>
      <c r="BH41">
        <f>ROUND('qx mannen 2022'!BH41,10)</f>
        <v>3.1777800000000001E-4</v>
      </c>
      <c r="BI41">
        <f>ROUND('qx mannen 2022'!BI41,10)</f>
        <v>3.124763E-4</v>
      </c>
      <c r="BJ41">
        <f>ROUND('qx mannen 2022'!BJ41,10)</f>
        <v>3.0726190000000001E-4</v>
      </c>
      <c r="BK41">
        <f>ROUND('qx mannen 2022'!BK41,10)</f>
        <v>3.0213359999999999E-4</v>
      </c>
      <c r="BL41">
        <f>ROUND('qx mannen 2022'!BL41,10)</f>
        <v>2.9709000000000002E-4</v>
      </c>
      <c r="BM41">
        <f>ROUND('qx mannen 2022'!BM41,10)</f>
        <v>2.9212969999999999E-4</v>
      </c>
      <c r="BN41">
        <f>ROUND('qx mannen 2022'!BN41,10)</f>
        <v>2.8725149999999999E-4</v>
      </c>
      <c r="BO41">
        <f>ROUND('qx mannen 2022'!BO41,10)</f>
        <v>2.824541E-4</v>
      </c>
      <c r="BP41">
        <f>ROUND('qx mannen 2022'!BP41,10)</f>
        <v>2.7773620000000001E-4</v>
      </c>
      <c r="BQ41">
        <f>ROUND('qx mannen 2022'!BQ41,10)</f>
        <v>2.7309650000000002E-4</v>
      </c>
      <c r="BR41">
        <f>ROUND('qx mannen 2022'!BR41,10)</f>
        <v>2.6853389999999998E-4</v>
      </c>
      <c r="BS41">
        <f>ROUND('qx mannen 2022'!BS41,10)</f>
        <v>2.64047E-4</v>
      </c>
      <c r="BT41">
        <f>ROUND('qx mannen 2022'!BT41,10)</f>
        <v>2.596346E-4</v>
      </c>
      <c r="BU41">
        <f>ROUND('qx mannen 2022'!BU41,10)</f>
        <v>2.5529559999999999E-4</v>
      </c>
      <c r="BV41">
        <f>ROUND('qx mannen 2022'!BV41,10)</f>
        <v>2.5102879999999998E-4</v>
      </c>
      <c r="BW41">
        <f>ROUND('qx mannen 2022'!BW41,10)</f>
        <v>2.4683289999999998E-4</v>
      </c>
      <c r="BX41">
        <f>ROUND('qx mannen 2022'!BX41,10)</f>
        <v>2.4270699999999999E-4</v>
      </c>
      <c r="BY41">
        <f>ROUND('qx mannen 2022'!BY41,10)</f>
        <v>2.3864970000000001E-4</v>
      </c>
      <c r="BZ41">
        <f>ROUND('qx mannen 2022'!BZ41,10)</f>
        <v>2.3466000000000001E-4</v>
      </c>
      <c r="CA41">
        <f>ROUND('qx mannen 2022'!CA41,10)</f>
        <v>2.307368E-4</v>
      </c>
      <c r="CB41">
        <f>ROUND('qx mannen 2022'!CB41,10)</f>
        <v>2.268789E-4</v>
      </c>
      <c r="CC41">
        <f>ROUND('qx mannen 2022'!CC41,10)</f>
        <v>2.2308540000000001E-4</v>
      </c>
      <c r="CD41">
        <f>ROUND('qx mannen 2022'!CD41,10)</f>
        <v>2.193552E-4</v>
      </c>
      <c r="CE41">
        <f>ROUND('qx mannen 2022'!CE41,10)</f>
        <v>2.1568720000000001E-4</v>
      </c>
      <c r="CF41">
        <f>ROUND('qx mannen 2022'!CF41,10)</f>
        <v>2.1208039999999999E-4</v>
      </c>
      <c r="CG41">
        <f>ROUND('qx mannen 2022'!CG41,10)</f>
        <v>2.085337E-4</v>
      </c>
      <c r="CH41">
        <f>ROUND('qx mannen 2022'!CH41,10)</f>
        <v>2.0504630000000001E-4</v>
      </c>
      <c r="CI41">
        <f>ROUND('qx mannen 2022'!CI41,10)</f>
        <v>2.016171E-4</v>
      </c>
      <c r="CJ41">
        <f>ROUND('qx mannen 2022'!CJ41,10)</f>
        <v>1.9824520000000001E-4</v>
      </c>
      <c r="CK41">
        <f>ROUND('qx mannen 2022'!CK41,10)</f>
        <v>1.949295E-4</v>
      </c>
      <c r="CL41">
        <f>ROUND('qx mannen 2022'!CL41,10)</f>
        <v>1.9166929999999999E-4</v>
      </c>
      <c r="CM41">
        <f>ROUND('qx mannen 2022'!CM41,10)</f>
        <v>1.884635E-4</v>
      </c>
      <c r="CN41">
        <f>ROUND('qx mannen 2022'!CN41,10)</f>
        <v>1.853112E-4</v>
      </c>
      <c r="CO41">
        <f>ROUND('qx mannen 2022'!CO41,10)</f>
        <v>1.8221160000000001E-4</v>
      </c>
      <c r="CP41">
        <f>ROUND('qx mannen 2022'!CP41,10)</f>
        <v>1.7916380000000001E-4</v>
      </c>
      <c r="CQ41">
        <f>ROUND('qx mannen 2022'!CQ41,10)</f>
        <v>1.76167E-4</v>
      </c>
      <c r="CR41">
        <f>ROUND('qx mannen 2022'!CR41,10)</f>
        <v>1.7322020000000001E-4</v>
      </c>
      <c r="CS41">
        <f>ROUND('qx mannen 2022'!CS41,10)</f>
        <v>1.7032270000000001E-4</v>
      </c>
      <c r="CT41">
        <f>ROUND('qx mannen 2022'!CT41,10)</f>
        <v>1.674736E-4</v>
      </c>
      <c r="CU41">
        <f>ROUND('qx mannen 2022'!CU41,10)</f>
        <v>1.6467209999999999E-4</v>
      </c>
      <c r="CV41">
        <f>ROUND('qx mannen 2022'!CV41,10)</f>
        <v>1.619174E-4</v>
      </c>
      <c r="CW41">
        <f>ROUND('qx mannen 2022'!CW41,10)</f>
        <v>1.5920880000000001E-4</v>
      </c>
      <c r="CX41">
        <f>ROUND('qx mannen 2022'!CX41,10)</f>
        <v>1.5654549999999999E-4</v>
      </c>
      <c r="CY41">
        <f>ROUND('qx mannen 2022'!CY41,10)</f>
        <v>1.539268E-4</v>
      </c>
      <c r="CZ41">
        <f>ROUND('qx mannen 2022'!CZ41,10)</f>
        <v>1.5135180000000001E-4</v>
      </c>
      <c r="DA41">
        <f>ROUND('qx mannen 2022'!DA41,10)</f>
        <v>1.4881979999999999E-4</v>
      </c>
      <c r="DB41">
        <f>ROUND('qx mannen 2022'!DB41,10)</f>
        <v>1.463302E-4</v>
      </c>
      <c r="DC41">
        <f>ROUND('qx mannen 2022'!DC41,10)</f>
        <v>1.4388230000000001E-4</v>
      </c>
      <c r="DD41">
        <f>ROUND('qx mannen 2022'!DD41,10)</f>
        <v>1.414752E-4</v>
      </c>
      <c r="DE41">
        <f>ROUND('qx mannen 2022'!DE41,10)</f>
        <v>1.3910849999999999E-4</v>
      </c>
      <c r="DF41">
        <f>ROUND('qx mannen 2022'!DF41,10)</f>
        <v>1.3678130000000001E-4</v>
      </c>
      <c r="DG41">
        <f>ROUND('qx mannen 2022'!DG41,10)</f>
        <v>1.3449299999999999E-4</v>
      </c>
      <c r="DH41">
        <f>ROUND('qx mannen 2022'!DH41,10)</f>
        <v>1.3224299999999999E-4</v>
      </c>
      <c r="DI41">
        <f>ROUND('qx mannen 2022'!DI41,10)</f>
        <v>1.3003059999999999E-4</v>
      </c>
      <c r="DJ41">
        <f>ROUND('qx mannen 2022'!DJ41,10)</f>
        <v>1.278552E-4</v>
      </c>
      <c r="DK41">
        <f>ROUND('qx mannen 2022'!DK41,10)</f>
        <v>1.2571619999999999E-4</v>
      </c>
      <c r="DL41">
        <f>ROUND('qx mannen 2022'!DL41,10)</f>
        <v>1.2361300000000001E-4</v>
      </c>
      <c r="DM41">
        <f>ROUND('qx mannen 2022'!DM41,10)</f>
        <v>1.21545E-4</v>
      </c>
      <c r="DN41">
        <f>ROUND('qx mannen 2022'!DN41,10)</f>
        <v>1.195116E-4</v>
      </c>
      <c r="DO41">
        <f>ROUND('qx mannen 2022'!DO41,10)</f>
        <v>1.175121E-4</v>
      </c>
      <c r="DP41">
        <f>ROUND('qx mannen 2022'!DP41,10)</f>
        <v>1.155461E-4</v>
      </c>
      <c r="DQ41">
        <f>ROUND('qx mannen 2022'!DQ41,10)</f>
        <v>1.13613E-4</v>
      </c>
      <c r="DR41">
        <f>ROUND('qx mannen 2022'!DR41,10)</f>
        <v>1.117123E-4</v>
      </c>
      <c r="DS41">
        <f>ROUND('qx mannen 2022'!DS41,10)</f>
        <v>1.0984330000000001E-4</v>
      </c>
      <c r="DT41">
        <f>ROUND('qx mannen 2022'!DT41,10)</f>
        <v>1.0800559999999999E-4</v>
      </c>
      <c r="DU41">
        <f>ROUND('qx mannen 2022'!DU41,10)</f>
        <v>1.061987E-4</v>
      </c>
      <c r="DV41">
        <f>ROUND('qx mannen 2022'!DV41,10)</f>
        <v>1.044219E-4</v>
      </c>
      <c r="DW41">
        <f>ROUND('qx mannen 2022'!DW41,10)</f>
        <v>1.026749E-4</v>
      </c>
      <c r="DX41">
        <f>ROUND('qx mannen 2022'!DX41,10)</f>
        <v>1.009571E-4</v>
      </c>
      <c r="DY41">
        <f>ROUND('qx mannen 2022'!DY41,10)</f>
        <v>9.9268100000000006E-5</v>
      </c>
      <c r="DZ41">
        <f>ROUND('qx mannen 2022'!DZ41,10)</f>
        <v>9.7607299999999996E-5</v>
      </c>
      <c r="EA41">
        <f>ROUND('qx mannen 2022'!EA41,10)</f>
        <v>9.5974299999999994E-5</v>
      </c>
      <c r="EB41">
        <f>ROUND('qx mannen 2022'!EB41,10)</f>
        <v>9.4368600000000003E-5</v>
      </c>
      <c r="EC41">
        <f>ROUND('qx mannen 2022'!EC41,10)</f>
        <v>9.2789700000000004E-5</v>
      </c>
      <c r="ED41">
        <f>ROUND('qx mannen 2022'!ED41,10)</f>
        <v>9.1237300000000001E-5</v>
      </c>
      <c r="EE41">
        <f>ROUND('qx mannen 2022'!EE41,10)</f>
        <v>8.9710900000000002E-5</v>
      </c>
      <c r="EF41">
        <f>ROUND('qx mannen 2022'!EF41,10)</f>
        <v>8.8209900000000004E-5</v>
      </c>
      <c r="EG41">
        <f>ROUND('qx mannen 2022'!EG41,10)</f>
        <v>8.6734099999999993E-5</v>
      </c>
      <c r="EH41">
        <f>ROUND('qx mannen 2022'!EH41,10)</f>
        <v>8.5283000000000003E-5</v>
      </c>
      <c r="EI41">
        <f>ROUND('qx mannen 2022'!EI41,10)</f>
        <v>8.3856200000000005E-5</v>
      </c>
      <c r="EJ41">
        <f>ROUND('qx mannen 2022'!EJ41,10)</f>
        <v>8.2453200000000005E-5</v>
      </c>
      <c r="EK41">
        <f>ROUND('qx mannen 2022'!EK41,10)</f>
        <v>8.1073699999999996E-5</v>
      </c>
      <c r="EL41">
        <f>ROUND('qx mannen 2022'!EL41,10)</f>
        <v>7.9717300000000003E-5</v>
      </c>
      <c r="EM41">
        <f>ROUND('qx mannen 2022'!EM41,10)</f>
        <v>7.8383599999999999E-5</v>
      </c>
      <c r="EN41">
        <f>ROUND('qx mannen 2022'!EN41,10)</f>
        <v>7.7072199999999997E-5</v>
      </c>
      <c r="EO41">
        <f>ROUND('qx mannen 2022'!EO41,10)</f>
        <v>7.5782699999999995E-5</v>
      </c>
      <c r="EP41">
        <f>ROUND('qx mannen 2022'!EP41,10)</f>
        <v>7.45148E-5</v>
      </c>
      <c r="EQ41">
        <f>ROUND('qx mannen 2022'!EQ41,10)</f>
        <v>7.3268099999999997E-5</v>
      </c>
      <c r="ER41">
        <f>ROUND('qx mannen 2022'!ER41,10)</f>
        <v>7.2042300000000006E-5</v>
      </c>
      <c r="ES41">
        <f>ROUND('qx mannen 2022'!ES41,10)</f>
        <v>7.0836900000000006E-5</v>
      </c>
      <c r="ET41">
        <f>ROUND('qx mannen 2022'!ET41,10)</f>
        <v>6.9651800000000003E-5</v>
      </c>
      <c r="EU41">
        <f>ROUND('qx mannen 2022'!EU41,10)</f>
        <v>6.8486399999999995E-5</v>
      </c>
      <c r="EV41">
        <f>ROUND('qx mannen 2022'!EV41,10)</f>
        <v>6.7340600000000004E-5</v>
      </c>
      <c r="EW41">
        <f>ROUND('qx mannen 2022'!EW41,10)</f>
        <v>6.6213900000000007E-5</v>
      </c>
      <c r="EX41">
        <f>ROUND('qx mannen 2022'!EX41,10)</f>
        <v>6.5106100000000003E-5</v>
      </c>
      <c r="EY41">
        <f>ROUND('qx mannen 2022'!EY41,10)</f>
        <v>6.4016799999999993E-5</v>
      </c>
      <c r="EZ41">
        <f>ROUND('qx mannen 2022'!EZ41,10)</f>
        <v>6.2945800000000003E-5</v>
      </c>
      <c r="FA41">
        <f>ROUND('qx mannen 2022'!FA41,10)</f>
        <v>6.1892599999999998E-5</v>
      </c>
      <c r="FB41">
        <f>ROUND('qx mannen 2022'!FB41,10)</f>
        <v>6.0857099999999997E-5</v>
      </c>
      <c r="FC41">
        <f>ROUND('qx mannen 2022'!FC41,10)</f>
        <v>5.9838900000000001E-5</v>
      </c>
      <c r="FD41">
        <f>ROUND('qx mannen 2022'!FD41,10)</f>
        <v>5.8837800000000001E-5</v>
      </c>
      <c r="FE41">
        <f>ROUND('qx mannen 2022'!FE41,10)</f>
        <v>5.7853399999999997E-5</v>
      </c>
      <c r="FF41">
        <f>ROUND('qx mannen 2022'!FF41,10)</f>
        <v>5.6885400000000003E-5</v>
      </c>
      <c r="FG41">
        <f>ROUND('qx mannen 2022'!FG41,10)</f>
        <v>5.5933700000000003E-5</v>
      </c>
      <c r="FH41">
        <f>ROUND('qx mannen 2022'!FH41,10)</f>
        <v>5.4997799999999997E-5</v>
      </c>
      <c r="FI41">
        <f>ROUND('qx mannen 2022'!FI41,10)</f>
        <v>5.4077699999999999E-5</v>
      </c>
      <c r="FJ41">
        <f>ROUND('qx mannen 2022'!FJ41,10)</f>
        <v>5.31729E-5</v>
      </c>
      <c r="FK41">
        <f>ROUND('qx mannen 2022'!FK41,10)</f>
        <v>5.2283300000000001E-5</v>
      </c>
      <c r="FL41">
        <f>ROUND('qx mannen 2022'!FL41,10)</f>
        <v>5.1408500000000001E-5</v>
      </c>
      <c r="FM41">
        <f>ROUND('qx mannen 2022'!FM41,10)</f>
        <v>5.0548399999999999E-5</v>
      </c>
      <c r="FN41">
        <f>ROUND('qx mannen 2022'!FN41,10)</f>
        <v>4.9702700000000001E-5</v>
      </c>
      <c r="FO41">
        <f>ROUND('qx mannen 2022'!FO41,10)</f>
        <v>4.88711E-5</v>
      </c>
      <c r="FP41">
        <f>ROUND('qx mannen 2022'!FP41,10)</f>
        <v>4.8053400000000003E-5</v>
      </c>
      <c r="FQ41">
        <f>ROUND('qx mannen 2022'!FQ41,10)</f>
        <v>4.7249500000000002E-5</v>
      </c>
    </row>
    <row r="42" spans="2:173" x14ac:dyDescent="0.2">
      <c r="B42">
        <f>ROUND('qx mannen 2022'!B42,10)</f>
        <v>8.6901679999999996E-4</v>
      </c>
      <c r="C42">
        <f>ROUND('qx mannen 2022'!C42,10)</f>
        <v>8.5595919999999995E-4</v>
      </c>
      <c r="D42">
        <f>ROUND('qx mannen 2022'!D42,10)</f>
        <v>8.4296030000000001E-4</v>
      </c>
      <c r="E42">
        <f>ROUND('qx mannen 2022'!E42,10)</f>
        <v>8.3003380000000004E-4</v>
      </c>
      <c r="F42">
        <f>ROUND('qx mannen 2022'!F42,10)</f>
        <v>8.1719180000000005E-4</v>
      </c>
      <c r="G42">
        <f>ROUND('qx mannen 2022'!G42,10)</f>
        <v>8.0444519999999995E-4</v>
      </c>
      <c r="H42">
        <f>ROUND('qx mannen 2022'!H42,10)</f>
        <v>7.9180349999999995E-4</v>
      </c>
      <c r="I42">
        <f>ROUND('qx mannen 2022'!I42,10)</f>
        <v>7.7927509999999999E-4</v>
      </c>
      <c r="J42">
        <f>ROUND('qx mannen 2022'!J42,10)</f>
        <v>7.6686729999999995E-4</v>
      </c>
      <c r="K42">
        <f>ROUND('qx mannen 2022'!K42,10)</f>
        <v>7.545866E-4</v>
      </c>
      <c r="L42">
        <f>ROUND('qx mannen 2022'!L42,10)</f>
        <v>7.4243849999999995E-4</v>
      </c>
      <c r="M42">
        <f>ROUND('qx mannen 2022'!M42,10)</f>
        <v>7.3042769999999999E-4</v>
      </c>
      <c r="N42">
        <f>ROUND('qx mannen 2022'!N42,10)</f>
        <v>7.1855829999999999E-4</v>
      </c>
      <c r="O42">
        <f>ROUND('qx mannen 2022'!O42,10)</f>
        <v>7.0683379999999997E-4</v>
      </c>
      <c r="P42">
        <f>ROUND('qx mannen 2022'!P42,10)</f>
        <v>6.9525689999999998E-4</v>
      </c>
      <c r="Q42">
        <f>ROUND('qx mannen 2022'!Q42,10)</f>
        <v>6.8382999999999996E-4</v>
      </c>
      <c r="R42">
        <f>ROUND('qx mannen 2022'!R42,10)</f>
        <v>6.7255489999999999E-4</v>
      </c>
      <c r="S42">
        <f>ROUND('qx mannen 2022'!S42,10)</f>
        <v>6.6143289999999997E-4</v>
      </c>
      <c r="T42">
        <f>ROUND('qx mannen 2022'!T42,10)</f>
        <v>6.5046519999999999E-4</v>
      </c>
      <c r="U42">
        <f>ROUND('qx mannen 2022'!U42,10)</f>
        <v>6.3965229999999999E-4</v>
      </c>
      <c r="V42">
        <f>ROUND('qx mannen 2022'!V42,10)</f>
        <v>6.2899470000000004E-4</v>
      </c>
      <c r="W42">
        <f>ROUND('qx mannen 2022'!W42,10)</f>
        <v>6.1849240000000003E-4</v>
      </c>
      <c r="X42">
        <f>ROUND('qx mannen 2022'!X42,10)</f>
        <v>6.081452E-4</v>
      </c>
      <c r="Y42">
        <f>ROUND('qx mannen 2022'!Y42,10)</f>
        <v>5.9795279999999996E-4</v>
      </c>
      <c r="Z42">
        <f>ROUND('qx mannen 2022'!Z42,10)</f>
        <v>5.8791449999999999E-4</v>
      </c>
      <c r="AA42">
        <f>ROUND('qx mannen 2022'!AA42,10)</f>
        <v>5.7802959999999997E-4</v>
      </c>
      <c r="AB42">
        <f>ROUND('qx mannen 2022'!AB42,10)</f>
        <v>5.6829709999999998E-4</v>
      </c>
      <c r="AC42">
        <f>ROUND('qx mannen 2022'!AC42,10)</f>
        <v>5.5871600000000001E-4</v>
      </c>
      <c r="AD42">
        <f>ROUND('qx mannen 2022'!AD42,10)</f>
        <v>5.4928509999999998E-4</v>
      </c>
      <c r="AE42">
        <f>ROUND('qx mannen 2022'!AE42,10)</f>
        <v>5.4000309999999998E-4</v>
      </c>
      <c r="AF42">
        <f>ROUND('qx mannen 2022'!AF42,10)</f>
        <v>5.3086859999999997E-4</v>
      </c>
      <c r="AG42">
        <f>ROUND('qx mannen 2022'!AG42,10)</f>
        <v>5.2188020000000002E-4</v>
      </c>
      <c r="AH42">
        <f>ROUND('qx mannen 2022'!AH42,10)</f>
        <v>5.1303619999999999E-4</v>
      </c>
      <c r="AI42">
        <f>ROUND('qx mannen 2022'!AI42,10)</f>
        <v>5.043351E-4</v>
      </c>
      <c r="AJ42">
        <f>ROUND('qx mannen 2022'!AJ42,10)</f>
        <v>4.9577520000000002E-4</v>
      </c>
      <c r="AK42">
        <f>ROUND('qx mannen 2022'!AK42,10)</f>
        <v>4.8735469999999998E-4</v>
      </c>
      <c r="AL42">
        <f>ROUND('qx mannen 2022'!AL42,10)</f>
        <v>4.7907210000000002E-4</v>
      </c>
      <c r="AM42">
        <f>ROUND('qx mannen 2022'!AM42,10)</f>
        <v>4.7092549999999998E-4</v>
      </c>
      <c r="AN42">
        <f>ROUND('qx mannen 2022'!AN42,10)</f>
        <v>4.629131E-4</v>
      </c>
      <c r="AO42">
        <f>ROUND('qx mannen 2022'!AO42,10)</f>
        <v>4.5503299999999998E-4</v>
      </c>
      <c r="AP42">
        <f>ROUND('qx mannen 2022'!AP42,10)</f>
        <v>4.4728360000000002E-4</v>
      </c>
      <c r="AQ42">
        <f>ROUND('qx mannen 2022'!AQ42,10)</f>
        <v>4.3966289999999999E-4</v>
      </c>
      <c r="AR42">
        <f>ROUND('qx mannen 2022'!AR42,10)</f>
        <v>4.3216899999999999E-4</v>
      </c>
      <c r="AS42">
        <f>ROUND('qx mannen 2022'!AS42,10)</f>
        <v>4.2480030000000002E-4</v>
      </c>
      <c r="AT42">
        <f>ROUND('qx mannen 2022'!AT42,10)</f>
        <v>4.1755470000000002E-4</v>
      </c>
      <c r="AU42">
        <f>ROUND('qx mannen 2022'!AU42,10)</f>
        <v>4.1043059999999997E-4</v>
      </c>
      <c r="AV42">
        <f>ROUND('qx mannen 2022'!AV42,10)</f>
        <v>4.0342589999999999E-4</v>
      </c>
      <c r="AW42">
        <f>ROUND('qx mannen 2022'!AW42,10)</f>
        <v>3.9653900000000001E-4</v>
      </c>
      <c r="AX42">
        <f>ROUND('qx mannen 2022'!AX42,10)</f>
        <v>3.8976800000000003E-4</v>
      </c>
      <c r="AY42">
        <f>ROUND('qx mannen 2022'!AY42,10)</f>
        <v>3.8311120000000001E-4</v>
      </c>
      <c r="AZ42">
        <f>ROUND('qx mannen 2022'!AZ42,10)</f>
        <v>3.7656659999999999E-4</v>
      </c>
      <c r="BA42">
        <f>ROUND('qx mannen 2022'!BA42,10)</f>
        <v>3.701326E-4</v>
      </c>
      <c r="BB42">
        <f>ROUND('qx mannen 2022'!BB42,10)</f>
        <v>3.6380739999999998E-4</v>
      </c>
      <c r="BC42">
        <f>ROUND('qx mannen 2022'!BC42,10)</f>
        <v>3.575893E-4</v>
      </c>
      <c r="BD42">
        <f>ROUND('qx mannen 2022'!BD42,10)</f>
        <v>3.5147649999999999E-4</v>
      </c>
      <c r="BE42">
        <f>ROUND('qx mannen 2022'!BE42,10)</f>
        <v>3.4546739999999999E-4</v>
      </c>
      <c r="BF42">
        <f>ROUND('qx mannen 2022'!BF42,10)</f>
        <v>3.3956029999999998E-4</v>
      </c>
      <c r="BG42">
        <f>ROUND('qx mannen 2022'!BG42,10)</f>
        <v>3.3375339999999997E-4</v>
      </c>
      <c r="BH42">
        <f>ROUND('qx mannen 2022'!BH42,10)</f>
        <v>3.2804520000000002E-4</v>
      </c>
      <c r="BI42">
        <f>ROUND('qx mannen 2022'!BI42,10)</f>
        <v>3.224341E-4</v>
      </c>
      <c r="BJ42">
        <f>ROUND('qx mannen 2022'!BJ42,10)</f>
        <v>3.1691839999999999E-4</v>
      </c>
      <c r="BK42">
        <f>ROUND('qx mannen 2022'!BK42,10)</f>
        <v>3.1149660000000002E-4</v>
      </c>
      <c r="BL42">
        <f>ROUND('qx mannen 2022'!BL42,10)</f>
        <v>3.0616710000000002E-4</v>
      </c>
      <c r="BM42">
        <f>ROUND('qx mannen 2022'!BM42,10)</f>
        <v>3.0092850000000001E-4</v>
      </c>
      <c r="BN42">
        <f>ROUND('qx mannen 2022'!BN42,10)</f>
        <v>2.9577899999999997E-4</v>
      </c>
      <c r="BO42">
        <f>ROUND('qx mannen 2022'!BO42,10)</f>
        <v>2.9071739999999999E-4</v>
      </c>
      <c r="BP42">
        <f>ROUND('qx mannen 2022'!BP42,10)</f>
        <v>2.857421E-4</v>
      </c>
      <c r="BQ42">
        <f>ROUND('qx mannen 2022'!BQ42,10)</f>
        <v>2.8085170000000001E-4</v>
      </c>
      <c r="BR42">
        <f>ROUND('qx mannen 2022'!BR42,10)</f>
        <v>2.760447E-4</v>
      </c>
      <c r="BS42">
        <f>ROUND('qx mannen 2022'!BS42,10)</f>
        <v>2.7131980000000001E-4</v>
      </c>
      <c r="BT42">
        <f>ROUND('qx mannen 2022'!BT42,10)</f>
        <v>2.6667550000000003E-4</v>
      </c>
      <c r="BU42">
        <f>ROUND('qx mannen 2022'!BU42,10)</f>
        <v>2.6211060000000001E-4</v>
      </c>
      <c r="BV42">
        <f>ROUND('qx mannen 2022'!BV42,10)</f>
        <v>2.576236E-4</v>
      </c>
      <c r="BW42">
        <f>ROUND('qx mannen 2022'!BW42,10)</f>
        <v>2.5321330000000001E-4</v>
      </c>
      <c r="BX42">
        <f>ROUND('qx mannen 2022'!BX42,10)</f>
        <v>2.4887830000000001E-4</v>
      </c>
      <c r="BY42">
        <f>ROUND('qx mannen 2022'!BY42,10)</f>
        <v>2.4461749999999999E-4</v>
      </c>
      <c r="BZ42">
        <f>ROUND('qx mannen 2022'!BZ42,10)</f>
        <v>2.4042940000000001E-4</v>
      </c>
      <c r="CA42">
        <f>ROUND('qx mannen 2022'!CA42,10)</f>
        <v>2.3631300000000001E-4</v>
      </c>
      <c r="CB42">
        <f>ROUND('qx mannen 2022'!CB42,10)</f>
        <v>2.322669E-4</v>
      </c>
      <c r="CC42">
        <f>ROUND('qx mannen 2022'!CC42,10)</f>
        <v>2.2829E-4</v>
      </c>
      <c r="CD42">
        <f>ROUND('qx mannen 2022'!CD42,10)</f>
        <v>2.2438119999999999E-4</v>
      </c>
      <c r="CE42">
        <f>ROUND('qx mannen 2022'!CE42,10)</f>
        <v>2.205392E-4</v>
      </c>
      <c r="CF42">
        <f>ROUND('qx mannen 2022'!CF42,10)</f>
        <v>2.1676289999999999E-4</v>
      </c>
      <c r="CG42">
        <f>ROUND('qx mannen 2022'!CG42,10)</f>
        <v>2.130512E-4</v>
      </c>
      <c r="CH42">
        <f>ROUND('qx mannen 2022'!CH42,10)</f>
        <v>2.0940299999999999E-4</v>
      </c>
      <c r="CI42">
        <f>ROUND('qx mannen 2022'!CI42,10)</f>
        <v>2.058172E-4</v>
      </c>
      <c r="CJ42">
        <f>ROUND('qx mannen 2022'!CJ42,10)</f>
        <v>2.022928E-4</v>
      </c>
      <c r="CK42">
        <f>ROUND('qx mannen 2022'!CK42,10)</f>
        <v>1.9882870000000001E-4</v>
      </c>
      <c r="CL42">
        <f>ROUND('qx mannen 2022'!CL42,10)</f>
        <v>1.9542379999999999E-4</v>
      </c>
      <c r="CM42">
        <f>ROUND('qx mannen 2022'!CM42,10)</f>
        <v>1.9207729999999999E-4</v>
      </c>
      <c r="CN42">
        <f>ROUND('qx mannen 2022'!CN42,10)</f>
        <v>1.8878800000000001E-4</v>
      </c>
      <c r="CO42">
        <f>ROUND('qx mannen 2022'!CO42,10)</f>
        <v>1.8555500000000001E-4</v>
      </c>
      <c r="CP42">
        <f>ROUND('qx mannen 2022'!CP42,10)</f>
        <v>1.8237740000000001E-4</v>
      </c>
      <c r="CQ42">
        <f>ROUND('qx mannen 2022'!CQ42,10)</f>
        <v>1.7925410000000001E-4</v>
      </c>
      <c r="CR42">
        <f>ROUND('qx mannen 2022'!CR42,10)</f>
        <v>1.7618430000000001E-4</v>
      </c>
      <c r="CS42">
        <f>ROUND('qx mannen 2022'!CS42,10)</f>
        <v>1.7316710000000001E-4</v>
      </c>
      <c r="CT42">
        <f>ROUND('qx mannen 2022'!CT42,10)</f>
        <v>1.7020149999999999E-4</v>
      </c>
      <c r="CU42">
        <f>ROUND('qx mannen 2022'!CU42,10)</f>
        <v>1.6728660000000001E-4</v>
      </c>
      <c r="CV42">
        <f>ROUND('qx mannen 2022'!CV42,10)</f>
        <v>1.6442170000000001E-4</v>
      </c>
      <c r="CW42">
        <f>ROUND('qx mannen 2022'!CW42,10)</f>
        <v>1.616058E-4</v>
      </c>
      <c r="CX42">
        <f>ROUND('qx mannen 2022'!CX42,10)</f>
        <v>1.588382E-4</v>
      </c>
      <c r="CY42">
        <f>ROUND('qx mannen 2022'!CY42,10)</f>
        <v>1.561179E-4</v>
      </c>
      <c r="CZ42">
        <f>ROUND('qx mannen 2022'!CZ42,10)</f>
        <v>1.5344419999999999E-4</v>
      </c>
      <c r="DA42">
        <f>ROUND('qx mannen 2022'!DA42,10)</f>
        <v>1.5081630000000001E-4</v>
      </c>
      <c r="DB42">
        <f>ROUND('qx mannen 2022'!DB42,10)</f>
        <v>1.482333E-4</v>
      </c>
      <c r="DC42">
        <f>ROUND('qx mannen 2022'!DC42,10)</f>
        <v>1.4569459999999999E-4</v>
      </c>
      <c r="DD42">
        <f>ROUND('qx mannen 2022'!DD42,10)</f>
        <v>1.431994E-4</v>
      </c>
      <c r="DE42">
        <f>ROUND('qx mannen 2022'!DE42,10)</f>
        <v>1.4074690000000001E-4</v>
      </c>
      <c r="DF42">
        <f>ROUND('qx mannen 2022'!DF42,10)</f>
        <v>1.383364E-4</v>
      </c>
      <c r="DG42">
        <f>ROUND('qx mannen 2022'!DG42,10)</f>
        <v>1.3596720000000001E-4</v>
      </c>
      <c r="DH42">
        <f>ROUND('qx mannen 2022'!DH42,10)</f>
        <v>1.336385E-4</v>
      </c>
      <c r="DI42">
        <f>ROUND('qx mannen 2022'!DI42,10)</f>
        <v>1.313497E-4</v>
      </c>
      <c r="DJ42">
        <f>ROUND('qx mannen 2022'!DJ42,10)</f>
        <v>1.291001E-4</v>
      </c>
      <c r="DK42">
        <f>ROUND('qx mannen 2022'!DK42,10)</f>
        <v>1.2688900000000001E-4</v>
      </c>
      <c r="DL42">
        <f>ROUND('qx mannen 2022'!DL42,10)</f>
        <v>1.2471579999999999E-4</v>
      </c>
      <c r="DM42">
        <f>ROUND('qx mannen 2022'!DM42,10)</f>
        <v>1.2257979999999999E-4</v>
      </c>
      <c r="DN42">
        <f>ROUND('qx mannen 2022'!DN42,10)</f>
        <v>1.204804E-4</v>
      </c>
      <c r="DO42">
        <f>ROUND('qx mannen 2022'!DO42,10)</f>
        <v>1.18417E-4</v>
      </c>
      <c r="DP42">
        <f>ROUND('qx mannen 2022'!DP42,10)</f>
        <v>1.163888E-4</v>
      </c>
      <c r="DQ42">
        <f>ROUND('qx mannen 2022'!DQ42,10)</f>
        <v>1.1439540000000001E-4</v>
      </c>
      <c r="DR42">
        <f>ROUND('qx mannen 2022'!DR42,10)</f>
        <v>1.1243620000000001E-4</v>
      </c>
      <c r="DS42">
        <f>ROUND('qx mannen 2022'!DS42,10)</f>
        <v>1.1051050000000001E-4</v>
      </c>
      <c r="DT42">
        <f>ROUND('qx mannen 2022'!DT42,10)</f>
        <v>1.086178E-4</v>
      </c>
      <c r="DU42">
        <f>ROUND('qx mannen 2022'!DU42,10)</f>
        <v>1.067574E-4</v>
      </c>
      <c r="DV42">
        <f>ROUND('qx mannen 2022'!DV42,10)</f>
        <v>1.04929E-4</v>
      </c>
      <c r="DW42">
        <f>ROUND('qx mannen 2022'!DW42,10)</f>
        <v>1.0313189999999999E-4</v>
      </c>
      <c r="DX42">
        <f>ROUND('qx mannen 2022'!DX42,10)</f>
        <v>1.013655E-4</v>
      </c>
      <c r="DY42">
        <f>ROUND('qx mannen 2022'!DY42,10)</f>
        <v>9.9629400000000005E-5</v>
      </c>
      <c r="DZ42">
        <f>ROUND('qx mannen 2022'!DZ42,10)</f>
        <v>9.7923000000000004E-5</v>
      </c>
      <c r="EA42">
        <f>ROUND('qx mannen 2022'!EA42,10)</f>
        <v>9.6245900000000006E-5</v>
      </c>
      <c r="EB42">
        <f>ROUND('qx mannen 2022'!EB42,10)</f>
        <v>9.4597400000000003E-5</v>
      </c>
      <c r="EC42">
        <f>ROUND('qx mannen 2022'!EC42,10)</f>
        <v>9.2977200000000001E-5</v>
      </c>
      <c r="ED42">
        <f>ROUND('qx mannen 2022'!ED42,10)</f>
        <v>9.1384800000000006E-5</v>
      </c>
      <c r="EE42">
        <f>ROUND('qx mannen 2022'!EE42,10)</f>
        <v>8.9819600000000003E-5</v>
      </c>
      <c r="EF42">
        <f>ROUND('qx mannen 2022'!EF42,10)</f>
        <v>8.8281200000000004E-5</v>
      </c>
      <c r="EG42">
        <f>ROUND('qx mannen 2022'!EG42,10)</f>
        <v>8.6769199999999996E-5</v>
      </c>
      <c r="EH42">
        <f>ROUND('qx mannen 2022'!EH42,10)</f>
        <v>8.5283099999999997E-5</v>
      </c>
      <c r="EI42">
        <f>ROUND('qx mannen 2022'!EI42,10)</f>
        <v>8.3822399999999999E-5</v>
      </c>
      <c r="EJ42">
        <f>ROUND('qx mannen 2022'!EJ42,10)</f>
        <v>8.2386700000000002E-5</v>
      </c>
      <c r="EK42">
        <f>ROUND('qx mannen 2022'!EK42,10)</f>
        <v>8.0975699999999998E-5</v>
      </c>
      <c r="EL42">
        <f>ROUND('qx mannen 2022'!EL42,10)</f>
        <v>7.9588700000000006E-5</v>
      </c>
      <c r="EM42">
        <f>ROUND('qx mannen 2022'!EM42,10)</f>
        <v>7.8225600000000005E-5</v>
      </c>
      <c r="EN42">
        <f>ROUND('qx mannen 2022'!EN42,10)</f>
        <v>7.6885799999999995E-5</v>
      </c>
      <c r="EO42">
        <f>ROUND('qx mannen 2022'!EO42,10)</f>
        <v>7.5568900000000001E-5</v>
      </c>
      <c r="EP42">
        <f>ROUND('qx mannen 2022'!EP42,10)</f>
        <v>7.4274600000000002E-5</v>
      </c>
      <c r="EQ42">
        <f>ROUND('qx mannen 2022'!EQ42,10)</f>
        <v>7.3002499999999998E-5</v>
      </c>
      <c r="ER42">
        <f>ROUND('qx mannen 2022'!ER42,10)</f>
        <v>7.1752099999999994E-5</v>
      </c>
      <c r="ES42">
        <f>ROUND('qx mannen 2022'!ES42,10)</f>
        <v>7.0523200000000003E-5</v>
      </c>
      <c r="ET42">
        <f>ROUND('qx mannen 2022'!ET42,10)</f>
        <v>6.9315300000000004E-5</v>
      </c>
      <c r="EU42">
        <f>ROUND('qx mannen 2022'!EU42,10)</f>
        <v>6.8128100000000003E-5</v>
      </c>
      <c r="EV42">
        <f>ROUND('qx mannen 2022'!EV42,10)</f>
        <v>6.6961199999999999E-5</v>
      </c>
      <c r="EW42">
        <f>ROUND('qx mannen 2022'!EW42,10)</f>
        <v>6.5814299999999998E-5</v>
      </c>
      <c r="EX42">
        <f>ROUND('qx mannen 2022'!EX42,10)</f>
        <v>6.4687100000000006E-5</v>
      </c>
      <c r="EY42">
        <f>ROUND('qx mannen 2022'!EY42,10)</f>
        <v>6.3579199999999996E-5</v>
      </c>
      <c r="EZ42">
        <f>ROUND('qx mannen 2022'!EZ42,10)</f>
        <v>6.2490199999999993E-5</v>
      </c>
      <c r="FA42">
        <f>ROUND('qx mannen 2022'!FA42,10)</f>
        <v>6.1419899999999998E-5</v>
      </c>
      <c r="FB42">
        <f>ROUND('qx mannen 2022'!FB42,10)</f>
        <v>6.0367900000000002E-5</v>
      </c>
      <c r="FC42">
        <f>ROUND('qx mannen 2022'!FC42,10)</f>
        <v>5.9333999999999998E-5</v>
      </c>
      <c r="FD42">
        <f>ROUND('qx mannen 2022'!FD42,10)</f>
        <v>5.8317699999999999E-5</v>
      </c>
      <c r="FE42">
        <f>ROUND('qx mannen 2022'!FE42,10)</f>
        <v>5.7318899999999998E-5</v>
      </c>
      <c r="FF42">
        <f>ROUND('qx mannen 2022'!FF42,10)</f>
        <v>5.63371E-5</v>
      </c>
      <c r="FG42">
        <f>ROUND('qx mannen 2022'!FG42,10)</f>
        <v>5.5372199999999998E-5</v>
      </c>
      <c r="FH42">
        <f>ROUND('qx mannen 2022'!FH42,10)</f>
        <v>5.4423799999999999E-5</v>
      </c>
      <c r="FI42">
        <f>ROUND('qx mannen 2022'!FI42,10)</f>
        <v>5.3491600000000001E-5</v>
      </c>
      <c r="FJ42">
        <f>ROUND('qx mannen 2022'!FJ42,10)</f>
        <v>5.2575499999999998E-5</v>
      </c>
      <c r="FK42">
        <f>ROUND('qx mannen 2022'!FK42,10)</f>
        <v>5.1675000000000002E-5</v>
      </c>
      <c r="FL42">
        <f>ROUND('qx mannen 2022'!FL42,10)</f>
        <v>5.07899E-5</v>
      </c>
      <c r="FM42">
        <f>ROUND('qx mannen 2022'!FM42,10)</f>
        <v>4.9920000000000003E-5</v>
      </c>
      <c r="FN42">
        <f>ROUND('qx mannen 2022'!FN42,10)</f>
        <v>4.9064899999999998E-5</v>
      </c>
      <c r="FO42">
        <f>ROUND('qx mannen 2022'!FO42,10)</f>
        <v>4.8224599999999999E-5</v>
      </c>
      <c r="FP42">
        <f>ROUND('qx mannen 2022'!FP42,10)</f>
        <v>4.7398599999999997E-5</v>
      </c>
      <c r="FQ42">
        <f>ROUND('qx mannen 2022'!FQ42,10)</f>
        <v>4.6586799999999999E-5</v>
      </c>
    </row>
    <row r="43" spans="2:173" x14ac:dyDescent="0.2">
      <c r="B43">
        <f>ROUND('qx mannen 2022'!B43,10)</f>
        <v>9.4871249999999995E-4</v>
      </c>
      <c r="C43">
        <f>ROUND('qx mannen 2022'!C43,10)</f>
        <v>9.3467949999999995E-4</v>
      </c>
      <c r="D43">
        <f>ROUND('qx mannen 2022'!D43,10)</f>
        <v>9.2067699999999995E-4</v>
      </c>
      <c r="E43">
        <f>ROUND('qx mannen 2022'!E43,10)</f>
        <v>9.0672319999999997E-4</v>
      </c>
      <c r="F43">
        <f>ROUND('qx mannen 2022'!F43,10)</f>
        <v>8.9283449999999996E-4</v>
      </c>
      <c r="G43">
        <f>ROUND('qx mannen 2022'!G43,10)</f>
        <v>8.7902529999999996E-4</v>
      </c>
      <c r="H43">
        <f>ROUND('qx mannen 2022'!H43,10)</f>
        <v>8.6530859999999995E-4</v>
      </c>
      <c r="I43">
        <f>ROUND('qx mannen 2022'!I43,10)</f>
        <v>8.5169589999999995E-4</v>
      </c>
      <c r="J43">
        <f>ROUND('qx mannen 2022'!J43,10)</f>
        <v>8.3819739999999997E-4</v>
      </c>
      <c r="K43">
        <f>ROUND('qx mannen 2022'!K43,10)</f>
        <v>8.2482189999999998E-4</v>
      </c>
      <c r="L43">
        <f>ROUND('qx mannen 2022'!L43,10)</f>
        <v>8.1157720000000003E-4</v>
      </c>
      <c r="M43">
        <f>ROUND('qx mannen 2022'!M43,10)</f>
        <v>7.9847010000000005E-4</v>
      </c>
      <c r="N43">
        <f>ROUND('qx mannen 2022'!N43,10)</f>
        <v>7.8550660000000004E-4</v>
      </c>
      <c r="O43">
        <f>ROUND('qx mannen 2022'!O43,10)</f>
        <v>7.726915E-4</v>
      </c>
      <c r="P43">
        <f>ROUND('qx mannen 2022'!P43,10)</f>
        <v>7.6002929999999995E-4</v>
      </c>
      <c r="Q43">
        <f>ROUND('qx mannen 2022'!Q43,10)</f>
        <v>7.4752339999999997E-4</v>
      </c>
      <c r="R43">
        <f>ROUND('qx mannen 2022'!R43,10)</f>
        <v>7.3517690000000002E-4</v>
      </c>
      <c r="S43">
        <f>ROUND('qx mannen 2022'!S43,10)</f>
        <v>7.2299210000000003E-4</v>
      </c>
      <c r="T43">
        <f>ROUND('qx mannen 2022'!T43,10)</f>
        <v>7.1097100000000002E-4</v>
      </c>
      <c r="U43">
        <f>ROUND('qx mannen 2022'!U43,10)</f>
        <v>6.9911490000000001E-4</v>
      </c>
      <c r="V43">
        <f>ROUND('qx mannen 2022'!V43,10)</f>
        <v>6.8742499999999997E-4</v>
      </c>
      <c r="W43">
        <f>ROUND('qx mannen 2022'!W43,10)</f>
        <v>6.759019E-4</v>
      </c>
      <c r="X43">
        <f>ROUND('qx mannen 2022'!X43,10)</f>
        <v>6.6454579999999995E-4</v>
      </c>
      <c r="Y43">
        <f>ROUND('qx mannen 2022'!Y43,10)</f>
        <v>6.5335689999999999E-4</v>
      </c>
      <c r="Z43">
        <f>ROUND('qx mannen 2022'!Z43,10)</f>
        <v>6.4233490000000003E-4</v>
      </c>
      <c r="AA43">
        <f>ROUND('qx mannen 2022'!AA43,10)</f>
        <v>6.3147940000000003E-4</v>
      </c>
      <c r="AB43">
        <f>ROUND('qx mannen 2022'!AB43,10)</f>
        <v>6.2078950000000002E-4</v>
      </c>
      <c r="AC43">
        <f>ROUND('qx mannen 2022'!AC43,10)</f>
        <v>6.102646E-4</v>
      </c>
      <c r="AD43">
        <f>ROUND('qx mannen 2022'!AD43,10)</f>
        <v>5.999035E-4</v>
      </c>
      <c r="AE43">
        <f>ROUND('qx mannen 2022'!AE43,10)</f>
        <v>5.8970500000000005E-4</v>
      </c>
      <c r="AF43">
        <f>ROUND('qx mannen 2022'!AF43,10)</f>
        <v>5.7966789999999995E-4</v>
      </c>
      <c r="AG43">
        <f>ROUND('qx mannen 2022'!AG43,10)</f>
        <v>5.6979070000000005E-4</v>
      </c>
      <c r="AH43">
        <f>ROUND('qx mannen 2022'!AH43,10)</f>
        <v>5.6007189999999997E-4</v>
      </c>
      <c r="AI43">
        <f>ROUND('qx mannen 2022'!AI43,10)</f>
        <v>5.5050979999999997E-4</v>
      </c>
      <c r="AJ43">
        <f>ROUND('qx mannen 2022'!AJ43,10)</f>
        <v>5.4110279999999996E-4</v>
      </c>
      <c r="AK43">
        <f>ROUND('qx mannen 2022'!AK43,10)</f>
        <v>5.3184909999999996E-4</v>
      </c>
      <c r="AL43">
        <f>ROUND('qx mannen 2022'!AL43,10)</f>
        <v>5.2274690000000002E-4</v>
      </c>
      <c r="AM43">
        <f>ROUND('qx mannen 2022'!AM43,10)</f>
        <v>5.1379439999999995E-4</v>
      </c>
      <c r="AN43">
        <f>ROUND('qx mannen 2022'!AN43,10)</f>
        <v>5.0498959999999995E-4</v>
      </c>
      <c r="AO43">
        <f>ROUND('qx mannen 2022'!AO43,10)</f>
        <v>4.963306E-4</v>
      </c>
      <c r="AP43">
        <f>ROUND('qx mannen 2022'!AP43,10)</f>
        <v>4.8781559999999999E-4</v>
      </c>
      <c r="AQ43">
        <f>ROUND('qx mannen 2022'!AQ43,10)</f>
        <v>4.7944239999999998E-4</v>
      </c>
      <c r="AR43">
        <f>ROUND('qx mannen 2022'!AR43,10)</f>
        <v>4.7120920000000001E-4</v>
      </c>
      <c r="AS43">
        <f>ROUND('qx mannen 2022'!AS43,10)</f>
        <v>4.6311399999999998E-4</v>
      </c>
      <c r="AT43">
        <f>ROUND('qx mannen 2022'!AT43,10)</f>
        <v>4.5515470000000001E-4</v>
      </c>
      <c r="AU43">
        <f>ROUND('qx mannen 2022'!AU43,10)</f>
        <v>4.4732929999999999E-4</v>
      </c>
      <c r="AV43">
        <f>ROUND('qx mannen 2022'!AV43,10)</f>
        <v>4.3963599999999998E-4</v>
      </c>
      <c r="AW43">
        <f>ROUND('qx mannen 2022'!AW43,10)</f>
        <v>4.3207260000000002E-4</v>
      </c>
      <c r="AX43">
        <f>ROUND('qx mannen 2022'!AX43,10)</f>
        <v>4.2463709999999999E-4</v>
      </c>
      <c r="AY43">
        <f>ROUND('qx mannen 2022'!AY43,10)</f>
        <v>4.173278E-4</v>
      </c>
      <c r="AZ43">
        <f>ROUND('qx mannen 2022'!AZ43,10)</f>
        <v>4.1014250000000001E-4</v>
      </c>
      <c r="BA43">
        <f>ROUND('qx mannen 2022'!BA43,10)</f>
        <v>4.0307929999999997E-4</v>
      </c>
      <c r="BB43">
        <f>ROUND('qx mannen 2022'!BB43,10)</f>
        <v>3.961363E-4</v>
      </c>
      <c r="BC43">
        <f>ROUND('qx mannen 2022'!BC43,10)</f>
        <v>3.8931159999999997E-4</v>
      </c>
      <c r="BD43">
        <f>ROUND('qx mannen 2022'!BD43,10)</f>
        <v>3.8260319999999998E-4</v>
      </c>
      <c r="BE43">
        <f>ROUND('qx mannen 2022'!BE43,10)</f>
        <v>3.7600939999999998E-4</v>
      </c>
      <c r="BF43">
        <f>ROUND('qx mannen 2022'!BF43,10)</f>
        <v>3.695282E-4</v>
      </c>
      <c r="BG43">
        <f>ROUND('qx mannen 2022'!BG43,10)</f>
        <v>3.631579E-4</v>
      </c>
      <c r="BH43">
        <f>ROUND('qx mannen 2022'!BH43,10)</f>
        <v>3.568965E-4</v>
      </c>
      <c r="BI43">
        <f>ROUND('qx mannen 2022'!BI43,10)</f>
        <v>3.507424E-4</v>
      </c>
      <c r="BJ43">
        <f>ROUND('qx mannen 2022'!BJ43,10)</f>
        <v>3.446937E-4</v>
      </c>
      <c r="BK43">
        <f>ROUND('qx mannen 2022'!BK43,10)</f>
        <v>3.3874870000000001E-4</v>
      </c>
      <c r="BL43">
        <f>ROUND('qx mannen 2022'!BL43,10)</f>
        <v>3.3290570000000001E-4</v>
      </c>
      <c r="BM43">
        <f>ROUND('qx mannen 2022'!BM43,10)</f>
        <v>3.27163E-4</v>
      </c>
      <c r="BN43">
        <f>ROUND('qx mannen 2022'!BN43,10)</f>
        <v>3.2151880000000002E-4</v>
      </c>
      <c r="BO43">
        <f>ROUND('qx mannen 2022'!BO43,10)</f>
        <v>3.1597169999999998E-4</v>
      </c>
      <c r="BP43">
        <f>ROUND('qx mannen 2022'!BP43,10)</f>
        <v>3.1051979999999999E-4</v>
      </c>
      <c r="BQ43">
        <f>ROUND('qx mannen 2022'!BQ43,10)</f>
        <v>3.051617E-4</v>
      </c>
      <c r="BR43">
        <f>ROUND('qx mannen 2022'!BR43,10)</f>
        <v>2.9989570000000002E-4</v>
      </c>
      <c r="BS43">
        <f>ROUND('qx mannen 2022'!BS43,10)</f>
        <v>2.9472029999999999E-4</v>
      </c>
      <c r="BT43">
        <f>ROUND('qx mannen 2022'!BT43,10)</f>
        <v>2.8963399999999999E-4</v>
      </c>
      <c r="BU43">
        <f>ROUND('qx mannen 2022'!BU43,10)</f>
        <v>2.846352E-4</v>
      </c>
      <c r="BV43">
        <f>ROUND('qx mannen 2022'!BV43,10)</f>
        <v>2.7972240000000002E-4</v>
      </c>
      <c r="BW43">
        <f>ROUND('qx mannen 2022'!BW43,10)</f>
        <v>2.7489430000000002E-4</v>
      </c>
      <c r="BX43">
        <f>ROUND('qx mannen 2022'!BX43,10)</f>
        <v>2.7014930000000001E-4</v>
      </c>
      <c r="BY43">
        <f>ROUND('qx mannen 2022'!BY43,10)</f>
        <v>2.65486E-4</v>
      </c>
      <c r="BZ43">
        <f>ROUND('qx mannen 2022'!BZ43,10)</f>
        <v>2.6090310000000003E-4</v>
      </c>
      <c r="CA43">
        <f>ROUND('qx mannen 2022'!CA43,10)</f>
        <v>2.563992E-4</v>
      </c>
      <c r="CB43">
        <f>ROUND('qx mannen 2022'!CB43,10)</f>
        <v>2.5197289999999997E-4</v>
      </c>
      <c r="CC43">
        <f>ROUND('qx mannen 2022'!CC43,10)</f>
        <v>2.476229E-4</v>
      </c>
      <c r="CD43">
        <f>ROUND('qx mannen 2022'!CD43,10)</f>
        <v>2.4334789999999999E-4</v>
      </c>
      <c r="CE43">
        <f>ROUND('qx mannen 2022'!CE43,10)</f>
        <v>2.3914659999999999E-4</v>
      </c>
      <c r="CF43">
        <f>ROUND('qx mannen 2022'!CF43,10)</f>
        <v>2.3501770000000001E-4</v>
      </c>
      <c r="CG43">
        <f>ROUND('qx mannen 2022'!CG43,10)</f>
        <v>2.309601E-4</v>
      </c>
      <c r="CH43">
        <f>ROUND('qx mannen 2022'!CH43,10)</f>
        <v>2.2697240000000001E-4</v>
      </c>
      <c r="CI43">
        <f>ROUND('qx mannen 2022'!CI43,10)</f>
        <v>2.2305360000000001E-4</v>
      </c>
      <c r="CJ43">
        <f>ROUND('qx mannen 2022'!CJ43,10)</f>
        <v>2.1920229999999999E-4</v>
      </c>
      <c r="CK43">
        <f>ROUND('qx mannen 2022'!CK43,10)</f>
        <v>2.154174E-4</v>
      </c>
      <c r="CL43">
        <f>ROUND('qx mannen 2022'!CL43,10)</f>
        <v>2.1169790000000001E-4</v>
      </c>
      <c r="CM43">
        <f>ROUND('qx mannen 2022'!CM43,10)</f>
        <v>2.0804260000000001E-4</v>
      </c>
      <c r="CN43">
        <f>ROUND('qx mannen 2022'!CN43,10)</f>
        <v>2.044503E-4</v>
      </c>
      <c r="CO43">
        <f>ROUND('qx mannen 2022'!CO43,10)</f>
        <v>2.0091999999999999E-4</v>
      </c>
      <c r="CP43">
        <f>ROUND('qx mannen 2022'!CP43,10)</f>
        <v>1.9745059999999999E-4</v>
      </c>
      <c r="CQ43">
        <f>ROUND('qx mannen 2022'!CQ43,10)</f>
        <v>1.940411E-4</v>
      </c>
      <c r="CR43">
        <f>ROUND('qx mannen 2022'!CR43,10)</f>
        <v>1.9069050000000001E-4</v>
      </c>
      <c r="CS43">
        <f>ROUND('qx mannen 2022'!CS43,10)</f>
        <v>1.873977E-4</v>
      </c>
      <c r="CT43">
        <f>ROUND('qx mannen 2022'!CT43,10)</f>
        <v>1.8416170000000001E-4</v>
      </c>
      <c r="CU43">
        <f>ROUND('qx mannen 2022'!CU43,10)</f>
        <v>1.809816E-4</v>
      </c>
      <c r="CV43">
        <f>ROUND('qx mannen 2022'!CV43,10)</f>
        <v>1.7785629999999999E-4</v>
      </c>
      <c r="CW43">
        <f>ROUND('qx mannen 2022'!CW43,10)</f>
        <v>1.74785E-4</v>
      </c>
      <c r="CX43">
        <f>ROUND('qx mannen 2022'!CX43,10)</f>
        <v>1.7176680000000001E-4</v>
      </c>
      <c r="CY43">
        <f>ROUND('qx mannen 2022'!CY43,10)</f>
        <v>1.688006E-4</v>
      </c>
      <c r="CZ43">
        <f>ROUND('qx mannen 2022'!CZ43,10)</f>
        <v>1.658857E-4</v>
      </c>
      <c r="DA43">
        <f>ROUND('qx mannen 2022'!DA43,10)</f>
        <v>1.6302100000000001E-4</v>
      </c>
      <c r="DB43">
        <f>ROUND('qx mannen 2022'!DB43,10)</f>
        <v>1.6020579999999999E-4</v>
      </c>
      <c r="DC43">
        <f>ROUND('qx mannen 2022'!DC43,10)</f>
        <v>1.5743929999999999E-4</v>
      </c>
      <c r="DD43">
        <f>ROUND('qx mannen 2022'!DD43,10)</f>
        <v>1.5472049999999999E-4</v>
      </c>
      <c r="DE43">
        <f>ROUND('qx mannen 2022'!DE43,10)</f>
        <v>1.5204859999999999E-4</v>
      </c>
      <c r="DF43">
        <f>ROUND('qx mannen 2022'!DF43,10)</f>
        <v>1.494228E-4</v>
      </c>
      <c r="DG43">
        <f>ROUND('qx mannen 2022'!DG43,10)</f>
        <v>1.468424E-4</v>
      </c>
      <c r="DH43">
        <f>ROUND('qx mannen 2022'!DH43,10)</f>
        <v>1.4430660000000001E-4</v>
      </c>
      <c r="DI43">
        <f>ROUND('qx mannen 2022'!DI43,10)</f>
        <v>1.4181449999999999E-4</v>
      </c>
      <c r="DJ43">
        <f>ROUND('qx mannen 2022'!DJ43,10)</f>
        <v>1.393655E-4</v>
      </c>
      <c r="DK43">
        <f>ROUND('qx mannen 2022'!DK43,10)</f>
        <v>1.3695870000000001E-4</v>
      </c>
      <c r="DL43">
        <f>ROUND('qx mannen 2022'!DL43,10)</f>
        <v>1.345935E-4</v>
      </c>
      <c r="DM43">
        <f>ROUND('qx mannen 2022'!DM43,10)</f>
        <v>1.322692E-4</v>
      </c>
      <c r="DN43">
        <f>ROUND('qx mannen 2022'!DN43,10)</f>
        <v>1.29985E-4</v>
      </c>
      <c r="DO43">
        <f>ROUND('qx mannen 2022'!DO43,10)</f>
        <v>1.2774020000000001E-4</v>
      </c>
      <c r="DP43">
        <f>ROUND('qx mannen 2022'!DP43,10)</f>
        <v>1.2553419999999999E-4</v>
      </c>
      <c r="DQ43">
        <f>ROUND('qx mannen 2022'!DQ43,10)</f>
        <v>1.2336620000000001E-4</v>
      </c>
      <c r="DR43">
        <f>ROUND('qx mannen 2022'!DR43,10)</f>
        <v>1.212358E-4</v>
      </c>
      <c r="DS43">
        <f>ROUND('qx mannen 2022'!DS43,10)</f>
        <v>1.191421E-4</v>
      </c>
      <c r="DT43">
        <f>ROUND('qx mannen 2022'!DT43,10)</f>
        <v>1.170845E-4</v>
      </c>
      <c r="DU43">
        <f>ROUND('qx mannen 2022'!DU43,10)</f>
        <v>1.150625E-4</v>
      </c>
      <c r="DV43">
        <f>ROUND('qx mannen 2022'!DV43,10)</f>
        <v>1.130754E-4</v>
      </c>
      <c r="DW43">
        <f>ROUND('qx mannen 2022'!DW43,10)</f>
        <v>1.111226E-4</v>
      </c>
      <c r="DX43">
        <f>ROUND('qx mannen 2022'!DX43,10)</f>
        <v>1.092035E-4</v>
      </c>
      <c r="DY43">
        <f>ROUND('qx mannen 2022'!DY43,10)</f>
        <v>1.073176E-4</v>
      </c>
      <c r="DZ43">
        <f>ROUND('qx mannen 2022'!DZ43,10)</f>
        <v>1.0546420000000001E-4</v>
      </c>
      <c r="EA43">
        <f>ROUND('qx mannen 2022'!EA43,10)</f>
        <v>1.036429E-4</v>
      </c>
      <c r="EB43">
        <f>ROUND('qx mannen 2022'!EB43,10)</f>
        <v>1.01853E-4</v>
      </c>
      <c r="EC43">
        <f>ROUND('qx mannen 2022'!EC43,10)</f>
        <v>1.0009399999999999E-4</v>
      </c>
      <c r="ED43">
        <f>ROUND('qx mannen 2022'!ED43,10)</f>
        <v>9.8365399999999998E-5</v>
      </c>
      <c r="EE43">
        <f>ROUND('qx mannen 2022'!EE43,10)</f>
        <v>9.66666E-5</v>
      </c>
      <c r="EF43">
        <f>ROUND('qx mannen 2022'!EF43,10)</f>
        <v>9.4997199999999999E-5</v>
      </c>
      <c r="EG43">
        <f>ROUND('qx mannen 2022'!EG43,10)</f>
        <v>9.3356600000000007E-5</v>
      </c>
      <c r="EH43">
        <f>ROUND('qx mannen 2022'!EH43,10)</f>
        <v>9.1744300000000002E-5</v>
      </c>
      <c r="EI43">
        <f>ROUND('qx mannen 2022'!EI43,10)</f>
        <v>9.0159899999999997E-5</v>
      </c>
      <c r="EJ43">
        <f>ROUND('qx mannen 2022'!EJ43,10)</f>
        <v>8.8602800000000005E-5</v>
      </c>
      <c r="EK43">
        <f>ROUND('qx mannen 2022'!EK43,10)</f>
        <v>8.7072599999999997E-5</v>
      </c>
      <c r="EL43">
        <f>ROUND('qx mannen 2022'!EL43,10)</f>
        <v>8.55689E-5</v>
      </c>
      <c r="EM43">
        <f>ROUND('qx mannen 2022'!EM43,10)</f>
        <v>8.4091099999999999E-5</v>
      </c>
      <c r="EN43">
        <f>ROUND('qx mannen 2022'!EN43,10)</f>
        <v>8.2638800000000006E-5</v>
      </c>
      <c r="EO43">
        <f>ROUND('qx mannen 2022'!EO43,10)</f>
        <v>8.12117E-5</v>
      </c>
      <c r="EP43">
        <f>ROUND('qx mannen 2022'!EP43,10)</f>
        <v>7.9809100000000001E-5</v>
      </c>
      <c r="EQ43">
        <f>ROUND('qx mannen 2022'!EQ43,10)</f>
        <v>7.8430799999999995E-5</v>
      </c>
      <c r="ER43">
        <f>ROUND('qx mannen 2022'!ER43,10)</f>
        <v>7.7076299999999999E-5</v>
      </c>
      <c r="ES43">
        <f>ROUND('qx mannen 2022'!ES43,10)</f>
        <v>7.5745200000000001E-5</v>
      </c>
      <c r="ET43">
        <f>ROUND('qx mannen 2022'!ET43,10)</f>
        <v>7.4437000000000006E-5</v>
      </c>
      <c r="EU43">
        <f>ROUND('qx mannen 2022'!EU43,10)</f>
        <v>7.3151499999999999E-5</v>
      </c>
      <c r="EV43">
        <f>ROUND('qx mannen 2022'!EV43,10)</f>
        <v>7.1888099999999994E-5</v>
      </c>
      <c r="EW43">
        <f>ROUND('qx mannen 2022'!EW43,10)</f>
        <v>7.0646600000000002E-5</v>
      </c>
      <c r="EX43">
        <f>ROUND('qx mannen 2022'!EX43,10)</f>
        <v>6.9426500000000004E-5</v>
      </c>
      <c r="EY43">
        <f>ROUND('qx mannen 2022'!EY43,10)</f>
        <v>6.8227500000000004E-5</v>
      </c>
      <c r="EZ43">
        <f>ROUND('qx mannen 2022'!EZ43,10)</f>
        <v>6.7049200000000002E-5</v>
      </c>
      <c r="FA43">
        <f>ROUND('qx mannen 2022'!FA43,10)</f>
        <v>6.5891199999999997E-5</v>
      </c>
      <c r="FB43">
        <f>ROUND('qx mannen 2022'!FB43,10)</f>
        <v>6.4753300000000002E-5</v>
      </c>
      <c r="FC43">
        <f>ROUND('qx mannen 2022'!FC43,10)</f>
        <v>6.3634999999999996E-5</v>
      </c>
      <c r="FD43">
        <f>ROUND('qx mannen 2022'!FD43,10)</f>
        <v>6.2535999999999999E-5</v>
      </c>
      <c r="FE43">
        <f>ROUND('qx mannen 2022'!FE43,10)</f>
        <v>6.1456000000000002E-5</v>
      </c>
      <c r="FF43">
        <f>ROUND('qx mannen 2022'!FF43,10)</f>
        <v>6.0394599999999999E-5</v>
      </c>
      <c r="FG43">
        <f>ROUND('qx mannen 2022'!FG43,10)</f>
        <v>5.9351600000000003E-5</v>
      </c>
      <c r="FH43">
        <f>ROUND('qx mannen 2022'!FH43,10)</f>
        <v>5.8326499999999998E-5</v>
      </c>
      <c r="FI43">
        <f>ROUND('qx mannen 2022'!FI43,10)</f>
        <v>5.7319199999999998E-5</v>
      </c>
      <c r="FJ43">
        <f>ROUND('qx mannen 2022'!FJ43,10)</f>
        <v>5.6329300000000003E-5</v>
      </c>
      <c r="FK43">
        <f>ROUND('qx mannen 2022'!FK43,10)</f>
        <v>5.5356499999999998E-5</v>
      </c>
      <c r="FL43">
        <f>ROUND('qx mannen 2022'!FL43,10)</f>
        <v>5.4400400000000002E-5</v>
      </c>
      <c r="FM43">
        <f>ROUND('qx mannen 2022'!FM43,10)</f>
        <v>5.3460900000000002E-5</v>
      </c>
      <c r="FN43">
        <f>ROUND('qx mannen 2022'!FN43,10)</f>
        <v>5.2537600000000003E-5</v>
      </c>
      <c r="FO43">
        <f>ROUND('qx mannen 2022'!FO43,10)</f>
        <v>5.1630299999999999E-5</v>
      </c>
      <c r="FP43">
        <f>ROUND('qx mannen 2022'!FP43,10)</f>
        <v>5.0738600000000002E-5</v>
      </c>
      <c r="FQ43">
        <f>ROUND('qx mannen 2022'!FQ43,10)</f>
        <v>4.9862299999999999E-5</v>
      </c>
    </row>
    <row r="44" spans="2:173" x14ac:dyDescent="0.2">
      <c r="B44">
        <f>ROUND('qx mannen 2022'!B44,10)</f>
        <v>1.0431245E-3</v>
      </c>
      <c r="C44">
        <f>ROUND('qx mannen 2022'!C44,10)</f>
        <v>1.0287161000000001E-3</v>
      </c>
      <c r="D44">
        <f>ROUND('qx mannen 2022'!D44,10)</f>
        <v>1.014198E-3</v>
      </c>
      <c r="E44">
        <f>ROUND('qx mannen 2022'!E44,10)</f>
        <v>9.9960390000000004E-4</v>
      </c>
      <c r="F44">
        <f>ROUND('qx mannen 2022'!F44,10)</f>
        <v>9.849641000000001E-4</v>
      </c>
      <c r="G44">
        <f>ROUND('qx mannen 2022'!G44,10)</f>
        <v>9.7030619999999995E-4</v>
      </c>
      <c r="H44">
        <f>ROUND('qx mannen 2022'!H44,10)</f>
        <v>9.5565489999999999E-4</v>
      </c>
      <c r="I44">
        <f>ROUND('qx mannen 2022'!I44,10)</f>
        <v>9.4103250000000002E-4</v>
      </c>
      <c r="J44">
        <f>ROUND('qx mannen 2022'!J44,10)</f>
        <v>9.2645879999999996E-4</v>
      </c>
      <c r="K44">
        <f>ROUND('qx mannen 2022'!K44,10)</f>
        <v>9.1195190000000002E-4</v>
      </c>
      <c r="L44">
        <f>ROUND('qx mannen 2022'!L44,10)</f>
        <v>8.9752769999999998E-4</v>
      </c>
      <c r="M44">
        <f>ROUND('qx mannen 2022'!M44,10)</f>
        <v>8.8320019999999996E-4</v>
      </c>
      <c r="N44">
        <f>ROUND('qx mannen 2022'!N44,10)</f>
        <v>8.6898219999999998E-4</v>
      </c>
      <c r="O44">
        <f>ROUND('qx mannen 2022'!O44,10)</f>
        <v>8.5488459999999997E-4</v>
      </c>
      <c r="P44">
        <f>ROUND('qx mannen 2022'!P44,10)</f>
        <v>8.4091720000000001E-4</v>
      </c>
      <c r="Q44">
        <f>ROUND('qx mannen 2022'!Q44,10)</f>
        <v>8.2708849999999997E-4</v>
      </c>
      <c r="R44">
        <f>ROUND('qx mannen 2022'!R44,10)</f>
        <v>8.1340600000000002E-4</v>
      </c>
      <c r="S44">
        <f>ROUND('qx mannen 2022'!S44,10)</f>
        <v>7.9987609999999996E-4</v>
      </c>
      <c r="T44">
        <f>ROUND('qx mannen 2022'!T44,10)</f>
        <v>7.8650409999999997E-4</v>
      </c>
      <c r="U44">
        <f>ROUND('qx mannen 2022'!U44,10)</f>
        <v>7.7329489999999998E-4</v>
      </c>
      <c r="V44">
        <f>ROUND('qx mannen 2022'!V44,10)</f>
        <v>7.6025229999999999E-4</v>
      </c>
      <c r="W44">
        <f>ROUND('qx mannen 2022'!W44,10)</f>
        <v>7.4737939999999998E-4</v>
      </c>
      <c r="X44">
        <f>ROUND('qx mannen 2022'!X44,10)</f>
        <v>7.3467900000000002E-4</v>
      </c>
      <c r="Y44">
        <f>ROUND('qx mannen 2022'!Y44,10)</f>
        <v>7.2215310000000004E-4</v>
      </c>
      <c r="Z44">
        <f>ROUND('qx mannen 2022'!Z44,10)</f>
        <v>7.0980320000000002E-4</v>
      </c>
      <c r="AA44">
        <f>ROUND('qx mannen 2022'!AA44,10)</f>
        <v>6.976304E-4</v>
      </c>
      <c r="AB44">
        <f>ROUND('qx mannen 2022'!AB44,10)</f>
        <v>6.8563550000000004E-4</v>
      </c>
      <c r="AC44">
        <f>ROUND('qx mannen 2022'!AC44,10)</f>
        <v>6.7381869999999999E-4</v>
      </c>
      <c r="AD44">
        <f>ROUND('qx mannen 2022'!AD44,10)</f>
        <v>6.6217999999999995E-4</v>
      </c>
      <c r="AE44">
        <f>ROUND('qx mannen 2022'!AE44,10)</f>
        <v>6.5071930000000001E-4</v>
      </c>
      <c r="AF44">
        <f>ROUND('qx mannen 2022'!AF44,10)</f>
        <v>6.3943599999999995E-4</v>
      </c>
      <c r="AG44">
        <f>ROUND('qx mannen 2022'!AG44,10)</f>
        <v>6.2832920000000002E-4</v>
      </c>
      <c r="AH44">
        <f>ROUND('qx mannen 2022'!AH44,10)</f>
        <v>6.1739810000000005E-4</v>
      </c>
      <c r="AI44">
        <f>ROUND('qx mannen 2022'!AI44,10)</f>
        <v>6.0664140000000002E-4</v>
      </c>
      <c r="AJ44">
        <f>ROUND('qx mannen 2022'!AJ44,10)</f>
        <v>5.9605789999999997E-4</v>
      </c>
      <c r="AK44">
        <f>ROUND('qx mannen 2022'!AK44,10)</f>
        <v>5.8564610000000003E-4</v>
      </c>
      <c r="AL44">
        <f>ROUND('qx mannen 2022'!AL44,10)</f>
        <v>5.7540450000000002E-4</v>
      </c>
      <c r="AM44">
        <f>ROUND('qx mannen 2022'!AM44,10)</f>
        <v>5.6533129999999997E-4</v>
      </c>
      <c r="AN44">
        <f>ROUND('qx mannen 2022'!AN44,10)</f>
        <v>5.5542479999999995E-4</v>
      </c>
      <c r="AO44">
        <f>ROUND('qx mannen 2022'!AO44,10)</f>
        <v>5.4568309999999997E-4</v>
      </c>
      <c r="AP44">
        <f>ROUND('qx mannen 2022'!AP44,10)</f>
        <v>5.3610430000000002E-4</v>
      </c>
      <c r="AQ44">
        <f>ROUND('qx mannen 2022'!AQ44,10)</f>
        <v>5.2668650000000001E-4</v>
      </c>
      <c r="AR44">
        <f>ROUND('qx mannen 2022'!AR44,10)</f>
        <v>5.1742750000000005E-4</v>
      </c>
      <c r="AS44">
        <f>ROUND('qx mannen 2022'!AS44,10)</f>
        <v>5.083253E-4</v>
      </c>
      <c r="AT44">
        <f>ROUND('qx mannen 2022'!AT44,10)</f>
        <v>4.9937790000000005E-4</v>
      </c>
      <c r="AU44">
        <f>ROUND('qx mannen 2022'!AU44,10)</f>
        <v>4.9058299999999995E-4</v>
      </c>
      <c r="AV44">
        <f>ROUND('qx mannen 2022'!AV44,10)</f>
        <v>4.8193859999999999E-4</v>
      </c>
      <c r="AW44">
        <f>ROUND('qx mannen 2022'!AW44,10)</f>
        <v>4.7344249999999998E-4</v>
      </c>
      <c r="AX44">
        <f>ROUND('qx mannen 2022'!AX44,10)</f>
        <v>4.6509239999999999E-4</v>
      </c>
      <c r="AY44">
        <f>ROUND('qx mannen 2022'!AY44,10)</f>
        <v>4.5688640000000002E-4</v>
      </c>
      <c r="AZ44">
        <f>ROUND('qx mannen 2022'!AZ44,10)</f>
        <v>4.4882210000000001E-4</v>
      </c>
      <c r="BA44">
        <f>ROUND('qx mannen 2022'!BA44,10)</f>
        <v>4.4089729999999998E-4</v>
      </c>
      <c r="BB44">
        <f>ROUND('qx mannen 2022'!BB44,10)</f>
        <v>4.3311000000000001E-4</v>
      </c>
      <c r="BC44">
        <f>ROUND('qx mannen 2022'!BC44,10)</f>
        <v>4.2545799999999998E-4</v>
      </c>
      <c r="BD44">
        <f>ROUND('qx mannen 2022'!BD44,10)</f>
        <v>4.179392E-4</v>
      </c>
      <c r="BE44">
        <f>ROUND('qx mannen 2022'!BE44,10)</f>
        <v>4.1055129999999999E-4</v>
      </c>
      <c r="BF44">
        <f>ROUND('qx mannen 2022'!BF44,10)</f>
        <v>4.032924E-4</v>
      </c>
      <c r="BG44">
        <f>ROUND('qx mannen 2022'!BG44,10)</f>
        <v>3.961603E-4</v>
      </c>
      <c r="BH44">
        <f>ROUND('qx mannen 2022'!BH44,10)</f>
        <v>3.8915279999999998E-4</v>
      </c>
      <c r="BI44">
        <f>ROUND('qx mannen 2022'!BI44,10)</f>
        <v>3.8226809999999999E-4</v>
      </c>
      <c r="BJ44">
        <f>ROUND('qx mannen 2022'!BJ44,10)</f>
        <v>3.7550410000000001E-4</v>
      </c>
      <c r="BK44">
        <f>ROUND('qx mannen 2022'!BK44,10)</f>
        <v>3.688586E-4</v>
      </c>
      <c r="BL44">
        <f>ROUND('qx mannen 2022'!BL44,10)</f>
        <v>3.6232989999999997E-4</v>
      </c>
      <c r="BM44">
        <f>ROUND('qx mannen 2022'!BM44,10)</f>
        <v>3.559158E-4</v>
      </c>
      <c r="BN44">
        <f>ROUND('qx mannen 2022'!BN44,10)</f>
        <v>3.496145E-4</v>
      </c>
      <c r="BO44">
        <f>ROUND('qx mannen 2022'!BO44,10)</f>
        <v>3.43424E-4</v>
      </c>
      <c r="BP44">
        <f>ROUND('qx mannen 2022'!BP44,10)</f>
        <v>3.3734249999999998E-4</v>
      </c>
      <c r="BQ44">
        <f>ROUND('qx mannen 2022'!BQ44,10)</f>
        <v>3.313681E-4</v>
      </c>
      <c r="BR44">
        <f>ROUND('qx mannen 2022'!BR44,10)</f>
        <v>3.2549899999999998E-4</v>
      </c>
      <c r="BS44">
        <f>ROUND('qx mannen 2022'!BS44,10)</f>
        <v>3.1973329999999999E-4</v>
      </c>
      <c r="BT44">
        <f>ROUND('qx mannen 2022'!BT44,10)</f>
        <v>3.1406940000000002E-4</v>
      </c>
      <c r="BU44">
        <f>ROUND('qx mannen 2022'!BU44,10)</f>
        <v>3.0850529999999998E-4</v>
      </c>
      <c r="BV44">
        <f>ROUND('qx mannen 2022'!BV44,10)</f>
        <v>3.0303950000000002E-4</v>
      </c>
      <c r="BW44">
        <f>ROUND('qx mannen 2022'!BW44,10)</f>
        <v>2.976702E-4</v>
      </c>
      <c r="BX44">
        <f>ROUND('qx mannen 2022'!BX44,10)</f>
        <v>2.923957E-4</v>
      </c>
      <c r="BY44">
        <f>ROUND('qx mannen 2022'!BY44,10)</f>
        <v>2.8721440000000002E-4</v>
      </c>
      <c r="BZ44">
        <f>ROUND('qx mannen 2022'!BZ44,10)</f>
        <v>2.8212469999999999E-4</v>
      </c>
      <c r="CA44">
        <f>ROUND('qx mannen 2022'!CA44,10)</f>
        <v>2.7712489999999999E-4</v>
      </c>
      <c r="CB44">
        <f>ROUND('qx mannen 2022'!CB44,10)</f>
        <v>2.722135E-4</v>
      </c>
      <c r="CC44">
        <f>ROUND('qx mannen 2022'!CC44,10)</f>
        <v>2.6738899999999998E-4</v>
      </c>
      <c r="CD44">
        <f>ROUND('qx mannen 2022'!CD44,10)</f>
        <v>2.626498E-4</v>
      </c>
      <c r="CE44">
        <f>ROUND('qx mannen 2022'!CE44,10)</f>
        <v>2.579945E-4</v>
      </c>
      <c r="CF44">
        <f>ROUND('qx mannen 2022'!CF44,10)</f>
        <v>2.5342149999999999E-4</v>
      </c>
      <c r="CG44">
        <f>ROUND('qx mannen 2022'!CG44,10)</f>
        <v>2.4892950000000001E-4</v>
      </c>
      <c r="CH44">
        <f>ROUND('qx mannen 2022'!CH44,10)</f>
        <v>2.445169E-4</v>
      </c>
      <c r="CI44">
        <f>ROUND('qx mannen 2022'!CI44,10)</f>
        <v>2.4018250000000001E-4</v>
      </c>
      <c r="CJ44">
        <f>ROUND('qx mannen 2022'!CJ44,10)</f>
        <v>2.3592479999999999E-4</v>
      </c>
      <c r="CK44">
        <f>ROUND('qx mannen 2022'!CK44,10)</f>
        <v>2.3174250000000001E-4</v>
      </c>
      <c r="CL44">
        <f>ROUND('qx mannen 2022'!CL44,10)</f>
        <v>2.2763420000000001E-4</v>
      </c>
      <c r="CM44">
        <f>ROUND('qx mannen 2022'!CM44,10)</f>
        <v>2.235987E-4</v>
      </c>
      <c r="CN44">
        <f>ROUND('qx mannen 2022'!CN44,10)</f>
        <v>2.1963470000000001E-4</v>
      </c>
      <c r="CO44">
        <f>ROUND('qx mannen 2022'!CO44,10)</f>
        <v>2.157409E-4</v>
      </c>
      <c r="CP44">
        <f>ROUND('qx mannen 2022'!CP44,10)</f>
        <v>2.1191609999999999E-4</v>
      </c>
      <c r="CQ44">
        <f>ROUND('qx mannen 2022'!CQ44,10)</f>
        <v>2.08159E-4</v>
      </c>
      <c r="CR44">
        <f>ROUND('qx mannen 2022'!CR44,10)</f>
        <v>2.044685E-4</v>
      </c>
      <c r="CS44">
        <f>ROUND('qx mannen 2022'!CS44,10)</f>
        <v>2.008434E-4</v>
      </c>
      <c r="CT44">
        <f>ROUND('qx mannen 2022'!CT44,10)</f>
        <v>1.9728249999999999E-4</v>
      </c>
      <c r="CU44">
        <f>ROUND('qx mannen 2022'!CU44,10)</f>
        <v>1.9378470000000001E-4</v>
      </c>
      <c r="CV44">
        <f>ROUND('qx mannen 2022'!CV44,10)</f>
        <v>1.9034879999999999E-4</v>
      </c>
      <c r="CW44">
        <f>ROUND('qx mannen 2022'!CW44,10)</f>
        <v>1.8697390000000001E-4</v>
      </c>
      <c r="CX44">
        <f>ROUND('qx mannen 2022'!CX44,10)</f>
        <v>1.8365880000000001E-4</v>
      </c>
      <c r="CY44">
        <f>ROUND('qx mannen 2022'!CY44,10)</f>
        <v>1.804024E-4</v>
      </c>
      <c r="CZ44">
        <f>ROUND('qx mannen 2022'!CZ44,10)</f>
        <v>1.7720379999999999E-4</v>
      </c>
      <c r="DA44">
        <f>ROUND('qx mannen 2022'!DA44,10)</f>
        <v>1.7406179999999999E-4</v>
      </c>
      <c r="DB44">
        <f>ROUND('qx mannen 2022'!DB44,10)</f>
        <v>1.709755E-4</v>
      </c>
      <c r="DC44">
        <f>ROUND('qx mannen 2022'!DC44,10)</f>
        <v>1.67944E-4</v>
      </c>
      <c r="DD44">
        <f>ROUND('qx mannen 2022'!DD44,10)</f>
        <v>1.6496610000000001E-4</v>
      </c>
      <c r="DE44">
        <f>ROUND('qx mannen 2022'!DE44,10)</f>
        <v>1.6204110000000001E-4</v>
      </c>
      <c r="DF44">
        <f>ROUND('qx mannen 2022'!DF44,10)</f>
        <v>1.591679E-4</v>
      </c>
      <c r="DG44">
        <f>ROUND('qx mannen 2022'!DG44,10)</f>
        <v>1.563456E-4</v>
      </c>
      <c r="DH44">
        <f>ROUND('qx mannen 2022'!DH44,10)</f>
        <v>1.535734E-4</v>
      </c>
      <c r="DI44">
        <f>ROUND('qx mannen 2022'!DI44,10)</f>
        <v>1.508503E-4</v>
      </c>
      <c r="DJ44">
        <f>ROUND('qx mannen 2022'!DJ44,10)</f>
        <v>1.4817540000000001E-4</v>
      </c>
      <c r="DK44">
        <f>ROUND('qx mannen 2022'!DK44,10)</f>
        <v>1.4554800000000001E-4</v>
      </c>
      <c r="DL44">
        <f>ROUND('qx mannen 2022'!DL44,10)</f>
        <v>1.4296719999999999E-4</v>
      </c>
      <c r="DM44">
        <f>ROUND('qx mannen 2022'!DM44,10)</f>
        <v>1.404322E-4</v>
      </c>
      <c r="DN44">
        <f>ROUND('qx mannen 2022'!DN44,10)</f>
        <v>1.37942E-4</v>
      </c>
      <c r="DO44">
        <f>ROUND('qx mannen 2022'!DO44,10)</f>
        <v>1.3549610000000001E-4</v>
      </c>
      <c r="DP44">
        <f>ROUND('qx mannen 2022'!DP44,10)</f>
        <v>1.3309340000000001E-4</v>
      </c>
      <c r="DQ44">
        <f>ROUND('qx mannen 2022'!DQ44,10)</f>
        <v>1.3073340000000001E-4</v>
      </c>
      <c r="DR44">
        <f>ROUND('qx mannen 2022'!DR44,10)</f>
        <v>1.2841529999999999E-4</v>
      </c>
      <c r="DS44">
        <f>ROUND('qx mannen 2022'!DS44,10)</f>
        <v>1.2613819999999999E-4</v>
      </c>
      <c r="DT44">
        <f>ROUND('qx mannen 2022'!DT44,10)</f>
        <v>1.239015E-4</v>
      </c>
      <c r="DU44">
        <f>ROUND('qx mannen 2022'!DU44,10)</f>
        <v>1.217044E-4</v>
      </c>
      <c r="DV44">
        <f>ROUND('qx mannen 2022'!DV44,10)</f>
        <v>1.195464E-4</v>
      </c>
      <c r="DW44">
        <f>ROUND('qx mannen 2022'!DW44,10)</f>
        <v>1.174265E-4</v>
      </c>
      <c r="DX44">
        <f>ROUND('qx mannen 2022'!DX44,10)</f>
        <v>1.1534430000000001E-4</v>
      </c>
      <c r="DY44">
        <f>ROUND('qx mannen 2022'!DY44,10)</f>
        <v>1.13299E-4</v>
      </c>
      <c r="DZ44">
        <f>ROUND('qx mannen 2022'!DZ44,10)</f>
        <v>1.1128990000000001E-4</v>
      </c>
      <c r="EA44">
        <f>ROUND('qx mannen 2022'!EA44,10)</f>
        <v>1.093165E-4</v>
      </c>
      <c r="EB44">
        <f>ROUND('qx mannen 2022'!EB44,10)</f>
        <v>1.07378E-4</v>
      </c>
      <c r="EC44">
        <f>ROUND('qx mannen 2022'!EC44,10)</f>
        <v>1.05474E-4</v>
      </c>
      <c r="ED44">
        <f>ROUND('qx mannen 2022'!ED44,10)</f>
        <v>1.0360360000000001E-4</v>
      </c>
      <c r="EE44">
        <f>ROUND('qx mannen 2022'!EE44,10)</f>
        <v>1.017665E-4</v>
      </c>
      <c r="EF44">
        <f>ROUND('qx mannen 2022'!EF44,10)</f>
        <v>9.9961899999999996E-5</v>
      </c>
      <c r="EG44">
        <f>ROUND('qx mannen 2022'!EG44,10)</f>
        <v>9.8189299999999999E-5</v>
      </c>
      <c r="EH44">
        <f>ROUND('qx mannen 2022'!EH44,10)</f>
        <v>9.6448199999999996E-5</v>
      </c>
      <c r="EI44">
        <f>ROUND('qx mannen 2022'!EI44,10)</f>
        <v>9.4737900000000007E-5</v>
      </c>
      <c r="EJ44">
        <f>ROUND('qx mannen 2022'!EJ44,10)</f>
        <v>9.3058000000000002E-5</v>
      </c>
      <c r="EK44">
        <f>ROUND('qx mannen 2022'!EK44,10)</f>
        <v>9.1407800000000003E-5</v>
      </c>
      <c r="EL44">
        <f>ROUND('qx mannen 2022'!EL44,10)</f>
        <v>8.9786900000000006E-5</v>
      </c>
      <c r="EM44">
        <f>ROUND('qx mannen 2022'!EM44,10)</f>
        <v>8.8194699999999998E-5</v>
      </c>
      <c r="EN44">
        <f>ROUND('qx mannen 2022'!EN44,10)</f>
        <v>8.6630800000000004E-5</v>
      </c>
      <c r="EO44">
        <f>ROUND('qx mannen 2022'!EO44,10)</f>
        <v>8.5094599999999997E-5</v>
      </c>
      <c r="EP44">
        <f>ROUND('qx mannen 2022'!EP44,10)</f>
        <v>8.3585700000000002E-5</v>
      </c>
      <c r="EQ44">
        <f>ROUND('qx mannen 2022'!EQ44,10)</f>
        <v>8.2103500000000004E-5</v>
      </c>
      <c r="ER44">
        <f>ROUND('qx mannen 2022'!ER44,10)</f>
        <v>8.0647499999999997E-5</v>
      </c>
      <c r="ES44">
        <f>ROUND('qx mannen 2022'!ES44,10)</f>
        <v>7.9217399999999998E-5</v>
      </c>
      <c r="ET44">
        <f>ROUND('qx mannen 2022'!ET44,10)</f>
        <v>7.7812700000000001E-5</v>
      </c>
      <c r="EU44">
        <f>ROUND('qx mannen 2022'!EU44,10)</f>
        <v>7.6432800000000005E-5</v>
      </c>
      <c r="EV44">
        <f>ROUND('qx mannen 2022'!EV44,10)</f>
        <v>7.5077499999999994E-5</v>
      </c>
      <c r="EW44">
        <f>ROUND('qx mannen 2022'!EW44,10)</f>
        <v>7.3746100000000002E-5</v>
      </c>
      <c r="EX44">
        <f>ROUND('qx mannen 2022'!EX44,10)</f>
        <v>7.2438400000000001E-5</v>
      </c>
      <c r="EY44">
        <f>ROUND('qx mannen 2022'!EY44,10)</f>
        <v>7.1153899999999996E-5</v>
      </c>
      <c r="EZ44">
        <f>ROUND('qx mannen 2022'!EZ44,10)</f>
        <v>6.9892099999999994E-5</v>
      </c>
      <c r="FA44">
        <f>ROUND('qx mannen 2022'!FA44,10)</f>
        <v>6.8652700000000001E-5</v>
      </c>
      <c r="FB44">
        <f>ROUND('qx mannen 2022'!FB44,10)</f>
        <v>6.7435300000000001E-5</v>
      </c>
      <c r="FC44">
        <f>ROUND('qx mannen 2022'!FC44,10)</f>
        <v>6.6239499999999995E-5</v>
      </c>
      <c r="FD44">
        <f>ROUND('qx mannen 2022'!FD44,10)</f>
        <v>6.5064899999999994E-5</v>
      </c>
      <c r="FE44">
        <f>ROUND('qx mannen 2022'!FE44,10)</f>
        <v>6.3911099999999999E-5</v>
      </c>
      <c r="FF44">
        <f>ROUND('qx mannen 2022'!FF44,10)</f>
        <v>6.2777800000000001E-5</v>
      </c>
      <c r="FG44">
        <f>ROUND('qx mannen 2022'!FG44,10)</f>
        <v>6.1664500000000006E-5</v>
      </c>
      <c r="FH44">
        <f>ROUND('qx mannen 2022'!FH44,10)</f>
        <v>6.0571E-5</v>
      </c>
      <c r="FI44">
        <f>ROUND('qx mannen 2022'!FI44,10)</f>
        <v>5.9496900000000003E-5</v>
      </c>
      <c r="FJ44">
        <f>ROUND('qx mannen 2022'!FJ44,10)</f>
        <v>5.84419E-5</v>
      </c>
      <c r="FK44">
        <f>ROUND('qx mannen 2022'!FK44,10)</f>
        <v>5.7405499999999998E-5</v>
      </c>
      <c r="FL44">
        <f>ROUND('qx mannen 2022'!FL44,10)</f>
        <v>5.6387500000000002E-5</v>
      </c>
      <c r="FM44">
        <f>ROUND('qx mannen 2022'!FM44,10)</f>
        <v>5.5387599999999998E-5</v>
      </c>
      <c r="FN44">
        <f>ROUND('qx mannen 2022'!FN44,10)</f>
        <v>5.4405399999999999E-5</v>
      </c>
      <c r="FO44">
        <f>ROUND('qx mannen 2022'!FO44,10)</f>
        <v>5.3440699999999998E-5</v>
      </c>
      <c r="FP44">
        <f>ROUND('qx mannen 2022'!FP44,10)</f>
        <v>5.2493E-5</v>
      </c>
      <c r="FQ44">
        <f>ROUND('qx mannen 2022'!FQ44,10)</f>
        <v>5.1562099999999999E-5</v>
      </c>
    </row>
    <row r="45" spans="2:173" x14ac:dyDescent="0.2">
      <c r="B45">
        <f>ROUND('qx mannen 2022'!B45,10)</f>
        <v>1.1496536E-3</v>
      </c>
      <c r="C45">
        <f>ROUND('qx mannen 2022'!C45,10)</f>
        <v>1.1344623E-3</v>
      </c>
      <c r="D45">
        <f>ROUND('qx mannen 2022'!D45,10)</f>
        <v>1.1190816000000001E-3</v>
      </c>
      <c r="E45">
        <f>ROUND('qx mannen 2022'!E45,10)</f>
        <v>1.1035540000000001E-3</v>
      </c>
      <c r="F45">
        <f>ROUND('qx mannen 2022'!F45,10)</f>
        <v>1.0879183000000001E-3</v>
      </c>
      <c r="G45">
        <f>ROUND('qx mannen 2022'!G45,10)</f>
        <v>1.0722096E-3</v>
      </c>
      <c r="H45">
        <f>ROUND('qx mannen 2022'!H45,10)</f>
        <v>1.0564598000000001E-3</v>
      </c>
      <c r="I45">
        <f>ROUND('qx mannen 2022'!I45,10)</f>
        <v>1.0406975999999999E-3</v>
      </c>
      <c r="J45">
        <f>ROUND('qx mannen 2022'!J45,10)</f>
        <v>1.0249488E-3</v>
      </c>
      <c r="K45">
        <f>ROUND('qx mannen 2022'!K45,10)</f>
        <v>1.0092367E-3</v>
      </c>
      <c r="L45">
        <f>ROUND('qx mannen 2022'!L45,10)</f>
        <v>9.9358220000000008E-4</v>
      </c>
      <c r="M45">
        <f>ROUND('qx mannen 2022'!M45,10)</f>
        <v>9.7800379999999991E-4</v>
      </c>
      <c r="N45">
        <f>ROUND('qx mannen 2022'!N45,10)</f>
        <v>9.6251829999999998E-4</v>
      </c>
      <c r="O45">
        <f>ROUND('qx mannen 2022'!O45,10)</f>
        <v>9.4714029999999995E-4</v>
      </c>
      <c r="P45">
        <f>ROUND('qx mannen 2022'!P45,10)</f>
        <v>9.3188289999999996E-4</v>
      </c>
      <c r="Q45">
        <f>ROUND('qx mannen 2022'!Q45,10)</f>
        <v>9.1675770000000005E-4</v>
      </c>
      <c r="R45">
        <f>ROUND('qx mannen 2022'!R45,10)</f>
        <v>9.0177469999999996E-4</v>
      </c>
      <c r="S45">
        <f>ROUND('qx mannen 2022'!S45,10)</f>
        <v>8.8694279999999999E-4</v>
      </c>
      <c r="T45">
        <f>ROUND('qx mannen 2022'!T45,10)</f>
        <v>8.7226980000000001E-4</v>
      </c>
      <c r="U45">
        <f>ROUND('qx mannen 2022'!U45,10)</f>
        <v>8.5776210000000001E-4</v>
      </c>
      <c r="V45">
        <f>ROUND('qx mannen 2022'!V45,10)</f>
        <v>8.4342550000000003E-4</v>
      </c>
      <c r="W45">
        <f>ROUND('qx mannen 2022'!W45,10)</f>
        <v>8.2926470000000004E-4</v>
      </c>
      <c r="X45">
        <f>ROUND('qx mannen 2022'!X45,10)</f>
        <v>8.152837E-4</v>
      </c>
      <c r="Y45">
        <f>ROUND('qx mannen 2022'!Y45,10)</f>
        <v>8.0148589999999998E-4</v>
      </c>
      <c r="Z45">
        <f>ROUND('qx mannen 2022'!Z45,10)</f>
        <v>7.8787379999999997E-4</v>
      </c>
      <c r="AA45">
        <f>ROUND('qx mannen 2022'!AA45,10)</f>
        <v>7.7444959999999996E-4</v>
      </c>
      <c r="AB45">
        <f>ROUND('qx mannen 2022'!AB45,10)</f>
        <v>7.6121480000000002E-4</v>
      </c>
      <c r="AC45">
        <f>ROUND('qx mannen 2022'!AC45,10)</f>
        <v>7.4817039999999996E-4</v>
      </c>
      <c r="AD45">
        <f>ROUND('qx mannen 2022'!AD45,10)</f>
        <v>7.3531710000000001E-4</v>
      </c>
      <c r="AE45">
        <f>ROUND('qx mannen 2022'!AE45,10)</f>
        <v>7.2265519999999996E-4</v>
      </c>
      <c r="AF45">
        <f>ROUND('qx mannen 2022'!AF45,10)</f>
        <v>7.1018459999999998E-4</v>
      </c>
      <c r="AG45">
        <f>ROUND('qx mannen 2022'!AG45,10)</f>
        <v>6.9790499999999997E-4</v>
      </c>
      <c r="AH45">
        <f>ROUND('qx mannen 2022'!AH45,10)</f>
        <v>6.8581570000000001E-4</v>
      </c>
      <c r="AI45">
        <f>ROUND('qx mannen 2022'!AI45,10)</f>
        <v>6.7391580000000003E-4</v>
      </c>
      <c r="AJ45">
        <f>ROUND('qx mannen 2022'!AJ45,10)</f>
        <v>6.622043E-4</v>
      </c>
      <c r="AK45">
        <f>ROUND('qx mannen 2022'!AK45,10)</f>
        <v>6.5067979999999998E-4</v>
      </c>
      <c r="AL45">
        <f>ROUND('qx mannen 2022'!AL45,10)</f>
        <v>6.3934099999999998E-4</v>
      </c>
      <c r="AM45">
        <f>ROUND('qx mannen 2022'!AM45,10)</f>
        <v>6.2818620000000005E-4</v>
      </c>
      <c r="AN45">
        <f>ROUND('qx mannen 2022'!AN45,10)</f>
        <v>6.1721370000000005E-4</v>
      </c>
      <c r="AO45">
        <f>ROUND('qx mannen 2022'!AO45,10)</f>
        <v>6.0642170000000002E-4</v>
      </c>
      <c r="AP45">
        <f>ROUND('qx mannen 2022'!AP45,10)</f>
        <v>5.9580829999999997E-4</v>
      </c>
      <c r="AQ45">
        <f>ROUND('qx mannen 2022'!AQ45,10)</f>
        <v>5.8537140000000003E-4</v>
      </c>
      <c r="AR45">
        <f>ROUND('qx mannen 2022'!AR45,10)</f>
        <v>5.7510899999999997E-4</v>
      </c>
      <c r="AS45">
        <f>ROUND('qx mannen 2022'!AS45,10)</f>
        <v>5.6501890000000001E-4</v>
      </c>
      <c r="AT45">
        <f>ROUND('qx mannen 2022'!AT45,10)</f>
        <v>5.5509899999999998E-4</v>
      </c>
      <c r="AU45">
        <f>ROUND('qx mannen 2022'!AU45,10)</f>
        <v>5.4534699999999995E-4</v>
      </c>
      <c r="AV45">
        <f>ROUND('qx mannen 2022'!AV45,10)</f>
        <v>5.3576069999999995E-4</v>
      </c>
      <c r="AW45">
        <f>ROUND('qx mannen 2022'!AW45,10)</f>
        <v>5.2633770000000001E-4</v>
      </c>
      <c r="AX45">
        <f>ROUND('qx mannen 2022'!AX45,10)</f>
        <v>5.1707580000000003E-4</v>
      </c>
      <c r="AY45">
        <f>ROUND('qx mannen 2022'!AY45,10)</f>
        <v>5.0797259999999997E-4</v>
      </c>
      <c r="AZ45">
        <f>ROUND('qx mannen 2022'!AZ45,10)</f>
        <v>4.990258E-4</v>
      </c>
      <c r="BA45">
        <f>ROUND('qx mannen 2022'!BA45,10)</f>
        <v>4.902331E-4</v>
      </c>
      <c r="BB45">
        <f>ROUND('qx mannen 2022'!BB45,10)</f>
        <v>4.8159219999999999E-4</v>
      </c>
      <c r="BC45">
        <f>ROUND('qx mannen 2022'!BC45,10)</f>
        <v>4.7310069999999997E-4</v>
      </c>
      <c r="BD45">
        <f>ROUND('qx mannen 2022'!BD45,10)</f>
        <v>4.6475629999999997E-4</v>
      </c>
      <c r="BE45">
        <f>ROUND('qx mannen 2022'!BE45,10)</f>
        <v>4.5655670000000002E-4</v>
      </c>
      <c r="BF45">
        <f>ROUND('qx mannen 2022'!BF45,10)</f>
        <v>4.4849970000000001E-4</v>
      </c>
      <c r="BG45">
        <f>ROUND('qx mannen 2022'!BG45,10)</f>
        <v>4.4058280000000002E-4</v>
      </c>
      <c r="BH45">
        <f>ROUND('qx mannen 2022'!BH45,10)</f>
        <v>4.3280389999999998E-4</v>
      </c>
      <c r="BI45">
        <f>ROUND('qx mannen 2022'!BI45,10)</f>
        <v>4.251608E-4</v>
      </c>
      <c r="BJ45">
        <f>ROUND('qx mannen 2022'!BJ45,10)</f>
        <v>4.1765109999999998E-4</v>
      </c>
      <c r="BK45">
        <f>ROUND('qx mannen 2022'!BK45,10)</f>
        <v>4.1027279999999999E-4</v>
      </c>
      <c r="BL45">
        <f>ROUND('qx mannen 2022'!BL45,10)</f>
        <v>4.0302360000000001E-4</v>
      </c>
      <c r="BM45">
        <f>ROUND('qx mannen 2022'!BM45,10)</f>
        <v>3.9590140000000002E-4</v>
      </c>
      <c r="BN45">
        <f>ROUND('qx mannen 2022'!BN45,10)</f>
        <v>3.8890410000000001E-4</v>
      </c>
      <c r="BO45">
        <f>ROUND('qx mannen 2022'!BO45,10)</f>
        <v>3.8202949999999999E-4</v>
      </c>
      <c r="BP45">
        <f>ROUND('qx mannen 2022'!BP45,10)</f>
        <v>3.7527559999999999E-4</v>
      </c>
      <c r="BQ45">
        <f>ROUND('qx mannen 2022'!BQ45,10)</f>
        <v>3.6864040000000002E-4</v>
      </c>
      <c r="BR45">
        <f>ROUND('qx mannen 2022'!BR45,10)</f>
        <v>3.6212180000000003E-4</v>
      </c>
      <c r="BS45">
        <f>ROUND('qx mannen 2022'!BS45,10)</f>
        <v>3.557179E-4</v>
      </c>
      <c r="BT45">
        <f>ROUND('qx mannen 2022'!BT45,10)</f>
        <v>3.4942669999999998E-4</v>
      </c>
      <c r="BU45">
        <f>ROUND('qx mannen 2022'!BU45,10)</f>
        <v>3.4324619999999997E-4</v>
      </c>
      <c r="BV45">
        <f>ROUND('qx mannen 2022'!BV45,10)</f>
        <v>3.3717449999999999E-4</v>
      </c>
      <c r="BW45">
        <f>ROUND('qx mannen 2022'!BW45,10)</f>
        <v>3.3120989999999999E-4</v>
      </c>
      <c r="BX45">
        <f>ROUND('qx mannen 2022'!BX45,10)</f>
        <v>3.2535030000000001E-4</v>
      </c>
      <c r="BY45">
        <f>ROUND('qx mannen 2022'!BY45,10)</f>
        <v>3.1959410000000001E-4</v>
      </c>
      <c r="BZ45">
        <f>ROUND('qx mannen 2022'!BZ45,10)</f>
        <v>3.1393939999999998E-4</v>
      </c>
      <c r="CA45">
        <f>ROUND('qx mannen 2022'!CA45,10)</f>
        <v>3.0838449999999999E-4</v>
      </c>
      <c r="CB45">
        <f>ROUND('qx mannen 2022'!CB45,10)</f>
        <v>3.0292760000000002E-4</v>
      </c>
      <c r="CC45">
        <f>ROUND('qx mannen 2022'!CC45,10)</f>
        <v>2.9756699999999999E-4</v>
      </c>
      <c r="CD45">
        <f>ROUND('qx mannen 2022'!CD45,10)</f>
        <v>2.923011E-4</v>
      </c>
      <c r="CE45">
        <f>ROUND('qx mannen 2022'!CE45,10)</f>
        <v>2.8712810000000003E-4</v>
      </c>
      <c r="CF45">
        <f>ROUND('qx mannen 2022'!CF45,10)</f>
        <v>2.820465E-4</v>
      </c>
      <c r="CG45">
        <f>ROUND('qx mannen 2022'!CG45,10)</f>
        <v>2.7705470000000002E-4</v>
      </c>
      <c r="CH45">
        <f>ROUND('qx mannen 2022'!CH45,10)</f>
        <v>2.7215110000000002E-4</v>
      </c>
      <c r="CI45">
        <f>ROUND('qx mannen 2022'!CI45,10)</f>
        <v>2.6733410000000002E-4</v>
      </c>
      <c r="CJ45">
        <f>ROUND('qx mannen 2022'!CJ45,10)</f>
        <v>2.6260230000000001E-4</v>
      </c>
      <c r="CK45">
        <f>ROUND('qx mannen 2022'!CK45,10)</f>
        <v>2.579541E-4</v>
      </c>
      <c r="CL45">
        <f>ROUND('qx mannen 2022'!CL45,10)</f>
        <v>2.5338809999999999E-4</v>
      </c>
      <c r="CM45">
        <f>ROUND('qx mannen 2022'!CM45,10)</f>
        <v>2.4890280000000001E-4</v>
      </c>
      <c r="CN45">
        <f>ROUND('qx mannen 2022'!CN45,10)</f>
        <v>2.4449679999999997E-4</v>
      </c>
      <c r="CO45">
        <f>ROUND('qx mannen 2022'!CO45,10)</f>
        <v>2.4016869999999999E-4</v>
      </c>
      <c r="CP45">
        <f>ROUND('qx mannen 2022'!CP45,10)</f>
        <v>2.359172E-4</v>
      </c>
      <c r="CQ45">
        <f>ROUND('qx mannen 2022'!CQ45,10)</f>
        <v>2.317408E-4</v>
      </c>
      <c r="CR45">
        <f>ROUND('qx mannen 2022'!CR45,10)</f>
        <v>2.2763840000000001E-4</v>
      </c>
      <c r="CS45">
        <f>ROUND('qx mannen 2022'!CS45,10)</f>
        <v>2.2360850000000001E-4</v>
      </c>
      <c r="CT45">
        <f>ROUND('qx mannen 2022'!CT45,10)</f>
        <v>2.1964989999999999E-4</v>
      </c>
      <c r="CU45">
        <f>ROUND('qx mannen 2022'!CU45,10)</f>
        <v>2.1576129999999999E-4</v>
      </c>
      <c r="CV45">
        <f>ROUND('qx mannen 2022'!CV45,10)</f>
        <v>2.119415E-4</v>
      </c>
      <c r="CW45">
        <f>ROUND('qx mannen 2022'!CW45,10)</f>
        <v>2.081893E-4</v>
      </c>
      <c r="CX45">
        <f>ROUND('qx mannen 2022'!CX45,10)</f>
        <v>2.0450350000000001E-4</v>
      </c>
      <c r="CY45">
        <f>ROUND('qx mannen 2022'!CY45,10)</f>
        <v>2.0088300000000001E-4</v>
      </c>
      <c r="CZ45">
        <f>ROUND('qx mannen 2022'!CZ45,10)</f>
        <v>1.9732650000000001E-4</v>
      </c>
      <c r="DA45">
        <f>ROUND('qx mannen 2022'!DA45,10)</f>
        <v>1.9383289999999999E-4</v>
      </c>
      <c r="DB45">
        <f>ROUND('qx mannen 2022'!DB45,10)</f>
        <v>1.904012E-4</v>
      </c>
      <c r="DC45">
        <f>ROUND('qx mannen 2022'!DC45,10)</f>
        <v>1.8703010000000001E-4</v>
      </c>
      <c r="DD45">
        <f>ROUND('qx mannen 2022'!DD45,10)</f>
        <v>1.8371880000000001E-4</v>
      </c>
      <c r="DE45">
        <f>ROUND('qx mannen 2022'!DE45,10)</f>
        <v>1.8046610000000001E-4</v>
      </c>
      <c r="DF45">
        <f>ROUND('qx mannen 2022'!DF45,10)</f>
        <v>1.772709E-4</v>
      </c>
      <c r="DG45">
        <f>ROUND('qx mannen 2022'!DG45,10)</f>
        <v>1.7413230000000001E-4</v>
      </c>
      <c r="DH45">
        <f>ROUND('qx mannen 2022'!DH45,10)</f>
        <v>1.7104920000000001E-4</v>
      </c>
      <c r="DI45">
        <f>ROUND('qx mannen 2022'!DI45,10)</f>
        <v>1.680207E-4</v>
      </c>
      <c r="DJ45">
        <f>ROUND('qx mannen 2022'!DJ45,10)</f>
        <v>1.6504590000000001E-4</v>
      </c>
      <c r="DK45">
        <f>ROUND('qx mannen 2022'!DK45,10)</f>
        <v>1.6212360000000001E-4</v>
      </c>
      <c r="DL45">
        <f>ROUND('qx mannen 2022'!DL45,10)</f>
        <v>1.5925309999999999E-4</v>
      </c>
      <c r="DM45">
        <f>ROUND('qx mannen 2022'!DM45,10)</f>
        <v>1.5643349999999999E-4</v>
      </c>
      <c r="DN45">
        <f>ROUND('qx mannen 2022'!DN45,10)</f>
        <v>1.536637E-4</v>
      </c>
      <c r="DO45">
        <f>ROUND('qx mannen 2022'!DO45,10)</f>
        <v>1.5094300000000001E-4</v>
      </c>
      <c r="DP45">
        <f>ROUND('qx mannen 2022'!DP45,10)</f>
        <v>1.4827039999999999E-4</v>
      </c>
      <c r="DQ45">
        <f>ROUND('qx mannen 2022'!DQ45,10)</f>
        <v>1.456451E-4</v>
      </c>
      <c r="DR45">
        <f>ROUND('qx mannen 2022'!DR45,10)</f>
        <v>1.4306630000000001E-4</v>
      </c>
      <c r="DS45">
        <f>ROUND('qx mannen 2022'!DS45,10)</f>
        <v>1.4053319999999999E-4</v>
      </c>
      <c r="DT45">
        <f>ROUND('qx mannen 2022'!DT45,10)</f>
        <v>1.3804489999999999E-4</v>
      </c>
      <c r="DU45">
        <f>ROUND('qx mannen 2022'!DU45,10)</f>
        <v>1.3560070000000001E-4</v>
      </c>
      <c r="DV45">
        <f>ROUND('qx mannen 2022'!DV45,10)</f>
        <v>1.3319969999999999E-4</v>
      </c>
      <c r="DW45">
        <f>ROUND('qx mannen 2022'!DW45,10)</f>
        <v>1.308413E-4</v>
      </c>
      <c r="DX45">
        <f>ROUND('qx mannen 2022'!DX45,10)</f>
        <v>1.2852459999999999E-4</v>
      </c>
      <c r="DY45">
        <f>ROUND('qx mannen 2022'!DY45,10)</f>
        <v>1.2624890000000001E-4</v>
      </c>
      <c r="DZ45">
        <f>ROUND('qx mannen 2022'!DZ45,10)</f>
        <v>1.240135E-4</v>
      </c>
      <c r="EA45">
        <f>ROUND('qx mannen 2022'!EA45,10)</f>
        <v>1.218177E-4</v>
      </c>
      <c r="EB45">
        <f>ROUND('qx mannen 2022'!EB45,10)</f>
        <v>1.196607E-4</v>
      </c>
      <c r="EC45">
        <f>ROUND('qx mannen 2022'!EC45,10)</f>
        <v>1.1754199999999999E-4</v>
      </c>
      <c r="ED45">
        <f>ROUND('qx mannen 2022'!ED45,10)</f>
        <v>1.154607E-4</v>
      </c>
      <c r="EE45">
        <f>ROUND('qx mannen 2022'!EE45,10)</f>
        <v>1.1341629999999999E-4</v>
      </c>
      <c r="EF45">
        <f>ROUND('qx mannen 2022'!EF45,10)</f>
        <v>1.1140809999999999E-4</v>
      </c>
      <c r="EG45">
        <f>ROUND('qx mannen 2022'!EG45,10)</f>
        <v>1.0943550000000001E-4</v>
      </c>
      <c r="EH45">
        <f>ROUND('qx mannen 2022'!EH45,10)</f>
        <v>1.0749780000000001E-4</v>
      </c>
      <c r="EI45">
        <f>ROUND('qx mannen 2022'!EI45,10)</f>
        <v>1.055943E-4</v>
      </c>
      <c r="EJ45">
        <f>ROUND('qx mannen 2022'!EJ45,10)</f>
        <v>1.037246E-4</v>
      </c>
      <c r="EK45">
        <f>ROUND('qx mannen 2022'!EK45,10)</f>
        <v>1.01888E-4</v>
      </c>
      <c r="EL45">
        <f>ROUND('qx mannen 2022'!EL45,10)</f>
        <v>1.0008390000000001E-4</v>
      </c>
      <c r="EM45">
        <f>ROUND('qx mannen 2022'!EM45,10)</f>
        <v>9.8311800000000003E-5</v>
      </c>
      <c r="EN45">
        <f>ROUND('qx mannen 2022'!EN45,10)</f>
        <v>9.6570999999999994E-5</v>
      </c>
      <c r="EO45">
        <f>ROUND('qx mannen 2022'!EO45,10)</f>
        <v>9.4861100000000006E-5</v>
      </c>
      <c r="EP45">
        <f>ROUND('qx mannen 2022'!EP45,10)</f>
        <v>9.3181400000000002E-5</v>
      </c>
      <c r="EQ45">
        <f>ROUND('qx mannen 2022'!EQ45,10)</f>
        <v>9.1531499999999996E-5</v>
      </c>
      <c r="ER45">
        <f>ROUND('qx mannen 2022'!ER45,10)</f>
        <v>8.9910700000000006E-5</v>
      </c>
      <c r="ES45">
        <f>ROUND('qx mannen 2022'!ES45,10)</f>
        <v>8.8318699999999999E-5</v>
      </c>
      <c r="ET45">
        <f>ROUND('qx mannen 2022'!ET45,10)</f>
        <v>8.6754899999999998E-5</v>
      </c>
      <c r="EU45">
        <f>ROUND('qx mannen 2022'!EU45,10)</f>
        <v>8.5218700000000005E-5</v>
      </c>
      <c r="EV45">
        <f>ROUND('qx mannen 2022'!EV45,10)</f>
        <v>8.3709799999999996E-5</v>
      </c>
      <c r="EW45">
        <f>ROUND('qx mannen 2022'!EW45,10)</f>
        <v>8.2227500000000005E-5</v>
      </c>
      <c r="EX45">
        <f>ROUND('qx mannen 2022'!EX45,10)</f>
        <v>8.0771600000000004E-5</v>
      </c>
      <c r="EY45">
        <f>ROUND('qx mannen 2022'!EY45,10)</f>
        <v>7.9341300000000006E-5</v>
      </c>
      <c r="EZ45">
        <f>ROUND('qx mannen 2022'!EZ45,10)</f>
        <v>7.7936500000000002E-5</v>
      </c>
      <c r="FA45">
        <f>ROUND('qx mannen 2022'!FA45,10)</f>
        <v>7.6556499999999998E-5</v>
      </c>
      <c r="FB45">
        <f>ROUND('qx mannen 2022'!FB45,10)</f>
        <v>7.5200899999999993E-5</v>
      </c>
      <c r="FC45">
        <f>ROUND('qx mannen 2022'!FC45,10)</f>
        <v>7.3869300000000001E-5</v>
      </c>
      <c r="FD45">
        <f>ROUND('qx mannen 2022'!FD45,10)</f>
        <v>7.2561300000000006E-5</v>
      </c>
      <c r="FE45">
        <f>ROUND('qx mannen 2022'!FE45,10)</f>
        <v>7.1276499999999994E-5</v>
      </c>
      <c r="FF45">
        <f>ROUND('qx mannen 2022'!FF45,10)</f>
        <v>7.0014399999999998E-5</v>
      </c>
      <c r="FG45">
        <f>ROUND('qx mannen 2022'!FG45,10)</f>
        <v>6.8774600000000004E-5</v>
      </c>
      <c r="FH45">
        <f>ROUND('qx mannen 2022'!FH45,10)</f>
        <v>6.7556899999999997E-5</v>
      </c>
      <c r="FI45">
        <f>ROUND('qx mannen 2022'!FI45,10)</f>
        <v>6.6360599999999996E-5</v>
      </c>
      <c r="FJ45">
        <f>ROUND('qx mannen 2022'!FJ45,10)</f>
        <v>6.5185599999999995E-5</v>
      </c>
      <c r="FK45">
        <f>ROUND('qx mannen 2022'!FK45,10)</f>
        <v>6.4031300000000005E-5</v>
      </c>
      <c r="FL45">
        <f>ROUND('qx mannen 2022'!FL45,10)</f>
        <v>6.2897499999999999E-5</v>
      </c>
      <c r="FM45">
        <f>ROUND('qx mannen 2022'!FM45,10)</f>
        <v>6.1783800000000003E-5</v>
      </c>
      <c r="FN45">
        <f>ROUND('qx mannen 2022'!FN45,10)</f>
        <v>6.0689800000000003E-5</v>
      </c>
      <c r="FO45">
        <f>ROUND('qx mannen 2022'!FO45,10)</f>
        <v>5.9615199999999998E-5</v>
      </c>
      <c r="FP45">
        <f>ROUND('qx mannen 2022'!FP45,10)</f>
        <v>5.8559600000000001E-5</v>
      </c>
      <c r="FQ45">
        <f>ROUND('qx mannen 2022'!FQ45,10)</f>
        <v>5.7522699999999997E-5</v>
      </c>
    </row>
    <row r="46" spans="2:173" x14ac:dyDescent="0.2">
      <c r="B46">
        <f>ROUND('qx mannen 2022'!B46,10)</f>
        <v>1.2920993E-3</v>
      </c>
      <c r="C46">
        <f>ROUND('qx mannen 2022'!C46,10)</f>
        <v>1.2712824E-3</v>
      </c>
      <c r="D46">
        <f>ROUND('qx mannen 2022'!D46,10)</f>
        <v>1.2506361999999999E-3</v>
      </c>
      <c r="E46">
        <f>ROUND('qx mannen 2022'!E46,10)</f>
        <v>1.2301756E-3</v>
      </c>
      <c r="F46">
        <f>ROUND('qx mannen 2022'!F46,10)</f>
        <v>1.2099139000000001E-3</v>
      </c>
      <c r="G46">
        <f>ROUND('qx mannen 2022'!G46,10)</f>
        <v>1.1898624E-3</v>
      </c>
      <c r="H46">
        <f>ROUND('qx mannen 2022'!H46,10)</f>
        <v>1.1700312E-3</v>
      </c>
      <c r="I46">
        <f>ROUND('qx mannen 2022'!I46,10)</f>
        <v>1.1504286E-3</v>
      </c>
      <c r="J46">
        <f>ROUND('qx mannen 2022'!J46,10)</f>
        <v>1.131062E-3</v>
      </c>
      <c r="K46">
        <f>ROUND('qx mannen 2022'!K46,10)</f>
        <v>1.1119375000000001E-3</v>
      </c>
      <c r="L46">
        <f>ROUND('qx mannen 2022'!L46,10)</f>
        <v>1.0930600999999999E-3</v>
      </c>
      <c r="M46">
        <f>ROUND('qx mannen 2022'!M46,10)</f>
        <v>1.074434E-3</v>
      </c>
      <c r="N46">
        <f>ROUND('qx mannen 2022'!N46,10)</f>
        <v>1.0560624999999999E-3</v>
      </c>
      <c r="O46">
        <f>ROUND('qx mannen 2022'!O46,10)</f>
        <v>1.0379479999999999E-3</v>
      </c>
      <c r="P46">
        <f>ROUND('qx mannen 2022'!P46,10)</f>
        <v>1.0200926E-3</v>
      </c>
      <c r="Q46">
        <f>ROUND('qx mannen 2022'!Q46,10)</f>
        <v>1.0024972E-3</v>
      </c>
      <c r="R46">
        <f>ROUND('qx mannen 2022'!R46,10)</f>
        <v>9.8516279999999999E-4</v>
      </c>
      <c r="S46">
        <f>ROUND('qx mannen 2022'!S46,10)</f>
        <v>9.6808929999999999E-4</v>
      </c>
      <c r="T46">
        <f>ROUND('qx mannen 2022'!T46,10)</f>
        <v>9.5127660000000002E-4</v>
      </c>
      <c r="U46">
        <f>ROUND('qx mannen 2022'!U46,10)</f>
        <v>9.3472399999999995E-4</v>
      </c>
      <c r="V46">
        <f>ROUND('qx mannen 2022'!V46,10)</f>
        <v>9.1843049999999998E-4</v>
      </c>
      <c r="W46">
        <f>ROUND('qx mannen 2022'!W46,10)</f>
        <v>9.0239460000000004E-4</v>
      </c>
      <c r="X46">
        <f>ROUND('qx mannen 2022'!X46,10)</f>
        <v>8.8661499999999999E-4</v>
      </c>
      <c r="Y46">
        <f>ROUND('qx mannen 2022'!Y46,10)</f>
        <v>8.7108960000000001E-4</v>
      </c>
      <c r="Z46">
        <f>ROUND('qx mannen 2022'!Z46,10)</f>
        <v>8.5581640000000005E-4</v>
      </c>
      <c r="AA46">
        <f>ROUND('qx mannen 2022'!AA46,10)</f>
        <v>8.4079320000000001E-4</v>
      </c>
      <c r="AB46">
        <f>ROUND('qx mannen 2022'!AB46,10)</f>
        <v>8.2601750000000002E-4</v>
      </c>
      <c r="AC46">
        <f>ROUND('qx mannen 2022'!AC46,10)</f>
        <v>8.1148679999999999E-4</v>
      </c>
      <c r="AD46">
        <f>ROUND('qx mannen 2022'!AD46,10)</f>
        <v>7.9719839999999997E-4</v>
      </c>
      <c r="AE46">
        <f>ROUND('qx mannen 2022'!AE46,10)</f>
        <v>7.8314949999999997E-4</v>
      </c>
      <c r="AF46">
        <f>ROUND('qx mannen 2022'!AF46,10)</f>
        <v>7.6933709999999996E-4</v>
      </c>
      <c r="AG46">
        <f>ROUND('qx mannen 2022'!AG46,10)</f>
        <v>7.5575839999999996E-4</v>
      </c>
      <c r="AH46">
        <f>ROUND('qx mannen 2022'!AH46,10)</f>
        <v>7.4241029999999998E-4</v>
      </c>
      <c r="AI46">
        <f>ROUND('qx mannen 2022'!AI46,10)</f>
        <v>7.2928979999999999E-4</v>
      </c>
      <c r="AJ46">
        <f>ROUND('qx mannen 2022'!AJ46,10)</f>
        <v>7.1639360000000005E-4</v>
      </c>
      <c r="AK46">
        <f>ROUND('qx mannen 2022'!AK46,10)</f>
        <v>7.0371880000000004E-4</v>
      </c>
      <c r="AL46">
        <f>ROUND('qx mannen 2022'!AL46,10)</f>
        <v>6.91262E-4</v>
      </c>
      <c r="AM46">
        <f>ROUND('qx mannen 2022'!AM46,10)</f>
        <v>6.7902019999999997E-4</v>
      </c>
      <c r="AN46">
        <f>ROUND('qx mannen 2022'!AN46,10)</f>
        <v>6.6699010000000004E-4</v>
      </c>
      <c r="AO46">
        <f>ROUND('qx mannen 2022'!AO46,10)</f>
        <v>6.5516849999999998E-4</v>
      </c>
      <c r="AP46">
        <f>ROUND('qx mannen 2022'!AP46,10)</f>
        <v>6.4355230000000003E-4</v>
      </c>
      <c r="AQ46">
        <f>ROUND('qx mannen 2022'!AQ46,10)</f>
        <v>6.3213829999999996E-4</v>
      </c>
      <c r="AR46">
        <f>ROUND('qx mannen 2022'!AR46,10)</f>
        <v>6.2092319999999996E-4</v>
      </c>
      <c r="AS46">
        <f>ROUND('qx mannen 2022'!AS46,10)</f>
        <v>6.0990399999999998E-4</v>
      </c>
      <c r="AT46">
        <f>ROUND('qx mannen 2022'!AT46,10)</f>
        <v>5.990775E-4</v>
      </c>
      <c r="AU46">
        <f>ROUND('qx mannen 2022'!AU46,10)</f>
        <v>5.8844059999999996E-4</v>
      </c>
      <c r="AV46">
        <f>ROUND('qx mannen 2022'!AV46,10)</f>
        <v>5.7799019999999997E-4</v>
      </c>
      <c r="AW46">
        <f>ROUND('qx mannen 2022'!AW46,10)</f>
        <v>5.6772330000000001E-4</v>
      </c>
      <c r="AX46">
        <f>ROUND('qx mannen 2022'!AX46,10)</f>
        <v>5.5763679999999997E-4</v>
      </c>
      <c r="AY46">
        <f>ROUND('qx mannen 2022'!AY46,10)</f>
        <v>5.4772779999999997E-4</v>
      </c>
      <c r="AZ46">
        <f>ROUND('qx mannen 2022'!AZ46,10)</f>
        <v>5.3799320000000002E-4</v>
      </c>
      <c r="BA46">
        <f>ROUND('qx mannen 2022'!BA46,10)</f>
        <v>5.2843029999999997E-4</v>
      </c>
      <c r="BB46">
        <f>ROUND('qx mannen 2022'!BB46,10)</f>
        <v>5.1903590000000003E-4</v>
      </c>
      <c r="BC46">
        <f>ROUND('qx mannen 2022'!BC46,10)</f>
        <v>5.0980739999999995E-4</v>
      </c>
      <c r="BD46">
        <f>ROUND('qx mannen 2022'!BD46,10)</f>
        <v>5.0074189999999995E-4</v>
      </c>
      <c r="BE46">
        <f>ROUND('qx mannen 2022'!BE46,10)</f>
        <v>4.9183660000000004E-4</v>
      </c>
      <c r="BF46">
        <f>ROUND('qx mannen 2022'!BF46,10)</f>
        <v>4.8308880000000001E-4</v>
      </c>
      <c r="BG46">
        <f>ROUND('qx mannen 2022'!BG46,10)</f>
        <v>4.7449569999999998E-4</v>
      </c>
      <c r="BH46">
        <f>ROUND('qx mannen 2022'!BH46,10)</f>
        <v>4.6605479999999998E-4</v>
      </c>
      <c r="BI46">
        <f>ROUND('qx mannen 2022'!BI46,10)</f>
        <v>4.5776330000000002E-4</v>
      </c>
      <c r="BJ46">
        <f>ROUND('qx mannen 2022'!BJ46,10)</f>
        <v>4.4961870000000001E-4</v>
      </c>
      <c r="BK46">
        <f>ROUND('qx mannen 2022'!BK46,10)</f>
        <v>4.4161850000000002E-4</v>
      </c>
      <c r="BL46">
        <f>ROUND('qx mannen 2022'!BL46,10)</f>
        <v>4.3376009999999997E-4</v>
      </c>
      <c r="BM46">
        <f>ROUND('qx mannen 2022'!BM46,10)</f>
        <v>4.2604109999999998E-4</v>
      </c>
      <c r="BN46">
        <f>ROUND('qx mannen 2022'!BN46,10)</f>
        <v>4.1845899999999999E-4</v>
      </c>
      <c r="BO46">
        <f>ROUND('qx mannen 2022'!BO46,10)</f>
        <v>4.1101149999999998E-4</v>
      </c>
      <c r="BP46">
        <f>ROUND('qx mannen 2022'!BP46,10)</f>
        <v>4.0369610000000003E-4</v>
      </c>
      <c r="BQ46">
        <f>ROUND('qx mannen 2022'!BQ46,10)</f>
        <v>3.965107E-4</v>
      </c>
      <c r="BR46">
        <f>ROUND('qx mannen 2022'!BR46,10)</f>
        <v>3.8945279999999999E-4</v>
      </c>
      <c r="BS46">
        <f>ROUND('qx mannen 2022'!BS46,10)</f>
        <v>3.8252030000000001E-4</v>
      </c>
      <c r="BT46">
        <f>ROUND('qx mannen 2022'!BT46,10)</f>
        <v>3.7571099999999998E-4</v>
      </c>
      <c r="BU46">
        <f>ROUND('qx mannen 2022'!BU46,10)</f>
        <v>3.6902270000000001E-4</v>
      </c>
      <c r="BV46">
        <f>ROUND('qx mannen 2022'!BV46,10)</f>
        <v>3.6245320000000001E-4</v>
      </c>
      <c r="BW46">
        <f>ROUND('qx mannen 2022'!BW46,10)</f>
        <v>3.5600049999999999E-4</v>
      </c>
      <c r="BX46">
        <f>ROUND('qx mannen 2022'!BX46,10)</f>
        <v>3.496625E-4</v>
      </c>
      <c r="BY46">
        <f>ROUND('qx mannen 2022'!BY46,10)</f>
        <v>3.4343710000000002E-4</v>
      </c>
      <c r="BZ46">
        <f>ROUND('qx mannen 2022'!BZ46,10)</f>
        <v>3.3732249999999999E-4</v>
      </c>
      <c r="CA46">
        <f>ROUND('qx mannen 2022'!CA46,10)</f>
        <v>3.313166E-4</v>
      </c>
      <c r="CB46">
        <f>ROUND('qx mannen 2022'!CB46,10)</f>
        <v>3.2541759999999998E-4</v>
      </c>
      <c r="CC46">
        <f>ROUND('qx mannen 2022'!CC46,10)</f>
        <v>3.1962340000000003E-4</v>
      </c>
      <c r="CD46">
        <f>ROUND('qx mannen 2022'!CD46,10)</f>
        <v>3.139323E-4</v>
      </c>
      <c r="CE46">
        <f>ROUND('qx mannen 2022'!CE46,10)</f>
        <v>3.0834249999999998E-4</v>
      </c>
      <c r="CF46">
        <f>ROUND('qx mannen 2022'!CF46,10)</f>
        <v>3.0285209999999997E-4</v>
      </c>
      <c r="CG46">
        <f>ROUND('qx mannen 2022'!CG46,10)</f>
        <v>2.974594E-4</v>
      </c>
      <c r="CH46">
        <f>ROUND('qx mannen 2022'!CH46,10)</f>
        <v>2.9216259999999999E-4</v>
      </c>
      <c r="CI46">
        <f>ROUND('qx mannen 2022'!CI46,10)</f>
        <v>2.8696009999999998E-4</v>
      </c>
      <c r="CJ46">
        <f>ROUND('qx mannen 2022'!CJ46,10)</f>
        <v>2.8185020000000001E-4</v>
      </c>
      <c r="CK46">
        <f>ROUND('qx mannen 2022'!CK46,10)</f>
        <v>2.7683120000000002E-4</v>
      </c>
      <c r="CL46">
        <f>ROUND('qx mannen 2022'!CL46,10)</f>
        <v>2.719016E-4</v>
      </c>
      <c r="CM46">
        <f>ROUND('qx mannen 2022'!CM46,10)</f>
        <v>2.6705970000000001E-4</v>
      </c>
      <c r="CN46">
        <f>ROUND('qx mannen 2022'!CN46,10)</f>
        <v>2.6230390000000001E-4</v>
      </c>
      <c r="CO46">
        <f>ROUND('qx mannen 2022'!CO46,10)</f>
        <v>2.5763279999999999E-4</v>
      </c>
      <c r="CP46">
        <f>ROUND('qx mannen 2022'!CP46,10)</f>
        <v>2.5304489999999999E-4</v>
      </c>
      <c r="CQ46">
        <f>ROUND('qx mannen 2022'!CQ46,10)</f>
        <v>2.4853860000000001E-4</v>
      </c>
      <c r="CR46">
        <f>ROUND('qx mannen 2022'!CR46,10)</f>
        <v>2.4411260000000001E-4</v>
      </c>
      <c r="CS46">
        <f>ROUND('qx mannen 2022'!CS46,10)</f>
        <v>2.3976530000000001E-4</v>
      </c>
      <c r="CT46">
        <f>ROUND('qx mannen 2022'!CT46,10)</f>
        <v>2.3549540000000001E-4</v>
      </c>
      <c r="CU46">
        <f>ROUND('qx mannen 2022'!CU46,10)</f>
        <v>2.3130159999999999E-4</v>
      </c>
      <c r="CV46">
        <f>ROUND('qx mannen 2022'!CV46,10)</f>
        <v>2.2718240000000001E-4</v>
      </c>
      <c r="CW46">
        <f>ROUND('qx mannen 2022'!CW46,10)</f>
        <v>2.2313650000000001E-4</v>
      </c>
      <c r="CX46">
        <f>ROUND('qx mannen 2022'!CX46,10)</f>
        <v>2.1916270000000001E-4</v>
      </c>
      <c r="CY46">
        <f>ROUND('qx mannen 2022'!CY46,10)</f>
        <v>2.152597E-4</v>
      </c>
      <c r="CZ46">
        <f>ROUND('qx mannen 2022'!CZ46,10)</f>
        <v>2.114261E-4</v>
      </c>
      <c r="DA46">
        <f>ROUND('qx mannen 2022'!DA46,10)</f>
        <v>2.076608E-4</v>
      </c>
      <c r="DB46">
        <f>ROUND('qx mannen 2022'!DB46,10)</f>
        <v>2.039625E-4</v>
      </c>
      <c r="DC46">
        <f>ROUND('qx mannen 2022'!DC46,10)</f>
        <v>2.0033E-4</v>
      </c>
      <c r="DD46">
        <f>ROUND('qx mannen 2022'!DD46,10)</f>
        <v>1.967623E-4</v>
      </c>
      <c r="DE46">
        <f>ROUND('qx mannen 2022'!DE46,10)</f>
        <v>1.9325810000000001E-4</v>
      </c>
      <c r="DF46">
        <f>ROUND('qx mannen 2022'!DF46,10)</f>
        <v>1.898162E-4</v>
      </c>
      <c r="DG46">
        <f>ROUND('qx mannen 2022'!DG46,10)</f>
        <v>1.8643570000000001E-4</v>
      </c>
      <c r="DH46">
        <f>ROUND('qx mannen 2022'!DH46,10)</f>
        <v>1.831154E-4</v>
      </c>
      <c r="DI46">
        <f>ROUND('qx mannen 2022'!DI46,10)</f>
        <v>1.798541E-4</v>
      </c>
      <c r="DJ46">
        <f>ROUND('qx mannen 2022'!DJ46,10)</f>
        <v>1.76651E-4</v>
      </c>
      <c r="DK46">
        <f>ROUND('qx mannen 2022'!DK46,10)</f>
        <v>1.7350490000000001E-4</v>
      </c>
      <c r="DL46">
        <f>ROUND('qx mannen 2022'!DL46,10)</f>
        <v>1.704148E-4</v>
      </c>
      <c r="DM46">
        <f>ROUND('qx mannen 2022'!DM46,10)</f>
        <v>1.6737969999999999E-4</v>
      </c>
      <c r="DN46">
        <f>ROUND('qx mannen 2022'!DN46,10)</f>
        <v>1.643987E-4</v>
      </c>
      <c r="DO46">
        <f>ROUND('qx mannen 2022'!DO46,10)</f>
        <v>1.6147080000000001E-4</v>
      </c>
      <c r="DP46">
        <f>ROUND('qx mannen 2022'!DP46,10)</f>
        <v>1.5859500000000001E-4</v>
      </c>
      <c r="DQ46">
        <f>ROUND('qx mannen 2022'!DQ46,10)</f>
        <v>1.5577040000000001E-4</v>
      </c>
      <c r="DR46">
        <f>ROUND('qx mannen 2022'!DR46,10)</f>
        <v>1.5299620000000001E-4</v>
      </c>
      <c r="DS46">
        <f>ROUND('qx mannen 2022'!DS46,10)</f>
        <v>1.5027129999999999E-4</v>
      </c>
      <c r="DT46">
        <f>ROUND('qx mannen 2022'!DT46,10)</f>
        <v>1.4759490000000001E-4</v>
      </c>
      <c r="DU46">
        <f>ROUND('qx mannen 2022'!DU46,10)</f>
        <v>1.449663E-4</v>
      </c>
      <c r="DV46">
        <f>ROUND('qx mannen 2022'!DV46,10)</f>
        <v>1.4238440000000001E-4</v>
      </c>
      <c r="DW46">
        <f>ROUND('qx mannen 2022'!DW46,10)</f>
        <v>1.3984849999999999E-4</v>
      </c>
      <c r="DX46">
        <f>ROUND('qx mannen 2022'!DX46,10)</f>
        <v>1.3735780000000001E-4</v>
      </c>
      <c r="DY46">
        <f>ROUND('qx mannen 2022'!DY46,10)</f>
        <v>1.3491140000000001E-4</v>
      </c>
      <c r="DZ46">
        <f>ROUND('qx mannen 2022'!DZ46,10)</f>
        <v>1.325086E-4</v>
      </c>
      <c r="EA46">
        <f>ROUND('qx mannen 2022'!EA46,10)</f>
        <v>1.301486E-4</v>
      </c>
      <c r="EB46">
        <f>ROUND('qx mannen 2022'!EB46,10)</f>
        <v>1.2783059999999999E-4</v>
      </c>
      <c r="EC46">
        <f>ROUND('qx mannen 2022'!EC46,10)</f>
        <v>1.2555389999999999E-4</v>
      </c>
      <c r="ED46">
        <f>ROUND('qx mannen 2022'!ED46,10)</f>
        <v>1.2331770000000001E-4</v>
      </c>
      <c r="EE46">
        <f>ROUND('qx mannen 2022'!EE46,10)</f>
        <v>1.211214E-4</v>
      </c>
      <c r="EF46">
        <f>ROUND('qx mannen 2022'!EF46,10)</f>
        <v>1.189642E-4</v>
      </c>
      <c r="EG46">
        <f>ROUND('qx mannen 2022'!EG46,10)</f>
        <v>1.168453E-4</v>
      </c>
      <c r="EH46">
        <f>ROUND('qx mannen 2022'!EH46,10)</f>
        <v>1.1476429999999999E-4</v>
      </c>
      <c r="EI46">
        <f>ROUND('qx mannen 2022'!EI46,10)</f>
        <v>1.127203E-4</v>
      </c>
      <c r="EJ46">
        <f>ROUND('qx mannen 2022'!EJ46,10)</f>
        <v>1.107127E-4</v>
      </c>
      <c r="EK46">
        <f>ROUND('qx mannen 2022'!EK46,10)</f>
        <v>1.0874079999999999E-4</v>
      </c>
      <c r="EL46">
        <f>ROUND('qx mannen 2022'!EL46,10)</f>
        <v>1.068041E-4</v>
      </c>
      <c r="EM46">
        <f>ROUND('qx mannen 2022'!EM46,10)</f>
        <v>1.0490180000000001E-4</v>
      </c>
      <c r="EN46">
        <f>ROUND('qx mannen 2022'!EN46,10)</f>
        <v>1.030335E-4</v>
      </c>
      <c r="EO46">
        <f>ROUND('qx mannen 2022'!EO46,10)</f>
        <v>1.011984E-4</v>
      </c>
      <c r="EP46">
        <f>ROUND('qx mannen 2022'!EP46,10)</f>
        <v>9.9395999999999995E-5</v>
      </c>
      <c r="EQ46">
        <f>ROUND('qx mannen 2022'!EQ46,10)</f>
        <v>9.7625699999999996E-5</v>
      </c>
      <c r="ER46">
        <f>ROUND('qx mannen 2022'!ER46,10)</f>
        <v>9.5886900000000005E-5</v>
      </c>
      <c r="ES46">
        <f>ROUND('qx mannen 2022'!ES46,10)</f>
        <v>9.4179100000000001E-5</v>
      </c>
      <c r="ET46">
        <f>ROUND('qx mannen 2022'!ET46,10)</f>
        <v>9.2501699999999996E-5</v>
      </c>
      <c r="EU46">
        <f>ROUND('qx mannen 2022'!EU46,10)</f>
        <v>9.0854199999999995E-5</v>
      </c>
      <c r="EV46">
        <f>ROUND('qx mannen 2022'!EV46,10)</f>
        <v>8.9235999999999997E-5</v>
      </c>
      <c r="EW46">
        <f>ROUND('qx mannen 2022'!EW46,10)</f>
        <v>8.7646700000000002E-5</v>
      </c>
      <c r="EX46">
        <f>ROUND('qx mannen 2022'!EX46,10)</f>
        <v>8.6085600000000001E-5</v>
      </c>
      <c r="EY46">
        <f>ROUND('qx mannen 2022'!EY46,10)</f>
        <v>8.4552299999999993E-5</v>
      </c>
      <c r="EZ46">
        <f>ROUND('qx mannen 2022'!EZ46,10)</f>
        <v>8.3046400000000005E-5</v>
      </c>
      <c r="FA46">
        <f>ROUND('qx mannen 2022'!FA46,10)</f>
        <v>8.1567299999999994E-5</v>
      </c>
      <c r="FB46">
        <f>ROUND('qx mannen 2022'!FB46,10)</f>
        <v>8.0114499999999993E-5</v>
      </c>
      <c r="FC46">
        <f>ROUND('qx mannen 2022'!FC46,10)</f>
        <v>7.8687600000000002E-5</v>
      </c>
      <c r="FD46">
        <f>ROUND('qx mannen 2022'!FD46,10)</f>
        <v>7.7286099999999999E-5</v>
      </c>
      <c r="FE46">
        <f>ROUND('qx mannen 2022'!FE46,10)</f>
        <v>7.5909599999999996E-5</v>
      </c>
      <c r="FF46">
        <f>ROUND('qx mannen 2022'!FF46,10)</f>
        <v>7.4557599999999999E-5</v>
      </c>
      <c r="FG46">
        <f>ROUND('qx mannen 2022'!FG46,10)</f>
        <v>7.3229600000000001E-5</v>
      </c>
      <c r="FH46">
        <f>ROUND('qx mannen 2022'!FH46,10)</f>
        <v>7.1925400000000001E-5</v>
      </c>
      <c r="FI46">
        <f>ROUND('qx mannen 2022'!FI46,10)</f>
        <v>7.0644300000000004E-5</v>
      </c>
      <c r="FJ46">
        <f>ROUND('qx mannen 2022'!FJ46,10)</f>
        <v>6.9386099999999996E-5</v>
      </c>
      <c r="FK46">
        <f>ROUND('qx mannen 2022'!FK46,10)</f>
        <v>6.8150200000000004E-5</v>
      </c>
      <c r="FL46">
        <f>ROUND('qx mannen 2022'!FL46,10)</f>
        <v>6.6936399999999998E-5</v>
      </c>
      <c r="FM46">
        <f>ROUND('qx mannen 2022'!FM46,10)</f>
        <v>6.57442E-5</v>
      </c>
      <c r="FN46">
        <f>ROUND('qx mannen 2022'!FN46,10)</f>
        <v>6.4573199999999994E-5</v>
      </c>
      <c r="FO46">
        <f>ROUND('qx mannen 2022'!FO46,10)</f>
        <v>6.3423099999999999E-5</v>
      </c>
      <c r="FP46">
        <f>ROUND('qx mannen 2022'!FP46,10)</f>
        <v>6.2293500000000003E-5</v>
      </c>
      <c r="FQ46">
        <f>ROUND('qx mannen 2022'!FQ46,10)</f>
        <v>6.1184000000000002E-5</v>
      </c>
    </row>
    <row r="47" spans="2:173" x14ac:dyDescent="0.2">
      <c r="B47">
        <f>ROUND('qx mannen 2022'!B47,10)</f>
        <v>1.3931983000000001E-3</v>
      </c>
      <c r="C47">
        <f>ROUND('qx mannen 2022'!C47,10)</f>
        <v>1.3711903000000001E-3</v>
      </c>
      <c r="D47">
        <f>ROUND('qx mannen 2022'!D47,10)</f>
        <v>1.3493098E-3</v>
      </c>
      <c r="E47">
        <f>ROUND('qx mannen 2022'!E47,10)</f>
        <v>1.3275785E-3</v>
      </c>
      <c r="F47">
        <f>ROUND('qx mannen 2022'!F47,10)</f>
        <v>1.3060155E-3</v>
      </c>
      <c r="G47">
        <f>ROUND('qx mannen 2022'!G47,10)</f>
        <v>1.2846375999999999E-3</v>
      </c>
      <c r="H47">
        <f>ROUND('qx mannen 2022'!H47,10)</f>
        <v>1.2634597E-3</v>
      </c>
      <c r="I47">
        <f>ROUND('qx mannen 2022'!I47,10)</f>
        <v>1.2424948000000001E-3</v>
      </c>
      <c r="J47">
        <f>ROUND('qx mannen 2022'!J47,10)</f>
        <v>1.221754E-3</v>
      </c>
      <c r="K47">
        <f>ROUND('qx mannen 2022'!K47,10)</f>
        <v>1.2012472E-3</v>
      </c>
      <c r="L47">
        <f>ROUND('qx mannen 2022'!L47,10)</f>
        <v>1.1809825999999999E-3</v>
      </c>
      <c r="M47">
        <f>ROUND('qx mannen 2022'!M47,10)</f>
        <v>1.1609672E-3</v>
      </c>
      <c r="N47">
        <f>ROUND('qx mannen 2022'!N47,10)</f>
        <v>1.141207E-3</v>
      </c>
      <c r="O47">
        <f>ROUND('qx mannen 2022'!O47,10)</f>
        <v>1.1217067999999999E-3</v>
      </c>
      <c r="P47">
        <f>ROUND('qx mannen 2022'!P47,10)</f>
        <v>1.1024705999999999E-3</v>
      </c>
      <c r="Q47">
        <f>ROUND('qx mannen 2022'!Q47,10)</f>
        <v>1.0835013000000001E-3</v>
      </c>
      <c r="R47">
        <f>ROUND('qx mannen 2022'!R47,10)</f>
        <v>1.0648013000000001E-3</v>
      </c>
      <c r="S47">
        <f>ROUND('qx mannen 2022'!S47,10)</f>
        <v>1.0463722999999999E-3</v>
      </c>
      <c r="T47">
        <f>ROUND('qx mannen 2022'!T47,10)</f>
        <v>1.0282150999999999E-3</v>
      </c>
      <c r="U47">
        <f>ROUND('qx mannen 2022'!U47,10)</f>
        <v>1.0103304E-3</v>
      </c>
      <c r="V47">
        <f>ROUND('qx mannen 2022'!V47,10)</f>
        <v>9.9271800000000007E-4</v>
      </c>
      <c r="W47">
        <f>ROUND('qx mannen 2022'!W47,10)</f>
        <v>9.7537749999999999E-4</v>
      </c>
      <c r="X47">
        <f>ROUND('qx mannen 2022'!X47,10)</f>
        <v>9.5830790000000002E-4</v>
      </c>
      <c r="Y47">
        <f>ROUND('qx mannen 2022'!Y47,10)</f>
        <v>9.4150810000000001E-4</v>
      </c>
      <c r="Z47">
        <f>ROUND('qx mannen 2022'!Z47,10)</f>
        <v>9.2497650000000005E-4</v>
      </c>
      <c r="AA47">
        <f>ROUND('qx mannen 2022'!AA47,10)</f>
        <v>9.0871140000000001E-4</v>
      </c>
      <c r="AB47">
        <f>ROUND('qx mannen 2022'!AB47,10)</f>
        <v>8.927106E-4</v>
      </c>
      <c r="AC47">
        <f>ROUND('qx mannen 2022'!AC47,10)</f>
        <v>8.7697190000000003E-4</v>
      </c>
      <c r="AD47">
        <f>ROUND('qx mannen 2022'!AD47,10)</f>
        <v>8.6149290000000003E-4</v>
      </c>
      <c r="AE47">
        <f>ROUND('qx mannen 2022'!AE47,10)</f>
        <v>8.4627080000000004E-4</v>
      </c>
      <c r="AF47">
        <f>ROUND('qx mannen 2022'!AF47,10)</f>
        <v>8.3130309999999996E-4</v>
      </c>
      <c r="AG47">
        <f>ROUND('qx mannen 2022'!AG47,10)</f>
        <v>8.1658679999999995E-4</v>
      </c>
      <c r="AH47">
        <f>ROUND('qx mannen 2022'!AH47,10)</f>
        <v>8.0211880000000005E-4</v>
      </c>
      <c r="AI47">
        <f>ROUND('qx mannen 2022'!AI47,10)</f>
        <v>7.8789629999999995E-4</v>
      </c>
      <c r="AJ47">
        <f>ROUND('qx mannen 2022'!AJ47,10)</f>
        <v>7.739159E-4</v>
      </c>
      <c r="AK47">
        <f>ROUND('qx mannen 2022'!AK47,10)</f>
        <v>7.6017459999999995E-4</v>
      </c>
      <c r="AL47">
        <f>ROUND('qx mannen 2022'!AL47,10)</f>
        <v>7.4666900000000004E-4</v>
      </c>
      <c r="AM47">
        <f>ROUND('qx mannen 2022'!AM47,10)</f>
        <v>7.3339599999999998E-4</v>
      </c>
      <c r="AN47">
        <f>ROUND('qx mannen 2022'!AN47,10)</f>
        <v>7.2035209999999998E-4</v>
      </c>
      <c r="AO47">
        <f>ROUND('qx mannen 2022'!AO47,10)</f>
        <v>7.0753410000000004E-4</v>
      </c>
      <c r="AP47">
        <f>ROUND('qx mannen 2022'!AP47,10)</f>
        <v>6.9493859999999997E-4</v>
      </c>
      <c r="AQ47">
        <f>ROUND('qx mannen 2022'!AQ47,10)</f>
        <v>6.8256220000000002E-4</v>
      </c>
      <c r="AR47">
        <f>ROUND('qx mannen 2022'!AR47,10)</f>
        <v>6.7040169999999996E-4</v>
      </c>
      <c r="AS47">
        <f>ROUND('qx mannen 2022'!AS47,10)</f>
        <v>6.5845360000000002E-4</v>
      </c>
      <c r="AT47">
        <f>ROUND('qx mannen 2022'!AT47,10)</f>
        <v>6.4671469999999997E-4</v>
      </c>
      <c r="AU47">
        <f>ROUND('qx mannen 2022'!AU47,10)</f>
        <v>6.3518159999999995E-4</v>
      </c>
      <c r="AV47">
        <f>ROUND('qx mannen 2022'!AV47,10)</f>
        <v>6.2385109999999995E-4</v>
      </c>
      <c r="AW47">
        <f>ROUND('qx mannen 2022'!AW47,10)</f>
        <v>6.1271990000000005E-4</v>
      </c>
      <c r="AX47">
        <f>ROUND('qx mannen 2022'!AX47,10)</f>
        <v>6.0178469999999998E-4</v>
      </c>
      <c r="AY47">
        <f>ROUND('qx mannen 2022'!AY47,10)</f>
        <v>5.9104229999999995E-4</v>
      </c>
      <c r="AZ47">
        <f>ROUND('qx mannen 2022'!AZ47,10)</f>
        <v>5.8048959999999999E-4</v>
      </c>
      <c r="BA47">
        <f>ROUND('qx mannen 2022'!BA47,10)</f>
        <v>5.7012329999999996E-4</v>
      </c>
      <c r="BB47">
        <f>ROUND('qx mannen 2022'!BB47,10)</f>
        <v>5.5994040000000001E-4</v>
      </c>
      <c r="BC47">
        <f>ROUND('qx mannen 2022'!BC47,10)</f>
        <v>5.4993779999999996E-4</v>
      </c>
      <c r="BD47">
        <f>ROUND('qx mannen 2022'!BD47,10)</f>
        <v>5.4011239999999996E-4</v>
      </c>
      <c r="BE47">
        <f>ROUND('qx mannen 2022'!BE47,10)</f>
        <v>5.3046120000000004E-4</v>
      </c>
      <c r="BF47">
        <f>ROUND('qx mannen 2022'!BF47,10)</f>
        <v>5.209813E-4</v>
      </c>
      <c r="BG47">
        <f>ROUND('qx mannen 2022'!BG47,10)</f>
        <v>5.1166969999999999E-4</v>
      </c>
      <c r="BH47">
        <f>ROUND('qx mannen 2022'!BH47,10)</f>
        <v>5.0252360000000004E-4</v>
      </c>
      <c r="BI47">
        <f>ROUND('qx mannen 2022'!BI47,10)</f>
        <v>4.9353999999999999E-4</v>
      </c>
      <c r="BJ47">
        <f>ROUND('qx mannen 2022'!BJ47,10)</f>
        <v>4.8471629999999999E-4</v>
      </c>
      <c r="BK47">
        <f>ROUND('qx mannen 2022'!BK47,10)</f>
        <v>4.7604949999999999E-4</v>
      </c>
      <c r="BL47">
        <f>ROUND('qx mannen 2022'!BL47,10)</f>
        <v>4.6753700000000002E-4</v>
      </c>
      <c r="BM47">
        <f>ROUND('qx mannen 2022'!BM47,10)</f>
        <v>4.5917620000000001E-4</v>
      </c>
      <c r="BN47">
        <f>ROUND('qx mannen 2022'!BN47,10)</f>
        <v>4.509642E-4</v>
      </c>
      <c r="BO47">
        <f>ROUND('qx mannen 2022'!BO47,10)</f>
        <v>4.4289870000000002E-4</v>
      </c>
      <c r="BP47">
        <f>ROUND('qx mannen 2022'!BP47,10)</f>
        <v>4.3497689999999999E-4</v>
      </c>
      <c r="BQ47">
        <f>ROUND('qx mannen 2022'!BQ47,10)</f>
        <v>4.2719639999999999E-4</v>
      </c>
      <c r="BR47">
        <f>ROUND('qx mannen 2022'!BR47,10)</f>
        <v>4.1955459999999998E-4</v>
      </c>
      <c r="BS47">
        <f>ROUND('qx mannen 2022'!BS47,10)</f>
        <v>4.1204920000000001E-4</v>
      </c>
      <c r="BT47">
        <f>ROUND('qx mannen 2022'!BT47,10)</f>
        <v>4.0467779999999999E-4</v>
      </c>
      <c r="BU47">
        <f>ROUND('qx mannen 2022'!BU47,10)</f>
        <v>3.9743789999999998E-4</v>
      </c>
      <c r="BV47">
        <f>ROUND('qx mannen 2022'!BV47,10)</f>
        <v>3.9032729999999999E-4</v>
      </c>
      <c r="BW47">
        <f>ROUND('qx mannen 2022'!BW47,10)</f>
        <v>3.8334369999999999E-4</v>
      </c>
      <c r="BX47">
        <f>ROUND('qx mannen 2022'!BX47,10)</f>
        <v>3.7648480000000001E-4</v>
      </c>
      <c r="BY47">
        <f>ROUND('qx mannen 2022'!BY47,10)</f>
        <v>3.6974840000000001E-4</v>
      </c>
      <c r="BZ47">
        <f>ROUND('qx mannen 2022'!BZ47,10)</f>
        <v>3.6313239999999998E-4</v>
      </c>
      <c r="CA47">
        <f>ROUND('qx mannen 2022'!CA47,10)</f>
        <v>3.566345E-4</v>
      </c>
      <c r="CB47">
        <f>ROUND('qx mannen 2022'!CB47,10)</f>
        <v>3.5025280000000001E-4</v>
      </c>
      <c r="CC47">
        <f>ROUND('qx mannen 2022'!CC47,10)</f>
        <v>3.4398520000000001E-4</v>
      </c>
      <c r="CD47">
        <f>ROUND('qx mannen 2022'!CD47,10)</f>
        <v>3.378295E-4</v>
      </c>
      <c r="CE47">
        <f>ROUND('qx mannen 2022'!CE47,10)</f>
        <v>3.3178400000000001E-4</v>
      </c>
      <c r="CF47">
        <f>ROUND('qx mannen 2022'!CF47,10)</f>
        <v>3.258464E-4</v>
      </c>
      <c r="CG47">
        <f>ROUND('qx mannen 2022'!CG47,10)</f>
        <v>3.2001510000000003E-4</v>
      </c>
      <c r="CH47">
        <f>ROUND('qx mannen 2022'!CH47,10)</f>
        <v>3.1428800000000002E-4</v>
      </c>
      <c r="CI47">
        <f>ROUND('qx mannen 2022'!CI47,10)</f>
        <v>3.0866329999999998E-4</v>
      </c>
      <c r="CJ47">
        <f>ROUND('qx mannen 2022'!CJ47,10)</f>
        <v>3.0313920000000003E-4</v>
      </c>
      <c r="CK47">
        <f>ROUND('qx mannen 2022'!CK47,10)</f>
        <v>2.977139E-4</v>
      </c>
      <c r="CL47">
        <f>ROUND('qx mannen 2022'!CL47,10)</f>
        <v>2.9238570000000001E-4</v>
      </c>
      <c r="CM47">
        <f>ROUND('qx mannen 2022'!CM47,10)</f>
        <v>2.8715270000000001E-4</v>
      </c>
      <c r="CN47">
        <f>ROUND('qx mannen 2022'!CN47,10)</f>
        <v>2.8201330000000001E-4</v>
      </c>
      <c r="CO47">
        <f>ROUND('qx mannen 2022'!CO47,10)</f>
        <v>2.7696589999999998E-4</v>
      </c>
      <c r="CP47">
        <f>ROUND('qx mannen 2022'!CP47,10)</f>
        <v>2.7200880000000002E-4</v>
      </c>
      <c r="CQ47">
        <f>ROUND('qx mannen 2022'!CQ47,10)</f>
        <v>2.6714030000000001E-4</v>
      </c>
      <c r="CR47">
        <f>ROUND('qx mannen 2022'!CR47,10)</f>
        <v>2.6235899999999999E-4</v>
      </c>
      <c r="CS47">
        <f>ROUND('qx mannen 2022'!CS47,10)</f>
        <v>2.5766310000000002E-4</v>
      </c>
      <c r="CT47">
        <f>ROUND('qx mannen 2022'!CT47,10)</f>
        <v>2.5305130000000001E-4</v>
      </c>
      <c r="CU47">
        <f>ROUND('qx mannen 2022'!CU47,10)</f>
        <v>2.4852199999999999E-4</v>
      </c>
      <c r="CV47">
        <f>ROUND('qx mannen 2022'!CV47,10)</f>
        <v>2.4407380000000001E-4</v>
      </c>
      <c r="CW47">
        <f>ROUND('qx mannen 2022'!CW47,10)</f>
        <v>2.397051E-4</v>
      </c>
      <c r="CX47">
        <f>ROUND('qx mannen 2022'!CX47,10)</f>
        <v>2.3541459999999999E-4</v>
      </c>
      <c r="CY47">
        <f>ROUND('qx mannen 2022'!CY47,10)</f>
        <v>2.3120089999999999E-4</v>
      </c>
      <c r="CZ47">
        <f>ROUND('qx mannen 2022'!CZ47,10)</f>
        <v>2.270626E-4</v>
      </c>
      <c r="DA47">
        <f>ROUND('qx mannen 2022'!DA47,10)</f>
        <v>2.2299829999999999E-4</v>
      </c>
      <c r="DB47">
        <f>ROUND('qx mannen 2022'!DB47,10)</f>
        <v>2.190068E-4</v>
      </c>
      <c r="DC47">
        <f>ROUND('qx mannen 2022'!DC47,10)</f>
        <v>2.1508669999999999E-4</v>
      </c>
      <c r="DD47">
        <f>ROUND('qx mannen 2022'!DD47,10)</f>
        <v>2.112367E-4</v>
      </c>
      <c r="DE47">
        <f>ROUND('qx mannen 2022'!DE47,10)</f>
        <v>2.0745569999999999E-4</v>
      </c>
      <c r="DF47">
        <f>ROUND('qx mannen 2022'!DF47,10)</f>
        <v>2.037423E-4</v>
      </c>
      <c r="DG47">
        <f>ROUND('qx mannen 2022'!DG47,10)</f>
        <v>2.0009530000000001E-4</v>
      </c>
      <c r="DH47">
        <f>ROUND('qx mannen 2022'!DH47,10)</f>
        <v>1.9651369999999999E-4</v>
      </c>
      <c r="DI47">
        <f>ROUND('qx mannen 2022'!DI47,10)</f>
        <v>1.929961E-4</v>
      </c>
      <c r="DJ47">
        <f>ROUND('qx mannen 2022'!DJ47,10)</f>
        <v>1.895415E-4</v>
      </c>
      <c r="DK47">
        <f>ROUND('qx mannen 2022'!DK47,10)</f>
        <v>1.8614869999999999E-4</v>
      </c>
      <c r="DL47">
        <f>ROUND('qx mannen 2022'!DL47,10)</f>
        <v>1.8281659999999999E-4</v>
      </c>
      <c r="DM47">
        <f>ROUND('qx mannen 2022'!DM47,10)</f>
        <v>1.795442E-4</v>
      </c>
      <c r="DN47">
        <f>ROUND('qx mannen 2022'!DN47,10)</f>
        <v>1.7633030000000001E-4</v>
      </c>
      <c r="DO47">
        <f>ROUND('qx mannen 2022'!DO47,10)</f>
        <v>1.7317400000000001E-4</v>
      </c>
      <c r="DP47">
        <f>ROUND('qx mannen 2022'!DP47,10)</f>
        <v>1.7007409999999999E-4</v>
      </c>
      <c r="DQ47">
        <f>ROUND('qx mannen 2022'!DQ47,10)</f>
        <v>1.6702970000000001E-4</v>
      </c>
      <c r="DR47">
        <f>ROUND('qx mannen 2022'!DR47,10)</f>
        <v>1.640399E-4</v>
      </c>
      <c r="DS47">
        <f>ROUND('qx mannen 2022'!DS47,10)</f>
        <v>1.6110349999999999E-4</v>
      </c>
      <c r="DT47">
        <f>ROUND('qx mannen 2022'!DT47,10)</f>
        <v>1.5821969999999999E-4</v>
      </c>
      <c r="DU47">
        <f>ROUND('qx mannen 2022'!DU47,10)</f>
        <v>1.553875E-4</v>
      </c>
      <c r="DV47">
        <f>ROUND('qx mannen 2022'!DV47,10)</f>
        <v>1.5260600000000001E-4</v>
      </c>
      <c r="DW47">
        <f>ROUND('qx mannen 2022'!DW47,10)</f>
        <v>1.498742E-4</v>
      </c>
      <c r="DX47">
        <f>ROUND('qx mannen 2022'!DX47,10)</f>
        <v>1.4719139999999999E-4</v>
      </c>
      <c r="DY47">
        <f>ROUND('qx mannen 2022'!DY47,10)</f>
        <v>1.4455659999999999E-4</v>
      </c>
      <c r="DZ47">
        <f>ROUND('qx mannen 2022'!DZ47,10)</f>
        <v>1.4196900000000001E-4</v>
      </c>
      <c r="EA47">
        <f>ROUND('qx mannen 2022'!EA47,10)</f>
        <v>1.3942760000000001E-4</v>
      </c>
      <c r="EB47">
        <f>ROUND('qx mannen 2022'!EB47,10)</f>
        <v>1.369318E-4</v>
      </c>
      <c r="EC47">
        <f>ROUND('qx mannen 2022'!EC47,10)</f>
        <v>1.3448059999999999E-4</v>
      </c>
      <c r="ED47">
        <f>ROUND('qx mannen 2022'!ED47,10)</f>
        <v>1.3207329999999999E-4</v>
      </c>
      <c r="EE47">
        <f>ROUND('qx mannen 2022'!EE47,10)</f>
        <v>1.2970909999999999E-4</v>
      </c>
      <c r="EF47">
        <f>ROUND('qx mannen 2022'!EF47,10)</f>
        <v>1.2738720000000001E-4</v>
      </c>
      <c r="EG47">
        <f>ROUND('qx mannen 2022'!EG47,10)</f>
        <v>1.251069E-4</v>
      </c>
      <c r="EH47">
        <f>ROUND('qx mannen 2022'!EH47,10)</f>
        <v>1.228674E-4</v>
      </c>
      <c r="EI47">
        <f>ROUND('qx mannen 2022'!EI47,10)</f>
        <v>1.206679E-4</v>
      </c>
      <c r="EJ47">
        <f>ROUND('qx mannen 2022'!EJ47,10)</f>
        <v>1.185079E-4</v>
      </c>
      <c r="EK47">
        <f>ROUND('qx mannen 2022'!EK47,10)</f>
        <v>1.163865E-4</v>
      </c>
      <c r="EL47">
        <f>ROUND('qx mannen 2022'!EL47,10)</f>
        <v>1.143031E-4</v>
      </c>
      <c r="EM47">
        <f>ROUND('qx mannen 2022'!EM47,10)</f>
        <v>1.122569E-4</v>
      </c>
      <c r="EN47">
        <f>ROUND('qx mannen 2022'!EN47,10)</f>
        <v>1.102474E-4</v>
      </c>
      <c r="EO47">
        <f>ROUND('qx mannen 2022'!EO47,10)</f>
        <v>1.0827389999999999E-4</v>
      </c>
      <c r="EP47">
        <f>ROUND('qx mannen 2022'!EP47,10)</f>
        <v>1.063357E-4</v>
      </c>
      <c r="EQ47">
        <f>ROUND('qx mannen 2022'!EQ47,10)</f>
        <v>1.0443220000000001E-4</v>
      </c>
      <c r="ER47">
        <f>ROUND('qx mannen 2022'!ER47,10)</f>
        <v>1.025628E-4</v>
      </c>
      <c r="ES47">
        <f>ROUND('qx mannen 2022'!ES47,10)</f>
        <v>1.007268E-4</v>
      </c>
      <c r="ET47">
        <f>ROUND('qx mannen 2022'!ET47,10)</f>
        <v>9.8923699999999996E-5</v>
      </c>
      <c r="EU47">
        <f>ROUND('qx mannen 2022'!EU47,10)</f>
        <v>9.7152799999999996E-5</v>
      </c>
      <c r="EV47">
        <f>ROUND('qx mannen 2022'!EV47,10)</f>
        <v>9.5413699999999998E-5</v>
      </c>
      <c r="EW47">
        <f>ROUND('qx mannen 2022'!EW47,10)</f>
        <v>9.3705700000000006E-5</v>
      </c>
      <c r="EX47">
        <f>ROUND('qx mannen 2022'!EX47,10)</f>
        <v>9.2028199999999994E-5</v>
      </c>
      <c r="EY47">
        <f>ROUND('qx mannen 2022'!EY47,10)</f>
        <v>9.03808E-5</v>
      </c>
      <c r="EZ47">
        <f>ROUND('qx mannen 2022'!EZ47,10)</f>
        <v>8.8762899999999997E-5</v>
      </c>
      <c r="FA47">
        <f>ROUND('qx mannen 2022'!FA47,10)</f>
        <v>8.7174000000000003E-5</v>
      </c>
      <c r="FB47">
        <f>ROUND('qx mannen 2022'!FB47,10)</f>
        <v>8.5613399999999996E-5</v>
      </c>
      <c r="FC47">
        <f>ROUND('qx mannen 2022'!FC47,10)</f>
        <v>8.4080900000000003E-5</v>
      </c>
      <c r="FD47">
        <f>ROUND('qx mannen 2022'!FD47,10)</f>
        <v>8.2575699999999996E-5</v>
      </c>
      <c r="FE47">
        <f>ROUND('qx mannen 2022'!FE47,10)</f>
        <v>8.1097499999999994E-5</v>
      </c>
      <c r="FF47">
        <f>ROUND('qx mannen 2022'!FF47,10)</f>
        <v>7.9645800000000002E-5</v>
      </c>
      <c r="FG47">
        <f>ROUND('qx mannen 2022'!FG47,10)</f>
        <v>7.8220000000000007E-5</v>
      </c>
      <c r="FH47">
        <f>ROUND('qx mannen 2022'!FH47,10)</f>
        <v>7.6819799999999999E-5</v>
      </c>
      <c r="FI47">
        <f>ROUND('qx mannen 2022'!FI47,10)</f>
        <v>7.5444600000000006E-5</v>
      </c>
      <c r="FJ47">
        <f>ROUND('qx mannen 2022'!FJ47,10)</f>
        <v>7.4093999999999999E-5</v>
      </c>
      <c r="FK47">
        <f>ROUND('qx mannen 2022'!FK47,10)</f>
        <v>7.2767699999999998E-5</v>
      </c>
      <c r="FL47">
        <f>ROUND('qx mannen 2022'!FL47,10)</f>
        <v>7.1464999999999994E-5</v>
      </c>
      <c r="FM47">
        <f>ROUND('qx mannen 2022'!FM47,10)</f>
        <v>7.0185700000000001E-5</v>
      </c>
      <c r="FN47">
        <f>ROUND('qx mannen 2022'!FN47,10)</f>
        <v>6.8929299999999997E-5</v>
      </c>
      <c r="FO47">
        <f>ROUND('qx mannen 2022'!FO47,10)</f>
        <v>6.7695399999999996E-5</v>
      </c>
      <c r="FP47">
        <f>ROUND('qx mannen 2022'!FP47,10)</f>
        <v>6.6483500000000001E-5</v>
      </c>
      <c r="FQ47">
        <f>ROUND('qx mannen 2022'!FQ47,10)</f>
        <v>6.5293400000000001E-5</v>
      </c>
    </row>
    <row r="48" spans="2:173" x14ac:dyDescent="0.2">
      <c r="B48">
        <f>ROUND('qx mannen 2022'!B48,10)</f>
        <v>1.5333958E-3</v>
      </c>
      <c r="C48">
        <f>ROUND('qx mannen 2022'!C48,10)</f>
        <v>1.5095554E-3</v>
      </c>
      <c r="D48">
        <f>ROUND('qx mannen 2022'!D48,10)</f>
        <v>1.4858037E-3</v>
      </c>
      <c r="E48">
        <f>ROUND('qx mannen 2022'!E48,10)</f>
        <v>1.4621693E-3</v>
      </c>
      <c r="F48">
        <f>ROUND('qx mannen 2022'!F48,10)</f>
        <v>1.4386780000000001E-3</v>
      </c>
      <c r="G48">
        <f>ROUND('qx mannen 2022'!G48,10)</f>
        <v>1.4153524000000001E-3</v>
      </c>
      <c r="H48">
        <f>ROUND('qx mannen 2022'!H48,10)</f>
        <v>1.3922127999999999E-3</v>
      </c>
      <c r="I48">
        <f>ROUND('qx mannen 2022'!I48,10)</f>
        <v>1.3692768000000001E-3</v>
      </c>
      <c r="J48">
        <f>ROUND('qx mannen 2022'!J48,10)</f>
        <v>1.3465600999999999E-3</v>
      </c>
      <c r="K48">
        <f>ROUND('qx mannen 2022'!K48,10)</f>
        <v>1.3240762000000001E-3</v>
      </c>
      <c r="L48">
        <f>ROUND('qx mannen 2022'!L48,10)</f>
        <v>1.3018369000000001E-3</v>
      </c>
      <c r="M48">
        <f>ROUND('qx mannen 2022'!M48,10)</f>
        <v>1.2798524000000001E-3</v>
      </c>
      <c r="N48">
        <f>ROUND('qx mannen 2022'!N48,10)</f>
        <v>1.2581312999999999E-3</v>
      </c>
      <c r="O48">
        <f>ROUND('qx mannen 2022'!O48,10)</f>
        <v>1.2366809000000001E-3</v>
      </c>
      <c r="P48">
        <f>ROUND('qx mannen 2022'!P48,10)</f>
        <v>1.2155073999999999E-3</v>
      </c>
      <c r="Q48">
        <f>ROUND('qx mannen 2022'!Q48,10)</f>
        <v>1.1946157E-3</v>
      </c>
      <c r="R48">
        <f>ROUND('qx mannen 2022'!R48,10)</f>
        <v>1.1740098E-3</v>
      </c>
      <c r="S48">
        <f>ROUND('qx mannen 2022'!S48,10)</f>
        <v>1.1536929000000001E-3</v>
      </c>
      <c r="T48">
        <f>ROUND('qx mannen 2022'!T48,10)</f>
        <v>1.1336671999999999E-3</v>
      </c>
      <c r="U48">
        <f>ROUND('qx mannen 2022'!U48,10)</f>
        <v>1.1139343999999999E-3</v>
      </c>
      <c r="V48">
        <f>ROUND('qx mannen 2022'!V48,10)</f>
        <v>1.0944952999999999E-3</v>
      </c>
      <c r="W48">
        <f>ROUND('qx mannen 2022'!W48,10)</f>
        <v>1.0753504E-3</v>
      </c>
      <c r="X48">
        <f>ROUND('qx mannen 2022'!X48,10)</f>
        <v>1.0564993999999999E-3</v>
      </c>
      <c r="Y48">
        <f>ROUND('qx mannen 2022'!Y48,10)</f>
        <v>1.0379418E-3</v>
      </c>
      <c r="Z48">
        <f>ROUND('qx mannen 2022'!Z48,10)</f>
        <v>1.0196764000000001E-3</v>
      </c>
      <c r="AA48">
        <f>ROUND('qx mannen 2022'!AA48,10)</f>
        <v>1.0017018000000001E-3</v>
      </c>
      <c r="AB48">
        <f>ROUND('qx mannen 2022'!AB48,10)</f>
        <v>9.8401629999999999E-4</v>
      </c>
      <c r="AC48">
        <f>ROUND('qx mannen 2022'!AC48,10)</f>
        <v>9.6661779999999997E-4</v>
      </c>
      <c r="AD48">
        <f>ROUND('qx mannen 2022'!AD48,10)</f>
        <v>9.4950410000000003E-4</v>
      </c>
      <c r="AE48">
        <f>ROUND('qx mannen 2022'!AE48,10)</f>
        <v>9.3267269999999997E-4</v>
      </c>
      <c r="AF48">
        <f>ROUND('qx mannen 2022'!AF48,10)</f>
        <v>9.1612080000000003E-4</v>
      </c>
      <c r="AG48">
        <f>ROUND('qx mannen 2022'!AG48,10)</f>
        <v>8.9984549999999998E-4</v>
      </c>
      <c r="AH48">
        <f>ROUND('qx mannen 2022'!AH48,10)</f>
        <v>8.8384390000000002E-4</v>
      </c>
      <c r="AI48">
        <f>ROUND('qx mannen 2022'!AI48,10)</f>
        <v>8.6811270000000001E-4</v>
      </c>
      <c r="AJ48">
        <f>ROUND('qx mannen 2022'!AJ48,10)</f>
        <v>8.5264879999999996E-4</v>
      </c>
      <c r="AK48">
        <f>ROUND('qx mannen 2022'!AK48,10)</f>
        <v>8.3744869999999999E-4</v>
      </c>
      <c r="AL48">
        <f>ROUND('qx mannen 2022'!AL48,10)</f>
        <v>8.2250909999999995E-4</v>
      </c>
      <c r="AM48">
        <f>ROUND('qx mannen 2022'!AM48,10)</f>
        <v>8.0782650000000005E-4</v>
      </c>
      <c r="AN48">
        <f>ROUND('qx mannen 2022'!AN48,10)</f>
        <v>7.9339730000000004E-4</v>
      </c>
      <c r="AO48">
        <f>ROUND('qx mannen 2022'!AO48,10)</f>
        <v>7.792179E-4</v>
      </c>
      <c r="AP48">
        <f>ROUND('qx mannen 2022'!AP48,10)</f>
        <v>7.6528480000000003E-4</v>
      </c>
      <c r="AQ48">
        <f>ROUND('qx mannen 2022'!AQ48,10)</f>
        <v>7.5159439999999999E-4</v>
      </c>
      <c r="AR48">
        <f>ROUND('qx mannen 2022'!AR48,10)</f>
        <v>7.3814300000000002E-4</v>
      </c>
      <c r="AS48">
        <f>ROUND('qx mannen 2022'!AS48,10)</f>
        <v>7.2492699999999999E-4</v>
      </c>
      <c r="AT48">
        <f>ROUND('qx mannen 2022'!AT48,10)</f>
        <v>7.1194279999999997E-4</v>
      </c>
      <c r="AU48">
        <f>ROUND('qx mannen 2022'!AU48,10)</f>
        <v>6.9918669999999999E-4</v>
      </c>
      <c r="AV48">
        <f>ROUND('qx mannen 2022'!AV48,10)</f>
        <v>6.8665519999999995E-4</v>
      </c>
      <c r="AW48">
        <f>ROUND('qx mannen 2022'!AW48,10)</f>
        <v>6.7434470000000003E-4</v>
      </c>
      <c r="AX48">
        <f>ROUND('qx mannen 2022'!AX48,10)</f>
        <v>6.6225150000000005E-4</v>
      </c>
      <c r="AY48">
        <f>ROUND('qx mannen 2022'!AY48,10)</f>
        <v>6.5037229999999997E-4</v>
      </c>
      <c r="AZ48">
        <f>ROUND('qx mannen 2022'!AZ48,10)</f>
        <v>6.3870340000000004E-4</v>
      </c>
      <c r="BA48">
        <f>ROUND('qx mannen 2022'!BA48,10)</f>
        <v>6.2724139999999998E-4</v>
      </c>
      <c r="BB48">
        <f>ROUND('qx mannen 2022'!BB48,10)</f>
        <v>6.159828E-4</v>
      </c>
      <c r="BC48">
        <f>ROUND('qx mannen 2022'!BC48,10)</f>
        <v>6.0492429999999995E-4</v>
      </c>
      <c r="BD48">
        <f>ROUND('qx mannen 2022'!BD48,10)</f>
        <v>5.9406249999999997E-4</v>
      </c>
      <c r="BE48">
        <f>ROUND('qx mannen 2022'!BE48,10)</f>
        <v>5.8339399999999999E-4</v>
      </c>
      <c r="BF48">
        <f>ROUND('qx mannen 2022'!BF48,10)</f>
        <v>5.729156E-4</v>
      </c>
      <c r="BG48">
        <f>ROUND('qx mannen 2022'!BG48,10)</f>
        <v>5.6262399999999996E-4</v>
      </c>
      <c r="BH48">
        <f>ROUND('qx mannen 2022'!BH48,10)</f>
        <v>5.5251599999999997E-4</v>
      </c>
      <c r="BI48">
        <f>ROUND('qx mannen 2022'!BI48,10)</f>
        <v>5.4258840000000002E-4</v>
      </c>
      <c r="BJ48">
        <f>ROUND('qx mannen 2022'!BJ48,10)</f>
        <v>5.3283819999999996E-4</v>
      </c>
      <c r="BK48">
        <f>ROUND('qx mannen 2022'!BK48,10)</f>
        <v>5.2326230000000003E-4</v>
      </c>
      <c r="BL48">
        <f>ROUND('qx mannen 2022'!BL48,10)</f>
        <v>5.138575E-4</v>
      </c>
      <c r="BM48">
        <f>ROUND('qx mannen 2022'!BM48,10)</f>
        <v>5.0462110000000005E-4</v>
      </c>
      <c r="BN48">
        <f>ROUND('qx mannen 2022'!BN48,10)</f>
        <v>4.9554989999999995E-4</v>
      </c>
      <c r="BO48">
        <f>ROUND('qx mannen 2022'!BO48,10)</f>
        <v>4.8664109999999998E-4</v>
      </c>
      <c r="BP48">
        <f>ROUND('qx mannen 2022'!BP48,10)</f>
        <v>4.7789190000000002E-4</v>
      </c>
      <c r="BQ48">
        <f>ROUND('qx mannen 2022'!BQ48,10)</f>
        <v>4.6929950000000002E-4</v>
      </c>
      <c r="BR48">
        <f>ROUND('qx mannen 2022'!BR48,10)</f>
        <v>4.608611E-4</v>
      </c>
      <c r="BS48">
        <f>ROUND('qx mannen 2022'!BS48,10)</f>
        <v>4.5257389999999999E-4</v>
      </c>
      <c r="BT48">
        <f>ROUND('qx mannen 2022'!BT48,10)</f>
        <v>4.444354E-4</v>
      </c>
      <c r="BU48">
        <f>ROUND('qx mannen 2022'!BU48,10)</f>
        <v>4.3644279999999999E-4</v>
      </c>
      <c r="BV48">
        <f>ROUND('qx mannen 2022'!BV48,10)</f>
        <v>4.285936E-4</v>
      </c>
      <c r="BW48">
        <f>ROUND('qx mannen 2022'!BW48,10)</f>
        <v>4.2088530000000001E-4</v>
      </c>
      <c r="BX48">
        <f>ROUND('qx mannen 2022'!BX48,10)</f>
        <v>4.1331540000000001E-4</v>
      </c>
      <c r="BY48">
        <f>ROUND('qx mannen 2022'!BY48,10)</f>
        <v>4.0588130000000002E-4</v>
      </c>
      <c r="BZ48">
        <f>ROUND('qx mannen 2022'!BZ48,10)</f>
        <v>3.9858070000000002E-4</v>
      </c>
      <c r="CA48">
        <f>ROUND('qx mannen 2022'!CA48,10)</f>
        <v>3.914112E-4</v>
      </c>
      <c r="CB48">
        <f>ROUND('qx mannen 2022'!CB48,10)</f>
        <v>3.8437049999999999E-4</v>
      </c>
      <c r="CC48">
        <f>ROUND('qx mannen 2022'!CC48,10)</f>
        <v>3.7745619999999999E-4</v>
      </c>
      <c r="CD48">
        <f>ROUND('qx mannen 2022'!CD48,10)</f>
        <v>3.7066619999999998E-4</v>
      </c>
      <c r="CE48">
        <f>ROUND('qx mannen 2022'!CE48,10)</f>
        <v>3.6399819999999999E-4</v>
      </c>
      <c r="CF48">
        <f>ROUND('qx mannen 2022'!CF48,10)</f>
        <v>3.5744990000000001E-4</v>
      </c>
      <c r="CG48">
        <f>ROUND('qx mannen 2022'!CG48,10)</f>
        <v>3.5101940000000002E-4</v>
      </c>
      <c r="CH48">
        <f>ROUND('qx mannen 2022'!CH48,10)</f>
        <v>3.4470440000000001E-4</v>
      </c>
      <c r="CI48">
        <f>ROUND('qx mannen 2022'!CI48,10)</f>
        <v>3.385029E-4</v>
      </c>
      <c r="CJ48">
        <f>ROUND('qx mannen 2022'!CJ48,10)</f>
        <v>3.3241290000000001E-4</v>
      </c>
      <c r="CK48">
        <f>ROUND('qx mannen 2022'!CK48,10)</f>
        <v>3.2643240000000001E-4</v>
      </c>
      <c r="CL48">
        <f>ROUND('qx mannen 2022'!CL48,10)</f>
        <v>3.2055929999999999E-4</v>
      </c>
      <c r="CM48">
        <f>ROUND('qx mannen 2022'!CM48,10)</f>
        <v>3.1479190000000001E-4</v>
      </c>
      <c r="CN48">
        <f>ROUND('qx mannen 2022'!CN48,10)</f>
        <v>3.091282E-4</v>
      </c>
      <c r="CO48">
        <f>ROUND('qx mannen 2022'!CO48,10)</f>
        <v>3.0356630000000001E-4</v>
      </c>
      <c r="CP48">
        <f>ROUND('qx mannen 2022'!CP48,10)</f>
        <v>2.9810440000000002E-4</v>
      </c>
      <c r="CQ48">
        <f>ROUND('qx mannen 2022'!CQ48,10)</f>
        <v>2.9274070000000001E-4</v>
      </c>
      <c r="CR48">
        <f>ROUND('qx mannen 2022'!CR48,10)</f>
        <v>2.8747350000000001E-4</v>
      </c>
      <c r="CS48">
        <f>ROUND('qx mannen 2022'!CS48,10)</f>
        <v>2.8230110000000003E-4</v>
      </c>
      <c r="CT48">
        <f>ROUND('qx mannen 2022'!CT48,10)</f>
        <v>2.7722160000000001E-4</v>
      </c>
      <c r="CU48">
        <f>ROUND('qx mannen 2022'!CU48,10)</f>
        <v>2.7223349999999999E-4</v>
      </c>
      <c r="CV48">
        <f>ROUND('qx mannen 2022'!CV48,10)</f>
        <v>2.6733509999999998E-4</v>
      </c>
      <c r="CW48">
        <f>ROUND('qx mannen 2022'!CW48,10)</f>
        <v>2.6252479999999998E-4</v>
      </c>
      <c r="CX48">
        <f>ROUND('qx mannen 2022'!CX48,10)</f>
        <v>2.5780109999999997E-4</v>
      </c>
      <c r="CY48">
        <f>ROUND('qx mannen 2022'!CY48,10)</f>
        <v>2.5316230000000002E-4</v>
      </c>
      <c r="CZ48">
        <f>ROUND('qx mannen 2022'!CZ48,10)</f>
        <v>2.4860689999999999E-4</v>
      </c>
      <c r="DA48">
        <f>ROUND('qx mannen 2022'!DA48,10)</f>
        <v>2.4413350000000001E-4</v>
      </c>
      <c r="DB48">
        <f>ROUND('qx mannen 2022'!DB48,10)</f>
        <v>2.3974059999999999E-4</v>
      </c>
      <c r="DC48">
        <f>ROUND('qx mannen 2022'!DC48,10)</f>
        <v>2.354267E-4</v>
      </c>
      <c r="DD48">
        <f>ROUND('qx mannen 2022'!DD48,10)</f>
        <v>2.3119039999999999E-4</v>
      </c>
      <c r="DE48">
        <f>ROUND('qx mannen 2022'!DE48,10)</f>
        <v>2.2703029999999999E-4</v>
      </c>
      <c r="DF48">
        <f>ROUND('qx mannen 2022'!DF48,10)</f>
        <v>2.22945E-4</v>
      </c>
      <c r="DG48">
        <f>ROUND('qx mannen 2022'!DG48,10)</f>
        <v>2.1893330000000001E-4</v>
      </c>
      <c r="DH48">
        <f>ROUND('qx mannen 2022'!DH48,10)</f>
        <v>2.1499369999999999E-4</v>
      </c>
      <c r="DI48">
        <f>ROUND('qx mannen 2022'!DI48,10)</f>
        <v>2.11125E-4</v>
      </c>
      <c r="DJ48">
        <f>ROUND('qx mannen 2022'!DJ48,10)</f>
        <v>2.0732589999999999E-4</v>
      </c>
      <c r="DK48">
        <f>ROUND('qx mannen 2022'!DK48,10)</f>
        <v>2.035951E-4</v>
      </c>
      <c r="DL48">
        <f>ROUND('qx mannen 2022'!DL48,10)</f>
        <v>1.9993149999999999E-4</v>
      </c>
      <c r="DM48">
        <f>ROUND('qx mannen 2022'!DM48,10)</f>
        <v>1.9633380000000001E-4</v>
      </c>
      <c r="DN48">
        <f>ROUND('qx mannen 2022'!DN48,10)</f>
        <v>1.928008E-4</v>
      </c>
      <c r="DO48">
        <f>ROUND('qx mannen 2022'!DO48,10)</f>
        <v>1.8933139999999999E-4</v>
      </c>
      <c r="DP48">
        <f>ROUND('qx mannen 2022'!DP48,10)</f>
        <v>1.8592439999999999E-4</v>
      </c>
      <c r="DQ48">
        <f>ROUND('qx mannen 2022'!DQ48,10)</f>
        <v>1.8257869999999999E-4</v>
      </c>
      <c r="DR48">
        <f>ROUND('qx mannen 2022'!DR48,10)</f>
        <v>1.7929320000000001E-4</v>
      </c>
      <c r="DS48">
        <f>ROUND('qx mannen 2022'!DS48,10)</f>
        <v>1.7606680000000001E-4</v>
      </c>
      <c r="DT48">
        <f>ROUND('qx mannen 2022'!DT48,10)</f>
        <v>1.728984E-4</v>
      </c>
      <c r="DU48">
        <f>ROUND('qx mannen 2022'!DU48,10)</f>
        <v>1.697871E-4</v>
      </c>
      <c r="DV48">
        <f>ROUND('qx mannen 2022'!DV48,10)</f>
        <v>1.6673179999999999E-4</v>
      </c>
      <c r="DW48">
        <f>ROUND('qx mannen 2022'!DW48,10)</f>
        <v>1.637314E-4</v>
      </c>
      <c r="DX48">
        <f>ROUND('qx mannen 2022'!DX48,10)</f>
        <v>1.6078500000000001E-4</v>
      </c>
      <c r="DY48">
        <f>ROUND('qx mannen 2022'!DY48,10)</f>
        <v>1.578916E-4</v>
      </c>
      <c r="DZ48">
        <f>ROUND('qx mannen 2022'!DZ48,10)</f>
        <v>1.550503E-4</v>
      </c>
      <c r="EA48">
        <f>ROUND('qx mannen 2022'!EA48,10)</f>
        <v>1.5226009999999999E-4</v>
      </c>
      <c r="EB48">
        <f>ROUND('qx mannen 2022'!EB48,10)</f>
        <v>1.4952020000000001E-4</v>
      </c>
      <c r="EC48">
        <f>ROUND('qx mannen 2022'!EC48,10)</f>
        <v>1.4682949999999999E-4</v>
      </c>
      <c r="ED48">
        <f>ROUND('qx mannen 2022'!ED48,10)</f>
        <v>1.4418720000000001E-4</v>
      </c>
      <c r="EE48">
        <f>ROUND('qx mannen 2022'!EE48,10)</f>
        <v>1.4159249999999999E-4</v>
      </c>
      <c r="EF48">
        <f>ROUND('qx mannen 2022'!EF48,10)</f>
        <v>1.3904449999999999E-4</v>
      </c>
      <c r="EG48">
        <f>ROUND('qx mannen 2022'!EG48,10)</f>
        <v>1.3654229999999999E-4</v>
      </c>
      <c r="EH48">
        <f>ROUND('qx mannen 2022'!EH48,10)</f>
        <v>1.340852E-4</v>
      </c>
      <c r="EI48">
        <f>ROUND('qx mannen 2022'!EI48,10)</f>
        <v>1.3167220000000001E-4</v>
      </c>
      <c r="EJ48">
        <f>ROUND('qx mannen 2022'!EJ48,10)</f>
        <v>1.293027E-4</v>
      </c>
      <c r="EK48">
        <f>ROUND('qx mannen 2022'!EK48,10)</f>
        <v>1.2697580000000001E-4</v>
      </c>
      <c r="EL48">
        <f>ROUND('qx mannen 2022'!EL48,10)</f>
        <v>1.246908E-4</v>
      </c>
      <c r="EM48">
        <f>ROUND('qx mannen 2022'!EM48,10)</f>
        <v>1.2244689999999999E-4</v>
      </c>
      <c r="EN48">
        <f>ROUND('qx mannen 2022'!EN48,10)</f>
        <v>1.2024339999999999E-4</v>
      </c>
      <c r="EO48">
        <f>ROUND('qx mannen 2022'!EO48,10)</f>
        <v>1.180795E-4</v>
      </c>
      <c r="EP48">
        <f>ROUND('qx mannen 2022'!EP48,10)</f>
        <v>1.159546E-4</v>
      </c>
      <c r="EQ48">
        <f>ROUND('qx mannen 2022'!EQ48,10)</f>
        <v>1.1386789999999999E-4</v>
      </c>
      <c r="ER48">
        <f>ROUND('qx mannen 2022'!ER48,10)</f>
        <v>1.1181879999999999E-4</v>
      </c>
      <c r="ES48">
        <f>ROUND('qx mannen 2022'!ES48,10)</f>
        <v>1.0980650000000001E-4</v>
      </c>
      <c r="ET48">
        <f>ROUND('qx mannen 2022'!ET48,10)</f>
        <v>1.078304E-4</v>
      </c>
      <c r="EU48">
        <f>ROUND('qx mannen 2022'!EU48,10)</f>
        <v>1.058899E-4</v>
      </c>
      <c r="EV48">
        <f>ROUND('qx mannen 2022'!EV48,10)</f>
        <v>1.039844E-4</v>
      </c>
      <c r="EW48">
        <f>ROUND('qx mannen 2022'!EW48,10)</f>
        <v>1.021131E-4</v>
      </c>
      <c r="EX48">
        <f>ROUND('qx mannen 2022'!EX48,10)</f>
        <v>1.0027550000000001E-4</v>
      </c>
      <c r="EY48">
        <f>ROUND('qx mannen 2022'!EY48,10)</f>
        <v>9.8470900000000006E-5</v>
      </c>
      <c r="EZ48">
        <f>ROUND('qx mannen 2022'!EZ48,10)</f>
        <v>9.6698800000000003E-5</v>
      </c>
      <c r="FA48">
        <f>ROUND('qx mannen 2022'!FA48,10)</f>
        <v>9.4958700000000003E-5</v>
      </c>
      <c r="FB48">
        <f>ROUND('qx mannen 2022'!FB48,10)</f>
        <v>9.3249800000000003E-5</v>
      </c>
      <c r="FC48">
        <f>ROUND('qx mannen 2022'!FC48,10)</f>
        <v>9.1571700000000003E-5</v>
      </c>
      <c r="FD48">
        <f>ROUND('qx mannen 2022'!FD48,10)</f>
        <v>8.9923699999999994E-5</v>
      </c>
      <c r="FE48">
        <f>ROUND('qx mannen 2022'!FE48,10)</f>
        <v>8.8305499999999997E-5</v>
      </c>
      <c r="FF48">
        <f>ROUND('qx mannen 2022'!FF48,10)</f>
        <v>8.6716299999999995E-5</v>
      </c>
      <c r="FG48">
        <f>ROUND('qx mannen 2022'!FG48,10)</f>
        <v>8.5155799999999995E-5</v>
      </c>
      <c r="FH48">
        <f>ROUND('qx mannen 2022'!FH48,10)</f>
        <v>8.3623300000000003E-5</v>
      </c>
      <c r="FI48">
        <f>ROUND('qx mannen 2022'!FI48,10)</f>
        <v>8.2118400000000003E-5</v>
      </c>
      <c r="FJ48">
        <f>ROUND('qx mannen 2022'!FJ48,10)</f>
        <v>8.0640600000000002E-5</v>
      </c>
      <c r="FK48">
        <f>ROUND('qx mannen 2022'!FK48,10)</f>
        <v>7.9189400000000005E-5</v>
      </c>
      <c r="FL48">
        <f>ROUND('qx mannen 2022'!FL48,10)</f>
        <v>7.7764300000000004E-5</v>
      </c>
      <c r="FM48">
        <f>ROUND('qx mannen 2022'!FM48,10)</f>
        <v>7.6364800000000004E-5</v>
      </c>
      <c r="FN48">
        <f>ROUND('qx mannen 2022'!FN48,10)</f>
        <v>7.49906E-5</v>
      </c>
      <c r="FO48">
        <f>ROUND('qx mannen 2022'!FO48,10)</f>
        <v>7.3640999999999995E-5</v>
      </c>
      <c r="FP48">
        <f>ROUND('qx mannen 2022'!FP48,10)</f>
        <v>7.2315800000000003E-5</v>
      </c>
      <c r="FQ48">
        <f>ROUND('qx mannen 2022'!FQ48,10)</f>
        <v>7.1014399999999996E-5</v>
      </c>
    </row>
    <row r="49" spans="2:173" x14ac:dyDescent="0.2">
      <c r="B49">
        <f>ROUND('qx mannen 2022'!B49,10)</f>
        <v>1.7169009E-3</v>
      </c>
      <c r="C49">
        <f>ROUND('qx mannen 2022'!C49,10)</f>
        <v>1.6958857999999999E-3</v>
      </c>
      <c r="D49">
        <f>ROUND('qx mannen 2022'!D49,10)</f>
        <v>1.6743979999999999E-3</v>
      </c>
      <c r="E49">
        <f>ROUND('qx mannen 2022'!E49,10)</f>
        <v>1.6525171000000001E-3</v>
      </c>
      <c r="F49">
        <f>ROUND('qx mannen 2022'!F49,10)</f>
        <v>1.6303158999999999E-3</v>
      </c>
      <c r="G49">
        <f>ROUND('qx mannen 2022'!G49,10)</f>
        <v>1.6078608999999999E-3</v>
      </c>
      <c r="H49">
        <f>ROUND('qx mannen 2022'!H49,10)</f>
        <v>1.5852124E-3</v>
      </c>
      <c r="I49">
        <f>ROUND('qx mannen 2022'!I49,10)</f>
        <v>1.5624254E-3</v>
      </c>
      <c r="J49">
        <f>ROUND('qx mannen 2022'!J49,10)</f>
        <v>1.5395496000000001E-3</v>
      </c>
      <c r="K49">
        <f>ROUND('qx mannen 2022'!K49,10)</f>
        <v>1.5166298999999999E-3</v>
      </c>
      <c r="L49">
        <f>ROUND('qx mannen 2022'!L49,10)</f>
        <v>1.4937068000000001E-3</v>
      </c>
      <c r="M49">
        <f>ROUND('qx mannen 2022'!M49,10)</f>
        <v>1.4708168000000001E-3</v>
      </c>
      <c r="N49">
        <f>ROUND('qx mannen 2022'!N49,10)</f>
        <v>1.4479927E-3</v>
      </c>
      <c r="O49">
        <f>ROUND('qx mannen 2022'!O49,10)</f>
        <v>1.4252638E-3</v>
      </c>
      <c r="P49">
        <f>ROUND('qx mannen 2022'!P49,10)</f>
        <v>1.4026562E-3</v>
      </c>
      <c r="Q49">
        <f>ROUND('qx mannen 2022'!Q49,10)</f>
        <v>1.3801934E-3</v>
      </c>
      <c r="R49">
        <f>ROUND('qx mannen 2022'!R49,10)</f>
        <v>1.3578958999999999E-3</v>
      </c>
      <c r="S49">
        <f>ROUND('qx mannen 2022'!S49,10)</f>
        <v>1.335782E-3</v>
      </c>
      <c r="T49">
        <f>ROUND('qx mannen 2022'!T49,10)</f>
        <v>1.3138678999999999E-3</v>
      </c>
      <c r="U49">
        <f>ROUND('qx mannen 2022'!U49,10)</f>
        <v>1.2921675000000001E-3</v>
      </c>
      <c r="V49">
        <f>ROUND('qx mannen 2022'!V49,10)</f>
        <v>1.2706932000000001E-3</v>
      </c>
      <c r="W49">
        <f>ROUND('qx mannen 2022'!W49,10)</f>
        <v>1.2494556E-3</v>
      </c>
      <c r="X49">
        <f>ROUND('qx mannen 2022'!X49,10)</f>
        <v>1.2284639E-3</v>
      </c>
      <c r="Y49">
        <f>ROUND('qx mannen 2022'!Y49,10)</f>
        <v>1.2077256E-3</v>
      </c>
      <c r="Z49">
        <f>ROUND('qx mannen 2022'!Z49,10)</f>
        <v>1.1872475E-3</v>
      </c>
      <c r="AA49">
        <f>ROUND('qx mannen 2022'!AA49,10)</f>
        <v>1.1670350000000001E-3</v>
      </c>
      <c r="AB49">
        <f>ROUND('qx mannen 2022'!AB49,10)</f>
        <v>1.1470923E-3</v>
      </c>
      <c r="AC49">
        <f>ROUND('qx mannen 2022'!AC49,10)</f>
        <v>1.1274231E-3</v>
      </c>
      <c r="AD49">
        <f>ROUND('qx mannen 2022'!AD49,10)</f>
        <v>1.1080300999999999E-3</v>
      </c>
      <c r="AE49">
        <f>ROUND('qx mannen 2022'!AE49,10)</f>
        <v>1.0889152E-3</v>
      </c>
      <c r="AF49">
        <f>ROUND('qx mannen 2022'!AF49,10)</f>
        <v>1.0700797000000001E-3</v>
      </c>
      <c r="AG49">
        <f>ROUND('qx mannen 2022'!AG49,10)</f>
        <v>1.0515241999999999E-3</v>
      </c>
      <c r="AH49">
        <f>ROUND('qx mannen 2022'!AH49,10)</f>
        <v>1.0332491E-3</v>
      </c>
      <c r="AI49">
        <f>ROUND('qx mannen 2022'!AI49,10)</f>
        <v>1.0152538999999999E-3</v>
      </c>
      <c r="AJ49">
        <f>ROUND('qx mannen 2022'!AJ49,10)</f>
        <v>9.9753790000000004E-4</v>
      </c>
      <c r="AK49">
        <f>ROUND('qx mannen 2022'!AK49,10)</f>
        <v>9.8010000000000002E-4</v>
      </c>
      <c r="AL49">
        <f>ROUND('qx mannen 2022'!AL49,10)</f>
        <v>9.6293880000000004E-4</v>
      </c>
      <c r="AM49">
        <f>ROUND('qx mannen 2022'!AM49,10)</f>
        <v>9.4605259999999995E-4</v>
      </c>
      <c r="AN49">
        <f>ROUND('qx mannen 2022'!AN49,10)</f>
        <v>9.2943919999999996E-4</v>
      </c>
      <c r="AO49">
        <f>ROUND('qx mannen 2022'!AO49,10)</f>
        <v>9.1309659999999995E-4</v>
      </c>
      <c r="AP49">
        <f>ROUND('qx mannen 2022'!AP49,10)</f>
        <v>8.9702219999999999E-4</v>
      </c>
      <c r="AQ49">
        <f>ROUND('qx mannen 2022'!AQ49,10)</f>
        <v>8.812135E-4</v>
      </c>
      <c r="AR49">
        <f>ROUND('qx mannen 2022'!AR49,10)</f>
        <v>8.6566759999999997E-4</v>
      </c>
      <c r="AS49">
        <f>ROUND('qx mannen 2022'!AS49,10)</f>
        <v>8.5038170000000001E-4</v>
      </c>
      <c r="AT49">
        <f>ROUND('qx mannen 2022'!AT49,10)</f>
        <v>8.3535269999999995E-4</v>
      </c>
      <c r="AU49">
        <f>ROUND('qx mannen 2022'!AU49,10)</f>
        <v>8.2057759999999995E-4</v>
      </c>
      <c r="AV49">
        <f>ROUND('qx mannen 2022'!AV49,10)</f>
        <v>8.060532E-4</v>
      </c>
      <c r="AW49">
        <f>ROUND('qx mannen 2022'!AW49,10)</f>
        <v>7.9177610000000004E-4</v>
      </c>
      <c r="AX49">
        <f>ROUND('qx mannen 2022'!AX49,10)</f>
        <v>7.7774310000000004E-4</v>
      </c>
      <c r="AY49">
        <f>ROUND('qx mannen 2022'!AY49,10)</f>
        <v>7.6395089999999998E-4</v>
      </c>
      <c r="AZ49">
        <f>ROUND('qx mannen 2022'!AZ49,10)</f>
        <v>7.5039590000000004E-4</v>
      </c>
      <c r="BA49">
        <f>ROUND('qx mannen 2022'!BA49,10)</f>
        <v>7.3707489999999998E-4</v>
      </c>
      <c r="BB49">
        <f>ROUND('qx mannen 2022'!BB49,10)</f>
        <v>7.2398440000000003E-4</v>
      </c>
      <c r="BC49">
        <f>ROUND('qx mannen 2022'!BC49,10)</f>
        <v>7.11121E-4</v>
      </c>
      <c r="BD49">
        <f>ROUND('qx mannen 2022'!BD49,10)</f>
        <v>6.984812E-4</v>
      </c>
      <c r="BE49">
        <f>ROUND('qx mannen 2022'!BE49,10)</f>
        <v>6.8606159999999995E-4</v>
      </c>
      <c r="BF49">
        <f>ROUND('qx mannen 2022'!BF49,10)</f>
        <v>6.7385869999999997E-4</v>
      </c>
      <c r="BG49">
        <f>ROUND('qx mannen 2022'!BG49,10)</f>
        <v>6.618692E-4</v>
      </c>
      <c r="BH49">
        <f>ROUND('qx mannen 2022'!BH49,10)</f>
        <v>6.5008969999999998E-4</v>
      </c>
      <c r="BI49">
        <f>ROUND('qx mannen 2022'!BI49,10)</f>
        <v>6.3851680000000005E-4</v>
      </c>
      <c r="BJ49">
        <f>ROUND('qx mannen 2022'!BJ49,10)</f>
        <v>6.2714710000000003E-4</v>
      </c>
      <c r="BK49">
        <f>ROUND('qx mannen 2022'!BK49,10)</f>
        <v>6.159774E-4</v>
      </c>
      <c r="BL49">
        <f>ROUND('qx mannen 2022'!BL49,10)</f>
        <v>6.0500430000000002E-4</v>
      </c>
      <c r="BM49">
        <f>ROUND('qx mannen 2022'!BM49,10)</f>
        <v>5.9422469999999999E-4</v>
      </c>
      <c r="BN49">
        <f>ROUND('qx mannen 2022'!BN49,10)</f>
        <v>5.8363519999999995E-4</v>
      </c>
      <c r="BO49">
        <f>ROUND('qx mannen 2022'!BO49,10)</f>
        <v>5.7323270000000004E-4</v>
      </c>
      <c r="BP49">
        <f>ROUND('qx mannen 2022'!BP49,10)</f>
        <v>5.6301409999999995E-4</v>
      </c>
      <c r="BQ49">
        <f>ROUND('qx mannen 2022'!BQ49,10)</f>
        <v>5.5297620000000001E-4</v>
      </c>
      <c r="BR49">
        <f>ROUND('qx mannen 2022'!BR49,10)</f>
        <v>5.4311599999999995E-4</v>
      </c>
      <c r="BS49">
        <f>ROUND('qx mannen 2022'!BS49,10)</f>
        <v>5.3343049999999995E-4</v>
      </c>
      <c r="BT49">
        <f>ROUND('qx mannen 2022'!BT49,10)</f>
        <v>5.2391660000000002E-4</v>
      </c>
      <c r="BU49">
        <f>ROUND('qx mannen 2022'!BU49,10)</f>
        <v>5.1457140000000005E-4</v>
      </c>
      <c r="BV49">
        <f>ROUND('qx mannen 2022'!BV49,10)</f>
        <v>5.0539200000000002E-4</v>
      </c>
      <c r="BW49">
        <f>ROUND('qx mannen 2022'!BW49,10)</f>
        <v>4.9637559999999995E-4</v>
      </c>
      <c r="BX49">
        <f>ROUND('qx mannen 2022'!BX49,10)</f>
        <v>4.8751939999999998E-4</v>
      </c>
      <c r="BY49">
        <f>ROUND('qx mannen 2022'!BY49,10)</f>
        <v>4.788204E-4</v>
      </c>
      <c r="BZ49">
        <f>ROUND('qx mannen 2022'!BZ49,10)</f>
        <v>4.7027609999999997E-4</v>
      </c>
      <c r="CA49">
        <f>ROUND('qx mannen 2022'!CA49,10)</f>
        <v>4.6188369999999998E-4</v>
      </c>
      <c r="CB49">
        <f>ROUND('qx mannen 2022'!CB49,10)</f>
        <v>4.5364059999999999E-4</v>
      </c>
      <c r="CC49">
        <f>ROUND('qx mannen 2022'!CC49,10)</f>
        <v>4.4554410000000001E-4</v>
      </c>
      <c r="CD49">
        <f>ROUND('qx mannen 2022'!CD49,10)</f>
        <v>4.3759179999999998E-4</v>
      </c>
      <c r="CE49">
        <f>ROUND('qx mannen 2022'!CE49,10)</f>
        <v>4.2978100000000001E-4</v>
      </c>
      <c r="CF49">
        <f>ROUND('qx mannen 2022'!CF49,10)</f>
        <v>4.2210920000000001E-4</v>
      </c>
      <c r="CG49">
        <f>ROUND('qx mannen 2022'!CG49,10)</f>
        <v>4.145741E-4</v>
      </c>
      <c r="CH49">
        <f>ROUND('qx mannen 2022'!CH49,10)</f>
        <v>4.071732E-4</v>
      </c>
      <c r="CI49">
        <f>ROUND('qx mannen 2022'!CI49,10)</f>
        <v>3.9990419999999999E-4</v>
      </c>
      <c r="CJ49">
        <f>ROUND('qx mannen 2022'!CJ49,10)</f>
        <v>3.927647E-4</v>
      </c>
      <c r="CK49">
        <f>ROUND('qx mannen 2022'!CK49,10)</f>
        <v>3.8575239999999998E-4</v>
      </c>
      <c r="CL49">
        <f>ROUND('qx mannen 2022'!CL49,10)</f>
        <v>3.788652E-4</v>
      </c>
      <c r="CM49">
        <f>ROUND('qx mannen 2022'!CM49,10)</f>
        <v>3.7210070000000001E-4</v>
      </c>
      <c r="CN49">
        <f>ROUND('qx mannen 2022'!CN49,10)</f>
        <v>3.6545680000000001E-4</v>
      </c>
      <c r="CO49">
        <f>ROUND('qx mannen 2022'!CO49,10)</f>
        <v>3.5893140000000002E-4</v>
      </c>
      <c r="CP49">
        <f>ROUND('qx mannen 2022'!CP49,10)</f>
        <v>3.525224E-4</v>
      </c>
      <c r="CQ49">
        <f>ROUND('qx mannen 2022'!CQ49,10)</f>
        <v>3.4622770000000003E-4</v>
      </c>
      <c r="CR49">
        <f>ROUND('qx mannen 2022'!CR49,10)</f>
        <v>3.4004530000000002E-4</v>
      </c>
      <c r="CS49">
        <f>ROUND('qx mannen 2022'!CS49,10)</f>
        <v>3.3397309999999998E-4</v>
      </c>
      <c r="CT49">
        <f>ROUND('qx mannen 2022'!CT49,10)</f>
        <v>3.2800929999999998E-4</v>
      </c>
      <c r="CU49">
        <f>ROUND('qx mannen 2022'!CU49,10)</f>
        <v>3.2215189999999999E-4</v>
      </c>
      <c r="CV49">
        <f>ROUND('qx mannen 2022'!CV49,10)</f>
        <v>3.1639910000000001E-4</v>
      </c>
      <c r="CW49">
        <f>ROUND('qx mannen 2022'!CW49,10)</f>
        <v>3.1074880000000002E-4</v>
      </c>
      <c r="CX49">
        <f>ROUND('qx mannen 2022'!CX49,10)</f>
        <v>3.051994E-4</v>
      </c>
      <c r="CY49">
        <f>ROUND('qx mannen 2022'!CY49,10)</f>
        <v>2.9974910000000001E-4</v>
      </c>
      <c r="CZ49">
        <f>ROUND('qx mannen 2022'!CZ49,10)</f>
        <v>2.9439599999999999E-4</v>
      </c>
      <c r="DA49">
        <f>ROUND('qx mannen 2022'!DA49,10)</f>
        <v>2.8913849999999999E-4</v>
      </c>
      <c r="DB49">
        <f>ROUND('qx mannen 2022'!DB49,10)</f>
        <v>2.8397479999999999E-4</v>
      </c>
      <c r="DC49">
        <f>ROUND('qx mannen 2022'!DC49,10)</f>
        <v>2.7890329999999999E-4</v>
      </c>
      <c r="DD49">
        <f>ROUND('qx mannen 2022'!DD49,10)</f>
        <v>2.739223E-4</v>
      </c>
      <c r="DE49">
        <f>ROUND('qx mannen 2022'!DE49,10)</f>
        <v>2.6903019999999998E-4</v>
      </c>
      <c r="DF49">
        <f>ROUND('qx mannen 2022'!DF49,10)</f>
        <v>2.6422540000000001E-4</v>
      </c>
      <c r="DG49">
        <f>ROUND('qx mannen 2022'!DG49,10)</f>
        <v>2.5950650000000001E-4</v>
      </c>
      <c r="DH49">
        <f>ROUND('qx mannen 2022'!DH49,10)</f>
        <v>2.5487179999999999E-4</v>
      </c>
      <c r="DI49">
        <f>ROUND('qx mannen 2022'!DI49,10)</f>
        <v>2.5031979999999999E-4</v>
      </c>
      <c r="DJ49">
        <f>ROUND('qx mannen 2022'!DJ49,10)</f>
        <v>2.458491E-4</v>
      </c>
      <c r="DK49">
        <f>ROUND('qx mannen 2022'!DK49,10)</f>
        <v>2.4145819999999999E-4</v>
      </c>
      <c r="DL49">
        <f>ROUND('qx mannen 2022'!DL49,10)</f>
        <v>2.3714569999999999E-4</v>
      </c>
      <c r="DM49">
        <f>ROUND('qx mannen 2022'!DM49,10)</f>
        <v>2.329102E-4</v>
      </c>
      <c r="DN49">
        <f>ROUND('qx mannen 2022'!DN49,10)</f>
        <v>2.287504E-4</v>
      </c>
      <c r="DO49">
        <f>ROUND('qx mannen 2022'!DO49,10)</f>
        <v>2.2466479999999999E-4</v>
      </c>
      <c r="DP49">
        <f>ROUND('qx mannen 2022'!DP49,10)</f>
        <v>2.2065219999999999E-4</v>
      </c>
      <c r="DQ49">
        <f>ROUND('qx mannen 2022'!DQ49,10)</f>
        <v>2.1671120000000001E-4</v>
      </c>
      <c r="DR49">
        <f>ROUND('qx mannen 2022'!DR49,10)</f>
        <v>2.1284059999999999E-4</v>
      </c>
      <c r="DS49">
        <f>ROUND('qx mannen 2022'!DS49,10)</f>
        <v>2.0903910000000001E-4</v>
      </c>
      <c r="DT49">
        <f>ROUND('qx mannen 2022'!DT49,10)</f>
        <v>2.0530550000000001E-4</v>
      </c>
      <c r="DU49">
        <f>ROUND('qx mannen 2022'!DU49,10)</f>
        <v>2.0163860000000001E-4</v>
      </c>
      <c r="DV49">
        <f>ROUND('qx mannen 2022'!DV49,10)</f>
        <v>1.9803719999999999E-4</v>
      </c>
      <c r="DW49">
        <f>ROUND('qx mannen 2022'!DW49,10)</f>
        <v>1.9450000000000001E-4</v>
      </c>
      <c r="DX49">
        <f>ROUND('qx mannen 2022'!DX49,10)</f>
        <v>1.9102609999999999E-4</v>
      </c>
      <c r="DY49">
        <f>ROUND('qx mannen 2022'!DY49,10)</f>
        <v>1.8761409999999999E-4</v>
      </c>
      <c r="DZ49">
        <f>ROUND('qx mannen 2022'!DZ49,10)</f>
        <v>1.842631E-4</v>
      </c>
      <c r="EA49">
        <f>ROUND('qx mannen 2022'!EA49,10)</f>
        <v>1.80972E-4</v>
      </c>
      <c r="EB49">
        <f>ROUND('qx mannen 2022'!EB49,10)</f>
        <v>1.7773959999999999E-4</v>
      </c>
      <c r="EC49">
        <f>ROUND('qx mannen 2022'!EC49,10)</f>
        <v>1.7456500000000001E-4</v>
      </c>
      <c r="ED49">
        <f>ROUND('qx mannen 2022'!ED49,10)</f>
        <v>1.71447E-4</v>
      </c>
      <c r="EE49">
        <f>ROUND('qx mannen 2022'!EE49,10)</f>
        <v>1.6838479999999999E-4</v>
      </c>
      <c r="EF49">
        <f>ROUND('qx mannen 2022'!EF49,10)</f>
        <v>1.6537720000000001E-4</v>
      </c>
      <c r="EG49">
        <f>ROUND('qx mannen 2022'!EG49,10)</f>
        <v>1.6242329999999999E-4</v>
      </c>
      <c r="EH49">
        <f>ROUND('qx mannen 2022'!EH49,10)</f>
        <v>1.5952220000000001E-4</v>
      </c>
      <c r="EI49">
        <f>ROUND('qx mannen 2022'!EI49,10)</f>
        <v>1.5667289999999999E-4</v>
      </c>
      <c r="EJ49">
        <f>ROUND('qx mannen 2022'!EJ49,10)</f>
        <v>1.5387450000000001E-4</v>
      </c>
      <c r="EK49">
        <f>ROUND('qx mannen 2022'!EK49,10)</f>
        <v>1.511261E-4</v>
      </c>
      <c r="EL49">
        <f>ROUND('qx mannen 2022'!EL49,10)</f>
        <v>1.484267E-4</v>
      </c>
      <c r="EM49">
        <f>ROUND('qx mannen 2022'!EM49,10)</f>
        <v>1.4577559999999999E-4</v>
      </c>
      <c r="EN49">
        <f>ROUND('qx mannen 2022'!EN49,10)</f>
        <v>1.4317179999999999E-4</v>
      </c>
      <c r="EO49">
        <f>ROUND('qx mannen 2022'!EO49,10)</f>
        <v>1.4061449999999999E-4</v>
      </c>
      <c r="EP49">
        <f>ROUND('qx mannen 2022'!EP49,10)</f>
        <v>1.3810290000000001E-4</v>
      </c>
      <c r="EQ49">
        <f>ROUND('qx mannen 2022'!EQ49,10)</f>
        <v>1.3563609999999999E-4</v>
      </c>
      <c r="ER49">
        <f>ROUND('qx mannen 2022'!ER49,10)</f>
        <v>1.332134E-4</v>
      </c>
      <c r="ES49">
        <f>ROUND('qx mannen 2022'!ES49,10)</f>
        <v>1.30834E-4</v>
      </c>
      <c r="ET49">
        <f>ROUND('qx mannen 2022'!ET49,10)</f>
        <v>1.2849709999999999E-4</v>
      </c>
      <c r="EU49">
        <f>ROUND('qx mannen 2022'!EU49,10)</f>
        <v>1.262019E-4</v>
      </c>
      <c r="EV49">
        <f>ROUND('qx mannen 2022'!EV49,10)</f>
        <v>1.2394770000000001E-4</v>
      </c>
      <c r="EW49">
        <f>ROUND('qx mannen 2022'!EW49,10)</f>
        <v>1.217338E-4</v>
      </c>
      <c r="EX49">
        <f>ROUND('qx mannen 2022'!EX49,10)</f>
        <v>1.195594E-4</v>
      </c>
      <c r="EY49">
        <f>ROUND('qx mannen 2022'!EY49,10)</f>
        <v>1.1742380000000001E-4</v>
      </c>
      <c r="EZ49">
        <f>ROUND('qx mannen 2022'!EZ49,10)</f>
        <v>1.153264E-4</v>
      </c>
      <c r="FA49">
        <f>ROUND('qx mannen 2022'!FA49,10)</f>
        <v>1.132665E-4</v>
      </c>
      <c r="FB49">
        <f>ROUND('qx mannen 2022'!FB49,10)</f>
        <v>1.112433E-4</v>
      </c>
      <c r="FC49">
        <f>ROUND('qx mannen 2022'!FC49,10)</f>
        <v>1.0925630000000001E-4</v>
      </c>
      <c r="FD49">
        <f>ROUND('qx mannen 2022'!FD49,10)</f>
        <v>1.073047E-4</v>
      </c>
      <c r="FE49">
        <f>ROUND('qx mannen 2022'!FE49,10)</f>
        <v>1.0538809999999999E-4</v>
      </c>
      <c r="FF49">
        <f>ROUND('qx mannen 2022'!FF49,10)</f>
        <v>1.0350559999999999E-4</v>
      </c>
      <c r="FG49">
        <f>ROUND('qx mannen 2022'!FG49,10)</f>
        <v>1.0165680000000001E-4</v>
      </c>
      <c r="FH49">
        <f>ROUND('qx mannen 2022'!FH49,10)</f>
        <v>9.9840999999999995E-5</v>
      </c>
      <c r="FI49">
        <f>ROUND('qx mannen 2022'!FI49,10)</f>
        <v>9.8057600000000001E-5</v>
      </c>
      <c r="FJ49">
        <f>ROUND('qx mannen 2022'!FJ49,10)</f>
        <v>9.6306100000000003E-5</v>
      </c>
      <c r="FK49">
        <f>ROUND('qx mannen 2022'!FK49,10)</f>
        <v>9.4585899999999998E-5</v>
      </c>
      <c r="FL49">
        <f>ROUND('qx mannen 2022'!FL49,10)</f>
        <v>9.2896400000000001E-5</v>
      </c>
      <c r="FM49">
        <f>ROUND('qx mannen 2022'!FM49,10)</f>
        <v>9.1236999999999994E-5</v>
      </c>
      <c r="FN49">
        <f>ROUND('qx mannen 2022'!FN49,10)</f>
        <v>8.9607399999999999E-5</v>
      </c>
      <c r="FO49">
        <f>ROUND('qx mannen 2022'!FO49,10)</f>
        <v>8.8006799999999999E-5</v>
      </c>
      <c r="FP49">
        <f>ROUND('qx mannen 2022'!FP49,10)</f>
        <v>8.6434799999999994E-5</v>
      </c>
      <c r="FQ49">
        <f>ROUND('qx mannen 2022'!FQ49,10)</f>
        <v>8.4890900000000004E-5</v>
      </c>
    </row>
    <row r="50" spans="2:173" x14ac:dyDescent="0.2">
      <c r="B50">
        <f>ROUND('qx mannen 2022'!B50,10)</f>
        <v>1.9371461999999999E-3</v>
      </c>
      <c r="C50">
        <f>ROUND('qx mannen 2022'!C50,10)</f>
        <v>1.9061756E-3</v>
      </c>
      <c r="D50">
        <f>ROUND('qx mannen 2022'!D50,10)</f>
        <v>1.8754182999999999E-3</v>
      </c>
      <c r="E50">
        <f>ROUND('qx mannen 2022'!E50,10)</f>
        <v>1.8449012E-3</v>
      </c>
      <c r="F50">
        <f>ROUND('qx mannen 2022'!F50,10)</f>
        <v>1.8146480000000001E-3</v>
      </c>
      <c r="G50">
        <f>ROUND('qx mannen 2022'!G50,10)</f>
        <v>1.7846795999999999E-3</v>
      </c>
      <c r="H50">
        <f>ROUND('qx mannen 2022'!H50,10)</f>
        <v>1.7550141000000001E-3</v>
      </c>
      <c r="I50">
        <f>ROUND('qx mannen 2022'!I50,10)</f>
        <v>1.7256673000000001E-3</v>
      </c>
      <c r="J50">
        <f>ROUND('qx mannen 2022'!J50,10)</f>
        <v>1.696653E-3</v>
      </c>
      <c r="K50">
        <f>ROUND('qx mannen 2022'!K50,10)</f>
        <v>1.6679828E-3</v>
      </c>
      <c r="L50">
        <f>ROUND('qx mannen 2022'!L50,10)</f>
        <v>1.6396664E-3</v>
      </c>
      <c r="M50">
        <f>ROUND('qx mannen 2022'!M50,10)</f>
        <v>1.6117123000000001E-3</v>
      </c>
      <c r="N50">
        <f>ROUND('qx mannen 2022'!N50,10)</f>
        <v>1.5841271000000001E-3</v>
      </c>
      <c r="O50">
        <f>ROUND('qx mannen 2022'!O50,10)</f>
        <v>1.5569163999999999E-3</v>
      </c>
      <c r="P50">
        <f>ROUND('qx mannen 2022'!P50,10)</f>
        <v>1.5300844000000001E-3</v>
      </c>
      <c r="Q50">
        <f>ROUND('qx mannen 2022'!Q50,10)</f>
        <v>1.5036343999999999E-3</v>
      </c>
      <c r="R50">
        <f>ROUND('qx mannen 2022'!R50,10)</f>
        <v>1.4775684E-3</v>
      </c>
      <c r="S50">
        <f>ROUND('qx mannen 2022'!S50,10)</f>
        <v>1.4518881E-3</v>
      </c>
      <c r="T50">
        <f>ROUND('qx mannen 2022'!T50,10)</f>
        <v>1.4265937999999999E-3</v>
      </c>
      <c r="U50">
        <f>ROUND('qx mannen 2022'!U50,10)</f>
        <v>1.4016855999999999E-3</v>
      </c>
      <c r="V50">
        <f>ROUND('qx mannen 2022'!V50,10)</f>
        <v>1.3771625999999999E-3</v>
      </c>
      <c r="W50">
        <f>ROUND('qx mannen 2022'!W50,10)</f>
        <v>1.3530237000000001E-3</v>
      </c>
      <c r="X50">
        <f>ROUND('qx mannen 2022'!X50,10)</f>
        <v>1.3292670000000001E-3</v>
      </c>
      <c r="Y50">
        <f>ROUND('qx mannen 2022'!Y50,10)</f>
        <v>1.3058903E-3</v>
      </c>
      <c r="Z50">
        <f>ROUND('qx mannen 2022'!Z50,10)</f>
        <v>1.2828911E-3</v>
      </c>
      <c r="AA50">
        <f>ROUND('qx mannen 2022'!AA50,10)</f>
        <v>1.2602663E-3</v>
      </c>
      <c r="AB50">
        <f>ROUND('qx mannen 2022'!AB50,10)</f>
        <v>1.2380129E-3</v>
      </c>
      <c r="AC50">
        <f>ROUND('qx mannen 2022'!AC50,10)</f>
        <v>1.2161272000000001E-3</v>
      </c>
      <c r="AD50">
        <f>ROUND('qx mannen 2022'!AD50,10)</f>
        <v>1.1946055E-3</v>
      </c>
      <c r="AE50">
        <f>ROUND('qx mannen 2022'!AE50,10)</f>
        <v>1.173444E-3</v>
      </c>
      <c r="AF50">
        <f>ROUND('qx mannen 2022'!AF50,10)</f>
        <v>1.1526385000000001E-3</v>
      </c>
      <c r="AG50">
        <f>ROUND('qx mannen 2022'!AG50,10)</f>
        <v>1.1321847999999999E-3</v>
      </c>
      <c r="AH50">
        <f>ROUND('qx mannen 2022'!AH50,10)</f>
        <v>1.1120786000000001E-3</v>
      </c>
      <c r="AI50">
        <f>ROUND('qx mannen 2022'!AI50,10)</f>
        <v>1.0923153000000001E-3</v>
      </c>
      <c r="AJ50">
        <f>ROUND('qx mannen 2022'!AJ50,10)</f>
        <v>1.0728904000000001E-3</v>
      </c>
      <c r="AK50">
        <f>ROUND('qx mannen 2022'!AK50,10)</f>
        <v>1.0537993999999999E-3</v>
      </c>
      <c r="AL50">
        <f>ROUND('qx mannen 2022'!AL50,10)</f>
        <v>1.0350375000000001E-3</v>
      </c>
      <c r="AM50">
        <f>ROUND('qx mannen 2022'!AM50,10)</f>
        <v>1.0166000999999999E-3</v>
      </c>
      <c r="AN50">
        <f>ROUND('qx mannen 2022'!AN50,10)</f>
        <v>9.9848239999999989E-4</v>
      </c>
      <c r="AO50">
        <f>ROUND('qx mannen 2022'!AO50,10)</f>
        <v>9.8067979999999998E-4</v>
      </c>
      <c r="AP50">
        <f>ROUND('qx mannen 2022'!AP50,10)</f>
        <v>9.631873E-4</v>
      </c>
      <c r="AQ50">
        <f>ROUND('qx mannen 2022'!AQ50,10)</f>
        <v>9.4600040000000004E-4</v>
      </c>
      <c r="AR50">
        <f>ROUND('qx mannen 2022'!AR50,10)</f>
        <v>9.2911429999999998E-4</v>
      </c>
      <c r="AS50">
        <f>ROUND('qx mannen 2022'!AS50,10)</f>
        <v>9.1252409999999999E-4</v>
      </c>
      <c r="AT50">
        <f>ROUND('qx mannen 2022'!AT50,10)</f>
        <v>8.9622539999999998E-4</v>
      </c>
      <c r="AU50">
        <f>ROUND('qx mannen 2022'!AU50,10)</f>
        <v>8.8021330000000002E-4</v>
      </c>
      <c r="AV50">
        <f>ROUND('qx mannen 2022'!AV50,10)</f>
        <v>8.6448329999999998E-4</v>
      </c>
      <c r="AW50">
        <f>ROUND('qx mannen 2022'!AW50,10)</f>
        <v>8.4903069999999999E-4</v>
      </c>
      <c r="AX50">
        <f>ROUND('qx mannen 2022'!AX50,10)</f>
        <v>8.3385100000000004E-4</v>
      </c>
      <c r="AY50">
        <f>ROUND('qx mannen 2022'!AY50,10)</f>
        <v>8.1893959999999996E-4</v>
      </c>
      <c r="AZ50">
        <f>ROUND('qx mannen 2022'!AZ50,10)</f>
        <v>8.0429220000000003E-4</v>
      </c>
      <c r="BA50">
        <f>ROUND('qx mannen 2022'!BA50,10)</f>
        <v>7.8990430000000001E-4</v>
      </c>
      <c r="BB50">
        <f>ROUND('qx mannen 2022'!BB50,10)</f>
        <v>7.757714E-4</v>
      </c>
      <c r="BC50">
        <f>ROUND('qx mannen 2022'!BC50,10)</f>
        <v>7.618894E-4</v>
      </c>
      <c r="BD50">
        <f>ROUND('qx mannen 2022'!BD50,10)</f>
        <v>7.4825390000000003E-4</v>
      </c>
      <c r="BE50">
        <f>ROUND('qx mannen 2022'!BE50,10)</f>
        <v>7.3486069999999996E-4</v>
      </c>
      <c r="BF50">
        <f>ROUND('qx mannen 2022'!BF50,10)</f>
        <v>7.2170559999999999E-4</v>
      </c>
      <c r="BG50">
        <f>ROUND('qx mannen 2022'!BG50,10)</f>
        <v>7.0878469999999998E-4</v>
      </c>
      <c r="BH50">
        <f>ROUND('qx mannen 2022'!BH50,10)</f>
        <v>6.9609380000000001E-4</v>
      </c>
      <c r="BI50">
        <f>ROUND('qx mannen 2022'!BI50,10)</f>
        <v>6.8362900000000005E-4</v>
      </c>
      <c r="BJ50">
        <f>ROUND('qx mannen 2022'!BJ50,10)</f>
        <v>6.7138620000000001E-4</v>
      </c>
      <c r="BK50">
        <f>ROUND('qx mannen 2022'!BK50,10)</f>
        <v>6.5936179999999997E-4</v>
      </c>
      <c r="BL50">
        <f>ROUND('qx mannen 2022'!BL50,10)</f>
        <v>6.4755179999999996E-4</v>
      </c>
      <c r="BM50">
        <f>ROUND('qx mannen 2022'!BM50,10)</f>
        <v>6.3595259999999995E-4</v>
      </c>
      <c r="BN50">
        <f>ROUND('qx mannen 2022'!BN50,10)</f>
        <v>6.2456040000000005E-4</v>
      </c>
      <c r="BO50">
        <f>ROUND('qx mannen 2022'!BO50,10)</f>
        <v>6.1337160000000002E-4</v>
      </c>
      <c r="BP50">
        <f>ROUND('qx mannen 2022'!BP50,10)</f>
        <v>6.0238260000000004E-4</v>
      </c>
      <c r="BQ50">
        <f>ROUND('qx mannen 2022'!BQ50,10)</f>
        <v>5.9158989999999999E-4</v>
      </c>
      <c r="BR50">
        <f>ROUND('qx mannen 2022'!BR50,10)</f>
        <v>5.8099010000000001E-4</v>
      </c>
      <c r="BS50">
        <f>ROUND('qx mannen 2022'!BS50,10)</f>
        <v>5.7057970000000001E-4</v>
      </c>
      <c r="BT50">
        <f>ROUND('qx mannen 2022'!BT50,10)</f>
        <v>5.6035549999999996E-4</v>
      </c>
      <c r="BU50">
        <f>ROUND('qx mannen 2022'!BU50,10)</f>
        <v>5.5031410000000002E-4</v>
      </c>
      <c r="BV50">
        <f>ROUND('qx mannen 2022'!BV50,10)</f>
        <v>5.4045220000000004E-4</v>
      </c>
      <c r="BW50">
        <f>ROUND('qx mannen 2022'!BW50,10)</f>
        <v>5.3076679999999995E-4</v>
      </c>
      <c r="BX50">
        <f>ROUND('qx mannen 2022'!BX50,10)</f>
        <v>5.2125459999999995E-4</v>
      </c>
      <c r="BY50">
        <f>ROUND('qx mannen 2022'!BY50,10)</f>
        <v>5.1191259999999999E-4</v>
      </c>
      <c r="BZ50">
        <f>ROUND('qx mannen 2022'!BZ50,10)</f>
        <v>5.0273780000000001E-4</v>
      </c>
      <c r="CA50">
        <f>ROUND('qx mannen 2022'!CA50,10)</f>
        <v>4.9372719999999997E-4</v>
      </c>
      <c r="CB50">
        <f>ROUND('qx mannen 2022'!CB50,10)</f>
        <v>4.8487790000000002E-4</v>
      </c>
      <c r="CC50">
        <f>ROUND('qx mannen 2022'!CC50,10)</f>
        <v>4.7618710000000002E-4</v>
      </c>
      <c r="CD50">
        <f>ROUND('qx mannen 2022'!CD50,10)</f>
        <v>4.6765179999999997E-4</v>
      </c>
      <c r="CE50">
        <f>ROUND('qx mannen 2022'!CE50,10)</f>
        <v>4.5926929999999999E-4</v>
      </c>
      <c r="CF50">
        <f>ROUND('qx mannen 2022'!CF50,10)</f>
        <v>4.51037E-4</v>
      </c>
      <c r="CG50">
        <f>ROUND('qx mannen 2022'!CG50,10)</f>
        <v>4.4295199999999998E-4</v>
      </c>
      <c r="CH50">
        <f>ROUND('qx mannen 2022'!CH50,10)</f>
        <v>4.3501189999999999E-4</v>
      </c>
      <c r="CI50">
        <f>ROUND('qx mannen 2022'!CI50,10)</f>
        <v>4.2721399999999998E-4</v>
      </c>
      <c r="CJ50">
        <f>ROUND('qx mannen 2022'!CJ50,10)</f>
        <v>4.1955570000000003E-4</v>
      </c>
      <c r="CK50">
        <f>ROUND('qx mannen 2022'!CK50,10)</f>
        <v>4.120347E-4</v>
      </c>
      <c r="CL50">
        <f>ROUND('qx mannen 2022'!CL50,10)</f>
        <v>4.0464830000000001E-4</v>
      </c>
      <c r="CM50">
        <f>ROUND('qx mannen 2022'!CM50,10)</f>
        <v>3.9739430000000002E-4</v>
      </c>
      <c r="CN50">
        <f>ROUND('qx mannen 2022'!CN50,10)</f>
        <v>3.9027030000000001E-4</v>
      </c>
      <c r="CO50">
        <f>ROUND('qx mannen 2022'!CO50,10)</f>
        <v>3.8327389999999998E-4</v>
      </c>
      <c r="CP50">
        <f>ROUND('qx mannen 2022'!CP50,10)</f>
        <v>3.7640280000000002E-4</v>
      </c>
      <c r="CQ50">
        <f>ROUND('qx mannen 2022'!CQ50,10)</f>
        <v>3.696549E-4</v>
      </c>
      <c r="CR50">
        <f>ROUND('qx mannen 2022'!CR50,10)</f>
        <v>3.6302790000000001E-4</v>
      </c>
      <c r="CS50">
        <f>ROUND('qx mannen 2022'!CS50,10)</f>
        <v>3.5651960000000001E-4</v>
      </c>
      <c r="CT50">
        <f>ROUND('qx mannen 2022'!CT50,10)</f>
        <v>3.5012800000000001E-4</v>
      </c>
      <c r="CU50">
        <f>ROUND('qx mannen 2022'!CU50,10)</f>
        <v>3.4385090000000002E-4</v>
      </c>
      <c r="CV50">
        <f>ROUND('qx mannen 2022'!CV50,10)</f>
        <v>3.3768630000000001E-4</v>
      </c>
      <c r="CW50">
        <f>ROUND('qx mannen 2022'!CW50,10)</f>
        <v>3.3163220000000001E-4</v>
      </c>
      <c r="CX50">
        <f>ROUND('qx mannen 2022'!CX50,10)</f>
        <v>3.2568659999999999E-4</v>
      </c>
      <c r="CY50">
        <f>ROUND('qx mannen 2022'!CY50,10)</f>
        <v>3.1984750000000001E-4</v>
      </c>
      <c r="CZ50">
        <f>ROUND('qx mannen 2022'!CZ50,10)</f>
        <v>3.1411310000000001E-4</v>
      </c>
      <c r="DA50">
        <f>ROUND('qx mannen 2022'!DA50,10)</f>
        <v>3.084815E-4</v>
      </c>
      <c r="DB50">
        <f>ROUND('qx mannen 2022'!DB50,10)</f>
        <v>3.0295080000000002E-4</v>
      </c>
      <c r="DC50">
        <f>ROUND('qx mannen 2022'!DC50,10)</f>
        <v>2.9751920000000001E-4</v>
      </c>
      <c r="DD50">
        <f>ROUND('qx mannen 2022'!DD50,10)</f>
        <v>2.9218499999999998E-4</v>
      </c>
      <c r="DE50">
        <f>ROUND('qx mannen 2022'!DE50,10)</f>
        <v>2.8694639999999997E-4</v>
      </c>
      <c r="DF50">
        <f>ROUND('qx mannen 2022'!DF50,10)</f>
        <v>2.8180179999999998E-4</v>
      </c>
      <c r="DG50">
        <f>ROUND('qx mannen 2022'!DG50,10)</f>
        <v>2.7674930000000001E-4</v>
      </c>
      <c r="DH50">
        <f>ROUND('qx mannen 2022'!DH50,10)</f>
        <v>2.7178739999999998E-4</v>
      </c>
      <c r="DI50">
        <f>ROUND('qx mannen 2022'!DI50,10)</f>
        <v>2.6691440000000001E-4</v>
      </c>
      <c r="DJ50">
        <f>ROUND('qx mannen 2022'!DJ50,10)</f>
        <v>2.6212879999999998E-4</v>
      </c>
      <c r="DK50">
        <f>ROUND('qx mannen 2022'!DK50,10)</f>
        <v>2.5742899999999999E-4</v>
      </c>
      <c r="DL50">
        <f>ROUND('qx mannen 2022'!DL50,10)</f>
        <v>2.5281339999999998E-4</v>
      </c>
      <c r="DM50">
        <f>ROUND('qx mannen 2022'!DM50,10)</f>
        <v>2.4828060000000002E-4</v>
      </c>
      <c r="DN50">
        <f>ROUND('qx mannen 2022'!DN50,10)</f>
        <v>2.4382900000000001E-4</v>
      </c>
      <c r="DO50">
        <f>ROUND('qx mannen 2022'!DO50,10)</f>
        <v>2.3945720000000001E-4</v>
      </c>
      <c r="DP50">
        <f>ROUND('qx mannen 2022'!DP50,10)</f>
        <v>2.3516380000000001E-4</v>
      </c>
      <c r="DQ50">
        <f>ROUND('qx mannen 2022'!DQ50,10)</f>
        <v>2.3094740000000001E-4</v>
      </c>
      <c r="DR50">
        <f>ROUND('qx mannen 2022'!DR50,10)</f>
        <v>2.2680660000000001E-4</v>
      </c>
      <c r="DS50">
        <f>ROUND('qx mannen 2022'!DS50,10)</f>
        <v>2.2274E-4</v>
      </c>
      <c r="DT50">
        <f>ROUND('qx mannen 2022'!DT50,10)</f>
        <v>2.1874629999999999E-4</v>
      </c>
      <c r="DU50">
        <f>ROUND('qx mannen 2022'!DU50,10)</f>
        <v>2.148241E-4</v>
      </c>
      <c r="DV50">
        <f>ROUND('qx mannen 2022'!DV50,10)</f>
        <v>2.1097229999999999E-4</v>
      </c>
      <c r="DW50">
        <f>ROUND('qx mannen 2022'!DW50,10)</f>
        <v>2.071896E-4</v>
      </c>
      <c r="DX50">
        <f>ROUND('qx mannen 2022'!DX50,10)</f>
        <v>2.0347470000000001E-4</v>
      </c>
      <c r="DY50">
        <f>ROUND('qx mannen 2022'!DY50,10)</f>
        <v>1.9982640000000001E-4</v>
      </c>
      <c r="DZ50">
        <f>ROUND('qx mannen 2022'!DZ50,10)</f>
        <v>1.962434E-4</v>
      </c>
      <c r="EA50">
        <f>ROUND('qx mannen 2022'!EA50,10)</f>
        <v>1.9272469999999999E-4</v>
      </c>
      <c r="EB50">
        <f>ROUND('qx mannen 2022'!EB50,10)</f>
        <v>1.892691E-4</v>
      </c>
      <c r="EC50">
        <f>ROUND('qx mannen 2022'!EC50,10)</f>
        <v>1.8587550000000001E-4</v>
      </c>
      <c r="ED50">
        <f>ROUND('qx mannen 2022'!ED50,10)</f>
        <v>1.825427E-4</v>
      </c>
      <c r="EE50">
        <f>ROUND('qx mannen 2022'!EE50,10)</f>
        <v>1.7926960000000001E-4</v>
      </c>
      <c r="EF50">
        <f>ROUND('qx mannen 2022'!EF50,10)</f>
        <v>1.7605529999999999E-4</v>
      </c>
      <c r="EG50">
        <f>ROUND('qx mannen 2022'!EG50,10)</f>
        <v>1.728985E-4</v>
      </c>
      <c r="EH50">
        <f>ROUND('qx mannen 2022'!EH50,10)</f>
        <v>1.697984E-4</v>
      </c>
      <c r="EI50">
        <f>ROUND('qx mannen 2022'!EI50,10)</f>
        <v>1.6675380000000001E-4</v>
      </c>
      <c r="EJ50">
        <f>ROUND('qx mannen 2022'!EJ50,10)</f>
        <v>1.6376380000000001E-4</v>
      </c>
      <c r="EK50">
        <f>ROUND('qx mannen 2022'!EK50,10)</f>
        <v>1.608275E-4</v>
      </c>
      <c r="EL50">
        <f>ROUND('qx mannen 2022'!EL50,10)</f>
        <v>1.5794370000000001E-4</v>
      </c>
      <c r="EM50">
        <f>ROUND('qx mannen 2022'!EM50,10)</f>
        <v>1.5511170000000001E-4</v>
      </c>
      <c r="EN50">
        <f>ROUND('qx mannen 2022'!EN50,10)</f>
        <v>1.5233050000000001E-4</v>
      </c>
      <c r="EO50">
        <f>ROUND('qx mannen 2022'!EO50,10)</f>
        <v>1.495991E-4</v>
      </c>
      <c r="EP50">
        <f>ROUND('qx mannen 2022'!EP50,10)</f>
        <v>1.469167E-4</v>
      </c>
      <c r="EQ50">
        <f>ROUND('qx mannen 2022'!EQ50,10)</f>
        <v>1.442824E-4</v>
      </c>
      <c r="ER50">
        <f>ROUND('qx mannen 2022'!ER50,10)</f>
        <v>1.416953E-4</v>
      </c>
      <c r="ES50">
        <f>ROUND('qx mannen 2022'!ES50,10)</f>
        <v>1.3915459999999999E-4</v>
      </c>
      <c r="ET50">
        <f>ROUND('qx mannen 2022'!ET50,10)</f>
        <v>1.3665939999999999E-4</v>
      </c>
      <c r="EU50">
        <f>ROUND('qx mannen 2022'!EU50,10)</f>
        <v>1.3420899999999999E-4</v>
      </c>
      <c r="EV50">
        <f>ROUND('qx mannen 2022'!EV50,10)</f>
        <v>1.318026E-4</v>
      </c>
      <c r="EW50">
        <f>ROUND('qx mannen 2022'!EW50,10)</f>
        <v>1.2943920000000001E-4</v>
      </c>
      <c r="EX50">
        <f>ROUND('qx mannen 2022'!EX50,10)</f>
        <v>1.2711830000000001E-4</v>
      </c>
      <c r="EY50">
        <f>ROUND('qx mannen 2022'!EY50,10)</f>
        <v>1.2483890000000001E-4</v>
      </c>
      <c r="EZ50">
        <f>ROUND('qx mannen 2022'!EZ50,10)</f>
        <v>1.2260050000000001E-4</v>
      </c>
      <c r="FA50">
        <f>ROUND('qx mannen 2022'!FA50,10)</f>
        <v>1.204021E-4</v>
      </c>
      <c r="FB50">
        <f>ROUND('qx mannen 2022'!FB50,10)</f>
        <v>1.182432E-4</v>
      </c>
      <c r="FC50">
        <f>ROUND('qx mannen 2022'!FC50,10)</f>
        <v>1.16123E-4</v>
      </c>
      <c r="FD50">
        <f>ROUND('qx mannen 2022'!FD50,10)</f>
        <v>1.140408E-4</v>
      </c>
      <c r="FE50">
        <f>ROUND('qx mannen 2022'!FE50,10)</f>
        <v>1.119959E-4</v>
      </c>
      <c r="FF50">
        <f>ROUND('qx mannen 2022'!FF50,10)</f>
        <v>1.099877E-4</v>
      </c>
      <c r="FG50">
        <f>ROUND('qx mannen 2022'!FG50,10)</f>
        <v>1.080155E-4</v>
      </c>
      <c r="FH50">
        <f>ROUND('qx mannen 2022'!FH50,10)</f>
        <v>1.060787E-4</v>
      </c>
      <c r="FI50">
        <f>ROUND('qx mannen 2022'!FI50,10)</f>
        <v>1.041766E-4</v>
      </c>
      <c r="FJ50">
        <f>ROUND('qx mannen 2022'!FJ50,10)</f>
        <v>1.023086E-4</v>
      </c>
      <c r="FK50">
        <f>ROUND('qx mannen 2022'!FK50,10)</f>
        <v>1.0047409999999999E-4</v>
      </c>
      <c r="FL50">
        <f>ROUND('qx mannen 2022'!FL50,10)</f>
        <v>9.8672500000000001E-5</v>
      </c>
      <c r="FM50">
        <f>ROUND('qx mannen 2022'!FM50,10)</f>
        <v>9.6903200000000004E-5</v>
      </c>
      <c r="FN50">
        <f>ROUND('qx mannen 2022'!FN50,10)</f>
        <v>9.5165600000000002E-5</v>
      </c>
      <c r="FO50">
        <f>ROUND('qx mannen 2022'!FO50,10)</f>
        <v>9.3459200000000001E-5</v>
      </c>
      <c r="FP50">
        <f>ROUND('qx mannen 2022'!FP50,10)</f>
        <v>9.1783300000000006E-5</v>
      </c>
      <c r="FQ50">
        <f>ROUND('qx mannen 2022'!FQ50,10)</f>
        <v>9.0137500000000002E-5</v>
      </c>
    </row>
    <row r="51" spans="2:173" x14ac:dyDescent="0.2">
      <c r="B51">
        <f>ROUND('qx mannen 2022'!B51,10)</f>
        <v>2.1296420000000002E-3</v>
      </c>
      <c r="C51">
        <f>ROUND('qx mannen 2022'!C51,10)</f>
        <v>2.0977638000000002E-3</v>
      </c>
      <c r="D51">
        <f>ROUND('qx mannen 2022'!D51,10)</f>
        <v>2.0658883999999998E-3</v>
      </c>
      <c r="E51">
        <f>ROUND('qx mannen 2022'!E51,10)</f>
        <v>2.0340660000000002E-3</v>
      </c>
      <c r="F51">
        <f>ROUND('qx mannen 2022'!F51,10)</f>
        <v>2.0023417000000002E-3</v>
      </c>
      <c r="G51">
        <f>ROUND('qx mannen 2022'!G51,10)</f>
        <v>1.9707558000000001E-3</v>
      </c>
      <c r="H51">
        <f>ROUND('qx mannen 2022'!H51,10)</f>
        <v>1.9393441E-3</v>
      </c>
      <c r="I51">
        <f>ROUND('qx mannen 2022'!I51,10)</f>
        <v>1.9081387E-3</v>
      </c>
      <c r="J51">
        <f>ROUND('qx mannen 2022'!J51,10)</f>
        <v>1.8771679E-3</v>
      </c>
      <c r="K51">
        <f>ROUND('qx mannen 2022'!K51,10)</f>
        <v>1.8464568000000001E-3</v>
      </c>
      <c r="L51">
        <f>ROUND('qx mannen 2022'!L51,10)</f>
        <v>1.8160273000000001E-3</v>
      </c>
      <c r="M51">
        <f>ROUND('qx mannen 2022'!M51,10)</f>
        <v>1.7858988E-3</v>
      </c>
      <c r="N51">
        <f>ROUND('qx mannen 2022'!N51,10)</f>
        <v>1.7560881000000001E-3</v>
      </c>
      <c r="O51">
        <f>ROUND('qx mannen 2022'!O51,10)</f>
        <v>1.7266096E-3</v>
      </c>
      <c r="P51">
        <f>ROUND('qx mannen 2022'!P51,10)</f>
        <v>1.6974757E-3</v>
      </c>
      <c r="Q51">
        <f>ROUND('qx mannen 2022'!Q51,10)</f>
        <v>1.6686971000000001E-3</v>
      </c>
      <c r="R51">
        <f>ROUND('qx mannen 2022'!R51,10)</f>
        <v>1.6402825E-3</v>
      </c>
      <c r="S51">
        <f>ROUND('qx mannen 2022'!S51,10)</f>
        <v>1.6122394E-3</v>
      </c>
      <c r="T51">
        <f>ROUND('qx mannen 2022'!T51,10)</f>
        <v>1.5845736999999999E-3</v>
      </c>
      <c r="U51">
        <f>ROUND('qx mannen 2022'!U51,10)</f>
        <v>1.55729E-3</v>
      </c>
      <c r="V51">
        <f>ROUND('qx mannen 2022'!V51,10)</f>
        <v>1.5303921E-3</v>
      </c>
      <c r="W51">
        <f>ROUND('qx mannen 2022'!W51,10)</f>
        <v>1.5038823000000001E-3</v>
      </c>
      <c r="X51">
        <f>ROUND('qx mannen 2022'!X51,10)</f>
        <v>1.4777625E-3</v>
      </c>
      <c r="Y51">
        <f>ROUND('qx mannen 2022'!Y51,10)</f>
        <v>1.4520335000000001E-3</v>
      </c>
      <c r="Z51">
        <f>ROUND('qx mannen 2022'!Z51,10)</f>
        <v>1.4266953000000001E-3</v>
      </c>
      <c r="AA51">
        <f>ROUND('qx mannen 2022'!AA51,10)</f>
        <v>1.4017474E-3</v>
      </c>
      <c r="AB51">
        <f>ROUND('qx mannen 2022'!AB51,10)</f>
        <v>1.3771887999999999E-3</v>
      </c>
      <c r="AC51">
        <f>ROUND('qx mannen 2022'!AC51,10)</f>
        <v>1.3530177E-3</v>
      </c>
      <c r="AD51">
        <f>ROUND('qx mannen 2022'!AD51,10)</f>
        <v>1.3292321000000001E-3</v>
      </c>
      <c r="AE51">
        <f>ROUND('qx mannen 2022'!AE51,10)</f>
        <v>1.3058294E-3</v>
      </c>
      <c r="AF51">
        <f>ROUND('qx mannen 2022'!AF51,10)</f>
        <v>1.2828068999999999E-3</v>
      </c>
      <c r="AG51">
        <f>ROUND('qx mannen 2022'!AG51,10)</f>
        <v>1.2601613E-3</v>
      </c>
      <c r="AH51">
        <f>ROUND('qx mannen 2022'!AH51,10)</f>
        <v>1.2378891000000001E-3</v>
      </c>
      <c r="AI51">
        <f>ROUND('qx mannen 2022'!AI51,10)</f>
        <v>1.2159867000000001E-3</v>
      </c>
      <c r="AJ51">
        <f>ROUND('qx mannen 2022'!AJ51,10)</f>
        <v>1.1944502E-3</v>
      </c>
      <c r="AK51">
        <f>ROUND('qx mannen 2022'!AK51,10)</f>
        <v>1.1732754E-3</v>
      </c>
      <c r="AL51">
        <f>ROUND('qx mannen 2022'!AL51,10)</f>
        <v>1.1524580999999999E-3</v>
      </c>
      <c r="AM51">
        <f>ROUND('qx mannen 2022'!AM51,10)</f>
        <v>1.1319940000000001E-3</v>
      </c>
      <c r="AN51">
        <f>ROUND('qx mannen 2022'!AN51,10)</f>
        <v>1.1118785999999999E-3</v>
      </c>
      <c r="AO51">
        <f>ROUND('qx mannen 2022'!AO51,10)</f>
        <v>1.0921072E-3</v>
      </c>
      <c r="AP51">
        <f>ROUND('qx mannen 2022'!AP51,10)</f>
        <v>1.0726753E-3</v>
      </c>
      <c r="AQ51">
        <f>ROUND('qx mannen 2022'!AQ51,10)</f>
        <v>1.0535780999999999E-3</v>
      </c>
      <c r="AR51">
        <f>ROUND('qx mannen 2022'!AR51,10)</f>
        <v>1.0348109E-3</v>
      </c>
      <c r="AS51">
        <f>ROUND('qx mannen 2022'!AS51,10)</f>
        <v>1.0163689E-3</v>
      </c>
      <c r="AT51">
        <f>ROUND('qx mannen 2022'!AT51,10)</f>
        <v>9.9824739999999999E-4</v>
      </c>
      <c r="AU51">
        <f>ROUND('qx mannen 2022'!AU51,10)</f>
        <v>9.804414E-4</v>
      </c>
      <c r="AV51">
        <f>ROUND('qx mannen 2022'!AV51,10)</f>
        <v>9.629463E-4</v>
      </c>
      <c r="AW51">
        <f>ROUND('qx mannen 2022'!AW51,10)</f>
        <v>9.4575720000000005E-4</v>
      </c>
      <c r="AX51">
        <f>ROUND('qx mannen 2022'!AX51,10)</f>
        <v>9.2886930000000002E-4</v>
      </c>
      <c r="AY51">
        <f>ROUND('qx mannen 2022'!AY51,10)</f>
        <v>9.1227780000000002E-4</v>
      </c>
      <c r="AZ51">
        <f>ROUND('qx mannen 2022'!AZ51,10)</f>
        <v>8.959781E-4</v>
      </c>
      <c r="BA51">
        <f>ROUND('qx mannen 2022'!BA51,10)</f>
        <v>8.7996540000000005E-4</v>
      </c>
      <c r="BB51">
        <f>ROUND('qx mannen 2022'!BB51,10)</f>
        <v>8.6423499999999998E-4</v>
      </c>
      <c r="BC51">
        <f>ROUND('qx mannen 2022'!BC51,10)</f>
        <v>8.4878239999999999E-4</v>
      </c>
      <c r="BD51">
        <f>ROUND('qx mannen 2022'!BD51,10)</f>
        <v>8.336029E-4</v>
      </c>
      <c r="BE51">
        <f>ROUND('qx mannen 2022'!BE51,10)</f>
        <v>8.1869199999999999E-4</v>
      </c>
      <c r="BF51">
        <f>ROUND('qx mannen 2022'!BF51,10)</f>
        <v>8.0404520000000004E-4</v>
      </c>
      <c r="BG51">
        <f>ROUND('qx mannen 2022'!BG51,10)</f>
        <v>7.8965809999999997E-4</v>
      </c>
      <c r="BH51">
        <f>ROUND('qx mannen 2022'!BH51,10)</f>
        <v>7.7552619999999997E-4</v>
      </c>
      <c r="BI51">
        <f>ROUND('qx mannen 2022'!BI51,10)</f>
        <v>7.6164530000000002E-4</v>
      </c>
      <c r="BJ51">
        <f>ROUND('qx mannen 2022'!BJ51,10)</f>
        <v>7.4801100000000003E-4</v>
      </c>
      <c r="BK51">
        <f>ROUND('qx mannen 2022'!BK51,10)</f>
        <v>7.3461920000000001E-4</v>
      </c>
      <c r="BL51">
        <f>ROUND('qx mannen 2022'!BL51,10)</f>
        <v>7.2146570000000004E-4</v>
      </c>
      <c r="BM51">
        <f>ROUND('qx mannen 2022'!BM51,10)</f>
        <v>7.085463E-4</v>
      </c>
      <c r="BN51">
        <f>ROUND('qx mannen 2022'!BN51,10)</f>
        <v>6.9585700000000003E-4</v>
      </c>
      <c r="BO51">
        <f>ROUND('qx mannen 2022'!BO51,10)</f>
        <v>6.833939E-4</v>
      </c>
      <c r="BP51">
        <f>ROUND('qx mannen 2022'!BP51,10)</f>
        <v>6.7115299999999996E-4</v>
      </c>
      <c r="BQ51">
        <f>ROUND('qx mannen 2022'!BQ51,10)</f>
        <v>6.5913039999999999E-4</v>
      </c>
      <c r="BR51">
        <f>ROUND('qx mannen 2022'!BR51,10)</f>
        <v>6.4732240000000001E-4</v>
      </c>
      <c r="BS51">
        <f>ROUND('qx mannen 2022'!BS51,10)</f>
        <v>6.357251E-4</v>
      </c>
      <c r="BT51">
        <f>ROUND('qx mannen 2022'!BT51,10)</f>
        <v>6.2433490000000003E-4</v>
      </c>
      <c r="BU51">
        <f>ROUND('qx mannen 2022'!BU51,10)</f>
        <v>6.1314810000000003E-4</v>
      </c>
      <c r="BV51">
        <f>ROUND('qx mannen 2022'!BV51,10)</f>
        <v>6.0216109999999996E-4</v>
      </c>
      <c r="BW51">
        <f>ROUND('qx mannen 2022'!BW51,10)</f>
        <v>5.9137060000000001E-4</v>
      </c>
      <c r="BX51">
        <f>ROUND('qx mannen 2022'!BX51,10)</f>
        <v>5.8077279999999996E-4</v>
      </c>
      <c r="BY51">
        <f>ROUND('qx mannen 2022'!BY51,10)</f>
        <v>5.7036459999999995E-4</v>
      </c>
      <c r="BZ51">
        <f>ROUND('qx mannen 2022'!BZ51,10)</f>
        <v>5.6014249999999997E-4</v>
      </c>
      <c r="CA51">
        <f>ROUND('qx mannen 2022'!CA51,10)</f>
        <v>5.5010319999999999E-4</v>
      </c>
      <c r="CB51">
        <f>ROUND('qx mannen 2022'!CB51,10)</f>
        <v>5.4024349999999999E-4</v>
      </c>
      <c r="CC51">
        <f>ROUND('qx mannen 2022'!CC51,10)</f>
        <v>5.3056019999999998E-4</v>
      </c>
      <c r="CD51">
        <f>ROUND('qx mannen 2022'!CD51,10)</f>
        <v>5.2105019999999997E-4</v>
      </c>
      <c r="CE51">
        <f>ROUND('qx mannen 2022'!CE51,10)</f>
        <v>5.1171039999999999E-4</v>
      </c>
      <c r="CF51">
        <f>ROUND('qx mannen 2022'!CF51,10)</f>
        <v>5.0253769999999997E-4</v>
      </c>
      <c r="CG51">
        <f>ROUND('qx mannen 2022'!CG51,10)</f>
        <v>4.9352930000000003E-4</v>
      </c>
      <c r="CH51">
        <f>ROUND('qx mannen 2022'!CH51,10)</f>
        <v>4.8468220000000002E-4</v>
      </c>
      <c r="CI51">
        <f>ROUND('qx mannen 2022'!CI51,10)</f>
        <v>4.759934E-4</v>
      </c>
      <c r="CJ51">
        <f>ROUND('qx mannen 2022'!CJ51,10)</f>
        <v>4.6746029999999999E-4</v>
      </c>
      <c r="CK51">
        <f>ROUND('qx mannen 2022'!CK51,10)</f>
        <v>4.5907990000000002E-4</v>
      </c>
      <c r="CL51">
        <f>ROUND('qx mannen 2022'!CL51,10)</f>
        <v>4.5084969999999999E-4</v>
      </c>
      <c r="CM51">
        <f>ROUND('qx mannen 2022'!CM51,10)</f>
        <v>4.4276690000000002E-4</v>
      </c>
      <c r="CN51">
        <f>ROUND('qx mannen 2022'!CN51,10)</f>
        <v>4.3482889999999999E-4</v>
      </c>
      <c r="CO51">
        <f>ROUND('qx mannen 2022'!CO51,10)</f>
        <v>4.27033E-4</v>
      </c>
      <c r="CP51">
        <f>ROUND('qx mannen 2022'!CP51,10)</f>
        <v>4.1937689999999999E-4</v>
      </c>
      <c r="CQ51">
        <f>ROUND('qx mannen 2022'!CQ51,10)</f>
        <v>4.1185789999999999E-4</v>
      </c>
      <c r="CR51">
        <f>ROUND('qx mannen 2022'!CR51,10)</f>
        <v>4.0447360000000002E-4</v>
      </c>
      <c r="CS51">
        <f>ROUND('qx mannen 2022'!CS51,10)</f>
        <v>3.972216E-4</v>
      </c>
      <c r="CT51">
        <f>ROUND('qx mannen 2022'!CT51,10)</f>
        <v>3.9009960000000002E-4</v>
      </c>
      <c r="CU51">
        <f>ROUND('qx mannen 2022'!CU51,10)</f>
        <v>3.8310520000000003E-4</v>
      </c>
      <c r="CV51">
        <f>ROUND('qx mannen 2022'!CV51,10)</f>
        <v>3.7623620000000002E-4</v>
      </c>
      <c r="CW51">
        <f>ROUND('qx mannen 2022'!CW51,10)</f>
        <v>3.694902E-4</v>
      </c>
      <c r="CX51">
        <f>ROUND('qx mannen 2022'!CX51,10)</f>
        <v>3.6286519999999999E-4</v>
      </c>
      <c r="CY51">
        <f>ROUND('qx mannen 2022'!CY51,10)</f>
        <v>3.5635879999999998E-4</v>
      </c>
      <c r="CZ51">
        <f>ROUND('qx mannen 2022'!CZ51,10)</f>
        <v>3.4996909999999998E-4</v>
      </c>
      <c r="DA51">
        <f>ROUND('qx mannen 2022'!DA51,10)</f>
        <v>3.4369400000000002E-4</v>
      </c>
      <c r="DB51">
        <f>ROUND('qx mannen 2022'!DB51,10)</f>
        <v>3.3753130000000001E-4</v>
      </c>
      <c r="DC51">
        <f>ROUND('qx mannen 2022'!DC51,10)</f>
        <v>3.3147899999999998E-4</v>
      </c>
      <c r="DD51">
        <f>ROUND('qx mannen 2022'!DD51,10)</f>
        <v>3.255353E-4</v>
      </c>
      <c r="DE51">
        <f>ROUND('qx mannen 2022'!DE51,10)</f>
        <v>3.1969810000000002E-4</v>
      </c>
      <c r="DF51">
        <f>ROUND('qx mannen 2022'!DF51,10)</f>
        <v>3.1396549999999999E-4</v>
      </c>
      <c r="DG51">
        <f>ROUND('qx mannen 2022'!DG51,10)</f>
        <v>3.0833569999999999E-4</v>
      </c>
      <c r="DH51">
        <f>ROUND('qx mannen 2022'!DH51,10)</f>
        <v>3.0280679999999998E-4</v>
      </c>
      <c r="DI51">
        <f>ROUND('qx mannen 2022'!DI51,10)</f>
        <v>2.9737699999999998E-4</v>
      </c>
      <c r="DJ51">
        <f>ROUND('qx mannen 2022'!DJ51,10)</f>
        <v>2.9204460000000003E-4</v>
      </c>
      <c r="DK51">
        <f>ROUND('qx mannen 2022'!DK51,10)</f>
        <v>2.8680779999999998E-4</v>
      </c>
      <c r="DL51">
        <f>ROUND('qx mannen 2022'!DL51,10)</f>
        <v>2.8166479999999999E-4</v>
      </c>
      <c r="DM51">
        <f>ROUND('qx mannen 2022'!DM51,10)</f>
        <v>2.76614E-4</v>
      </c>
      <c r="DN51">
        <f>ROUND('qx mannen 2022'!DN51,10)</f>
        <v>2.7165380000000001E-4</v>
      </c>
      <c r="DO51">
        <f>ROUND('qx mannen 2022'!DO51,10)</f>
        <v>2.6678260000000001E-4</v>
      </c>
      <c r="DP51">
        <f>ROUND('qx mannen 2022'!DP51,10)</f>
        <v>2.6199859999999998E-4</v>
      </c>
      <c r="DQ51">
        <f>ROUND('qx mannen 2022'!DQ51,10)</f>
        <v>2.5730039999999999E-4</v>
      </c>
      <c r="DR51">
        <f>ROUND('qx mannen 2022'!DR51,10)</f>
        <v>2.5268650000000002E-4</v>
      </c>
      <c r="DS51">
        <f>ROUND('qx mannen 2022'!DS51,10)</f>
        <v>2.4815530000000001E-4</v>
      </c>
      <c r="DT51">
        <f>ROUND('qx mannen 2022'!DT51,10)</f>
        <v>2.4370530000000001E-4</v>
      </c>
      <c r="DU51">
        <f>ROUND('qx mannen 2022'!DU51,10)</f>
        <v>2.3933510000000001E-4</v>
      </c>
      <c r="DV51">
        <f>ROUND('qx mannen 2022'!DV51,10)</f>
        <v>2.3504330000000001E-4</v>
      </c>
      <c r="DW51">
        <f>ROUND('qx mannen 2022'!DW51,10)</f>
        <v>2.3082840000000001E-4</v>
      </c>
      <c r="DX51">
        <f>ROUND('qx mannen 2022'!DX51,10)</f>
        <v>2.266891E-4</v>
      </c>
      <c r="DY51">
        <f>ROUND('qx mannen 2022'!DY51,10)</f>
        <v>2.2262399999999999E-4</v>
      </c>
      <c r="DZ51">
        <f>ROUND('qx mannen 2022'!DZ51,10)</f>
        <v>2.186318E-4</v>
      </c>
      <c r="EA51">
        <f>ROUND('qx mannen 2022'!EA51,10)</f>
        <v>2.147111E-4</v>
      </c>
      <c r="EB51">
        <f>ROUND('qx mannen 2022'!EB51,10)</f>
        <v>2.108608E-4</v>
      </c>
      <c r="EC51">
        <f>ROUND('qx mannen 2022'!EC51,10)</f>
        <v>2.0707949999999999E-4</v>
      </c>
      <c r="ED51">
        <f>ROUND('qx mannen 2022'!ED51,10)</f>
        <v>2.0336599999999999E-4</v>
      </c>
      <c r="EE51">
        <f>ROUND('qx mannen 2022'!EE51,10)</f>
        <v>1.9971910000000001E-4</v>
      </c>
      <c r="EF51">
        <f>ROUND('qx mannen 2022'!EF51,10)</f>
        <v>1.961376E-4</v>
      </c>
      <c r="EG51">
        <f>ROUND('qx mannen 2022'!EG51,10)</f>
        <v>1.926203E-4</v>
      </c>
      <c r="EH51">
        <f>ROUND('qx mannen 2022'!EH51,10)</f>
        <v>1.891661E-4</v>
      </c>
      <c r="EI51">
        <f>ROUND('qx mannen 2022'!EI51,10)</f>
        <v>1.857738E-4</v>
      </c>
      <c r="EJ51">
        <f>ROUND('qx mannen 2022'!EJ51,10)</f>
        <v>1.8244229999999999E-4</v>
      </c>
      <c r="EK51">
        <f>ROUND('qx mannen 2022'!EK51,10)</f>
        <v>1.791706E-4</v>
      </c>
      <c r="EL51">
        <f>ROUND('qx mannen 2022'!EL51,10)</f>
        <v>1.759575E-4</v>
      </c>
      <c r="EM51">
        <f>ROUND('qx mannen 2022'!EM51,10)</f>
        <v>1.7280210000000001E-4</v>
      </c>
      <c r="EN51">
        <f>ROUND('qx mannen 2022'!EN51,10)</f>
        <v>1.6970320000000001E-4</v>
      </c>
      <c r="EO51">
        <f>ROUND('qx mannen 2022'!EO51,10)</f>
        <v>1.666599E-4</v>
      </c>
      <c r="EP51">
        <f>ROUND('qx mannen 2022'!EP51,10)</f>
        <v>1.6367120000000001E-4</v>
      </c>
      <c r="EQ51">
        <f>ROUND('qx mannen 2022'!EQ51,10)</f>
        <v>1.60736E-4</v>
      </c>
      <c r="ER51">
        <f>ROUND('qx mannen 2022'!ER51,10)</f>
        <v>1.5785349999999999E-4</v>
      </c>
      <c r="ES51">
        <f>ROUND('qx mannen 2022'!ES51,10)</f>
        <v>1.5502269999999999E-4</v>
      </c>
      <c r="ET51">
        <f>ROUND('qx mannen 2022'!ET51,10)</f>
        <v>1.5224260000000001E-4</v>
      </c>
      <c r="EU51">
        <f>ROUND('qx mannen 2022'!EU51,10)</f>
        <v>1.495124E-4</v>
      </c>
      <c r="EV51">
        <f>ROUND('qx mannen 2022'!EV51,10)</f>
        <v>1.468312E-4</v>
      </c>
      <c r="EW51">
        <f>ROUND('qx mannen 2022'!EW51,10)</f>
        <v>1.44198E-4</v>
      </c>
      <c r="EX51">
        <f>ROUND('qx mannen 2022'!EX51,10)</f>
        <v>1.4161210000000001E-4</v>
      </c>
      <c r="EY51">
        <f>ROUND('qx mannen 2022'!EY51,10)</f>
        <v>1.3907249999999999E-4</v>
      </c>
      <c r="EZ51">
        <f>ROUND('qx mannen 2022'!EZ51,10)</f>
        <v>1.365785E-4</v>
      </c>
      <c r="FA51">
        <f>ROUND('qx mannen 2022'!FA51,10)</f>
        <v>1.3412910000000001E-4</v>
      </c>
      <c r="FB51">
        <f>ROUND('qx mannen 2022'!FB51,10)</f>
        <v>1.3172379999999999E-4</v>
      </c>
      <c r="FC51">
        <f>ROUND('qx mannen 2022'!FC51,10)</f>
        <v>1.2936149999999999E-4</v>
      </c>
      <c r="FD51">
        <f>ROUND('qx mannen 2022'!FD51,10)</f>
        <v>1.2704160000000001E-4</v>
      </c>
      <c r="FE51">
        <f>ROUND('qx mannen 2022'!FE51,10)</f>
        <v>1.2476330000000001E-4</v>
      </c>
      <c r="FF51">
        <f>ROUND('qx mannen 2022'!FF51,10)</f>
        <v>1.2252589999999999E-4</v>
      </c>
      <c r="FG51">
        <f>ROUND('qx mannen 2022'!FG51,10)</f>
        <v>1.203285E-4</v>
      </c>
      <c r="FH51">
        <f>ROUND('qx mannen 2022'!FH51,10)</f>
        <v>1.181706E-4</v>
      </c>
      <c r="FI51">
        <f>ROUND('qx mannen 2022'!FI51,10)</f>
        <v>1.160514E-4</v>
      </c>
      <c r="FJ51">
        <f>ROUND('qx mannen 2022'!FJ51,10)</f>
        <v>1.139702E-4</v>
      </c>
      <c r="FK51">
        <f>ROUND('qx mannen 2022'!FK51,10)</f>
        <v>1.1192630000000001E-4</v>
      </c>
      <c r="FL51">
        <f>ROUND('qx mannen 2022'!FL51,10)</f>
        <v>1.09919E-4</v>
      </c>
      <c r="FM51">
        <f>ROUND('qx mannen 2022'!FM51,10)</f>
        <v>1.079478E-4</v>
      </c>
      <c r="FN51">
        <f>ROUND('qx mannen 2022'!FN51,10)</f>
        <v>1.0601189999999999E-4</v>
      </c>
      <c r="FO51">
        <f>ROUND('qx mannen 2022'!FO51,10)</f>
        <v>1.041107E-4</v>
      </c>
      <c r="FP51">
        <f>ROUND('qx mannen 2022'!FP51,10)</f>
        <v>1.022436E-4</v>
      </c>
      <c r="FQ51">
        <f>ROUND('qx mannen 2022'!FQ51,10)</f>
        <v>1.0041E-4</v>
      </c>
    </row>
    <row r="52" spans="2:173" x14ac:dyDescent="0.2">
      <c r="B52">
        <f>ROUND('qx mannen 2022'!B52,10)</f>
        <v>2.3679232000000001E-3</v>
      </c>
      <c r="C52">
        <f>ROUND('qx mannen 2022'!C52,10)</f>
        <v>2.3302538999999999E-3</v>
      </c>
      <c r="D52">
        <f>ROUND('qx mannen 2022'!D52,10)</f>
        <v>2.2927796000000002E-3</v>
      </c>
      <c r="E52">
        <f>ROUND('qx mannen 2022'!E52,10)</f>
        <v>2.2555408000000002E-3</v>
      </c>
      <c r="F52">
        <f>ROUND('qx mannen 2022'!F52,10)</f>
        <v>2.2185732999999998E-3</v>
      </c>
      <c r="G52">
        <f>ROUND('qx mannen 2022'!G52,10)</f>
        <v>2.1819084999999999E-3</v>
      </c>
      <c r="H52">
        <f>ROUND('qx mannen 2022'!H52,10)</f>
        <v>2.1455745000000001E-3</v>
      </c>
      <c r="I52">
        <f>ROUND('qx mannen 2022'!I52,10)</f>
        <v>2.1095954999999999E-3</v>
      </c>
      <c r="J52">
        <f>ROUND('qx mannen 2022'!J52,10)</f>
        <v>2.0739929000000001E-3</v>
      </c>
      <c r="K52">
        <f>ROUND('qx mannen 2022'!K52,10)</f>
        <v>2.038785E-3</v>
      </c>
      <c r="L52">
        <f>ROUND('qx mannen 2022'!L52,10)</f>
        <v>2.0039876999999998E-3</v>
      </c>
      <c r="M52">
        <f>ROUND('qx mannen 2022'!M52,10)</f>
        <v>1.9696143999999999E-3</v>
      </c>
      <c r="N52">
        <f>ROUND('qx mannen 2022'!N52,10)</f>
        <v>1.9356764E-3</v>
      </c>
      <c r="O52">
        <f>ROUND('qx mannen 2022'!O52,10)</f>
        <v>1.9021833000000001E-3</v>
      </c>
      <c r="P52">
        <f>ROUND('qx mannen 2022'!P52,10)</f>
        <v>1.8691426000000001E-3</v>
      </c>
      <c r="Q52">
        <f>ROUND('qx mannen 2022'!Q52,10)</f>
        <v>1.8365605000000001E-3</v>
      </c>
      <c r="R52">
        <f>ROUND('qx mannen 2022'!R52,10)</f>
        <v>1.8044415999999999E-3</v>
      </c>
      <c r="S52">
        <f>ROUND('qx mannen 2022'!S52,10)</f>
        <v>1.7727895E-3</v>
      </c>
      <c r="T52">
        <f>ROUND('qx mannen 2022'!T52,10)</f>
        <v>1.7416063E-3</v>
      </c>
      <c r="U52">
        <f>ROUND('qx mannen 2022'!U52,10)</f>
        <v>1.7108933999999999E-3</v>
      </c>
      <c r="V52">
        <f>ROUND('qx mannen 2022'!V52,10)</f>
        <v>1.6806511000000001E-3</v>
      </c>
      <c r="W52">
        <f>ROUND('qx mannen 2022'!W52,10)</f>
        <v>1.6508789E-3</v>
      </c>
      <c r="X52">
        <f>ROUND('qx mannen 2022'!X52,10)</f>
        <v>1.6215756999999999E-3</v>
      </c>
      <c r="Y52">
        <f>ROUND('qx mannen 2022'!Y52,10)</f>
        <v>1.5927394000000001E-3</v>
      </c>
      <c r="Z52">
        <f>ROUND('qx mannen 2022'!Z52,10)</f>
        <v>1.5643677999999999E-3</v>
      </c>
      <c r="AA52">
        <f>ROUND('qx mannen 2022'!AA52,10)</f>
        <v>1.5364579000000001E-3</v>
      </c>
      <c r="AB52">
        <f>ROUND('qx mannen 2022'!AB52,10)</f>
        <v>1.5090062000000001E-3</v>
      </c>
      <c r="AC52">
        <f>ROUND('qx mannen 2022'!AC52,10)</f>
        <v>1.4820091000000001E-3</v>
      </c>
      <c r="AD52">
        <f>ROUND('qx mannen 2022'!AD52,10)</f>
        <v>1.4554622000000001E-3</v>
      </c>
      <c r="AE52">
        <f>ROUND('qx mannen 2022'!AE52,10)</f>
        <v>1.4293611999999999E-3</v>
      </c>
      <c r="AF52">
        <f>ROUND('qx mannen 2022'!AF52,10)</f>
        <v>1.4037014E-3</v>
      </c>
      <c r="AG52">
        <f>ROUND('qx mannen 2022'!AG52,10)</f>
        <v>1.3784776999999999E-3</v>
      </c>
      <c r="AH52">
        <f>ROUND('qx mannen 2022'!AH52,10)</f>
        <v>1.3536851999999999E-3</v>
      </c>
      <c r="AI52">
        <f>ROUND('qx mannen 2022'!AI52,10)</f>
        <v>1.3293184E-3</v>
      </c>
      <c r="AJ52">
        <f>ROUND('qx mannen 2022'!AJ52,10)</f>
        <v>1.305372E-3</v>
      </c>
      <c r="AK52">
        <f>ROUND('qx mannen 2022'!AK52,10)</f>
        <v>1.2818403999999999E-3</v>
      </c>
      <c r="AL52">
        <f>ROUND('qx mannen 2022'!AL52,10)</f>
        <v>1.2587179E-3</v>
      </c>
      <c r="AM52">
        <f>ROUND('qx mannen 2022'!AM52,10)</f>
        <v>1.2359989E-3</v>
      </c>
      <c r="AN52">
        <f>ROUND('qx mannen 2022'!AN52,10)</f>
        <v>1.2136775E-3</v>
      </c>
      <c r="AO52">
        <f>ROUND('qx mannen 2022'!AO52,10)</f>
        <v>1.1917479E-3</v>
      </c>
      <c r="AP52">
        <f>ROUND('qx mannen 2022'!AP52,10)</f>
        <v>1.1702043999999999E-3</v>
      </c>
      <c r="AQ52">
        <f>ROUND('qx mannen 2022'!AQ52,10)</f>
        <v>1.149041E-3</v>
      </c>
      <c r="AR52">
        <f>ROUND('qx mannen 2022'!AR52,10)</f>
        <v>1.1282518999999999E-3</v>
      </c>
      <c r="AS52">
        <f>ROUND('qx mannen 2022'!AS52,10)</f>
        <v>1.1078313E-3</v>
      </c>
      <c r="AT52">
        <f>ROUND('qx mannen 2022'!AT52,10)</f>
        <v>1.0877733999999999E-3</v>
      </c>
      <c r="AU52">
        <f>ROUND('qx mannen 2022'!AU52,10)</f>
        <v>1.0680722000000001E-3</v>
      </c>
      <c r="AV52">
        <f>ROUND('qx mannen 2022'!AV52,10)</f>
        <v>1.0487222E-3</v>
      </c>
      <c r="AW52">
        <f>ROUND('qx mannen 2022'!AW52,10)</f>
        <v>1.0297175E-3</v>
      </c>
      <c r="AX52">
        <f>ROUND('qx mannen 2022'!AX52,10)</f>
        <v>1.0110524000000001E-3</v>
      </c>
      <c r="AY52">
        <f>ROUND('qx mannen 2022'!AY52,10)</f>
        <v>9.9272139999999993E-4</v>
      </c>
      <c r="AZ52">
        <f>ROUND('qx mannen 2022'!AZ52,10)</f>
        <v>9.7471880000000002E-4</v>
      </c>
      <c r="BA52">
        <f>ROUND('qx mannen 2022'!BA52,10)</f>
        <v>9.5703909999999995E-4</v>
      </c>
      <c r="BB52">
        <f>ROUND('qx mannen 2022'!BB52,10)</f>
        <v>9.3967680000000002E-4</v>
      </c>
      <c r="BC52">
        <f>ROUND('qx mannen 2022'!BC52,10)</f>
        <v>9.2262659999999995E-4</v>
      </c>
      <c r="BD52">
        <f>ROUND('qx mannen 2022'!BD52,10)</f>
        <v>9.0588310000000005E-4</v>
      </c>
      <c r="BE52">
        <f>ROUND('qx mannen 2022'!BE52,10)</f>
        <v>8.8944100000000004E-4</v>
      </c>
      <c r="BF52">
        <f>ROUND('qx mannen 2022'!BF52,10)</f>
        <v>8.7329509999999999E-4</v>
      </c>
      <c r="BG52">
        <f>ROUND('qx mannen 2022'!BG52,10)</f>
        <v>8.5744019999999996E-4</v>
      </c>
      <c r="BH52">
        <f>ROUND('qx mannen 2022'!BH52,10)</f>
        <v>8.4187140000000003E-4</v>
      </c>
      <c r="BI52">
        <f>ROUND('qx mannen 2022'!BI52,10)</f>
        <v>8.2658359999999997E-4</v>
      </c>
      <c r="BJ52">
        <f>ROUND('qx mannen 2022'!BJ52,10)</f>
        <v>8.1157189999999995E-4</v>
      </c>
      <c r="BK52">
        <f>ROUND('qx mannen 2022'!BK52,10)</f>
        <v>7.9683149999999997E-4</v>
      </c>
      <c r="BL52">
        <f>ROUND('qx mannen 2022'!BL52,10)</f>
        <v>7.8235749999999997E-4</v>
      </c>
      <c r="BM52">
        <f>ROUND('qx mannen 2022'!BM52,10)</f>
        <v>7.6814519999999999E-4</v>
      </c>
      <c r="BN52">
        <f>ROUND('qx mannen 2022'!BN52,10)</f>
        <v>7.5419009999999999E-4</v>
      </c>
      <c r="BO52">
        <f>ROUND('qx mannen 2022'!BO52,10)</f>
        <v>7.4048759999999995E-4</v>
      </c>
      <c r="BP52">
        <f>ROUND('qx mannen 2022'!BP52,10)</f>
        <v>7.2703310000000001E-4</v>
      </c>
      <c r="BQ52">
        <f>ROUND('qx mannen 2022'!BQ52,10)</f>
        <v>7.1382230000000002E-4</v>
      </c>
      <c r="BR52">
        <f>ROUND('qx mannen 2022'!BR52,10)</f>
        <v>7.0085090000000002E-4</v>
      </c>
      <c r="BS52">
        <f>ROUND('qx mannen 2022'!BS52,10)</f>
        <v>6.8811440000000001E-4</v>
      </c>
      <c r="BT52">
        <f>ROUND('qx mannen 2022'!BT52,10)</f>
        <v>6.7560890000000005E-4</v>
      </c>
      <c r="BU52">
        <f>ROUND('qx mannen 2022'!BU52,10)</f>
        <v>6.6332999999999995E-4</v>
      </c>
      <c r="BV52">
        <f>ROUND('qx mannen 2022'!BV52,10)</f>
        <v>6.5127380000000001E-4</v>
      </c>
      <c r="BW52">
        <f>ROUND('qx mannen 2022'!BW52,10)</f>
        <v>6.3943629999999995E-4</v>
      </c>
      <c r="BX52">
        <f>ROUND('qx mannen 2022'!BX52,10)</f>
        <v>6.2781339999999999E-4</v>
      </c>
      <c r="BY52">
        <f>ROUND('qx mannen 2022'!BY52,10)</f>
        <v>6.1640149999999999E-4</v>
      </c>
      <c r="BZ52">
        <f>ROUND('qx mannen 2022'!BZ52,10)</f>
        <v>6.0519670000000003E-4</v>
      </c>
      <c r="CA52">
        <f>ROUND('qx mannen 2022'!CA52,10)</f>
        <v>5.9419520000000001E-4</v>
      </c>
      <c r="CB52">
        <f>ROUND('qx mannen 2022'!CB52,10)</f>
        <v>5.8339329999999997E-4</v>
      </c>
      <c r="CC52">
        <f>ROUND('qx mannen 2022'!CC52,10)</f>
        <v>5.7278760000000005E-4</v>
      </c>
      <c r="CD52">
        <f>ROUND('qx mannen 2022'!CD52,10)</f>
        <v>5.6237439999999995E-4</v>
      </c>
      <c r="CE52">
        <f>ROUND('qx mannen 2022'!CE52,10)</f>
        <v>5.5215039999999998E-4</v>
      </c>
      <c r="CF52">
        <f>ROUND('qx mannen 2022'!CF52,10)</f>
        <v>5.4211190000000005E-4</v>
      </c>
      <c r="CG52">
        <f>ROUND('qx mannen 2022'!CG52,10)</f>
        <v>5.3225579999999998E-4</v>
      </c>
      <c r="CH52">
        <f>ROUND('qx mannen 2022'!CH52,10)</f>
        <v>5.2257870000000002E-4</v>
      </c>
      <c r="CI52">
        <f>ROUND('qx mannen 2022'!CI52,10)</f>
        <v>5.1307730000000001E-4</v>
      </c>
      <c r="CJ52">
        <f>ROUND('qx mannen 2022'!CJ52,10)</f>
        <v>5.0374860000000003E-4</v>
      </c>
      <c r="CK52">
        <f>ROUND('qx mannen 2022'!CK52,10)</f>
        <v>4.9458930000000003E-4</v>
      </c>
      <c r="CL52">
        <f>ROUND('qx mannen 2022'!CL52,10)</f>
        <v>4.8559649999999998E-4</v>
      </c>
      <c r="CM52">
        <f>ROUND('qx mannen 2022'!CM52,10)</f>
        <v>4.7676700000000001E-4</v>
      </c>
      <c r="CN52">
        <f>ROUND('qx mannen 2022'!CN52,10)</f>
        <v>4.6809800000000002E-4</v>
      </c>
      <c r="CO52">
        <f>ROUND('qx mannen 2022'!CO52,10)</f>
        <v>4.5958650000000001E-4</v>
      </c>
      <c r="CP52">
        <f>ROUND('qx mannen 2022'!CP52,10)</f>
        <v>4.5122959999999997E-4</v>
      </c>
      <c r="CQ52">
        <f>ROUND('qx mannen 2022'!CQ52,10)</f>
        <v>4.4302460000000002E-4</v>
      </c>
      <c r="CR52">
        <f>ROUND('qx mannen 2022'!CR52,10)</f>
        <v>4.3496879999999999E-4</v>
      </c>
      <c r="CS52">
        <f>ROUND('qx mannen 2022'!CS52,10)</f>
        <v>4.2705930000000003E-4</v>
      </c>
      <c r="CT52">
        <f>ROUND('qx mannen 2022'!CT52,10)</f>
        <v>4.1929359999999999E-4</v>
      </c>
      <c r="CU52">
        <f>ROUND('qx mannen 2022'!CU52,10)</f>
        <v>4.1166899999999998E-4</v>
      </c>
      <c r="CV52">
        <f>ROUND('qx mannen 2022'!CV52,10)</f>
        <v>4.041831E-4</v>
      </c>
      <c r="CW52">
        <f>ROUND('qx mannen 2022'!CW52,10)</f>
        <v>3.9683319999999999E-4</v>
      </c>
      <c r="CX52">
        <f>ROUND('qx mannen 2022'!CX52,10)</f>
        <v>3.896169E-4</v>
      </c>
      <c r="CY52">
        <f>ROUND('qx mannen 2022'!CY52,10)</f>
        <v>3.8253179999999998E-4</v>
      </c>
      <c r="CZ52">
        <f>ROUND('qx mannen 2022'!CZ52,10)</f>
        <v>3.7557539999999998E-4</v>
      </c>
      <c r="DA52">
        <f>ROUND('qx mannen 2022'!DA52,10)</f>
        <v>3.6874549999999997E-4</v>
      </c>
      <c r="DB52">
        <f>ROUND('qx mannen 2022'!DB52,10)</f>
        <v>3.6203979999999998E-4</v>
      </c>
      <c r="DC52">
        <f>ROUND('qx mannen 2022'!DC52,10)</f>
        <v>3.5545599999999998E-4</v>
      </c>
      <c r="DD52">
        <f>ROUND('qx mannen 2022'!DD52,10)</f>
        <v>3.4899189999999997E-4</v>
      </c>
      <c r="DE52">
        <f>ROUND('qx mannen 2022'!DE52,10)</f>
        <v>3.4264529999999998E-4</v>
      </c>
      <c r="DF52">
        <f>ROUND('qx mannen 2022'!DF52,10)</f>
        <v>3.3641409999999997E-4</v>
      </c>
      <c r="DG52">
        <f>ROUND('qx mannen 2022'!DG52,10)</f>
        <v>3.3029620000000001E-4</v>
      </c>
      <c r="DH52">
        <f>ROUND('qx mannen 2022'!DH52,10)</f>
        <v>3.2428950000000002E-4</v>
      </c>
      <c r="DI52">
        <f>ROUND('qx mannen 2022'!DI52,10)</f>
        <v>3.1839200000000002E-4</v>
      </c>
      <c r="DJ52">
        <f>ROUND('qx mannen 2022'!DJ52,10)</f>
        <v>3.1260169999999999E-4</v>
      </c>
      <c r="DK52">
        <f>ROUND('qx mannen 2022'!DK52,10)</f>
        <v>3.0691680000000002E-4</v>
      </c>
      <c r="DL52">
        <f>ROUND('qx mannen 2022'!DL52,10)</f>
        <v>3.0133509999999999E-4</v>
      </c>
      <c r="DM52">
        <f>ROUND('qx mannen 2022'!DM52,10)</f>
        <v>2.9585499999999998E-4</v>
      </c>
      <c r="DN52">
        <f>ROUND('qx mannen 2022'!DN52,10)</f>
        <v>2.9047449999999999E-4</v>
      </c>
      <c r="DO52">
        <f>ROUND('qx mannen 2022'!DO52,10)</f>
        <v>2.851919E-4</v>
      </c>
      <c r="DP52">
        <f>ROUND('qx mannen 2022'!DP52,10)</f>
        <v>2.8000529999999999E-4</v>
      </c>
      <c r="DQ52">
        <f>ROUND('qx mannen 2022'!DQ52,10)</f>
        <v>2.74913E-4</v>
      </c>
      <c r="DR52">
        <f>ROUND('qx mannen 2022'!DR52,10)</f>
        <v>2.6991329999999998E-4</v>
      </c>
      <c r="DS52">
        <f>ROUND('qx mannen 2022'!DS52,10)</f>
        <v>2.6500450000000001E-4</v>
      </c>
      <c r="DT52">
        <f>ROUND('qx mannen 2022'!DT52,10)</f>
        <v>2.6018489999999998E-4</v>
      </c>
      <c r="DU52">
        <f>ROUND('qx mannen 2022'!DU52,10)</f>
        <v>2.55453E-4</v>
      </c>
      <c r="DV52">
        <f>ROUND('qx mannen 2022'!DV52,10)</f>
        <v>2.5080719999999999E-4</v>
      </c>
      <c r="DW52">
        <f>ROUND('qx mannen 2022'!DW52,10)</f>
        <v>2.4624580000000003E-4</v>
      </c>
      <c r="DX52">
        <f>ROUND('qx mannen 2022'!DX52,10)</f>
        <v>2.4176739999999999E-4</v>
      </c>
      <c r="DY52">
        <f>ROUND('qx mannen 2022'!DY52,10)</f>
        <v>2.3737040000000001E-4</v>
      </c>
      <c r="DZ52">
        <f>ROUND('qx mannen 2022'!DZ52,10)</f>
        <v>2.3305339999999999E-4</v>
      </c>
      <c r="EA52">
        <f>ROUND('qx mannen 2022'!EA52,10)</f>
        <v>2.2881480000000001E-4</v>
      </c>
      <c r="EB52">
        <f>ROUND('qx mannen 2022'!EB52,10)</f>
        <v>2.2465340000000001E-4</v>
      </c>
      <c r="EC52">
        <f>ROUND('qx mannen 2022'!EC52,10)</f>
        <v>2.2056760000000001E-4</v>
      </c>
      <c r="ED52">
        <f>ROUND('qx mannen 2022'!ED52,10)</f>
        <v>2.165561E-4</v>
      </c>
      <c r="EE52">
        <f>ROUND('qx mannen 2022'!EE52,10)</f>
        <v>2.126176E-4</v>
      </c>
      <c r="EF52">
        <f>ROUND('qx mannen 2022'!EF52,10)</f>
        <v>2.087507E-4</v>
      </c>
      <c r="EG52">
        <f>ROUND('qx mannen 2022'!EG52,10)</f>
        <v>2.0495410000000001E-4</v>
      </c>
      <c r="EH52">
        <f>ROUND('qx mannen 2022'!EH52,10)</f>
        <v>2.012265E-4</v>
      </c>
      <c r="EI52">
        <f>ROUND('qx mannen 2022'!EI52,10)</f>
        <v>1.9756679999999999E-4</v>
      </c>
      <c r="EJ52">
        <f>ROUND('qx mannen 2022'!EJ52,10)</f>
        <v>1.939736E-4</v>
      </c>
      <c r="EK52">
        <f>ROUND('qx mannen 2022'!EK52,10)</f>
        <v>1.9044569999999999E-4</v>
      </c>
      <c r="EL52">
        <f>ROUND('qx mannen 2022'!EL52,10)</f>
        <v>1.8698200000000001E-4</v>
      </c>
      <c r="EM52">
        <f>ROUND('qx mannen 2022'!EM52,10)</f>
        <v>1.8358130000000001E-4</v>
      </c>
      <c r="EN52">
        <f>ROUND('qx mannen 2022'!EN52,10)</f>
        <v>1.802424E-4</v>
      </c>
      <c r="EO52">
        <f>ROUND('qx mannen 2022'!EO52,10)</f>
        <v>1.7696429999999999E-4</v>
      </c>
      <c r="EP52">
        <f>ROUND('qx mannen 2022'!EP52,10)</f>
        <v>1.7374569999999999E-4</v>
      </c>
      <c r="EQ52">
        <f>ROUND('qx mannen 2022'!EQ52,10)</f>
        <v>1.705857E-4</v>
      </c>
      <c r="ER52">
        <f>ROUND('qx mannen 2022'!ER52,10)</f>
        <v>1.674832E-4</v>
      </c>
      <c r="ES52">
        <f>ROUND('qx mannen 2022'!ES52,10)</f>
        <v>1.644371E-4</v>
      </c>
      <c r="ET52">
        <f>ROUND('qx mannen 2022'!ET52,10)</f>
        <v>1.6144630000000001E-4</v>
      </c>
      <c r="EU52">
        <f>ROUND('qx mannen 2022'!EU52,10)</f>
        <v>1.5851E-4</v>
      </c>
      <c r="EV52">
        <f>ROUND('qx mannen 2022'!EV52,10)</f>
        <v>1.5562710000000001E-4</v>
      </c>
      <c r="EW52">
        <f>ROUND('qx mannen 2022'!EW52,10)</f>
        <v>1.5279660000000001E-4</v>
      </c>
      <c r="EX52">
        <f>ROUND('qx mannen 2022'!EX52,10)</f>
        <v>1.5001749999999999E-4</v>
      </c>
      <c r="EY52">
        <f>ROUND('qx mannen 2022'!EY52,10)</f>
        <v>1.472891E-4</v>
      </c>
      <c r="EZ52">
        <f>ROUND('qx mannen 2022'!EZ52,10)</f>
        <v>1.446102E-4</v>
      </c>
      <c r="FA52">
        <f>ROUND('qx mannen 2022'!FA52,10)</f>
        <v>1.419801E-4</v>
      </c>
      <c r="FB52">
        <f>ROUND('qx mannen 2022'!FB52,10)</f>
        <v>1.393977E-4</v>
      </c>
      <c r="FC52">
        <f>ROUND('qx mannen 2022'!FC52,10)</f>
        <v>1.3686239999999999E-4</v>
      </c>
      <c r="FD52">
        <f>ROUND('qx mannen 2022'!FD52,10)</f>
        <v>1.3437320000000001E-4</v>
      </c>
      <c r="FE52">
        <f>ROUND('qx mannen 2022'!FE52,10)</f>
        <v>1.3192919999999999E-4</v>
      </c>
      <c r="FF52">
        <f>ROUND('qx mannen 2022'!FF52,10)</f>
        <v>1.2952969999999999E-4</v>
      </c>
      <c r="FG52">
        <f>ROUND('qx mannen 2022'!FG52,10)</f>
        <v>1.2717380000000001E-4</v>
      </c>
      <c r="FH52">
        <f>ROUND('qx mannen 2022'!FH52,10)</f>
        <v>1.248608E-4</v>
      </c>
      <c r="FI52">
        <f>ROUND('qx mannen 2022'!FI52,10)</f>
        <v>1.2258979999999999E-4</v>
      </c>
      <c r="FJ52">
        <f>ROUND('qx mannen 2022'!FJ52,10)</f>
        <v>1.203601E-4</v>
      </c>
      <c r="FK52">
        <f>ROUND('qx mannen 2022'!FK52,10)</f>
        <v>1.18171E-4</v>
      </c>
      <c r="FL52">
        <f>ROUND('qx mannen 2022'!FL52,10)</f>
        <v>1.160217E-4</v>
      </c>
      <c r="FM52">
        <f>ROUND('qx mannen 2022'!FM52,10)</f>
        <v>1.139115E-4</v>
      </c>
      <c r="FN52">
        <f>ROUND('qx mannen 2022'!FN52,10)</f>
        <v>1.1183970000000001E-4</v>
      </c>
      <c r="FO52">
        <f>ROUND('qx mannen 2022'!FO52,10)</f>
        <v>1.098055E-4</v>
      </c>
      <c r="FP52">
        <f>ROUND('qx mannen 2022'!FP52,10)</f>
        <v>1.078084E-4</v>
      </c>
      <c r="FQ52">
        <f>ROUND('qx mannen 2022'!FQ52,10)</f>
        <v>1.058475E-4</v>
      </c>
    </row>
    <row r="53" spans="2:173" x14ac:dyDescent="0.2">
      <c r="B53">
        <f>ROUND('qx mannen 2022'!B53,10)</f>
        <v>2.6546838E-3</v>
      </c>
      <c r="C53">
        <f>ROUND('qx mannen 2022'!C53,10)</f>
        <v>2.6119772000000002E-3</v>
      </c>
      <c r="D53">
        <f>ROUND('qx mannen 2022'!D53,10)</f>
        <v>2.5695885E-3</v>
      </c>
      <c r="E53">
        <f>ROUND('qx mannen 2022'!E53,10)</f>
        <v>2.5275523999999999E-3</v>
      </c>
      <c r="F53">
        <f>ROUND('qx mannen 2022'!F53,10)</f>
        <v>2.4858993999999999E-3</v>
      </c>
      <c r="G53">
        <f>ROUND('qx mannen 2022'!G53,10)</f>
        <v>2.4446559999999999E-3</v>
      </c>
      <c r="H53">
        <f>ROUND('qx mannen 2022'!H53,10)</f>
        <v>2.4038456000000001E-3</v>
      </c>
      <c r="I53">
        <f>ROUND('qx mannen 2022'!I53,10)</f>
        <v>2.3634881E-3</v>
      </c>
      <c r="J53">
        <f>ROUND('qx mannen 2022'!J53,10)</f>
        <v>2.3236009999999998E-3</v>
      </c>
      <c r="K53">
        <f>ROUND('qx mannen 2022'!K53,10)</f>
        <v>2.2841987000000001E-3</v>
      </c>
      <c r="L53">
        <f>ROUND('qx mannen 2022'!L53,10)</f>
        <v>2.2452936E-3</v>
      </c>
      <c r="M53">
        <f>ROUND('qx mannen 2022'!M53,10)</f>
        <v>2.2068959999999999E-3</v>
      </c>
      <c r="N53">
        <f>ROUND('qx mannen 2022'!N53,10)</f>
        <v>2.1690141E-3</v>
      </c>
      <c r="O53">
        <f>ROUND('qx mannen 2022'!O53,10)</f>
        <v>2.1316546E-3</v>
      </c>
      <c r="P53">
        <f>ROUND('qx mannen 2022'!P53,10)</f>
        <v>2.0948223999999998E-3</v>
      </c>
      <c r="Q53">
        <f>ROUND('qx mannen 2022'!Q53,10)</f>
        <v>2.0585210999999998E-3</v>
      </c>
      <c r="R53">
        <f>ROUND('qx mannen 2022'!R53,10)</f>
        <v>2.0227532E-3</v>
      </c>
      <c r="S53">
        <f>ROUND('qx mannen 2022'!S53,10)</f>
        <v>1.9875197999999999E-3</v>
      </c>
      <c r="T53">
        <f>ROUND('qx mannen 2022'!T53,10)</f>
        <v>1.9528213000000001E-3</v>
      </c>
      <c r="U53">
        <f>ROUND('qx mannen 2022'!U53,10)</f>
        <v>1.9186569E-3</v>
      </c>
      <c r="V53">
        <f>ROUND('qx mannen 2022'!V53,10)</f>
        <v>1.8850252000000001E-3</v>
      </c>
      <c r="W53">
        <f>ROUND('qx mannen 2022'!W53,10)</f>
        <v>1.8519241000000001E-3</v>
      </c>
      <c r="X53">
        <f>ROUND('qx mannen 2022'!X53,10)</f>
        <v>1.8193505999999999E-3</v>
      </c>
      <c r="Y53">
        <f>ROUND('qx mannen 2022'!Y53,10)</f>
        <v>1.7873014E-3</v>
      </c>
      <c r="Z53">
        <f>ROUND('qx mannen 2022'!Z53,10)</f>
        <v>1.7557726E-3</v>
      </c>
      <c r="AA53">
        <f>ROUND('qx mannen 2022'!AA53,10)</f>
        <v>1.7247599000000001E-3</v>
      </c>
      <c r="AB53">
        <f>ROUND('qx mannen 2022'!AB53,10)</f>
        <v>1.6942585999999999E-3</v>
      </c>
      <c r="AC53">
        <f>ROUND('qx mannen 2022'!AC53,10)</f>
        <v>1.6642636E-3</v>
      </c>
      <c r="AD53">
        <f>ROUND('qx mannen 2022'!AD53,10)</f>
        <v>1.6347696999999999E-3</v>
      </c>
      <c r="AE53">
        <f>ROUND('qx mannen 2022'!AE53,10)</f>
        <v>1.6057712E-3</v>
      </c>
      <c r="AF53">
        <f>ROUND('qx mannen 2022'!AF53,10)</f>
        <v>1.5772624E-3</v>
      </c>
      <c r="AG53">
        <f>ROUND('qx mannen 2022'!AG53,10)</f>
        <v>1.5492373000000001E-3</v>
      </c>
      <c r="AH53">
        <f>ROUND('qx mannen 2022'!AH53,10)</f>
        <v>1.5216896999999999E-3</v>
      </c>
      <c r="AI53">
        <f>ROUND('qx mannen 2022'!AI53,10)</f>
        <v>1.4946135000000001E-3</v>
      </c>
      <c r="AJ53">
        <f>ROUND('qx mannen 2022'!AJ53,10)</f>
        <v>1.4680022E-3</v>
      </c>
      <c r="AK53">
        <f>ROUND('qx mannen 2022'!AK53,10)</f>
        <v>1.4418494E-3</v>
      </c>
      <c r="AL53">
        <f>ROUND('qx mannen 2022'!AL53,10)</f>
        <v>1.4161486999999999E-3</v>
      </c>
      <c r="AM53">
        <f>ROUND('qx mannen 2022'!AM53,10)</f>
        <v>1.3908935E-3</v>
      </c>
      <c r="AN53">
        <f>ROUND('qx mannen 2022'!AN53,10)</f>
        <v>1.3660771999999999E-3</v>
      </c>
      <c r="AO53">
        <f>ROUND('qx mannen 2022'!AO53,10)</f>
        <v>1.3416933E-3</v>
      </c>
      <c r="AP53">
        <f>ROUND('qx mannen 2022'!AP53,10)</f>
        <v>1.3177352000000001E-3</v>
      </c>
      <c r="AQ53">
        <f>ROUND('qx mannen 2022'!AQ53,10)</f>
        <v>1.2941962999999999E-3</v>
      </c>
      <c r="AR53">
        <f>ROUND('qx mannen 2022'!AR53,10)</f>
        <v>1.27107E-3</v>
      </c>
      <c r="AS53">
        <f>ROUND('qx mannen 2022'!AS53,10)</f>
        <v>1.2483499E-3</v>
      </c>
      <c r="AT53">
        <f>ROUND('qx mannen 2022'!AT53,10)</f>
        <v>1.2260295E-3</v>
      </c>
      <c r="AU53">
        <f>ROUND('qx mannen 2022'!AU53,10)</f>
        <v>1.2041023E-3</v>
      </c>
      <c r="AV53">
        <f>ROUND('qx mannen 2022'!AV53,10)</f>
        <v>1.1825619E-3</v>
      </c>
      <c r="AW53">
        <f>ROUND('qx mannen 2022'!AW53,10)</f>
        <v>1.1614021E-3</v>
      </c>
      <c r="AX53">
        <f>ROUND('qx mannen 2022'!AX53,10)</f>
        <v>1.1406164E-3</v>
      </c>
      <c r="AY53">
        <f>ROUND('qx mannen 2022'!AY53,10)</f>
        <v>1.1201987E-3</v>
      </c>
      <c r="AZ53">
        <f>ROUND('qx mannen 2022'!AZ53,10)</f>
        <v>1.1001428E-3</v>
      </c>
      <c r="BA53">
        <f>ROUND('qx mannen 2022'!BA53,10)</f>
        <v>1.0804427000000001E-3</v>
      </c>
      <c r="BB53">
        <f>ROUND('qx mannen 2022'!BB53,10)</f>
        <v>1.0610923999999999E-3</v>
      </c>
      <c r="BC53">
        <f>ROUND('qx mannen 2022'!BC53,10)</f>
        <v>1.0420857999999999E-3</v>
      </c>
      <c r="BD53">
        <f>ROUND('qx mannen 2022'!BD53,10)</f>
        <v>1.0234172000000001E-3</v>
      </c>
      <c r="BE53">
        <f>ROUND('qx mannen 2022'!BE53,10)</f>
        <v>1.0050807E-3</v>
      </c>
      <c r="BF53">
        <f>ROUND('qx mannen 2022'!BF53,10)</f>
        <v>9.8707070000000007E-4</v>
      </c>
      <c r="BG53">
        <f>ROUND('qx mannen 2022'!BG53,10)</f>
        <v>9.6938150000000002E-4</v>
      </c>
      <c r="BH53">
        <f>ROUND('qx mannen 2022'!BH53,10)</f>
        <v>9.5200760000000004E-4</v>
      </c>
      <c r="BI53">
        <f>ROUND('qx mannen 2022'!BI53,10)</f>
        <v>9.3494349999999999E-4</v>
      </c>
      <c r="BJ53">
        <f>ROUND('qx mannen 2022'!BJ53,10)</f>
        <v>9.1818379999999999E-4</v>
      </c>
      <c r="BK53">
        <f>ROUND('qx mannen 2022'!BK53,10)</f>
        <v>9.0172319999999996E-4</v>
      </c>
      <c r="BL53">
        <f>ROUND('qx mannen 2022'!BL53,10)</f>
        <v>8.8555649999999997E-4</v>
      </c>
      <c r="BM53">
        <f>ROUND('qx mannen 2022'!BM53,10)</f>
        <v>8.6967860000000002E-4</v>
      </c>
      <c r="BN53">
        <f>ROUND('qx mannen 2022'!BN53,10)</f>
        <v>8.5408439999999999E-4</v>
      </c>
      <c r="BO53">
        <f>ROUND('qx mannen 2022'!BO53,10)</f>
        <v>8.3876879999999999E-4</v>
      </c>
      <c r="BP53">
        <f>ROUND('qx mannen 2022'!BP53,10)</f>
        <v>8.2372710000000004E-4</v>
      </c>
      <c r="BQ53">
        <f>ROUND('qx mannen 2022'!BQ53,10)</f>
        <v>8.0895439999999999E-4</v>
      </c>
      <c r="BR53">
        <f>ROUND('qx mannen 2022'!BR53,10)</f>
        <v>7.9444580000000002E-4</v>
      </c>
      <c r="BS53">
        <f>ROUND('qx mannen 2022'!BS53,10)</f>
        <v>7.8019690000000002E-4</v>
      </c>
      <c r="BT53">
        <f>ROUND('qx mannen 2022'!BT53,10)</f>
        <v>7.6620289999999999E-4</v>
      </c>
      <c r="BU53">
        <f>ROUND('qx mannen 2022'!BU53,10)</f>
        <v>7.5245939999999995E-4</v>
      </c>
      <c r="BV53">
        <f>ROUND('qx mannen 2022'!BV53,10)</f>
        <v>7.3896189999999998E-4</v>
      </c>
      <c r="BW53">
        <f>ROUND('qx mannen 2022'!BW53,10)</f>
        <v>7.2570610000000004E-4</v>
      </c>
      <c r="BX53">
        <f>ROUND('qx mannen 2022'!BX53,10)</f>
        <v>7.1268769999999996E-4</v>
      </c>
      <c r="BY53">
        <f>ROUND('qx mannen 2022'!BY53,10)</f>
        <v>6.999024E-4</v>
      </c>
      <c r="BZ53">
        <f>ROUND('qx mannen 2022'!BZ53,10)</f>
        <v>6.8734609999999995E-4</v>
      </c>
      <c r="CA53">
        <f>ROUND('qx mannen 2022'!CA53,10)</f>
        <v>6.7501479999999999E-4</v>
      </c>
      <c r="CB53">
        <f>ROUND('qx mannen 2022'!CB53,10)</f>
        <v>6.629044E-4</v>
      </c>
      <c r="CC53">
        <f>ROUND('qx mannen 2022'!CC53,10)</f>
        <v>6.5101099999999995E-4</v>
      </c>
      <c r="CD53">
        <f>ROUND('qx mannen 2022'!CD53,10)</f>
        <v>6.3933070000000004E-4</v>
      </c>
      <c r="CE53">
        <f>ROUND('qx mannen 2022'!CE53,10)</f>
        <v>6.2785979999999998E-4</v>
      </c>
      <c r="CF53">
        <f>ROUND('qx mannen 2022'!CF53,10)</f>
        <v>6.1659439999999996E-4</v>
      </c>
      <c r="CG53">
        <f>ROUND('qx mannen 2022'!CG53,10)</f>
        <v>6.0553099999999997E-4</v>
      </c>
      <c r="CH53">
        <f>ROUND('qx mannen 2022'!CH53,10)</f>
        <v>5.9466589999999995E-4</v>
      </c>
      <c r="CI53">
        <f>ROUND('qx mannen 2022'!CI53,10)</f>
        <v>5.8399560000000001E-4</v>
      </c>
      <c r="CJ53">
        <f>ROUND('qx mannen 2022'!CJ53,10)</f>
        <v>5.7351660000000003E-4</v>
      </c>
      <c r="CK53">
        <f>ROUND('qx mannen 2022'!CK53,10)</f>
        <v>5.6322550000000005E-4</v>
      </c>
      <c r="CL53">
        <f>ROUND('qx mannen 2022'!CL53,10)</f>
        <v>5.5311889999999999E-4</v>
      </c>
      <c r="CM53">
        <f>ROUND('qx mannen 2022'!CM53,10)</f>
        <v>5.4319350000000004E-4</v>
      </c>
      <c r="CN53">
        <f>ROUND('qx mannen 2022'!CN53,10)</f>
        <v>5.3344609999999995E-4</v>
      </c>
      <c r="CO53">
        <f>ROUND('qx mannen 2022'!CO53,10)</f>
        <v>5.2387359999999999E-4</v>
      </c>
      <c r="CP53">
        <f>ROUND('qx mannen 2022'!CP53,10)</f>
        <v>5.144727E-4</v>
      </c>
      <c r="CQ53">
        <f>ROUND('qx mannen 2022'!CQ53,10)</f>
        <v>5.0524040000000004E-4</v>
      </c>
      <c r="CR53">
        <f>ROUND('qx mannen 2022'!CR53,10)</f>
        <v>4.9617369999999995E-4</v>
      </c>
      <c r="CS53">
        <f>ROUND('qx mannen 2022'!CS53,10)</f>
        <v>4.8726960000000001E-4</v>
      </c>
      <c r="CT53">
        <f>ROUND('qx mannen 2022'!CT53,10)</f>
        <v>4.785252E-4</v>
      </c>
      <c r="CU53">
        <f>ROUND('qx mannen 2022'!CU53,10)</f>
        <v>4.6993769999999999E-4</v>
      </c>
      <c r="CV53">
        <f>ROUND('qx mannen 2022'!CV53,10)</f>
        <v>4.6150420000000002E-4</v>
      </c>
      <c r="CW53">
        <f>ROUND('qx mannen 2022'!CW53,10)</f>
        <v>4.5322199999999998E-4</v>
      </c>
      <c r="CX53">
        <f>ROUND('qx mannen 2022'!CX53,10)</f>
        <v>4.4508839999999998E-4</v>
      </c>
      <c r="CY53">
        <f>ROUND('qx mannen 2022'!CY53,10)</f>
        <v>4.3710070000000002E-4</v>
      </c>
      <c r="CZ53">
        <f>ROUND('qx mannen 2022'!CZ53,10)</f>
        <v>4.2925629999999998E-4</v>
      </c>
      <c r="DA53">
        <f>ROUND('qx mannen 2022'!DA53,10)</f>
        <v>4.2155259999999999E-4</v>
      </c>
      <c r="DB53">
        <f>ROUND('qx mannen 2022'!DB53,10)</f>
        <v>4.1398710000000003E-4</v>
      </c>
      <c r="DC53">
        <f>ROUND('qx mannen 2022'!DC53,10)</f>
        <v>4.0655740000000002E-4</v>
      </c>
      <c r="DD53">
        <f>ROUND('qx mannen 2022'!DD53,10)</f>
        <v>3.9926099999999998E-4</v>
      </c>
      <c r="DE53">
        <f>ROUND('qx mannen 2022'!DE53,10)</f>
        <v>3.9209539999999999E-4</v>
      </c>
      <c r="DF53">
        <f>ROUND('qx mannen 2022'!DF53,10)</f>
        <v>3.8505849999999998E-4</v>
      </c>
      <c r="DG53">
        <f>ROUND('qx mannen 2022'!DG53,10)</f>
        <v>3.7814780000000001E-4</v>
      </c>
      <c r="DH53">
        <f>ROUND('qx mannen 2022'!DH53,10)</f>
        <v>3.7136100000000001E-4</v>
      </c>
      <c r="DI53">
        <f>ROUND('qx mannen 2022'!DI53,10)</f>
        <v>3.646961E-4</v>
      </c>
      <c r="DJ53">
        <f>ROUND('qx mannen 2022'!DJ53,10)</f>
        <v>3.5815070000000003E-4</v>
      </c>
      <c r="DK53">
        <f>ROUND('qx mannen 2022'!DK53,10)</f>
        <v>3.5172280000000001E-4</v>
      </c>
      <c r="DL53">
        <f>ROUND('qx mannen 2022'!DL53,10)</f>
        <v>3.4541029999999998E-4</v>
      </c>
      <c r="DM53">
        <f>ROUND('qx mannen 2022'!DM53,10)</f>
        <v>3.3921100000000002E-4</v>
      </c>
      <c r="DN53">
        <f>ROUND('qx mannen 2022'!DN53,10)</f>
        <v>3.3312290000000002E-4</v>
      </c>
      <c r="DO53">
        <f>ROUND('qx mannen 2022'!DO53,10)</f>
        <v>3.271441E-4</v>
      </c>
      <c r="DP53">
        <f>ROUND('qx mannen 2022'!DP53,10)</f>
        <v>3.2127259999999998E-4</v>
      </c>
      <c r="DQ53">
        <f>ROUND('qx mannen 2022'!DQ53,10)</f>
        <v>3.1550639999999999E-4</v>
      </c>
      <c r="DR53">
        <f>ROUND('qx mannen 2022'!DR53,10)</f>
        <v>3.0984369999999999E-4</v>
      </c>
      <c r="DS53">
        <f>ROUND('qx mannen 2022'!DS53,10)</f>
        <v>3.042826E-4</v>
      </c>
      <c r="DT53">
        <f>ROUND('qx mannen 2022'!DT53,10)</f>
        <v>2.988213E-4</v>
      </c>
      <c r="DU53">
        <f>ROUND('qx mannen 2022'!DU53,10)</f>
        <v>2.9345800000000002E-4</v>
      </c>
      <c r="DV53">
        <f>ROUND('qx mannen 2022'!DV53,10)</f>
        <v>2.8819099999999998E-4</v>
      </c>
      <c r="DW53">
        <f>ROUND('qx mannen 2022'!DW53,10)</f>
        <v>2.8301839999999998E-4</v>
      </c>
      <c r="DX53">
        <f>ROUND('qx mannen 2022'!DX53,10)</f>
        <v>2.779387E-4</v>
      </c>
      <c r="DY53">
        <f>ROUND('qx mannen 2022'!DY53,10)</f>
        <v>2.7295020000000001E-4</v>
      </c>
      <c r="DZ53">
        <f>ROUND('qx mannen 2022'!DZ53,10)</f>
        <v>2.6805120000000001E-4</v>
      </c>
      <c r="EA53">
        <f>ROUND('qx mannen 2022'!EA53,10)</f>
        <v>2.6323999999999998E-4</v>
      </c>
      <c r="EB53">
        <f>ROUND('qx mannen 2022'!EB53,10)</f>
        <v>2.5851530000000001E-4</v>
      </c>
      <c r="EC53">
        <f>ROUND('qx mannen 2022'!EC53,10)</f>
        <v>2.5387530000000003E-4</v>
      </c>
      <c r="ED53">
        <f>ROUND('qx mannen 2022'!ED53,10)</f>
        <v>2.4931859999999999E-4</v>
      </c>
      <c r="EE53">
        <f>ROUND('qx mannen 2022'!EE53,10)</f>
        <v>2.4484369999999998E-4</v>
      </c>
      <c r="EF53">
        <f>ROUND('qx mannen 2022'!EF53,10)</f>
        <v>2.40449E-4</v>
      </c>
      <c r="EG53">
        <f>ROUND('qx mannen 2022'!EG53,10)</f>
        <v>2.3613329999999999E-4</v>
      </c>
      <c r="EH53">
        <f>ROUND('qx mannen 2022'!EH53,10)</f>
        <v>2.31895E-4</v>
      </c>
      <c r="EI53">
        <f>ROUND('qx mannen 2022'!EI53,10)</f>
        <v>2.2773269999999999E-4</v>
      </c>
      <c r="EJ53">
        <f>ROUND('qx mannen 2022'!EJ53,10)</f>
        <v>2.236452E-4</v>
      </c>
      <c r="EK53">
        <f>ROUND('qx mannen 2022'!EK53,10)</f>
        <v>2.19631E-4</v>
      </c>
      <c r="EL53">
        <f>ROUND('qx mannen 2022'!EL53,10)</f>
        <v>2.1568889999999999E-4</v>
      </c>
      <c r="EM53">
        <f>ROUND('qx mannen 2022'!EM53,10)</f>
        <v>2.118175E-4</v>
      </c>
      <c r="EN53">
        <f>ROUND('qx mannen 2022'!EN53,10)</f>
        <v>2.0801559999999999E-4</v>
      </c>
      <c r="EO53">
        <f>ROUND('qx mannen 2022'!EO53,10)</f>
        <v>2.0428190000000001E-4</v>
      </c>
      <c r="EP53">
        <f>ROUND('qx mannen 2022'!EP53,10)</f>
        <v>2.006152E-4</v>
      </c>
      <c r="EQ53">
        <f>ROUND('qx mannen 2022'!EQ53,10)</f>
        <v>1.9701429999999999E-4</v>
      </c>
      <c r="ER53">
        <f>ROUND('qx mannen 2022'!ER53,10)</f>
        <v>1.934781E-4</v>
      </c>
      <c r="ES53">
        <f>ROUND('qx mannen 2022'!ES53,10)</f>
        <v>1.900053E-4</v>
      </c>
      <c r="ET53">
        <f>ROUND('qx mannen 2022'!ET53,10)</f>
        <v>1.865949E-4</v>
      </c>
      <c r="EU53">
        <f>ROUND('qx mannen 2022'!EU53,10)</f>
        <v>1.832456E-4</v>
      </c>
      <c r="EV53">
        <f>ROUND('qx mannen 2022'!EV53,10)</f>
        <v>1.799565E-4</v>
      </c>
      <c r="EW53">
        <f>ROUND('qx mannen 2022'!EW53,10)</f>
        <v>1.7672639999999999E-4</v>
      </c>
      <c r="EX53">
        <f>ROUND('qx mannen 2022'!EX53,10)</f>
        <v>1.7355429999999999E-4</v>
      </c>
      <c r="EY53">
        <f>ROUND('qx mannen 2022'!EY53,10)</f>
        <v>1.7043909999999999E-4</v>
      </c>
      <c r="EZ53">
        <f>ROUND('qx mannen 2022'!EZ53,10)</f>
        <v>1.673798E-4</v>
      </c>
      <c r="FA53">
        <f>ROUND('qx mannen 2022'!FA53,10)</f>
        <v>1.6437550000000001E-4</v>
      </c>
      <c r="FB53">
        <f>ROUND('qx mannen 2022'!FB53,10)</f>
        <v>1.6142500000000001E-4</v>
      </c>
      <c r="FC53">
        <f>ROUND('qx mannen 2022'!FC53,10)</f>
        <v>1.585275E-4</v>
      </c>
      <c r="FD53">
        <f>ROUND('qx mannen 2022'!FD53,10)</f>
        <v>1.55682E-4</v>
      </c>
      <c r="FE53">
        <f>ROUND('qx mannen 2022'!FE53,10)</f>
        <v>1.528876E-4</v>
      </c>
      <c r="FF53">
        <f>ROUND('qx mannen 2022'!FF53,10)</f>
        <v>1.5014330000000001E-4</v>
      </c>
      <c r="FG53">
        <f>ROUND('qx mannen 2022'!FG53,10)</f>
        <v>1.474483E-4</v>
      </c>
      <c r="FH53">
        <f>ROUND('qx mannen 2022'!FH53,10)</f>
        <v>1.4480170000000001E-4</v>
      </c>
      <c r="FI53">
        <f>ROUND('qx mannen 2022'!FI53,10)</f>
        <v>1.4220260000000001E-4</v>
      </c>
      <c r="FJ53">
        <f>ROUND('qx mannen 2022'!FJ53,10)</f>
        <v>1.3965010000000001E-4</v>
      </c>
      <c r="FK53">
        <f>ROUND('qx mannen 2022'!FK53,10)</f>
        <v>1.371434E-4</v>
      </c>
      <c r="FL53">
        <f>ROUND('qx mannen 2022'!FL53,10)</f>
        <v>1.3468169999999999E-4</v>
      </c>
      <c r="FM53">
        <f>ROUND('qx mannen 2022'!FM53,10)</f>
        <v>1.3226420000000001E-4</v>
      </c>
      <c r="FN53">
        <f>ROUND('qx mannen 2022'!FN53,10)</f>
        <v>1.298901E-4</v>
      </c>
      <c r="FO53">
        <f>ROUND('qx mannen 2022'!FO53,10)</f>
        <v>1.2755859999999999E-4</v>
      </c>
      <c r="FP53">
        <f>ROUND('qx mannen 2022'!FP53,10)</f>
        <v>1.2526900000000001E-4</v>
      </c>
      <c r="FQ53">
        <f>ROUND('qx mannen 2022'!FQ53,10)</f>
        <v>1.230204E-4</v>
      </c>
    </row>
    <row r="54" spans="2:173" x14ac:dyDescent="0.2">
      <c r="B54">
        <f>ROUND('qx mannen 2022'!B54,10)</f>
        <v>2.9547239000000001E-3</v>
      </c>
      <c r="C54">
        <f>ROUND('qx mannen 2022'!C54,10)</f>
        <v>2.9063350999999999E-3</v>
      </c>
      <c r="D54">
        <f>ROUND('qx mannen 2022'!D54,10)</f>
        <v>2.858392E-3</v>
      </c>
      <c r="E54">
        <f>ROUND('qx mannen 2022'!E54,10)</f>
        <v>2.8109248000000001E-3</v>
      </c>
      <c r="F54">
        <f>ROUND('qx mannen 2022'!F54,10)</f>
        <v>2.7639598000000001E-3</v>
      </c>
      <c r="G54">
        <f>ROUND('qx mannen 2022'!G54,10)</f>
        <v>2.7175196E-3</v>
      </c>
      <c r="H54">
        <f>ROUND('qx mannen 2022'!H54,10)</f>
        <v>2.6716238E-3</v>
      </c>
      <c r="I54">
        <f>ROUND('qx mannen 2022'!I54,10)</f>
        <v>2.6262886999999999E-3</v>
      </c>
      <c r="J54">
        <f>ROUND('qx mannen 2022'!J54,10)</f>
        <v>2.5815284000000002E-3</v>
      </c>
      <c r="K54">
        <f>ROUND('qx mannen 2022'!K54,10)</f>
        <v>2.5373542E-3</v>
      </c>
      <c r="L54">
        <f>ROUND('qx mannen 2022'!L54,10)</f>
        <v>2.4937754999999999E-3</v>
      </c>
      <c r="M54">
        <f>ROUND('qx mannen 2022'!M54,10)</f>
        <v>2.4507995000000002E-3</v>
      </c>
      <c r="N54">
        <f>ROUND('qx mannen 2022'!N54,10)</f>
        <v>2.4084318999999998E-3</v>
      </c>
      <c r="O54">
        <f>ROUND('qx mannen 2022'!O54,10)</f>
        <v>2.3666767000000001E-3</v>
      </c>
      <c r="P54">
        <f>ROUND('qx mannen 2022'!P54,10)</f>
        <v>2.3255363000000001E-3</v>
      </c>
      <c r="Q54">
        <f>ROUND('qx mannen 2022'!Q54,10)</f>
        <v>2.2850122E-3</v>
      </c>
      <c r="R54">
        <f>ROUND('qx mannen 2022'!R54,10)</f>
        <v>2.2451043E-3</v>
      </c>
      <c r="S54">
        <f>ROUND('qx mannen 2022'!S54,10)</f>
        <v>2.2058119000000001E-3</v>
      </c>
      <c r="T54">
        <f>ROUND('qx mannen 2022'!T54,10)</f>
        <v>2.1671329999999999E-3</v>
      </c>
      <c r="U54">
        <f>ROUND('qx mannen 2022'!U54,10)</f>
        <v>2.1290651999999999E-3</v>
      </c>
      <c r="V54">
        <f>ROUND('qx mannen 2022'!V54,10)</f>
        <v>2.0916049999999999E-3</v>
      </c>
      <c r="W54">
        <f>ROUND('qx mannen 2022'!W54,10)</f>
        <v>2.0547484E-3</v>
      </c>
      <c r="X54">
        <f>ROUND('qx mannen 2022'!X54,10)</f>
        <v>2.0184910999999999E-3</v>
      </c>
      <c r="Y54">
        <f>ROUND('qx mannen 2022'!Y54,10)</f>
        <v>1.9828278000000002E-3</v>
      </c>
      <c r="Z54">
        <f>ROUND('qx mannen 2022'!Z54,10)</f>
        <v>1.9477531E-3</v>
      </c>
      <c r="AA54">
        <f>ROUND('qx mannen 2022'!AA54,10)</f>
        <v>1.9132611999999999E-3</v>
      </c>
      <c r="AB54">
        <f>ROUND('qx mannen 2022'!AB54,10)</f>
        <v>1.8793459E-3</v>
      </c>
      <c r="AC54">
        <f>ROUND('qx mannen 2022'!AC54,10)</f>
        <v>1.8460007E-3</v>
      </c>
      <c r="AD54">
        <f>ROUND('qx mannen 2022'!AD54,10)</f>
        <v>1.813219E-3</v>
      </c>
      <c r="AE54">
        <f>ROUND('qx mannen 2022'!AE54,10)</f>
        <v>1.7809938000000001E-3</v>
      </c>
      <c r="AF54">
        <f>ROUND('qx mannen 2022'!AF54,10)</f>
        <v>1.7493179999999999E-3</v>
      </c>
      <c r="AG54">
        <f>ROUND('qx mannen 2022'!AG54,10)</f>
        <v>1.7181844999999999E-3</v>
      </c>
      <c r="AH54">
        <f>ROUND('qx mannen 2022'!AH54,10)</f>
        <v>1.6875859E-3</v>
      </c>
      <c r="AI54">
        <f>ROUND('qx mannen 2022'!AI54,10)</f>
        <v>1.6575146999999999E-3</v>
      </c>
      <c r="AJ54">
        <f>ROUND('qx mannen 2022'!AJ54,10)</f>
        <v>1.6279636000000001E-3</v>
      </c>
      <c r="AK54">
        <f>ROUND('qx mannen 2022'!AK54,10)</f>
        <v>1.5989248999999999E-3</v>
      </c>
      <c r="AL54">
        <f>ROUND('qx mannen 2022'!AL54,10)</f>
        <v>1.5703911E-3</v>
      </c>
      <c r="AM54">
        <f>ROUND('qx mannen 2022'!AM54,10)</f>
        <v>1.5423545999999999E-3</v>
      </c>
      <c r="AN54">
        <f>ROUND('qx mannen 2022'!AN54,10)</f>
        <v>1.5148078E-3</v>
      </c>
      <c r="AO54">
        <f>ROUND('qx mannen 2022'!AO54,10)</f>
        <v>1.4877432E-3</v>
      </c>
      <c r="AP54">
        <f>ROUND('qx mannen 2022'!AP54,10)</f>
        <v>1.4611533000000001E-3</v>
      </c>
      <c r="AQ54">
        <f>ROUND('qx mannen 2022'!AQ54,10)</f>
        <v>1.4350304E-3</v>
      </c>
      <c r="AR54">
        <f>ROUND('qx mannen 2022'!AR54,10)</f>
        <v>1.4093672E-3</v>
      </c>
      <c r="AS54">
        <f>ROUND('qx mannen 2022'!AS54,10)</f>
        <v>1.3841562E-3</v>
      </c>
      <c r="AT54">
        <f>ROUND('qx mannen 2022'!AT54,10)</f>
        <v>1.3593901000000001E-3</v>
      </c>
      <c r="AU54">
        <f>ROUND('qx mannen 2022'!AU54,10)</f>
        <v>1.3350615E-3</v>
      </c>
      <c r="AV54">
        <f>ROUND('qx mannen 2022'!AV54,10)</f>
        <v>1.3111633000000001E-3</v>
      </c>
      <c r="AW54">
        <f>ROUND('qx mannen 2022'!AW54,10)</f>
        <v>1.2876883E-3</v>
      </c>
      <c r="AX54">
        <f>ROUND('qx mannen 2022'!AX54,10)</f>
        <v>1.2646294000000001E-3</v>
      </c>
      <c r="AY54">
        <f>ROUND('qx mannen 2022'!AY54,10)</f>
        <v>1.2419795E-3</v>
      </c>
      <c r="AZ54">
        <f>ROUND('qx mannen 2022'!AZ54,10)</f>
        <v>1.2197319E-3</v>
      </c>
      <c r="BA54">
        <f>ROUND('qx mannen 2022'!BA54,10)</f>
        <v>1.1978796E-3</v>
      </c>
      <c r="BB54">
        <f>ROUND('qx mannen 2022'!BB54,10)</f>
        <v>1.176416E-3</v>
      </c>
      <c r="BC54">
        <f>ROUND('qx mannen 2022'!BC54,10)</f>
        <v>1.1553341999999999E-3</v>
      </c>
      <c r="BD54">
        <f>ROUND('qx mannen 2022'!BD54,10)</f>
        <v>1.1346278999999999E-3</v>
      </c>
      <c r="BE54">
        <f>ROUND('qx mannen 2022'!BE54,10)</f>
        <v>1.1142904999999999E-3</v>
      </c>
      <c r="BF54">
        <f>ROUND('qx mannen 2022'!BF54,10)</f>
        <v>1.0943156E-3</v>
      </c>
      <c r="BG54">
        <f>ROUND('qx mannen 2022'!BG54,10)</f>
        <v>1.0746969999999999E-3</v>
      </c>
      <c r="BH54">
        <f>ROUND('qx mannen 2022'!BH54,10)</f>
        <v>1.0554284000000001E-3</v>
      </c>
      <c r="BI54">
        <f>ROUND('qx mannen 2022'!BI54,10)</f>
        <v>1.0365038000000001E-3</v>
      </c>
      <c r="BJ54">
        <f>ROUND('qx mannen 2022'!BJ54,10)</f>
        <v>1.0179170999999999E-3</v>
      </c>
      <c r="BK54">
        <f>ROUND('qx mannen 2022'!BK54,10)</f>
        <v>9.9966250000000007E-4</v>
      </c>
      <c r="BL54">
        <f>ROUND('qx mannen 2022'!BL54,10)</f>
        <v>9.8173409999999998E-4</v>
      </c>
      <c r="BM54">
        <f>ROUND('qx mannen 2022'!BM54,10)</f>
        <v>9.6412609999999997E-4</v>
      </c>
      <c r="BN54">
        <f>ROUND('qx mannen 2022'!BN54,10)</f>
        <v>9.4683300000000001E-4</v>
      </c>
      <c r="BO54">
        <f>ROUND('qx mannen 2022'!BO54,10)</f>
        <v>9.2984909999999999E-4</v>
      </c>
      <c r="BP54">
        <f>ROUND('qx mannen 2022'!BP54,10)</f>
        <v>9.1316909999999995E-4</v>
      </c>
      <c r="BQ54">
        <f>ROUND('qx mannen 2022'!BQ54,10)</f>
        <v>8.9678760000000001E-4</v>
      </c>
      <c r="BR54">
        <f>ROUND('qx mannen 2022'!BR54,10)</f>
        <v>8.8069920000000005E-4</v>
      </c>
      <c r="BS54">
        <f>ROUND('qx mannen 2022'!BS54,10)</f>
        <v>8.6489889999999999E-4</v>
      </c>
      <c r="BT54">
        <f>ROUND('qx mannen 2022'!BT54,10)</f>
        <v>8.4938139999999999E-4</v>
      </c>
      <c r="BU54">
        <f>ROUND('qx mannen 2022'!BU54,10)</f>
        <v>8.341418E-4</v>
      </c>
      <c r="BV54">
        <f>ROUND('qx mannen 2022'!BV54,10)</f>
        <v>8.1917510000000004E-4</v>
      </c>
      <c r="BW54">
        <f>ROUND('qx mannen 2022'!BW54,10)</f>
        <v>8.0447660000000003E-4</v>
      </c>
      <c r="BX54">
        <f>ROUND('qx mannen 2022'!BX54,10)</f>
        <v>7.900413E-4</v>
      </c>
      <c r="BY54">
        <f>ROUND('qx mannen 2022'!BY54,10)</f>
        <v>7.7586470000000005E-4</v>
      </c>
      <c r="BZ54">
        <f>ROUND('qx mannen 2022'!BZ54,10)</f>
        <v>7.619422E-4</v>
      </c>
      <c r="CA54">
        <f>ROUND('qx mannen 2022'!CA54,10)</f>
        <v>7.4826910000000001E-4</v>
      </c>
      <c r="CB54">
        <f>ROUND('qx mannen 2022'!CB54,10)</f>
        <v>7.348411E-4</v>
      </c>
      <c r="CC54">
        <f>ROUND('qx mannen 2022'!CC54,10)</f>
        <v>7.216538E-4</v>
      </c>
      <c r="CD54">
        <f>ROUND('qx mannen 2022'!CD54,10)</f>
        <v>7.0870289999999995E-4</v>
      </c>
      <c r="CE54">
        <f>ROUND('qx mannen 2022'!CE54,10)</f>
        <v>6.9598420000000004E-4</v>
      </c>
      <c r="CF54">
        <f>ROUND('qx mannen 2022'!CF54,10)</f>
        <v>6.8349350000000003E-4</v>
      </c>
      <c r="CG54">
        <f>ROUND('qx mannen 2022'!CG54,10)</f>
        <v>6.7122679999999998E-4</v>
      </c>
      <c r="CH54">
        <f>ROUND('qx mannen 2022'!CH54,10)</f>
        <v>6.5918010000000002E-4</v>
      </c>
      <c r="CI54">
        <f>ROUND('qx mannen 2022'!CI54,10)</f>
        <v>6.4734929999999997E-4</v>
      </c>
      <c r="CJ54">
        <f>ROUND('qx mannen 2022'!CJ54,10)</f>
        <v>6.3573079999999999E-4</v>
      </c>
      <c r="CK54">
        <f>ROUND('qx mannen 2022'!CK54,10)</f>
        <v>6.2432060000000003E-4</v>
      </c>
      <c r="CL54">
        <f>ROUND('qx mannen 2022'!CL54,10)</f>
        <v>6.1311510000000005E-4</v>
      </c>
      <c r="CM54">
        <f>ROUND('qx mannen 2022'!CM54,10)</f>
        <v>6.0211059999999998E-4</v>
      </c>
      <c r="CN54">
        <f>ROUND('qx mannen 2022'!CN54,10)</f>
        <v>5.9130339999999997E-4</v>
      </c>
      <c r="CO54">
        <f>ROUND('qx mannen 2022'!CO54,10)</f>
        <v>5.8069009999999995E-4</v>
      </c>
      <c r="CP54">
        <f>ROUND('qx mannen 2022'!CP54,10)</f>
        <v>5.7026720000000002E-4</v>
      </c>
      <c r="CQ54">
        <f>ROUND('qx mannen 2022'!CQ54,10)</f>
        <v>5.600313E-4</v>
      </c>
      <c r="CR54">
        <f>ROUND('qx mannen 2022'!CR54,10)</f>
        <v>5.4997900000000003E-4</v>
      </c>
      <c r="CS54">
        <f>ROUND('qx mannen 2022'!CS54,10)</f>
        <v>5.4010709999999999E-4</v>
      </c>
      <c r="CT54">
        <f>ROUND('qx mannen 2022'!CT54,10)</f>
        <v>5.3041229999999996E-4</v>
      </c>
      <c r="CU54">
        <f>ROUND('qx mannen 2022'!CU54,10)</f>
        <v>5.2089140000000003E-4</v>
      </c>
      <c r="CV54">
        <f>ROUND('qx mannen 2022'!CV54,10)</f>
        <v>5.1154130000000001E-4</v>
      </c>
      <c r="CW54">
        <f>ROUND('qx mannen 2022'!CW54,10)</f>
        <v>5.023591E-4</v>
      </c>
      <c r="CX54">
        <f>ROUND('qx mannen 2022'!CX54,10)</f>
        <v>4.9334149999999996E-4</v>
      </c>
      <c r="CY54">
        <f>ROUND('qx mannen 2022'!CY54,10)</f>
        <v>4.844858E-4</v>
      </c>
      <c r="CZ54">
        <f>ROUND('qx mannen 2022'!CZ54,10)</f>
        <v>4.7578900000000001E-4</v>
      </c>
      <c r="DA54">
        <f>ROUND('qx mannen 2022'!DA54,10)</f>
        <v>4.6724819999999998E-4</v>
      </c>
      <c r="DB54">
        <f>ROUND('qx mannen 2022'!DB54,10)</f>
        <v>4.5886069999999998E-4</v>
      </c>
      <c r="DC54">
        <f>ROUND('qx mannen 2022'!DC54,10)</f>
        <v>4.5062379999999999E-4</v>
      </c>
      <c r="DD54">
        <f>ROUND('qx mannen 2022'!DD54,10)</f>
        <v>4.425346E-4</v>
      </c>
      <c r="DE54">
        <f>ROUND('qx mannen 2022'!DE54,10)</f>
        <v>4.3459059999999999E-4</v>
      </c>
      <c r="DF54">
        <f>ROUND('qx mannen 2022'!DF54,10)</f>
        <v>4.2678920000000002E-4</v>
      </c>
      <c r="DG54">
        <f>ROUND('qx mannen 2022'!DG54,10)</f>
        <v>4.1912770000000001E-4</v>
      </c>
      <c r="DH54">
        <f>ROUND('qx mannen 2022'!DH54,10)</f>
        <v>4.1160380000000002E-4</v>
      </c>
      <c r="DI54">
        <f>ROUND('qx mannen 2022'!DI54,10)</f>
        <v>4.042149E-4</v>
      </c>
      <c r="DJ54">
        <f>ROUND('qx mannen 2022'!DJ54,10)</f>
        <v>3.9695859999999998E-4</v>
      </c>
      <c r="DK54">
        <f>ROUND('qx mannen 2022'!DK54,10)</f>
        <v>3.8983250000000001E-4</v>
      </c>
      <c r="DL54">
        <f>ROUND('qx mannen 2022'!DL54,10)</f>
        <v>3.8283430000000002E-4</v>
      </c>
      <c r="DM54">
        <f>ROUND('qx mannen 2022'!DM54,10)</f>
        <v>3.7596180000000002E-4</v>
      </c>
      <c r="DN54">
        <f>ROUND('qx mannen 2022'!DN54,10)</f>
        <v>3.6921250000000001E-4</v>
      </c>
      <c r="DO54">
        <f>ROUND('qx mannen 2022'!DO54,10)</f>
        <v>3.6258440000000002E-4</v>
      </c>
      <c r="DP54">
        <f>ROUND('qx mannen 2022'!DP54,10)</f>
        <v>3.5607530000000002E-4</v>
      </c>
      <c r="DQ54">
        <f>ROUND('qx mannen 2022'!DQ54,10)</f>
        <v>3.4968299999999999E-4</v>
      </c>
      <c r="DR54">
        <f>ROUND('qx mannen 2022'!DR54,10)</f>
        <v>3.434054E-4</v>
      </c>
      <c r="DS54">
        <f>ROUND('qx mannen 2022'!DS54,10)</f>
        <v>3.372405E-4</v>
      </c>
      <c r="DT54">
        <f>ROUND('qx mannen 2022'!DT54,10)</f>
        <v>3.3118630000000002E-4</v>
      </c>
      <c r="DU54">
        <f>ROUND('qx mannen 2022'!DU54,10)</f>
        <v>3.2524069999999999E-4</v>
      </c>
      <c r="DV54">
        <f>ROUND('qx mannen 2022'!DV54,10)</f>
        <v>3.1940179999999997E-4</v>
      </c>
      <c r="DW54">
        <f>ROUND('qx mannen 2022'!DW54,10)</f>
        <v>3.1366780000000001E-4</v>
      </c>
      <c r="DX54">
        <f>ROUND('qx mannen 2022'!DX54,10)</f>
        <v>3.080367E-4</v>
      </c>
      <c r="DY54">
        <f>ROUND('qx mannen 2022'!DY54,10)</f>
        <v>3.0250660000000001E-4</v>
      </c>
      <c r="DZ54">
        <f>ROUND('qx mannen 2022'!DZ54,10)</f>
        <v>2.970758E-4</v>
      </c>
      <c r="EA54">
        <f>ROUND('qx mannen 2022'!EA54,10)</f>
        <v>2.9174250000000001E-4</v>
      </c>
      <c r="EB54">
        <f>ROUND('qx mannen 2022'!EB54,10)</f>
        <v>2.8650490000000002E-4</v>
      </c>
      <c r="EC54">
        <f>ROUND('qx mannen 2022'!EC54,10)</f>
        <v>2.8136129999999999E-4</v>
      </c>
      <c r="ED54">
        <f>ROUND('qx mannen 2022'!ED54,10)</f>
        <v>2.7631010000000002E-4</v>
      </c>
      <c r="EE54">
        <f>ROUND('qx mannen 2022'!EE54,10)</f>
        <v>2.713495E-4</v>
      </c>
      <c r="EF54">
        <f>ROUND('qx mannen 2022'!EF54,10)</f>
        <v>2.6647800000000001E-4</v>
      </c>
      <c r="EG54">
        <f>ROUND('qx mannen 2022'!EG54,10)</f>
        <v>2.616939E-4</v>
      </c>
      <c r="EH54">
        <f>ROUND('qx mannen 2022'!EH54,10)</f>
        <v>2.5699570000000001E-4</v>
      </c>
      <c r="EI54">
        <f>ROUND('qx mannen 2022'!EI54,10)</f>
        <v>2.5238190000000002E-4</v>
      </c>
      <c r="EJ54">
        <f>ROUND('qx mannen 2022'!EJ54,10)</f>
        <v>2.4785079999999998E-4</v>
      </c>
      <c r="EK54">
        <f>ROUND('qx mannen 2022'!EK54,10)</f>
        <v>2.434011E-4</v>
      </c>
      <c r="EL54">
        <f>ROUND('qx mannen 2022'!EL54,10)</f>
        <v>2.390313E-4</v>
      </c>
      <c r="EM54">
        <f>ROUND('qx mannen 2022'!EM54,10)</f>
        <v>2.3473990000000001E-4</v>
      </c>
      <c r="EN54">
        <f>ROUND('qx mannen 2022'!EN54,10)</f>
        <v>2.3052549999999999E-4</v>
      </c>
      <c r="EO54">
        <f>ROUND('qx mannen 2022'!EO54,10)</f>
        <v>2.263868E-4</v>
      </c>
      <c r="EP54">
        <f>ROUND('qx mannen 2022'!EP54,10)</f>
        <v>2.223224E-4</v>
      </c>
      <c r="EQ54">
        <f>ROUND('qx mannen 2022'!EQ54,10)</f>
        <v>2.1833099999999999E-4</v>
      </c>
      <c r="ER54">
        <f>ROUND('qx mannen 2022'!ER54,10)</f>
        <v>2.144112E-4</v>
      </c>
      <c r="ES54">
        <f>ROUND('qx mannen 2022'!ES54,10)</f>
        <v>2.1056180000000001E-4</v>
      </c>
      <c r="ET54">
        <f>ROUND('qx mannen 2022'!ET54,10)</f>
        <v>2.0678149999999999E-4</v>
      </c>
      <c r="EU54">
        <f>ROUND('qx mannen 2022'!EU54,10)</f>
        <v>2.03069E-4</v>
      </c>
      <c r="EV54">
        <f>ROUND('qx mannen 2022'!EV54,10)</f>
        <v>1.9942319999999999E-4</v>
      </c>
      <c r="EW54">
        <f>ROUND('qx mannen 2022'!EW54,10)</f>
        <v>1.958428E-4</v>
      </c>
      <c r="EX54">
        <f>ROUND('qx mannen 2022'!EX54,10)</f>
        <v>1.9232670000000001E-4</v>
      </c>
      <c r="EY54">
        <f>ROUND('qx mannen 2022'!EY54,10)</f>
        <v>1.8887369999999999E-4</v>
      </c>
      <c r="EZ54">
        <f>ROUND('qx mannen 2022'!EZ54,10)</f>
        <v>1.854828E-4</v>
      </c>
      <c r="FA54">
        <f>ROUND('qx mannen 2022'!FA54,10)</f>
        <v>1.8215270000000001E-4</v>
      </c>
      <c r="FB54">
        <f>ROUND('qx mannen 2022'!FB54,10)</f>
        <v>1.7888229999999999E-4</v>
      </c>
      <c r="FC54">
        <f>ROUND('qx mannen 2022'!FC54,10)</f>
        <v>1.756707E-4</v>
      </c>
      <c r="FD54">
        <f>ROUND('qx mannen 2022'!FD54,10)</f>
        <v>1.7251669999999999E-4</v>
      </c>
      <c r="FE54">
        <f>ROUND('qx mannen 2022'!FE54,10)</f>
        <v>1.694194E-4</v>
      </c>
      <c r="FF54">
        <f>ROUND('qx mannen 2022'!FF54,10)</f>
        <v>1.6637769999999999E-4</v>
      </c>
      <c r="FG54">
        <f>ROUND('qx mannen 2022'!FG54,10)</f>
        <v>1.633905E-4</v>
      </c>
      <c r="FH54">
        <f>ROUND('qx mannen 2022'!FH54,10)</f>
        <v>1.60457E-4</v>
      </c>
      <c r="FI54">
        <f>ROUND('qx mannen 2022'!FI54,10)</f>
        <v>1.575762E-4</v>
      </c>
      <c r="FJ54">
        <f>ROUND('qx mannen 2022'!FJ54,10)</f>
        <v>1.5474710000000001E-4</v>
      </c>
      <c r="FK54">
        <f>ROUND('qx mannen 2022'!FK54,10)</f>
        <v>1.5196869999999999E-4</v>
      </c>
      <c r="FL54">
        <f>ROUND('qx mannen 2022'!FL54,10)</f>
        <v>1.4924029999999999E-4</v>
      </c>
      <c r="FM54">
        <f>ROUND('qx mannen 2022'!FM54,10)</f>
        <v>1.4656080000000001E-4</v>
      </c>
      <c r="FN54">
        <f>ROUND('qx mannen 2022'!FN54,10)</f>
        <v>1.439295E-4</v>
      </c>
      <c r="FO54">
        <f>ROUND('qx mannen 2022'!FO54,10)</f>
        <v>1.4134529999999999E-4</v>
      </c>
      <c r="FP54">
        <f>ROUND('qx mannen 2022'!FP54,10)</f>
        <v>1.388076E-4</v>
      </c>
      <c r="FQ54">
        <f>ROUND('qx mannen 2022'!FQ54,10)</f>
        <v>1.363154E-4</v>
      </c>
    </row>
    <row r="55" spans="2:173" x14ac:dyDescent="0.2">
      <c r="B55">
        <f>ROUND('qx mannen 2022'!B55,10)</f>
        <v>3.3581377E-3</v>
      </c>
      <c r="C55">
        <f>ROUND('qx mannen 2022'!C55,10)</f>
        <v>3.2938798999999999E-3</v>
      </c>
      <c r="D55">
        <f>ROUND('qx mannen 2022'!D55,10)</f>
        <v>3.2311814999999998E-3</v>
      </c>
      <c r="E55">
        <f>ROUND('qx mannen 2022'!E55,10)</f>
        <v>3.1699751999999999E-3</v>
      </c>
      <c r="F55">
        <f>ROUND('qx mannen 2022'!F55,10)</f>
        <v>3.1101990000000001E-3</v>
      </c>
      <c r="G55">
        <f>ROUND('qx mannen 2022'!G55,10)</f>
        <v>3.0517949999999999E-3</v>
      </c>
      <c r="H55">
        <f>ROUND('qx mannen 2022'!H55,10)</f>
        <v>2.9947098000000002E-3</v>
      </c>
      <c r="I55">
        <f>ROUND('qx mannen 2022'!I55,10)</f>
        <v>2.9388934999999999E-3</v>
      </c>
      <c r="J55">
        <f>ROUND('qx mannen 2022'!J55,10)</f>
        <v>2.8842997000000001E-3</v>
      </c>
      <c r="K55">
        <f>ROUND('qx mannen 2022'!K55,10)</f>
        <v>2.8308852000000001E-3</v>
      </c>
      <c r="L55">
        <f>ROUND('qx mannen 2022'!L55,10)</f>
        <v>2.7786095000000002E-3</v>
      </c>
      <c r="M55">
        <f>ROUND('qx mannen 2022'!M55,10)</f>
        <v>2.7274346000000001E-3</v>
      </c>
      <c r="N55">
        <f>ROUND('qx mannen 2022'!N55,10)</f>
        <v>2.6773249999999999E-3</v>
      </c>
      <c r="O55">
        <f>ROUND('qx mannen 2022'!O55,10)</f>
        <v>2.6282471999999999E-3</v>
      </c>
      <c r="P55">
        <f>ROUND('qx mannen 2022'!P55,10)</f>
        <v>2.5801699000000001E-3</v>
      </c>
      <c r="Q55">
        <f>ROUND('qx mannen 2022'!Q55,10)</f>
        <v>2.5330634E-3</v>
      </c>
      <c r="R55">
        <f>ROUND('qx mannen 2022'!R55,10)</f>
        <v>2.4868996000000001E-3</v>
      </c>
      <c r="S55">
        <f>ROUND('qx mannen 2022'!S55,10)</f>
        <v>2.4416519999999999E-3</v>
      </c>
      <c r="T55">
        <f>ROUND('qx mannen 2022'!T55,10)</f>
        <v>2.3972957E-3</v>
      </c>
      <c r="U55">
        <f>ROUND('qx mannen 2022'!U55,10)</f>
        <v>2.3538066000000002E-3</v>
      </c>
      <c r="V55">
        <f>ROUND('qx mannen 2022'!V55,10)</f>
        <v>2.3111621999999999E-3</v>
      </c>
      <c r="W55">
        <f>ROUND('qx mannen 2022'!W55,10)</f>
        <v>2.2693409000000002E-3</v>
      </c>
      <c r="X55">
        <f>ROUND('qx mannen 2022'!X55,10)</f>
        <v>2.228322E-3</v>
      </c>
      <c r="Y55">
        <f>ROUND('qx mannen 2022'!Y55,10)</f>
        <v>2.1880861000000001E-3</v>
      </c>
      <c r="Z55">
        <f>ROUND('qx mannen 2022'!Z55,10)</f>
        <v>2.1486141000000001E-3</v>
      </c>
      <c r="AA55">
        <f>ROUND('qx mannen 2022'!AA55,10)</f>
        <v>2.1098881999999999E-3</v>
      </c>
      <c r="AB55">
        <f>ROUND('qx mannen 2022'!AB55,10)</f>
        <v>2.0718910999999998E-3</v>
      </c>
      <c r="AC55">
        <f>ROUND('qx mannen 2022'!AC55,10)</f>
        <v>2.0346061E-3</v>
      </c>
      <c r="AD55">
        <f>ROUND('qx mannen 2022'!AD55,10)</f>
        <v>1.9980173E-3</v>
      </c>
      <c r="AE55">
        <f>ROUND('qx mannen 2022'!AE55,10)</f>
        <v>1.9621093000000002E-3</v>
      </c>
      <c r="AF55">
        <f>ROUND('qx mannen 2022'!AF55,10)</f>
        <v>1.9268673E-3</v>
      </c>
      <c r="AG55">
        <f>ROUND('qx mannen 2022'!AG55,10)</f>
        <v>1.8922771E-3</v>
      </c>
      <c r="AH55">
        <f>ROUND('qx mannen 2022'!AH55,10)</f>
        <v>1.8583247E-3</v>
      </c>
      <c r="AI55">
        <f>ROUND('qx mannen 2022'!AI55,10)</f>
        <v>1.8249969E-3</v>
      </c>
      <c r="AJ55">
        <f>ROUND('qx mannen 2022'!AJ55,10)</f>
        <v>1.7922807000000001E-3</v>
      </c>
      <c r="AK55">
        <f>ROUND('qx mannen 2022'!AK55,10)</f>
        <v>1.7601635000000001E-3</v>
      </c>
      <c r="AL55">
        <f>ROUND('qx mannen 2022'!AL55,10)</f>
        <v>1.7286331000000001E-3</v>
      </c>
      <c r="AM55">
        <f>ROUND('qx mannen 2022'!AM55,10)</f>
        <v>1.6976779E-3</v>
      </c>
      <c r="AN55">
        <f>ROUND('qx mannen 2022'!AN55,10)</f>
        <v>1.6672862999999999E-3</v>
      </c>
      <c r="AO55">
        <f>ROUND('qx mannen 2022'!AO55,10)</f>
        <v>1.6374472000000001E-3</v>
      </c>
      <c r="AP55">
        <f>ROUND('qx mannen 2022'!AP55,10)</f>
        <v>1.6081495999999999E-3</v>
      </c>
      <c r="AQ55">
        <f>ROUND('qx mannen 2022'!AQ55,10)</f>
        <v>1.5793832E-3</v>
      </c>
      <c r="AR55">
        <f>ROUND('qx mannen 2022'!AR55,10)</f>
        <v>1.5511374000000001E-3</v>
      </c>
      <c r="AS55">
        <f>ROUND('qx mannen 2022'!AS55,10)</f>
        <v>1.5234025E-3</v>
      </c>
      <c r="AT55">
        <f>ROUND('qx mannen 2022'!AT55,10)</f>
        <v>1.4961684999999999E-3</v>
      </c>
      <c r="AU55">
        <f>ROUND('qx mannen 2022'!AU55,10)</f>
        <v>1.4694259E-3</v>
      </c>
      <c r="AV55">
        <f>ROUND('qx mannen 2022'!AV55,10)</f>
        <v>1.4431654999999999E-3</v>
      </c>
      <c r="AW55">
        <f>ROUND('qx mannen 2022'!AW55,10)</f>
        <v>1.4173781E-3</v>
      </c>
      <c r="AX55">
        <f>ROUND('qx mannen 2022'!AX55,10)</f>
        <v>1.3920548E-3</v>
      </c>
      <c r="AY55">
        <f>ROUND('qx mannen 2022'!AY55,10)</f>
        <v>1.3671868999999999E-3</v>
      </c>
      <c r="AZ55">
        <f>ROUND('qx mannen 2022'!AZ55,10)</f>
        <v>1.3427661E-3</v>
      </c>
      <c r="BA55">
        <f>ROUND('qx mannen 2022'!BA55,10)</f>
        <v>1.3187838000000001E-3</v>
      </c>
      <c r="BB55">
        <f>ROUND('qx mannen 2022'!BB55,10)</f>
        <v>1.2952322E-3</v>
      </c>
      <c r="BC55">
        <f>ROUND('qx mannen 2022'!BC55,10)</f>
        <v>1.2721030999999999E-3</v>
      </c>
      <c r="BD55">
        <f>ROUND('qx mannen 2022'!BD55,10)</f>
        <v>1.2493888E-3</v>
      </c>
      <c r="BE55">
        <f>ROUND('qx mannen 2022'!BE55,10)</f>
        <v>1.2270816999999999E-3</v>
      </c>
      <c r="BF55">
        <f>ROUND('qx mannen 2022'!BF55,10)</f>
        <v>1.2051742999999999E-3</v>
      </c>
      <c r="BG55">
        <f>ROUND('qx mannen 2022'!BG55,10)</f>
        <v>1.1836594E-3</v>
      </c>
      <c r="BH55">
        <f>ROUND('qx mannen 2022'!BH55,10)</f>
        <v>1.1625296E-3</v>
      </c>
      <c r="BI55">
        <f>ROUND('qx mannen 2022'!BI55,10)</f>
        <v>1.1417782E-3</v>
      </c>
      <c r="BJ55">
        <f>ROUND('qx mannen 2022'!BJ55,10)</f>
        <v>1.121398E-3</v>
      </c>
      <c r="BK55">
        <f>ROUND('qx mannen 2022'!BK55,10)</f>
        <v>1.1013825000000001E-3</v>
      </c>
      <c r="BL55">
        <f>ROUND('qx mannen 2022'!BL55,10)</f>
        <v>1.0817248999999999E-3</v>
      </c>
      <c r="BM55">
        <f>ROUND('qx mannen 2022'!BM55,10)</f>
        <v>1.0624189E-3</v>
      </c>
      <c r="BN55">
        <f>ROUND('qx mannen 2022'!BN55,10)</f>
        <v>1.0434579999999999E-3</v>
      </c>
      <c r="BO55">
        <f>ROUND('qx mannen 2022'!BO55,10)</f>
        <v>1.0248360999999999E-3</v>
      </c>
      <c r="BP55">
        <f>ROUND('qx mannen 2022'!BP55,10)</f>
        <v>1.0065469E-3</v>
      </c>
      <c r="BQ55">
        <f>ROUND('qx mannen 2022'!BQ55,10)</f>
        <v>9.8858460000000002E-4</v>
      </c>
      <c r="BR55">
        <f>ROUND('qx mannen 2022'!BR55,10)</f>
        <v>9.7094309999999997E-4</v>
      </c>
      <c r="BS55">
        <f>ROUND('qx mannen 2022'!BS55,10)</f>
        <v>9.5361679999999996E-4</v>
      </c>
      <c r="BT55">
        <f>ROUND('qx mannen 2022'!BT55,10)</f>
        <v>9.366E-4</v>
      </c>
      <c r="BU55">
        <f>ROUND('qx mannen 2022'!BU55,10)</f>
        <v>9.1988710000000002E-4</v>
      </c>
      <c r="BV55">
        <f>ROUND('qx mannen 2022'!BV55,10)</f>
        <v>9.0347259999999999E-4</v>
      </c>
      <c r="BW55">
        <f>ROUND('qx mannen 2022'!BW55,10)</f>
        <v>8.8735120000000005E-4</v>
      </c>
      <c r="BX55">
        <f>ROUND('qx mannen 2022'!BX55,10)</f>
        <v>8.7151760000000003E-4</v>
      </c>
      <c r="BY55">
        <f>ROUND('qx mannen 2022'!BY55,10)</f>
        <v>8.5596670000000002E-4</v>
      </c>
      <c r="BZ55">
        <f>ROUND('qx mannen 2022'!BZ55,10)</f>
        <v>8.4069340000000002E-4</v>
      </c>
      <c r="CA55">
        <f>ROUND('qx mannen 2022'!CA55,10)</f>
        <v>8.256928E-4</v>
      </c>
      <c r="CB55">
        <f>ROUND('qx mannen 2022'!CB55,10)</f>
        <v>8.1095989999999997E-4</v>
      </c>
      <c r="CC55">
        <f>ROUND('qx mannen 2022'!CC55,10)</f>
        <v>7.9648990000000003E-4</v>
      </c>
      <c r="CD55">
        <f>ROUND('qx mannen 2022'!CD55,10)</f>
        <v>7.8227820000000003E-4</v>
      </c>
      <c r="CE55">
        <f>ROUND('qx mannen 2022'!CE55,10)</f>
        <v>7.683201E-4</v>
      </c>
      <c r="CF55">
        <f>ROUND('qx mannen 2022'!CF55,10)</f>
        <v>7.5461110000000001E-4</v>
      </c>
      <c r="CG55">
        <f>ROUND('qx mannen 2022'!CG55,10)</f>
        <v>7.4114679999999998E-4</v>
      </c>
      <c r="CH55">
        <f>ROUND('qx mannen 2022'!CH55,10)</f>
        <v>7.2792270000000001E-4</v>
      </c>
      <c r="CI55">
        <f>ROUND('qx mannen 2022'!CI55,10)</f>
        <v>7.1493459999999996E-4</v>
      </c>
      <c r="CJ55">
        <f>ROUND('qx mannen 2022'!CJ55,10)</f>
        <v>7.0217819999999999E-4</v>
      </c>
      <c r="CK55">
        <f>ROUND('qx mannen 2022'!CK55,10)</f>
        <v>6.8964950000000003E-4</v>
      </c>
      <c r="CL55">
        <f>ROUND('qx mannen 2022'!CL55,10)</f>
        <v>6.7734420000000004E-4</v>
      </c>
      <c r="CM55">
        <f>ROUND('qx mannen 2022'!CM55,10)</f>
        <v>6.6525860000000005E-4</v>
      </c>
      <c r="CN55">
        <f>ROUND('qx mannen 2022'!CN55,10)</f>
        <v>6.5338850000000003E-4</v>
      </c>
      <c r="CO55">
        <f>ROUND('qx mannen 2022'!CO55,10)</f>
        <v>6.4173029999999996E-4</v>
      </c>
      <c r="CP55">
        <f>ROUND('qx mannen 2022'!CP55,10)</f>
        <v>6.3028010000000002E-4</v>
      </c>
      <c r="CQ55">
        <f>ROUND('qx mannen 2022'!CQ55,10)</f>
        <v>6.190341E-4</v>
      </c>
      <c r="CR55">
        <f>ROUND('qx mannen 2022'!CR55,10)</f>
        <v>6.0798880000000001E-4</v>
      </c>
      <c r="CS55">
        <f>ROUND('qx mannen 2022'!CS55,10)</f>
        <v>5.9714049999999997E-4</v>
      </c>
      <c r="CT55">
        <f>ROUND('qx mannen 2022'!CT55,10)</f>
        <v>5.8648580000000004E-4</v>
      </c>
      <c r="CU55">
        <f>ROUND('qx mannen 2022'!CU55,10)</f>
        <v>5.7602110000000005E-4</v>
      </c>
      <c r="CV55">
        <f>ROUND('qx mannen 2022'!CV55,10)</f>
        <v>5.6574320000000002E-4</v>
      </c>
      <c r="CW55">
        <f>ROUND('qx mannen 2022'!CW55,10)</f>
        <v>5.5564860000000005E-4</v>
      </c>
      <c r="CX55">
        <f>ROUND('qx mannen 2022'!CX55,10)</f>
        <v>5.4573410000000001E-4</v>
      </c>
      <c r="CY55">
        <f>ROUND('qx mannen 2022'!CY55,10)</f>
        <v>5.3599650000000002E-4</v>
      </c>
      <c r="CZ55">
        <f>ROUND('qx mannen 2022'!CZ55,10)</f>
        <v>5.2643259999999995E-4</v>
      </c>
      <c r="DA55">
        <f>ROUND('qx mannen 2022'!DA55,10)</f>
        <v>5.1703939999999998E-4</v>
      </c>
      <c r="DB55">
        <f>ROUND('qx mannen 2022'!DB55,10)</f>
        <v>5.0781369999999999E-4</v>
      </c>
      <c r="DC55">
        <f>ROUND('qx mannen 2022'!DC55,10)</f>
        <v>4.9875259999999997E-4</v>
      </c>
      <c r="DD55">
        <f>ROUND('qx mannen 2022'!DD55,10)</f>
        <v>4.8985320000000001E-4</v>
      </c>
      <c r="DE55">
        <f>ROUND('qx mannen 2022'!DE55,10)</f>
        <v>4.8111250000000002E-4</v>
      </c>
      <c r="DF55">
        <f>ROUND('qx mannen 2022'!DF55,10)</f>
        <v>4.7252779999999999E-4</v>
      </c>
      <c r="DG55">
        <f>ROUND('qx mannen 2022'!DG55,10)</f>
        <v>4.6409620000000001E-4</v>
      </c>
      <c r="DH55">
        <f>ROUND('qx mannen 2022'!DH55,10)</f>
        <v>4.5581499999999999E-4</v>
      </c>
      <c r="DI55">
        <f>ROUND('qx mannen 2022'!DI55,10)</f>
        <v>4.476816E-4</v>
      </c>
      <c r="DJ55">
        <f>ROUND('qx mannen 2022'!DJ55,10)</f>
        <v>4.396933E-4</v>
      </c>
      <c r="DK55">
        <f>ROUND('qx mannen 2022'!DK55,10)</f>
        <v>4.3184750000000002E-4</v>
      </c>
      <c r="DL55">
        <f>ROUND('qx mannen 2022'!DL55,10)</f>
        <v>4.2414170000000003E-4</v>
      </c>
      <c r="DM55">
        <f>ROUND('qx mannen 2022'!DM55,10)</f>
        <v>4.1657340000000003E-4</v>
      </c>
      <c r="DN55">
        <f>ROUND('qx mannen 2022'!DN55,10)</f>
        <v>4.0914009999999998E-4</v>
      </c>
      <c r="DO55">
        <f>ROUND('qx mannen 2022'!DO55,10)</f>
        <v>4.018394E-4</v>
      </c>
      <c r="DP55">
        <f>ROUND('qx mannen 2022'!DP55,10)</f>
        <v>3.9466890000000002E-4</v>
      </c>
      <c r="DQ55">
        <f>ROUND('qx mannen 2022'!DQ55,10)</f>
        <v>3.8762639999999999E-4</v>
      </c>
      <c r="DR55">
        <f>ROUND('qx mannen 2022'!DR55,10)</f>
        <v>3.8070950000000002E-4</v>
      </c>
      <c r="DS55">
        <f>ROUND('qx mannen 2022'!DS55,10)</f>
        <v>3.739161E-4</v>
      </c>
      <c r="DT55">
        <f>ROUND('qx mannen 2022'!DT55,10)</f>
        <v>3.6724380000000001E-4</v>
      </c>
      <c r="DU55">
        <f>ROUND('qx mannen 2022'!DU55,10)</f>
        <v>3.6069059999999998E-4</v>
      </c>
      <c r="DV55">
        <f>ROUND('qx mannen 2022'!DV55,10)</f>
        <v>3.5425430000000002E-4</v>
      </c>
      <c r="DW55">
        <f>ROUND('qx mannen 2022'!DW55,10)</f>
        <v>3.4793280000000002E-4</v>
      </c>
      <c r="DX55">
        <f>ROUND('qx mannen 2022'!DX55,10)</f>
        <v>3.4172420000000002E-4</v>
      </c>
      <c r="DY55">
        <f>ROUND('qx mannen 2022'!DY55,10)</f>
        <v>3.356263E-4</v>
      </c>
      <c r="DZ55">
        <f>ROUND('qx mannen 2022'!DZ55,10)</f>
        <v>3.2963710000000001E-4</v>
      </c>
      <c r="EA55">
        <f>ROUND('qx mannen 2022'!EA55,10)</f>
        <v>3.2375490000000003E-4</v>
      </c>
      <c r="EB55">
        <f>ROUND('qx mannen 2022'!EB55,10)</f>
        <v>3.1797759999999998E-4</v>
      </c>
      <c r="EC55">
        <f>ROUND('qx mannen 2022'!EC55,10)</f>
        <v>3.1230340000000002E-4</v>
      </c>
      <c r="ED55">
        <f>ROUND('qx mannen 2022'!ED55,10)</f>
        <v>3.0673039999999999E-4</v>
      </c>
      <c r="EE55">
        <f>ROUND('qx mannen 2022'!EE55,10)</f>
        <v>3.012569E-4</v>
      </c>
      <c r="EF55">
        <f>ROUND('qx mannen 2022'!EF55,10)</f>
        <v>2.9588100000000001E-4</v>
      </c>
      <c r="EG55">
        <f>ROUND('qx mannen 2022'!EG55,10)</f>
        <v>2.9060099999999998E-4</v>
      </c>
      <c r="EH55">
        <f>ROUND('qx mannen 2022'!EH55,10)</f>
        <v>2.8541519999999998E-4</v>
      </c>
      <c r="EI55">
        <f>ROUND('qx mannen 2022'!EI55,10)</f>
        <v>2.80322E-4</v>
      </c>
      <c r="EJ55">
        <f>ROUND('qx mannen 2022'!EJ55,10)</f>
        <v>2.7531970000000002E-4</v>
      </c>
      <c r="EK55">
        <f>ROUND('qx mannen 2022'!EK55,10)</f>
        <v>2.7040659999999999E-4</v>
      </c>
      <c r="EL55">
        <f>ROUND('qx mannen 2022'!EL55,10)</f>
        <v>2.6558110000000001E-4</v>
      </c>
      <c r="EM55">
        <f>ROUND('qx mannen 2022'!EM55,10)</f>
        <v>2.6084179999999999E-4</v>
      </c>
      <c r="EN55">
        <f>ROUND('qx mannen 2022'!EN55,10)</f>
        <v>2.5618700000000001E-4</v>
      </c>
      <c r="EO55">
        <f>ROUND('qx mannen 2022'!EO55,10)</f>
        <v>2.516153E-4</v>
      </c>
      <c r="EP55">
        <f>ROUND('qx mannen 2022'!EP55,10)</f>
        <v>2.4712520000000002E-4</v>
      </c>
      <c r="EQ55">
        <f>ROUND('qx mannen 2022'!EQ55,10)</f>
        <v>2.4271509999999999E-4</v>
      </c>
      <c r="ER55">
        <f>ROUND('qx mannen 2022'!ER55,10)</f>
        <v>2.383838E-4</v>
      </c>
      <c r="ES55">
        <f>ROUND('qx mannen 2022'!ES55,10)</f>
        <v>2.341298E-4</v>
      </c>
      <c r="ET55">
        <f>ROUND('qx mannen 2022'!ET55,10)</f>
        <v>2.2995160000000001E-4</v>
      </c>
      <c r="EU55">
        <f>ROUND('qx mannen 2022'!EU55,10)</f>
        <v>2.2584800000000001E-4</v>
      </c>
      <c r="EV55">
        <f>ROUND('qx mannen 2022'!EV55,10)</f>
        <v>2.2181769999999999E-4</v>
      </c>
      <c r="EW55">
        <f>ROUND('qx mannen 2022'!EW55,10)</f>
        <v>2.178592E-4</v>
      </c>
      <c r="EX55">
        <f>ROUND('qx mannen 2022'!EX55,10)</f>
        <v>2.139714E-4</v>
      </c>
      <c r="EY55">
        <f>ROUND('qx mannen 2022'!EY55,10)</f>
        <v>2.101529E-4</v>
      </c>
      <c r="EZ55">
        <f>ROUND('qx mannen 2022'!EZ55,10)</f>
        <v>2.0640259999999999E-4</v>
      </c>
      <c r="FA55">
        <f>ROUND('qx mannen 2022'!FA55,10)</f>
        <v>2.0271920000000001E-4</v>
      </c>
      <c r="FB55">
        <f>ROUND('qx mannen 2022'!FB55,10)</f>
        <v>1.9910159999999999E-4</v>
      </c>
      <c r="FC55">
        <f>ROUND('qx mannen 2022'!FC55,10)</f>
        <v>1.9554850000000001E-4</v>
      </c>
      <c r="FD55">
        <f>ROUND('qx mannen 2022'!FD55,10)</f>
        <v>1.920588E-4</v>
      </c>
      <c r="FE55">
        <f>ROUND('qx mannen 2022'!FE55,10)</f>
        <v>1.886313E-4</v>
      </c>
      <c r="FF55">
        <f>ROUND('qx mannen 2022'!FF55,10)</f>
        <v>1.85265E-4</v>
      </c>
      <c r="FG55">
        <f>ROUND('qx mannen 2022'!FG55,10)</f>
        <v>1.819588E-4</v>
      </c>
      <c r="FH55">
        <f>ROUND('qx mannen 2022'!FH55,10)</f>
        <v>1.7871160000000001E-4</v>
      </c>
      <c r="FI55">
        <f>ROUND('qx mannen 2022'!FI55,10)</f>
        <v>1.755223E-4</v>
      </c>
      <c r="FJ55">
        <f>ROUND('qx mannen 2022'!FJ55,10)</f>
        <v>1.7238999999999999E-4</v>
      </c>
      <c r="FK55">
        <f>ROUND('qx mannen 2022'!FK55,10)</f>
        <v>1.6931349999999999E-4</v>
      </c>
      <c r="FL55">
        <f>ROUND('qx mannen 2022'!FL55,10)</f>
        <v>1.6629200000000001E-4</v>
      </c>
      <c r="FM55">
        <f>ROUND('qx mannen 2022'!FM55,10)</f>
        <v>1.633243E-4</v>
      </c>
      <c r="FN55">
        <f>ROUND('qx mannen 2022'!FN55,10)</f>
        <v>1.6040959999999999E-4</v>
      </c>
      <c r="FO55">
        <f>ROUND('qx mannen 2022'!FO55,10)</f>
        <v>1.5754690000000001E-4</v>
      </c>
      <c r="FP55">
        <f>ROUND('qx mannen 2022'!FP55,10)</f>
        <v>1.547353E-4</v>
      </c>
      <c r="FQ55">
        <f>ROUND('qx mannen 2022'!FQ55,10)</f>
        <v>1.519739E-4</v>
      </c>
    </row>
    <row r="56" spans="2:173" x14ac:dyDescent="0.2">
      <c r="B56">
        <f>ROUND('qx mannen 2022'!B56,10)</f>
        <v>3.6958128E-3</v>
      </c>
      <c r="C56">
        <f>ROUND('qx mannen 2022'!C56,10)</f>
        <v>3.6242653999999999E-3</v>
      </c>
      <c r="D56">
        <f>ROUND('qx mannen 2022'!D56,10)</f>
        <v>3.5545131000000001E-3</v>
      </c>
      <c r="E56">
        <f>ROUND('qx mannen 2022'!E56,10)</f>
        <v>3.4864746E-3</v>
      </c>
      <c r="F56">
        <f>ROUND('qx mannen 2022'!F56,10)</f>
        <v>3.4200746000000001E-3</v>
      </c>
      <c r="G56">
        <f>ROUND('qx mannen 2022'!G56,10)</f>
        <v>3.3552438000000002E-3</v>
      </c>
      <c r="H56">
        <f>ROUND('qx mannen 2022'!H56,10)</f>
        <v>3.2919176999999999E-3</v>
      </c>
      <c r="I56">
        <f>ROUND('qx mannen 2022'!I56,10)</f>
        <v>3.2300367000000002E-3</v>
      </c>
      <c r="J56">
        <f>ROUND('qx mannen 2022'!J56,10)</f>
        <v>3.1695451999999998E-3</v>
      </c>
      <c r="K56">
        <f>ROUND('qx mannen 2022'!K56,10)</f>
        <v>3.1103914999999998E-3</v>
      </c>
      <c r="L56">
        <f>ROUND('qx mannen 2022'!L56,10)</f>
        <v>3.0525276E-3</v>
      </c>
      <c r="M56">
        <f>ROUND('qx mannen 2022'!M56,10)</f>
        <v>2.9959084E-3</v>
      </c>
      <c r="N56">
        <f>ROUND('qx mannen 2022'!N56,10)</f>
        <v>2.9404917000000002E-3</v>
      </c>
      <c r="O56">
        <f>ROUND('qx mannen 2022'!O56,10)</f>
        <v>2.8862381999999998E-3</v>
      </c>
      <c r="P56">
        <f>ROUND('qx mannen 2022'!P56,10)</f>
        <v>2.8331108000000001E-3</v>
      </c>
      <c r="Q56">
        <f>ROUND('qx mannen 2022'!Q56,10)</f>
        <v>2.7810745999999999E-3</v>
      </c>
      <c r="R56">
        <f>ROUND('qx mannen 2022'!R56,10)</f>
        <v>2.7300968999999999E-3</v>
      </c>
      <c r="S56">
        <f>ROUND('qx mannen 2022'!S56,10)</f>
        <v>2.6801465000000002E-3</v>
      </c>
      <c r="T56">
        <f>ROUND('qx mannen 2022'!T56,10)</f>
        <v>2.6311943E-3</v>
      </c>
      <c r="U56">
        <f>ROUND('qx mannen 2022'!U56,10)</f>
        <v>2.5832125999999999E-3</v>
      </c>
      <c r="V56">
        <f>ROUND('qx mannen 2022'!V56,10)</f>
        <v>2.5361748999999999E-3</v>
      </c>
      <c r="W56">
        <f>ROUND('qx mannen 2022'!W56,10)</f>
        <v>2.4900564000000002E-3</v>
      </c>
      <c r="X56">
        <f>ROUND('qx mannen 2022'!X56,10)</f>
        <v>2.4448332000000001E-3</v>
      </c>
      <c r="Y56">
        <f>ROUND('qx mannen 2022'!Y56,10)</f>
        <v>2.4004827E-3</v>
      </c>
      <c r="Z56">
        <f>ROUND('qx mannen 2022'!Z56,10)</f>
        <v>2.3569833000000001E-3</v>
      </c>
      <c r="AA56">
        <f>ROUND('qx mannen 2022'!AA56,10)</f>
        <v>2.3143143000000001E-3</v>
      </c>
      <c r="AB56">
        <f>ROUND('qx mannen 2022'!AB56,10)</f>
        <v>2.2724557999999999E-3</v>
      </c>
      <c r="AC56">
        <f>ROUND('qx mannen 2022'!AC56,10)</f>
        <v>2.2313890999999999E-3</v>
      </c>
      <c r="AD56">
        <f>ROUND('qx mannen 2022'!AD56,10)</f>
        <v>2.1910956999999999E-3</v>
      </c>
      <c r="AE56">
        <f>ROUND('qx mannen 2022'!AE56,10)</f>
        <v>2.1515583000000001E-3</v>
      </c>
      <c r="AF56">
        <f>ROUND('qx mannen 2022'!AF56,10)</f>
        <v>2.1127599E-3</v>
      </c>
      <c r="AG56">
        <f>ROUND('qx mannen 2022'!AG56,10)</f>
        <v>2.0746844E-3</v>
      </c>
      <c r="AH56">
        <f>ROUND('qx mannen 2022'!AH56,10)</f>
        <v>2.0373161E-3</v>
      </c>
      <c r="AI56">
        <f>ROUND('qx mannen 2022'!AI56,10)</f>
        <v>2.0006399000000001E-3</v>
      </c>
      <c r="AJ56">
        <f>ROUND('qx mannen 2022'!AJ56,10)</f>
        <v>1.9646411000000001E-3</v>
      </c>
      <c r="AK56">
        <f>ROUND('qx mannen 2022'!AK56,10)</f>
        <v>1.9293056000000001E-3</v>
      </c>
      <c r="AL56">
        <f>ROUND('qx mannen 2022'!AL56,10)</f>
        <v>1.8946198E-3</v>
      </c>
      <c r="AM56">
        <f>ROUND('qx mannen 2022'!AM56,10)</f>
        <v>1.8605702E-3</v>
      </c>
      <c r="AN56">
        <f>ROUND('qx mannen 2022'!AN56,10)</f>
        <v>1.8271442E-3</v>
      </c>
      <c r="AO56">
        <f>ROUND('qx mannen 2022'!AO56,10)</f>
        <v>1.7943290000000001E-3</v>
      </c>
      <c r="AP56">
        <f>ROUND('qx mannen 2022'!AP56,10)</f>
        <v>1.7621125999999999E-3</v>
      </c>
      <c r="AQ56">
        <f>ROUND('qx mannen 2022'!AQ56,10)</f>
        <v>1.7304832E-3</v>
      </c>
      <c r="AR56">
        <f>ROUND('qx mannen 2022'!AR56,10)</f>
        <v>1.6994292E-3</v>
      </c>
      <c r="AS56">
        <f>ROUND('qx mannen 2022'!AS56,10)</f>
        <v>1.6689393E-3</v>
      </c>
      <c r="AT56">
        <f>ROUND('qx mannen 2022'!AT56,10)</f>
        <v>1.6390027999999999E-3</v>
      </c>
      <c r="AU56">
        <f>ROUND('qx mannen 2022'!AU56,10)</f>
        <v>1.6096089999999999E-3</v>
      </c>
      <c r="AV56">
        <f>ROUND('qx mannen 2022'!AV56,10)</f>
        <v>1.5807474000000001E-3</v>
      </c>
      <c r="AW56">
        <f>ROUND('qx mannen 2022'!AW56,10)</f>
        <v>1.5524079000000001E-3</v>
      </c>
      <c r="AX56">
        <f>ROUND('qx mannen 2022'!AX56,10)</f>
        <v>1.5245806E-3</v>
      </c>
      <c r="AY56">
        <f>ROUND('qx mannen 2022'!AY56,10)</f>
        <v>1.4972558999999999E-3</v>
      </c>
      <c r="AZ56">
        <f>ROUND('qx mannen 2022'!AZ56,10)</f>
        <v>1.4704243E-3</v>
      </c>
      <c r="BA56">
        <f>ROUND('qx mannen 2022'!BA56,10)</f>
        <v>1.4440766000000001E-3</v>
      </c>
      <c r="BB56">
        <f>ROUND('qx mannen 2022'!BB56,10)</f>
        <v>1.4182037000000001E-3</v>
      </c>
      <c r="BC56">
        <f>ROUND('qx mannen 2022'!BC56,10)</f>
        <v>1.3927969000000001E-3</v>
      </c>
      <c r="BD56">
        <f>ROUND('qx mannen 2022'!BD56,10)</f>
        <v>1.3678474000000001E-3</v>
      </c>
      <c r="BE56">
        <f>ROUND('qx mannen 2022'!BE56,10)</f>
        <v>1.3433468000000001E-3</v>
      </c>
      <c r="BF56">
        <f>ROUND('qx mannen 2022'!BF56,10)</f>
        <v>1.3192868999999999E-3</v>
      </c>
      <c r="BG56">
        <f>ROUND('qx mannen 2022'!BG56,10)</f>
        <v>1.2956595E-3</v>
      </c>
      <c r="BH56">
        <f>ROUND('qx mannen 2022'!BH56,10)</f>
        <v>1.2724568E-3</v>
      </c>
      <c r="BI56">
        <f>ROUND('qx mannen 2022'!BI56,10)</f>
        <v>1.2496708000000001E-3</v>
      </c>
      <c r="BJ56">
        <f>ROUND('qx mannen 2022'!BJ56,10)</f>
        <v>1.2272940000000001E-3</v>
      </c>
      <c r="BK56">
        <f>ROUND('qx mannen 2022'!BK56,10)</f>
        <v>1.2053189E-3</v>
      </c>
      <c r="BL56">
        <f>ROUND('qx mannen 2022'!BL56,10)</f>
        <v>1.1837382E-3</v>
      </c>
      <c r="BM56">
        <f>ROUND('qx mannen 2022'!BM56,10)</f>
        <v>1.1625447E-3</v>
      </c>
      <c r="BN56">
        <f>ROUND('qx mannen 2022'!BN56,10)</f>
        <v>1.1417314999999999E-3</v>
      </c>
      <c r="BO56">
        <f>ROUND('qx mannen 2022'!BO56,10)</f>
        <v>1.1212914000000001E-3</v>
      </c>
      <c r="BP56">
        <f>ROUND('qx mannen 2022'!BP56,10)</f>
        <v>1.1012178999999999E-3</v>
      </c>
      <c r="BQ56">
        <f>ROUND('qx mannen 2022'!BQ56,10)</f>
        <v>1.0815042999999999E-3</v>
      </c>
      <c r="BR56">
        <f>ROUND('qx mannen 2022'!BR56,10)</f>
        <v>1.0621440999999999E-3</v>
      </c>
      <c r="BS56">
        <f>ROUND('qx mannen 2022'!BS56,10)</f>
        <v>1.0431308E-3</v>
      </c>
      <c r="BT56">
        <f>ROUND('qx mannen 2022'!BT56,10)</f>
        <v>1.0244582000000001E-3</v>
      </c>
      <c r="BU56">
        <f>ROUND('qx mannen 2022'!BU56,10)</f>
        <v>1.0061202E-3</v>
      </c>
      <c r="BV56">
        <f>ROUND('qx mannen 2022'!BV56,10)</f>
        <v>9.8811069999999997E-4</v>
      </c>
      <c r="BW56">
        <f>ROUND('qx mannen 2022'!BW56,10)</f>
        <v>9.7042380000000004E-4</v>
      </c>
      <c r="BX56">
        <f>ROUND('qx mannen 2022'!BX56,10)</f>
        <v>9.5305379999999999E-4</v>
      </c>
      <c r="BY56">
        <f>ROUND('qx mannen 2022'!BY56,10)</f>
        <v>9.3599480000000005E-4</v>
      </c>
      <c r="BZ56">
        <f>ROUND('qx mannen 2022'!BZ56,10)</f>
        <v>9.192413E-4</v>
      </c>
      <c r="CA56">
        <f>ROUND('qx mannen 2022'!CA56,10)</f>
        <v>9.027878E-4</v>
      </c>
      <c r="CB56">
        <f>ROUND('qx mannen 2022'!CB56,10)</f>
        <v>8.8662889999999996E-4</v>
      </c>
      <c r="CC56">
        <f>ROUND('qx mannen 2022'!CC56,10)</f>
        <v>8.7075939999999995E-4</v>
      </c>
      <c r="CD56">
        <f>ROUND('qx mannen 2022'!CD56,10)</f>
        <v>8.5517389999999996E-4</v>
      </c>
      <c r="CE56">
        <f>ROUND('qx mannen 2022'!CE56,10)</f>
        <v>8.3986749999999995E-4</v>
      </c>
      <c r="CF56">
        <f>ROUND('qx mannen 2022'!CF56,10)</f>
        <v>8.2483519999999996E-4</v>
      </c>
      <c r="CG56">
        <f>ROUND('qx mannen 2022'!CG56,10)</f>
        <v>8.1007189999999997E-4</v>
      </c>
      <c r="CH56">
        <f>ROUND('qx mannen 2022'!CH56,10)</f>
        <v>7.9557279999999998E-4</v>
      </c>
      <c r="CI56">
        <f>ROUND('qx mannen 2022'!CI56,10)</f>
        <v>7.8133330000000004E-4</v>
      </c>
      <c r="CJ56">
        <f>ROUND('qx mannen 2022'!CJ56,10)</f>
        <v>7.6734869999999997E-4</v>
      </c>
      <c r="CK56">
        <f>ROUND('qx mannen 2022'!CK56,10)</f>
        <v>7.5361440000000003E-4</v>
      </c>
      <c r="CL56">
        <f>ROUND('qx mannen 2022'!CL56,10)</f>
        <v>7.4012589999999999E-4</v>
      </c>
      <c r="CM56">
        <f>ROUND('qx mannen 2022'!CM56,10)</f>
        <v>7.2687890000000001E-4</v>
      </c>
      <c r="CN56">
        <f>ROUND('qx mannen 2022'!CN56,10)</f>
        <v>7.1386889999999997E-4</v>
      </c>
      <c r="CO56">
        <f>ROUND('qx mannen 2022'!CO56,10)</f>
        <v>7.0109179999999999E-4</v>
      </c>
      <c r="CP56">
        <f>ROUND('qx mannen 2022'!CP56,10)</f>
        <v>6.885433E-4</v>
      </c>
      <c r="CQ56">
        <f>ROUND('qx mannen 2022'!CQ56,10)</f>
        <v>6.7621939999999996E-4</v>
      </c>
      <c r="CR56">
        <f>ROUND('qx mannen 2022'!CR56,10)</f>
        <v>6.641161E-4</v>
      </c>
      <c r="CS56">
        <f>ROUND('qx mannen 2022'!CS56,10)</f>
        <v>6.5222939999999997E-4</v>
      </c>
      <c r="CT56">
        <f>ROUND('qx mannen 2022'!CT56,10)</f>
        <v>6.4055540000000004E-4</v>
      </c>
      <c r="CU56">
        <f>ROUND('qx mannen 2022'!CU56,10)</f>
        <v>6.290903E-4</v>
      </c>
      <c r="CV56">
        <f>ROUND('qx mannen 2022'!CV56,10)</f>
        <v>6.1783040000000001E-4</v>
      </c>
      <c r="CW56">
        <f>ROUND('qx mannen 2022'!CW56,10)</f>
        <v>6.0677210000000003E-4</v>
      </c>
      <c r="CX56">
        <f>ROUND('qx mannen 2022'!CX56,10)</f>
        <v>5.9591159999999995E-4</v>
      </c>
      <c r="CY56">
        <f>ROUND('qx mannen 2022'!CY56,10)</f>
        <v>5.8524550000000003E-4</v>
      </c>
      <c r="CZ56">
        <f>ROUND('qx mannen 2022'!CZ56,10)</f>
        <v>5.7477020000000001E-4</v>
      </c>
      <c r="DA56">
        <f>ROUND('qx mannen 2022'!DA56,10)</f>
        <v>5.6448239999999997E-4</v>
      </c>
      <c r="DB56">
        <f>ROUND('qx mannen 2022'!DB56,10)</f>
        <v>5.5437879999999996E-4</v>
      </c>
      <c r="DC56">
        <f>ROUND('qx mannen 2022'!DC56,10)</f>
        <v>5.4445589999999999E-4</v>
      </c>
      <c r="DD56">
        <f>ROUND('qx mannen 2022'!DD56,10)</f>
        <v>5.3471059999999997E-4</v>
      </c>
      <c r="DE56">
        <f>ROUND('qx mannen 2022'!DE56,10)</f>
        <v>5.2513970000000001E-4</v>
      </c>
      <c r="DF56">
        <f>ROUND('qx mannen 2022'!DF56,10)</f>
        <v>5.1574010000000003E-4</v>
      </c>
      <c r="DG56">
        <f>ROUND('qx mannen 2022'!DG56,10)</f>
        <v>5.0650879999999997E-4</v>
      </c>
      <c r="DH56">
        <f>ROUND('qx mannen 2022'!DH56,10)</f>
        <v>4.9744260000000005E-4</v>
      </c>
      <c r="DI56">
        <f>ROUND('qx mannen 2022'!DI56,10)</f>
        <v>4.8853860000000005E-4</v>
      </c>
      <c r="DJ56">
        <f>ROUND('qx mannen 2022'!DJ56,10)</f>
        <v>4.797941E-4</v>
      </c>
      <c r="DK56">
        <f>ROUND('qx mannen 2022'!DK56,10)</f>
        <v>4.71206E-4</v>
      </c>
      <c r="DL56">
        <f>ROUND('qx mannen 2022'!DL56,10)</f>
        <v>4.6277159999999999E-4</v>
      </c>
      <c r="DM56">
        <f>ROUND('qx mannen 2022'!DM56,10)</f>
        <v>4.544881E-4</v>
      </c>
      <c r="DN56">
        <f>ROUND('qx mannen 2022'!DN56,10)</f>
        <v>4.4635289999999999E-4</v>
      </c>
      <c r="DO56">
        <f>ROUND('qx mannen 2022'!DO56,10)</f>
        <v>4.3836329999999998E-4</v>
      </c>
      <c r="DP56">
        <f>ROUND('qx mannen 2022'!DP56,10)</f>
        <v>4.305167E-4</v>
      </c>
      <c r="DQ56">
        <f>ROUND('qx mannen 2022'!DQ56,10)</f>
        <v>4.2281049999999998E-4</v>
      </c>
      <c r="DR56">
        <f>ROUND('qx mannen 2022'!DR56,10)</f>
        <v>4.1524219999999998E-4</v>
      </c>
      <c r="DS56">
        <f>ROUND('qx mannen 2022'!DS56,10)</f>
        <v>4.0780930000000002E-4</v>
      </c>
      <c r="DT56">
        <f>ROUND('qx mannen 2022'!DT56,10)</f>
        <v>4.0050950000000002E-4</v>
      </c>
      <c r="DU56">
        <f>ROUND('qx mannen 2022'!DU56,10)</f>
        <v>3.9334040000000003E-4</v>
      </c>
      <c r="DV56">
        <f>ROUND('qx mannen 2022'!DV56,10)</f>
        <v>3.862995E-4</v>
      </c>
      <c r="DW56">
        <f>ROUND('qx mannen 2022'!DW56,10)</f>
        <v>3.7938460000000001E-4</v>
      </c>
      <c r="DX56">
        <f>ROUND('qx mannen 2022'!DX56,10)</f>
        <v>3.7259350000000001E-4</v>
      </c>
      <c r="DY56">
        <f>ROUND('qx mannen 2022'!DY56,10)</f>
        <v>3.65924E-4</v>
      </c>
      <c r="DZ56">
        <f>ROUND('qx mannen 2022'!DZ56,10)</f>
        <v>3.5937380000000002E-4</v>
      </c>
      <c r="EA56">
        <f>ROUND('qx mannen 2022'!EA56,10)</f>
        <v>3.5294089999999997E-4</v>
      </c>
      <c r="EB56">
        <f>ROUND('qx mannen 2022'!EB56,10)</f>
        <v>3.46623E-4</v>
      </c>
      <c r="EC56">
        <f>ROUND('qx mannen 2022'!EC56,10)</f>
        <v>3.4041829999999999E-4</v>
      </c>
      <c r="ED56">
        <f>ROUND('qx mannen 2022'!ED56,10)</f>
        <v>3.3432459999999998E-4</v>
      </c>
      <c r="EE56">
        <f>ROUND('qx mannen 2022'!EE56,10)</f>
        <v>3.2833999999999999E-4</v>
      </c>
      <c r="EF56">
        <f>ROUND('qx mannen 2022'!EF56,10)</f>
        <v>3.2246249999999998E-4</v>
      </c>
      <c r="EG56">
        <f>ROUND('qx mannen 2022'!EG56,10)</f>
        <v>3.1669009999999999E-4</v>
      </c>
      <c r="EH56">
        <f>ROUND('qx mannen 2022'!EH56,10)</f>
        <v>3.1102110000000001E-4</v>
      </c>
      <c r="EI56">
        <f>ROUND('qx mannen 2022'!EI56,10)</f>
        <v>3.0545360000000001E-4</v>
      </c>
      <c r="EJ56">
        <f>ROUND('qx mannen 2022'!EJ56,10)</f>
        <v>2.9998569999999998E-4</v>
      </c>
      <c r="EK56">
        <f>ROUND('qx mannen 2022'!EK56,10)</f>
        <v>2.9461569999999999E-4</v>
      </c>
      <c r="EL56">
        <f>ROUND('qx mannen 2022'!EL56,10)</f>
        <v>2.8934179999999998E-4</v>
      </c>
      <c r="EM56">
        <f>ROUND('qx mannen 2022'!EM56,10)</f>
        <v>2.8416219999999998E-4</v>
      </c>
      <c r="EN56">
        <f>ROUND('qx mannen 2022'!EN56,10)</f>
        <v>2.7907540000000002E-4</v>
      </c>
      <c r="EO56">
        <f>ROUND('qx mannen 2022'!EO56,10)</f>
        <v>2.7407970000000001E-4</v>
      </c>
      <c r="EP56">
        <f>ROUND('qx mannen 2022'!EP56,10)</f>
        <v>2.6917329999999999E-4</v>
      </c>
      <c r="EQ56">
        <f>ROUND('qx mannen 2022'!EQ56,10)</f>
        <v>2.6435480000000001E-4</v>
      </c>
      <c r="ER56">
        <f>ROUND('qx mannen 2022'!ER56,10)</f>
        <v>2.596225E-4</v>
      </c>
      <c r="ES56">
        <f>ROUND('qx mannen 2022'!ES56,10)</f>
        <v>2.5497490000000002E-4</v>
      </c>
      <c r="ET56">
        <f>ROUND('qx mannen 2022'!ET56,10)</f>
        <v>2.5041050000000002E-4</v>
      </c>
      <c r="EU56">
        <f>ROUND('qx mannen 2022'!EU56,10)</f>
        <v>2.4592789999999999E-4</v>
      </c>
      <c r="EV56">
        <f>ROUND('qx mannen 2022'!EV56,10)</f>
        <v>2.415254E-4</v>
      </c>
      <c r="EW56">
        <f>ROUND('qx mannen 2022'!EW56,10)</f>
        <v>2.372017E-4</v>
      </c>
      <c r="EX56">
        <f>ROUND('qx mannen 2022'!EX56,10)</f>
        <v>2.329555E-4</v>
      </c>
      <c r="EY56">
        <f>ROUND('qx mannen 2022'!EY56,10)</f>
        <v>2.287852E-4</v>
      </c>
      <c r="EZ56">
        <f>ROUND('qx mannen 2022'!EZ56,10)</f>
        <v>2.2468959999999999E-4</v>
      </c>
      <c r="FA56">
        <f>ROUND('qx mannen 2022'!FA56,10)</f>
        <v>2.2066729999999999E-4</v>
      </c>
      <c r="FB56">
        <f>ROUND('qx mannen 2022'!FB56,10)</f>
        <v>2.1671700000000001E-4</v>
      </c>
      <c r="FC56">
        <f>ROUND('qx mannen 2022'!FC56,10)</f>
        <v>2.1283740000000001E-4</v>
      </c>
      <c r="FD56">
        <f>ROUND('qx mannen 2022'!FD56,10)</f>
        <v>2.090273E-4</v>
      </c>
      <c r="FE56">
        <f>ROUND('qx mannen 2022'!FE56,10)</f>
        <v>2.052853E-4</v>
      </c>
      <c r="FF56">
        <f>ROUND('qx mannen 2022'!FF56,10)</f>
        <v>2.0161039999999999E-4</v>
      </c>
      <c r="FG56">
        <f>ROUND('qx mannen 2022'!FG56,10)</f>
        <v>1.9800119999999999E-4</v>
      </c>
      <c r="FH56">
        <f>ROUND('qx mannen 2022'!FH56,10)</f>
        <v>1.9445660000000001E-4</v>
      </c>
      <c r="FI56">
        <f>ROUND('qx mannen 2022'!FI56,10)</f>
        <v>1.909755E-4</v>
      </c>
      <c r="FJ56">
        <f>ROUND('qx mannen 2022'!FJ56,10)</f>
        <v>1.8755660000000001E-4</v>
      </c>
      <c r="FK56">
        <f>ROUND('qx mannen 2022'!FK56,10)</f>
        <v>1.8419899999999999E-4</v>
      </c>
      <c r="FL56">
        <f>ROUND('qx mannen 2022'!FL56,10)</f>
        <v>1.809015E-4</v>
      </c>
      <c r="FM56">
        <f>ROUND('qx mannen 2022'!FM56,10)</f>
        <v>1.77663E-4</v>
      </c>
      <c r="FN56">
        <f>ROUND('qx mannen 2022'!FN56,10)</f>
        <v>1.7448250000000001E-4</v>
      </c>
      <c r="FO56">
        <f>ROUND('qx mannen 2022'!FO56,10)</f>
        <v>1.7135889999999999E-4</v>
      </c>
      <c r="FP56">
        <f>ROUND('qx mannen 2022'!FP56,10)</f>
        <v>1.6829120000000001E-4</v>
      </c>
      <c r="FQ56">
        <f>ROUND('qx mannen 2022'!FQ56,10)</f>
        <v>1.6527849999999999E-4</v>
      </c>
    </row>
    <row r="57" spans="2:173" x14ac:dyDescent="0.2">
      <c r="B57">
        <f>ROUND('qx mannen 2022'!B57,10)</f>
        <v>4.2130459999999998E-3</v>
      </c>
      <c r="C57">
        <f>ROUND('qx mannen 2022'!C57,10)</f>
        <v>4.1318607999999996E-3</v>
      </c>
      <c r="D57">
        <f>ROUND('qx mannen 2022'!D57,10)</f>
        <v>4.0196696999999998E-3</v>
      </c>
      <c r="E57">
        <f>ROUND('qx mannen 2022'!E57,10)</f>
        <v>3.927842E-3</v>
      </c>
      <c r="F57">
        <f>ROUND('qx mannen 2022'!F57,10)</f>
        <v>3.8466945000000001E-3</v>
      </c>
      <c r="G57">
        <f>ROUND('qx mannen 2022'!G57,10)</f>
        <v>3.7715175E-3</v>
      </c>
      <c r="H57">
        <f>ROUND('qx mannen 2022'!H57,10)</f>
        <v>3.6999927999999999E-3</v>
      </c>
      <c r="I57">
        <f>ROUND('qx mannen 2022'!I57,10)</f>
        <v>3.6309648999999999E-3</v>
      </c>
      <c r="J57">
        <f>ROUND('qx mannen 2022'!J57,10)</f>
        <v>3.5638469000000002E-3</v>
      </c>
      <c r="K57">
        <f>ROUND('qx mannen 2022'!K57,10)</f>
        <v>3.4983316000000001E-3</v>
      </c>
      <c r="L57">
        <f>ROUND('qx mannen 2022'!L57,10)</f>
        <v>3.4342496000000001E-3</v>
      </c>
      <c r="M57">
        <f>ROUND('qx mannen 2022'!M57,10)</f>
        <v>3.3715001E-3</v>
      </c>
      <c r="N57">
        <f>ROUND('qx mannen 2022'!N57,10)</f>
        <v>3.3100171999999998E-3</v>
      </c>
      <c r="O57">
        <f>ROUND('qx mannen 2022'!O57,10)</f>
        <v>3.2497524E-3</v>
      </c>
      <c r="P57">
        <f>ROUND('qx mannen 2022'!P57,10)</f>
        <v>3.1906668999999999E-3</v>
      </c>
      <c r="Q57">
        <f>ROUND('qx mannen 2022'!Q57,10)</f>
        <v>3.1327271000000001E-3</v>
      </c>
      <c r="R57">
        <f>ROUND('qx mannen 2022'!R57,10)</f>
        <v>3.0759027E-3</v>
      </c>
      <c r="S57">
        <f>ROUND('qx mannen 2022'!S57,10)</f>
        <v>3.0201656999999998E-3</v>
      </c>
      <c r="T57">
        <f>ROUND('qx mannen 2022'!T57,10)</f>
        <v>2.9654896000000002E-3</v>
      </c>
      <c r="U57">
        <f>ROUND('qx mannen 2022'!U57,10)</f>
        <v>2.9118492999999999E-3</v>
      </c>
      <c r="V57">
        <f>ROUND('qx mannen 2022'!V57,10)</f>
        <v>2.8592206999999998E-3</v>
      </c>
      <c r="W57">
        <f>ROUND('qx mannen 2022'!W57,10)</f>
        <v>2.8075808999999999E-3</v>
      </c>
      <c r="X57">
        <f>ROUND('qx mannen 2022'!X57,10)</f>
        <v>2.7569076000000001E-3</v>
      </c>
      <c r="Y57">
        <f>ROUND('qx mannen 2022'!Y57,10)</f>
        <v>2.7071796999999999E-3</v>
      </c>
      <c r="Z57">
        <f>ROUND('qx mannen 2022'!Z57,10)</f>
        <v>2.6583764000000002E-3</v>
      </c>
      <c r="AA57">
        <f>ROUND('qx mannen 2022'!AA57,10)</f>
        <v>2.6104779999999998E-3</v>
      </c>
      <c r="AB57">
        <f>ROUND('qx mannen 2022'!AB57,10)</f>
        <v>2.5634653000000001E-3</v>
      </c>
      <c r="AC57">
        <f>ROUND('qx mannen 2022'!AC57,10)</f>
        <v>2.5173197999999999E-3</v>
      </c>
      <c r="AD57">
        <f>ROUND('qx mannen 2022'!AD57,10)</f>
        <v>2.4720236E-3</v>
      </c>
      <c r="AE57">
        <f>ROUND('qx mannen 2022'!AE57,10)</f>
        <v>2.4275591000000002E-3</v>
      </c>
      <c r="AF57">
        <f>ROUND('qx mannen 2022'!AF57,10)</f>
        <v>2.3839095999999998E-3</v>
      </c>
      <c r="AG57">
        <f>ROUND('qx mannen 2022'!AG57,10)</f>
        <v>2.3410585000000002E-3</v>
      </c>
      <c r="AH57">
        <f>ROUND('qx mannen 2022'!AH57,10)</f>
        <v>2.2989900999999999E-3</v>
      </c>
      <c r="AI57">
        <f>ROUND('qx mannen 2022'!AI57,10)</f>
        <v>2.2576888000000002E-3</v>
      </c>
      <c r="AJ57">
        <f>ROUND('qx mannen 2022'!AJ57,10)</f>
        <v>2.2171396000000001E-3</v>
      </c>
      <c r="AK57">
        <f>ROUND('qx mannen 2022'!AK57,10)</f>
        <v>2.1773277E-3</v>
      </c>
      <c r="AL57">
        <f>ROUND('qx mannen 2022'!AL57,10)</f>
        <v>2.1382389000000001E-3</v>
      </c>
      <c r="AM57">
        <f>ROUND('qx mannen 2022'!AM57,10)</f>
        <v>2.0998592E-3</v>
      </c>
      <c r="AN57">
        <f>ROUND('qx mannen 2022'!AN57,10)</f>
        <v>2.0621749999999999E-3</v>
      </c>
      <c r="AO57">
        <f>ROUND('qx mannen 2022'!AO57,10)</f>
        <v>2.0251730999999999E-3</v>
      </c>
      <c r="AP57">
        <f>ROUND('qx mannen 2022'!AP57,10)</f>
        <v>1.9888406000000002E-3</v>
      </c>
      <c r="AQ57">
        <f>ROUND('qx mannen 2022'!AQ57,10)</f>
        <v>1.9531647000000001E-3</v>
      </c>
      <c r="AR57">
        <f>ROUND('qx mannen 2022'!AR57,10)</f>
        <v>1.9181332000000001E-3</v>
      </c>
      <c r="AS57">
        <f>ROUND('qx mannen 2022'!AS57,10)</f>
        <v>1.8837337999999999E-3</v>
      </c>
      <c r="AT57">
        <f>ROUND('qx mannen 2022'!AT57,10)</f>
        <v>1.8499549999999999E-3</v>
      </c>
      <c r="AU57">
        <f>ROUND('qx mannen 2022'!AU57,10)</f>
        <v>1.816785E-3</v>
      </c>
      <c r="AV57">
        <f>ROUND('qx mannen 2022'!AV57,10)</f>
        <v>1.7842126000000001E-3</v>
      </c>
      <c r="AW57">
        <f>ROUND('qx mannen 2022'!AW57,10)</f>
        <v>1.7522267E-3</v>
      </c>
      <c r="AX57">
        <f>ROUND('qx mannen 2022'!AX57,10)</f>
        <v>1.7208165E-3</v>
      </c>
      <c r="AY57">
        <f>ROUND('qx mannen 2022'!AY57,10)</f>
        <v>1.6899714000000001E-3</v>
      </c>
      <c r="AZ57">
        <f>ROUND('qx mannen 2022'!AZ57,10)</f>
        <v>1.6596810000000001E-3</v>
      </c>
      <c r="BA57">
        <f>ROUND('qx mannen 2022'!BA57,10)</f>
        <v>1.6299352E-3</v>
      </c>
      <c r="BB57">
        <f>ROUND('qx mannen 2022'!BB57,10)</f>
        <v>1.6007238999999999E-3</v>
      </c>
      <c r="BC57">
        <f>ROUND('qx mannen 2022'!BC57,10)</f>
        <v>1.5720374E-3</v>
      </c>
      <c r="BD57">
        <f>ROUND('qx mannen 2022'!BD57,10)</f>
        <v>1.5438661999999999E-3</v>
      </c>
      <c r="BE57">
        <f>ROUND('qx mannen 2022'!BE57,10)</f>
        <v>1.5162007999999999E-3</v>
      </c>
      <c r="BF57">
        <f>ROUND('qx mannen 2022'!BF57,10)</f>
        <v>1.4890319999999999E-3</v>
      </c>
      <c r="BG57">
        <f>ROUND('qx mannen 2022'!BG57,10)</f>
        <v>1.4623508999999999E-3</v>
      </c>
      <c r="BH57">
        <f>ROUND('qx mannen 2022'!BH57,10)</f>
        <v>1.4361485999999999E-3</v>
      </c>
      <c r="BI57">
        <f>ROUND('qx mannen 2022'!BI57,10)</f>
        <v>1.4104164E-3</v>
      </c>
      <c r="BJ57">
        <f>ROUND('qx mannen 2022'!BJ57,10)</f>
        <v>1.3851458E-3</v>
      </c>
      <c r="BK57">
        <f>ROUND('qx mannen 2022'!BK57,10)</f>
        <v>1.3603284E-3</v>
      </c>
      <c r="BL57">
        <f>ROUND('qx mannen 2022'!BL57,10)</f>
        <v>1.3359560999999999E-3</v>
      </c>
      <c r="BM57">
        <f>ROUND('qx mannen 2022'!BM57,10)</f>
        <v>1.3120208E-3</v>
      </c>
      <c r="BN57">
        <f>ROUND('qx mannen 2022'!BN57,10)</f>
        <v>1.2885145999999999E-3</v>
      </c>
      <c r="BO57">
        <f>ROUND('qx mannen 2022'!BO57,10)</f>
        <v>1.2654298E-3</v>
      </c>
      <c r="BP57">
        <f>ROUND('qx mannen 2022'!BP57,10)</f>
        <v>1.2427588999999999E-3</v>
      </c>
      <c r="BQ57">
        <f>ROUND('qx mannen 2022'!BQ57,10)</f>
        <v>1.2204942E-3</v>
      </c>
      <c r="BR57">
        <f>ROUND('qx mannen 2022'!BR57,10)</f>
        <v>1.1986287E-3</v>
      </c>
      <c r="BS57">
        <f>ROUND('qx mannen 2022'!BS57,10)</f>
        <v>1.1771549E-3</v>
      </c>
      <c r="BT57">
        <f>ROUND('qx mannen 2022'!BT57,10)</f>
        <v>1.1560660000000001E-3</v>
      </c>
      <c r="BU57">
        <f>ROUND('qx mannen 2022'!BU57,10)</f>
        <v>1.135355E-3</v>
      </c>
      <c r="BV57">
        <f>ROUND('qx mannen 2022'!BV57,10)</f>
        <v>1.1150151000000001E-3</v>
      </c>
      <c r="BW57">
        <f>ROUND('qx mannen 2022'!BW57,10)</f>
        <v>1.0950395999999999E-3</v>
      </c>
      <c r="BX57">
        <f>ROUND('qx mannen 2022'!BX57,10)</f>
        <v>1.0754219000000001E-3</v>
      </c>
      <c r="BY57">
        <f>ROUND('qx mannen 2022'!BY57,10)</f>
        <v>1.0561558000000001E-3</v>
      </c>
      <c r="BZ57">
        <f>ROUND('qx mannen 2022'!BZ57,10)</f>
        <v>1.0372348E-3</v>
      </c>
      <c r="CA57">
        <f>ROUND('qx mannen 2022'!CA57,10)</f>
        <v>1.0186527999999999E-3</v>
      </c>
      <c r="CB57">
        <f>ROUND('qx mannen 2022'!CB57,10)</f>
        <v>1.0004036E-3</v>
      </c>
      <c r="CC57">
        <f>ROUND('qx mannen 2022'!CC57,10)</f>
        <v>9.8248140000000003E-4</v>
      </c>
      <c r="CD57">
        <f>ROUND('qx mannen 2022'!CD57,10)</f>
        <v>9.6488010000000003E-4</v>
      </c>
      <c r="CE57">
        <f>ROUND('qx mannen 2022'!CE57,10)</f>
        <v>9.4759420000000002E-4</v>
      </c>
      <c r="CF57">
        <f>ROUND('qx mannen 2022'!CF57,10)</f>
        <v>9.3061789999999999E-4</v>
      </c>
      <c r="CG57">
        <f>ROUND('qx mannen 2022'!CG57,10)</f>
        <v>9.1394570000000001E-4</v>
      </c>
      <c r="CH57">
        <f>ROUND('qx mannen 2022'!CH57,10)</f>
        <v>8.9757219999999998E-4</v>
      </c>
      <c r="CI57">
        <f>ROUND('qx mannen 2022'!CI57,10)</f>
        <v>8.8149189999999996E-4</v>
      </c>
      <c r="CJ57">
        <f>ROUND('qx mannen 2022'!CJ57,10)</f>
        <v>8.6569960000000004E-4</v>
      </c>
      <c r="CK57">
        <f>ROUND('qx mannen 2022'!CK57,10)</f>
        <v>8.5019019999999998E-4</v>
      </c>
      <c r="CL57">
        <f>ROUND('qx mannen 2022'!CL57,10)</f>
        <v>8.349586E-4</v>
      </c>
      <c r="CM57">
        <f>ROUND('qx mannen 2022'!CM57,10)</f>
        <v>8.1999989999999995E-4</v>
      </c>
      <c r="CN57">
        <f>ROUND('qx mannen 2022'!CN57,10)</f>
        <v>8.0530900000000004E-4</v>
      </c>
      <c r="CO57">
        <f>ROUND('qx mannen 2022'!CO57,10)</f>
        <v>7.908813E-4</v>
      </c>
      <c r="CP57">
        <f>ROUND('qx mannen 2022'!CP57,10)</f>
        <v>7.7671200000000004E-4</v>
      </c>
      <c r="CQ57">
        <f>ROUND('qx mannen 2022'!CQ57,10)</f>
        <v>7.627965E-4</v>
      </c>
      <c r="CR57">
        <f>ROUND('qx mannen 2022'!CR57,10)</f>
        <v>7.4913029999999997E-4</v>
      </c>
      <c r="CS57">
        <f>ROUND('qx mannen 2022'!CS57,10)</f>
        <v>7.3570880000000001E-4</v>
      </c>
      <c r="CT57">
        <f>ROUND('qx mannen 2022'!CT57,10)</f>
        <v>7.2252769999999996E-4</v>
      </c>
      <c r="CU57">
        <f>ROUND('qx mannen 2022'!CU57,10)</f>
        <v>7.0958269999999996E-4</v>
      </c>
      <c r="CV57">
        <f>ROUND('qx mannen 2022'!CV57,10)</f>
        <v>6.9686960000000001E-4</v>
      </c>
      <c r="CW57">
        <f>ROUND('qx mannen 2022'!CW57,10)</f>
        <v>6.8438419999999997E-4</v>
      </c>
      <c r="CX57">
        <f>ROUND('qx mannen 2022'!CX57,10)</f>
        <v>6.7212249999999999E-4</v>
      </c>
      <c r="CY57">
        <f>ROUND('qx mannen 2022'!CY57,10)</f>
        <v>6.6008029999999995E-4</v>
      </c>
      <c r="CZ57">
        <f>ROUND('qx mannen 2022'!CZ57,10)</f>
        <v>6.4825389999999998E-4</v>
      </c>
      <c r="DA57">
        <f>ROUND('qx mannen 2022'!DA57,10)</f>
        <v>6.3663930000000004E-4</v>
      </c>
      <c r="DB57">
        <f>ROUND('qx mannen 2022'!DB57,10)</f>
        <v>6.252327E-4</v>
      </c>
      <c r="DC57">
        <f>ROUND('qx mannen 2022'!DC57,10)</f>
        <v>6.1403049999999995E-4</v>
      </c>
      <c r="DD57">
        <f>ROUND('qx mannen 2022'!DD57,10)</f>
        <v>6.0302890000000001E-4</v>
      </c>
      <c r="DE57">
        <f>ROUND('qx mannen 2022'!DE57,10)</f>
        <v>5.9222439999999995E-4</v>
      </c>
      <c r="DF57">
        <f>ROUND('qx mannen 2022'!DF57,10)</f>
        <v>5.8161339999999995E-4</v>
      </c>
      <c r="DG57">
        <f>ROUND('qx mannen 2022'!DG57,10)</f>
        <v>5.7119250000000005E-4</v>
      </c>
      <c r="DH57">
        <f>ROUND('qx mannen 2022'!DH57,10)</f>
        <v>5.6095829999999996E-4</v>
      </c>
      <c r="DI57">
        <f>ROUND('qx mannen 2022'!DI57,10)</f>
        <v>5.5090740000000003E-4</v>
      </c>
      <c r="DJ57">
        <f>ROUND('qx mannen 2022'!DJ57,10)</f>
        <v>5.4103650000000001E-4</v>
      </c>
      <c r="DK57">
        <f>ROUND('qx mannen 2022'!DK57,10)</f>
        <v>5.313424E-4</v>
      </c>
      <c r="DL57">
        <f>ROUND('qx mannen 2022'!DL57,10)</f>
        <v>5.2182200000000002E-4</v>
      </c>
      <c r="DM57">
        <f>ROUND('qx mannen 2022'!DM57,10)</f>
        <v>5.124722E-4</v>
      </c>
      <c r="DN57">
        <f>ROUND('qx mannen 2022'!DN57,10)</f>
        <v>5.0328980000000003E-4</v>
      </c>
      <c r="DO57">
        <f>ROUND('qx mannen 2022'!DO57,10)</f>
        <v>4.9427189999999999E-4</v>
      </c>
      <c r="DP57">
        <f>ROUND('qx mannen 2022'!DP57,10)</f>
        <v>4.8541559999999999E-4</v>
      </c>
      <c r="DQ57">
        <f>ROUND('qx mannen 2022'!DQ57,10)</f>
        <v>4.7671790000000002E-4</v>
      </c>
      <c r="DR57">
        <f>ROUND('qx mannen 2022'!DR57,10)</f>
        <v>4.6817609999999998E-4</v>
      </c>
      <c r="DS57">
        <f>ROUND('qx mannen 2022'!DS57,10)</f>
        <v>4.5978719999999998E-4</v>
      </c>
      <c r="DT57">
        <f>ROUND('qx mannen 2022'!DT57,10)</f>
        <v>4.5154869999999999E-4</v>
      </c>
      <c r="DU57">
        <f>ROUND('qx mannen 2022'!DU57,10)</f>
        <v>4.4345769999999999E-4</v>
      </c>
      <c r="DV57">
        <f>ROUND('qx mannen 2022'!DV57,10)</f>
        <v>4.3551160000000001E-4</v>
      </c>
      <c r="DW57">
        <f>ROUND('qx mannen 2022'!DW57,10)</f>
        <v>4.2770800000000001E-4</v>
      </c>
      <c r="DX57">
        <f>ROUND('qx mannen 2022'!DX57,10)</f>
        <v>4.2004409999999999E-4</v>
      </c>
      <c r="DY57">
        <f>ROUND('qx mannen 2022'!DY57,10)</f>
        <v>4.125175E-4</v>
      </c>
      <c r="DZ57">
        <f>ROUND('qx mannen 2022'!DZ57,10)</f>
        <v>4.051258E-4</v>
      </c>
      <c r="EA57">
        <f>ROUND('qx mannen 2022'!EA57,10)</f>
        <v>3.978664E-4</v>
      </c>
      <c r="EB57">
        <f>ROUND('qx mannen 2022'!EB57,10)</f>
        <v>3.9073720000000001E-4</v>
      </c>
      <c r="EC57">
        <f>ROUND('qx mannen 2022'!EC57,10)</f>
        <v>3.837356E-4</v>
      </c>
      <c r="ED57">
        <f>ROUND('qx mannen 2022'!ED57,10)</f>
        <v>3.7685950000000001E-4</v>
      </c>
      <c r="EE57">
        <f>ROUND('qx mannen 2022'!EE57,10)</f>
        <v>3.7010660000000003E-4</v>
      </c>
      <c r="EF57">
        <f>ROUND('qx mannen 2022'!EF57,10)</f>
        <v>3.6347469999999999E-4</v>
      </c>
      <c r="EG57">
        <f>ROUND('qx mannen 2022'!EG57,10)</f>
        <v>3.5696159999999997E-4</v>
      </c>
      <c r="EH57">
        <f>ROUND('qx mannen 2022'!EH57,10)</f>
        <v>3.5056520000000002E-4</v>
      </c>
      <c r="EI57">
        <f>ROUND('qx mannen 2022'!EI57,10)</f>
        <v>3.4428330000000002E-4</v>
      </c>
      <c r="EJ57">
        <f>ROUND('qx mannen 2022'!EJ57,10)</f>
        <v>3.3811399999999998E-4</v>
      </c>
      <c r="EK57">
        <f>ROUND('qx mannen 2022'!EK57,10)</f>
        <v>3.3205529999999999E-4</v>
      </c>
      <c r="EL57">
        <f>ROUND('qx mannen 2022'!EL57,10)</f>
        <v>3.2610510000000002E-4</v>
      </c>
      <c r="EM57">
        <f>ROUND('qx mannen 2022'!EM57,10)</f>
        <v>3.2026150000000002E-4</v>
      </c>
      <c r="EN57">
        <f>ROUND('qx mannen 2022'!EN57,10)</f>
        <v>3.1452260000000001E-4</v>
      </c>
      <c r="EO57">
        <f>ROUND('qx mannen 2022'!EO57,10)</f>
        <v>3.0888649999999998E-4</v>
      </c>
      <c r="EP57">
        <f>ROUND('qx mannen 2022'!EP57,10)</f>
        <v>3.0335140000000002E-4</v>
      </c>
      <c r="EQ57">
        <f>ROUND('qx mannen 2022'!EQ57,10)</f>
        <v>2.979155E-4</v>
      </c>
      <c r="ER57">
        <f>ROUND('qx mannen 2022'!ER57,10)</f>
        <v>2.9257699999999997E-4</v>
      </c>
      <c r="ES57">
        <f>ROUND('qx mannen 2022'!ES57,10)</f>
        <v>2.8733410000000002E-4</v>
      </c>
      <c r="ET57">
        <f>ROUND('qx mannen 2022'!ET57,10)</f>
        <v>2.8218520000000002E-4</v>
      </c>
      <c r="EU57">
        <f>ROUND('qx mannen 2022'!EU57,10)</f>
        <v>2.7712849999999997E-4</v>
      </c>
      <c r="EV57">
        <f>ROUND('qx mannen 2022'!EV57,10)</f>
        <v>2.7216239999999997E-4</v>
      </c>
      <c r="EW57">
        <f>ROUND('qx mannen 2022'!EW57,10)</f>
        <v>2.6728530000000002E-4</v>
      </c>
      <c r="EX57">
        <f>ROUND('qx mannen 2022'!EX57,10)</f>
        <v>2.624956E-4</v>
      </c>
      <c r="EY57">
        <f>ROUND('qx mannen 2022'!EY57,10)</f>
        <v>2.5779170000000002E-4</v>
      </c>
      <c r="EZ57">
        <f>ROUND('qx mannen 2022'!EZ57,10)</f>
        <v>2.531721E-4</v>
      </c>
      <c r="FA57">
        <f>ROUND('qx mannen 2022'!FA57,10)</f>
        <v>2.4863529999999997E-4</v>
      </c>
      <c r="FB57">
        <f>ROUND('qx mannen 2022'!FB57,10)</f>
        <v>2.4417969999999999E-4</v>
      </c>
      <c r="FC57">
        <f>ROUND('qx mannen 2022'!FC57,10)</f>
        <v>2.3980400000000001E-4</v>
      </c>
      <c r="FD57">
        <f>ROUND('qx mannen 2022'!FD57,10)</f>
        <v>2.3550670000000001E-4</v>
      </c>
      <c r="FE57">
        <f>ROUND('qx mannen 2022'!FE57,10)</f>
        <v>2.3128640000000001E-4</v>
      </c>
      <c r="FF57">
        <f>ROUND('qx mannen 2022'!FF57,10)</f>
        <v>2.2714170000000001E-4</v>
      </c>
      <c r="FG57">
        <f>ROUND('qx mannen 2022'!FG57,10)</f>
        <v>2.2307119999999999E-4</v>
      </c>
      <c r="FH57">
        <f>ROUND('qx mannen 2022'!FH57,10)</f>
        <v>2.1907369999999999E-4</v>
      </c>
      <c r="FI57">
        <f>ROUND('qx mannen 2022'!FI57,10)</f>
        <v>2.1514789999999999E-4</v>
      </c>
      <c r="FJ57">
        <f>ROUND('qx mannen 2022'!FJ57,10)</f>
        <v>2.112924E-4</v>
      </c>
      <c r="FK57">
        <f>ROUND('qx mannen 2022'!FK57,10)</f>
        <v>2.0750590000000001E-4</v>
      </c>
      <c r="FL57">
        <f>ROUND('qx mannen 2022'!FL57,10)</f>
        <v>2.037873E-4</v>
      </c>
      <c r="FM57">
        <f>ROUND('qx mannen 2022'!FM57,10)</f>
        <v>2.0013539999999999E-4</v>
      </c>
      <c r="FN57">
        <f>ROUND('qx mannen 2022'!FN57,10)</f>
        <v>1.9654890000000001E-4</v>
      </c>
      <c r="FO57">
        <f>ROUND('qx mannen 2022'!FO57,10)</f>
        <v>1.9302659999999999E-4</v>
      </c>
      <c r="FP57">
        <f>ROUND('qx mannen 2022'!FP57,10)</f>
        <v>1.895675E-4</v>
      </c>
      <c r="FQ57">
        <f>ROUND('qx mannen 2022'!FQ57,10)</f>
        <v>1.8617030000000001E-4</v>
      </c>
    </row>
    <row r="58" spans="2:173" x14ac:dyDescent="0.2">
      <c r="B58">
        <f>ROUND('qx mannen 2022'!B58,10)</f>
        <v>4.7208613000000003E-3</v>
      </c>
      <c r="C58">
        <f>ROUND('qx mannen 2022'!C58,10)</f>
        <v>4.6268769999999997E-3</v>
      </c>
      <c r="D58">
        <f>ROUND('qx mannen 2022'!D58,10)</f>
        <v>4.4645021E-3</v>
      </c>
      <c r="E58">
        <f>ROUND('qx mannen 2022'!E58,10)</f>
        <v>4.3445202999999998E-3</v>
      </c>
      <c r="F58">
        <f>ROUND('qx mannen 2022'!F58,10)</f>
        <v>4.2458547999999997E-3</v>
      </c>
      <c r="G58">
        <f>ROUND('qx mannen 2022'!G58,10)</f>
        <v>4.1584100000000004E-3</v>
      </c>
      <c r="H58">
        <f>ROUND('qx mannen 2022'!H58,10)</f>
        <v>4.0772708000000003E-3</v>
      </c>
      <c r="I58">
        <f>ROUND('qx mannen 2022'!I58,10)</f>
        <v>4.0000156999999998E-3</v>
      </c>
      <c r="J58">
        <f>ROUND('qx mannen 2022'!J58,10)</f>
        <v>3.9254353999999998E-3</v>
      </c>
      <c r="K58">
        <f>ROUND('qx mannen 2022'!K58,10)</f>
        <v>3.8529141999999999E-3</v>
      </c>
      <c r="L58">
        <f>ROUND('qx mannen 2022'!L58,10)</f>
        <v>3.7821281000000001E-3</v>
      </c>
      <c r="M58">
        <f>ROUND('qx mannen 2022'!M58,10)</f>
        <v>3.7128973999999999E-3</v>
      </c>
      <c r="N58">
        <f>ROUND('qx mannen 2022'!N58,10)</f>
        <v>3.6451142000000001E-3</v>
      </c>
      <c r="O58">
        <f>ROUND('qx mannen 2022'!O58,10)</f>
        <v>3.5787066999999999E-3</v>
      </c>
      <c r="P58">
        <f>ROUND('qx mannen 2022'!P58,10)</f>
        <v>3.5136222000000002E-3</v>
      </c>
      <c r="Q58">
        <f>ROUND('qx mannen 2022'!Q58,10)</f>
        <v>3.4498176999999998E-3</v>
      </c>
      <c r="R58">
        <f>ROUND('qx mannen 2022'!R58,10)</f>
        <v>3.3872563E-3</v>
      </c>
      <c r="S58">
        <f>ROUND('qx mannen 2022'!S58,10)</f>
        <v>3.3259042999999999E-3</v>
      </c>
      <c r="T58">
        <f>ROUND('qx mannen 2022'!T58,10)</f>
        <v>3.2657306999999999E-3</v>
      </c>
      <c r="U58">
        <f>ROUND('qx mannen 2022'!U58,10)</f>
        <v>3.2067062000000002E-3</v>
      </c>
      <c r="V58">
        <f>ROUND('qx mannen 2022'!V58,10)</f>
        <v>3.1488031E-3</v>
      </c>
      <c r="W58">
        <f>ROUND('qx mannen 2022'!W58,10)</f>
        <v>3.0919948000000001E-3</v>
      </c>
      <c r="X58">
        <f>ROUND('qx mannen 2022'!X58,10)</f>
        <v>3.0362559000000002E-3</v>
      </c>
      <c r="Y58">
        <f>ROUND('qx mannen 2022'!Y58,10)</f>
        <v>2.9815622000000002E-3</v>
      </c>
      <c r="Z58">
        <f>ROUND('qx mannen 2022'!Z58,10)</f>
        <v>2.9278900999999999E-3</v>
      </c>
      <c r="AA58">
        <f>ROUND('qx mannen 2022'!AA58,10)</f>
        <v>2.8752170999999998E-3</v>
      </c>
      <c r="AB58">
        <f>ROUND('qx mannen 2022'!AB58,10)</f>
        <v>2.8235216E-3</v>
      </c>
      <c r="AC58">
        <f>ROUND('qx mannen 2022'!AC58,10)</f>
        <v>2.7727824999999998E-3</v>
      </c>
      <c r="AD58">
        <f>ROUND('qx mannen 2022'!AD58,10)</f>
        <v>2.7229796000000001E-3</v>
      </c>
      <c r="AE58">
        <f>ROUND('qx mannen 2022'!AE58,10)</f>
        <v>2.6740931999999999E-3</v>
      </c>
      <c r="AF58">
        <f>ROUND('qx mannen 2022'!AF58,10)</f>
        <v>2.6261043999999999E-3</v>
      </c>
      <c r="AG58">
        <f>ROUND('qx mannen 2022'!AG58,10)</f>
        <v>2.5789949000000001E-3</v>
      </c>
      <c r="AH58">
        <f>ROUND('qx mannen 2022'!AH58,10)</f>
        <v>2.5327467E-3</v>
      </c>
      <c r="AI58">
        <f>ROUND('qx mannen 2022'!AI58,10)</f>
        <v>2.4873425000000002E-3</v>
      </c>
      <c r="AJ58">
        <f>ROUND('qx mannen 2022'!AJ58,10)</f>
        <v>2.4427655000000001E-3</v>
      </c>
      <c r="AK58">
        <f>ROUND('qx mannen 2022'!AK58,10)</f>
        <v>2.3989993999999999E-3</v>
      </c>
      <c r="AL58">
        <f>ROUND('qx mannen 2022'!AL58,10)</f>
        <v>2.3560283000000001E-3</v>
      </c>
      <c r="AM58">
        <f>ROUND('qx mannen 2022'!AM58,10)</f>
        <v>2.3138365999999999E-3</v>
      </c>
      <c r="AN58">
        <f>ROUND('qx mannen 2022'!AN58,10)</f>
        <v>2.2724093000000001E-3</v>
      </c>
      <c r="AO58">
        <f>ROUND('qx mannen 2022'!AO58,10)</f>
        <v>2.2317316E-3</v>
      </c>
      <c r="AP58">
        <f>ROUND('qx mannen 2022'!AP58,10)</f>
        <v>2.1917891E-3</v>
      </c>
      <c r="AQ58">
        <f>ROUND('qx mannen 2022'!AQ58,10)</f>
        <v>2.1525680000000001E-3</v>
      </c>
      <c r="AR58">
        <f>ROUND('qx mannen 2022'!AR58,10)</f>
        <v>2.1140546E-3</v>
      </c>
      <c r="AS58">
        <f>ROUND('qx mannen 2022'!AS58,10)</f>
        <v>2.0762354000000002E-3</v>
      </c>
      <c r="AT58">
        <f>ROUND('qx mannen 2022'!AT58,10)</f>
        <v>2.0390973999999998E-3</v>
      </c>
      <c r="AU58">
        <f>ROUND('qx mannen 2022'!AU58,10)</f>
        <v>2.0026279000000002E-3</v>
      </c>
      <c r="AV58">
        <f>ROUND('qx mannen 2022'!AV58,10)</f>
        <v>1.9668145000000001E-3</v>
      </c>
      <c r="AW58">
        <f>ROUND('qx mannen 2022'!AW58,10)</f>
        <v>1.9316449E-3</v>
      </c>
      <c r="AX58">
        <f>ROUND('qx mannen 2022'!AX58,10)</f>
        <v>1.8971073E-3</v>
      </c>
      <c r="AY58">
        <f>ROUND('qx mannen 2022'!AY58,10)</f>
        <v>1.8631899E-3</v>
      </c>
      <c r="AZ58">
        <f>ROUND('qx mannen 2022'!AZ58,10)</f>
        <v>1.8298813000000001E-3</v>
      </c>
      <c r="BA58">
        <f>ROUND('qx mannen 2022'!BA58,10)</f>
        <v>1.7971702999999999E-3</v>
      </c>
      <c r="BB58">
        <f>ROUND('qx mannen 2022'!BB58,10)</f>
        <v>1.7650459999999999E-3</v>
      </c>
      <c r="BC58">
        <f>ROUND('qx mannen 2022'!BC58,10)</f>
        <v>1.7334977000000001E-3</v>
      </c>
      <c r="BD58">
        <f>ROUND('qx mannen 2022'!BD58,10)</f>
        <v>1.7025148000000001E-3</v>
      </c>
      <c r="BE58">
        <f>ROUND('qx mannen 2022'!BE58,10)</f>
        <v>1.6720871000000001E-3</v>
      </c>
      <c r="BF58">
        <f>ROUND('qx mannen 2022'!BF58,10)</f>
        <v>1.6422043999999999E-3</v>
      </c>
      <c r="BG58">
        <f>ROUND('qx mannen 2022'!BG58,10)</f>
        <v>1.6128568E-3</v>
      </c>
      <c r="BH58">
        <f>ROUND('qx mannen 2022'!BH58,10)</f>
        <v>1.5840346E-3</v>
      </c>
      <c r="BI58">
        <f>ROUND('qx mannen 2022'!BI58,10)</f>
        <v>1.5557283E-3</v>
      </c>
      <c r="BJ58">
        <f>ROUND('qx mannen 2022'!BJ58,10)</f>
        <v>1.5279286E-3</v>
      </c>
      <c r="BK58">
        <f>ROUND('qx mannen 2022'!BK58,10)</f>
        <v>1.5006263E-3</v>
      </c>
      <c r="BL58">
        <f>ROUND('qx mannen 2022'!BL58,10)</f>
        <v>1.4738124E-3</v>
      </c>
      <c r="BM58">
        <f>ROUND('qx mannen 2022'!BM58,10)</f>
        <v>1.4474780999999999E-3</v>
      </c>
      <c r="BN58">
        <f>ROUND('qx mannen 2022'!BN58,10)</f>
        <v>1.4216147999999999E-3</v>
      </c>
      <c r="BO58">
        <f>ROUND('qx mannen 2022'!BO58,10)</f>
        <v>1.396214E-3</v>
      </c>
      <c r="BP58">
        <f>ROUND('qx mannen 2022'!BP58,10)</f>
        <v>1.3712673999999999E-3</v>
      </c>
      <c r="BQ58">
        <f>ROUND('qx mannen 2022'!BQ58,10)</f>
        <v>1.3467667999999999E-3</v>
      </c>
      <c r="BR58">
        <f>ROUND('qx mannen 2022'!BR58,10)</f>
        <v>1.3227041000000001E-3</v>
      </c>
      <c r="BS58">
        <f>ROUND('qx mannen 2022'!BS58,10)</f>
        <v>1.2990715999999999E-3</v>
      </c>
      <c r="BT58">
        <f>ROUND('qx mannen 2022'!BT58,10)</f>
        <v>1.2758614E-3</v>
      </c>
      <c r="BU58">
        <f>ROUND('qx mannen 2022'!BU58,10)</f>
        <v>1.2530661E-3</v>
      </c>
      <c r="BV58">
        <f>ROUND('qx mannen 2022'!BV58,10)</f>
        <v>1.2306781000000001E-3</v>
      </c>
      <c r="BW58">
        <f>ROUND('qx mannen 2022'!BW58,10)</f>
        <v>1.2086902E-3</v>
      </c>
      <c r="BX58">
        <f>ROUND('qx mannen 2022'!BX58,10)</f>
        <v>1.1870952000000001E-3</v>
      </c>
      <c r="BY58">
        <f>ROUND('qx mannen 2022'!BY58,10)</f>
        <v>1.1658860999999999E-3</v>
      </c>
      <c r="BZ58">
        <f>ROUND('qx mannen 2022'!BZ58,10)</f>
        <v>1.1450558999999999E-3</v>
      </c>
      <c r="CA58">
        <f>ROUND('qx mannen 2022'!CA58,10)</f>
        <v>1.1245979000000001E-3</v>
      </c>
      <c r="CB58">
        <f>ROUND('qx mannen 2022'!CB58,10)</f>
        <v>1.1045053999999999E-3</v>
      </c>
      <c r="CC58">
        <f>ROUND('qx mannen 2022'!CC58,10)</f>
        <v>1.0847718000000001E-3</v>
      </c>
      <c r="CD58">
        <f>ROUND('qx mannen 2022'!CD58,10)</f>
        <v>1.0653908000000001E-3</v>
      </c>
      <c r="CE58">
        <f>ROUND('qx mannen 2022'!CE58,10)</f>
        <v>1.046356E-3</v>
      </c>
      <c r="CF58">
        <f>ROUND('qx mannen 2022'!CF58,10)</f>
        <v>1.0276612999999999E-3</v>
      </c>
      <c r="CG58">
        <f>ROUND('qx mannen 2022'!CG58,10)</f>
        <v>1.0093005E-3</v>
      </c>
      <c r="CH58">
        <f>ROUND('qx mannen 2022'!CH58,10)</f>
        <v>9.9126769999999991E-4</v>
      </c>
      <c r="CI58">
        <f>ROUND('qx mannen 2022'!CI58,10)</f>
        <v>9.73557E-4</v>
      </c>
      <c r="CJ58">
        <f>ROUND('qx mannen 2022'!CJ58,10)</f>
        <v>9.5616270000000001E-4</v>
      </c>
      <c r="CK58">
        <f>ROUND('qx mannen 2022'!CK58,10)</f>
        <v>9.3907919999999996E-4</v>
      </c>
      <c r="CL58">
        <f>ROUND('qx mannen 2022'!CL58,10)</f>
        <v>9.2230070000000005E-4</v>
      </c>
      <c r="CM58">
        <f>ROUND('qx mannen 2022'!CM58,10)</f>
        <v>9.0582200000000003E-4</v>
      </c>
      <c r="CN58">
        <f>ROUND('qx mannen 2022'!CN58,10)</f>
        <v>8.896377E-4</v>
      </c>
      <c r="CO58">
        <f>ROUND('qx mannen 2022'!CO58,10)</f>
        <v>8.7374239999999997E-4</v>
      </c>
      <c r="CP58">
        <f>ROUND('qx mannen 2022'!CP58,10)</f>
        <v>8.5813109999999997E-4</v>
      </c>
      <c r="CQ58">
        <f>ROUND('qx mannen 2022'!CQ58,10)</f>
        <v>8.4279859999999995E-4</v>
      </c>
      <c r="CR58">
        <f>ROUND('qx mannen 2022'!CR58,10)</f>
        <v>8.2773999999999999E-4</v>
      </c>
      <c r="CS58">
        <f>ROUND('qx mannen 2022'!CS58,10)</f>
        <v>8.1295040000000003E-4</v>
      </c>
      <c r="CT58">
        <f>ROUND('qx mannen 2022'!CT58,10)</f>
        <v>7.9842499999999996E-4</v>
      </c>
      <c r="CU58">
        <f>ROUND('qx mannen 2022'!CU58,10)</f>
        <v>7.8415899999999998E-4</v>
      </c>
      <c r="CV58">
        <f>ROUND('qx mannen 2022'!CV58,10)</f>
        <v>7.7014780000000005E-4</v>
      </c>
      <c r="CW58">
        <f>ROUND('qx mannen 2022'!CW58,10)</f>
        <v>7.5638699999999997E-4</v>
      </c>
      <c r="CX58">
        <f>ROUND('qx mannen 2022'!CX58,10)</f>
        <v>7.4287189999999996E-4</v>
      </c>
      <c r="CY58">
        <f>ROUND('qx mannen 2022'!CY58,10)</f>
        <v>7.2959830000000002E-4</v>
      </c>
      <c r="CZ58">
        <f>ROUND('qx mannen 2022'!CZ58,10)</f>
        <v>7.1656170000000002E-4</v>
      </c>
      <c r="DA58">
        <f>ROUND('qx mannen 2022'!DA58,10)</f>
        <v>7.037581E-4</v>
      </c>
      <c r="DB58">
        <f>ROUND('qx mannen 2022'!DB58,10)</f>
        <v>6.9118309999999998E-4</v>
      </c>
      <c r="DC58">
        <f>ROUND('qx mannen 2022'!DC58,10)</f>
        <v>6.7883280000000004E-4</v>
      </c>
      <c r="DD58">
        <f>ROUND('qx mannen 2022'!DD58,10)</f>
        <v>6.6670309999999997E-4</v>
      </c>
      <c r="DE58">
        <f>ROUND('qx mannen 2022'!DE58,10)</f>
        <v>6.5479009999999996E-4</v>
      </c>
      <c r="DF58">
        <f>ROUND('qx mannen 2022'!DF58,10)</f>
        <v>6.4308989999999999E-4</v>
      </c>
      <c r="DG58">
        <f>ROUND('qx mannen 2022'!DG58,10)</f>
        <v>6.3159869999999995E-4</v>
      </c>
      <c r="DH58">
        <f>ROUND('qx mannen 2022'!DH58,10)</f>
        <v>6.2031279999999998E-4</v>
      </c>
      <c r="DI58">
        <f>ROUND('qx mannen 2022'!DI58,10)</f>
        <v>6.0922850000000002E-4</v>
      </c>
      <c r="DJ58">
        <f>ROUND('qx mannen 2022'!DJ58,10)</f>
        <v>5.9834220000000004E-4</v>
      </c>
      <c r="DK58">
        <f>ROUND('qx mannen 2022'!DK58,10)</f>
        <v>5.8765040000000003E-4</v>
      </c>
      <c r="DL58">
        <f>ROUND('qx mannen 2022'!DL58,10)</f>
        <v>5.7714959999999999E-4</v>
      </c>
      <c r="DM58">
        <f>ROUND('qx mannen 2022'!DM58,10)</f>
        <v>5.6683639999999995E-4</v>
      </c>
      <c r="DN58">
        <f>ROUND('qx mannen 2022'!DN58,10)</f>
        <v>5.5670739999999995E-4</v>
      </c>
      <c r="DO58">
        <f>ROUND('qx mannen 2022'!DO58,10)</f>
        <v>5.4675929999999995E-4</v>
      </c>
      <c r="DP58">
        <f>ROUND('qx mannen 2022'!DP58,10)</f>
        <v>5.3698899999999998E-4</v>
      </c>
      <c r="DQ58">
        <f>ROUND('qx mannen 2022'!DQ58,10)</f>
        <v>5.2739330000000002E-4</v>
      </c>
      <c r="DR58">
        <f>ROUND('qx mannen 2022'!DR58,10)</f>
        <v>5.1796899999999996E-4</v>
      </c>
      <c r="DS58">
        <f>ROUND('qx mannen 2022'!DS58,10)</f>
        <v>5.0871300000000005E-4</v>
      </c>
      <c r="DT58">
        <f>ROUND('qx mannen 2022'!DT58,10)</f>
        <v>4.9962240000000005E-4</v>
      </c>
      <c r="DU58">
        <f>ROUND('qx mannen 2022'!DU58,10)</f>
        <v>4.9069420000000003E-4</v>
      </c>
      <c r="DV58">
        <f>ROUND('qx mannen 2022'!DV58,10)</f>
        <v>4.8192560000000001E-4</v>
      </c>
      <c r="DW58">
        <f>ROUND('qx mannen 2022'!DW58,10)</f>
        <v>4.7331350000000001E-4</v>
      </c>
      <c r="DX58">
        <f>ROUND('qx mannen 2022'!DX58,10)</f>
        <v>4.6485539999999999E-4</v>
      </c>
      <c r="DY58">
        <f>ROUND('qx mannen 2022'!DY58,10)</f>
        <v>4.5654829999999997E-4</v>
      </c>
      <c r="DZ58">
        <f>ROUND('qx mannen 2022'!DZ58,10)</f>
        <v>4.4838970000000001E-4</v>
      </c>
      <c r="EA58">
        <f>ROUND('qx mannen 2022'!EA58,10)</f>
        <v>4.4037690000000001E-4</v>
      </c>
      <c r="EB58">
        <f>ROUND('qx mannen 2022'!EB58,10)</f>
        <v>4.3250720000000001E-4</v>
      </c>
      <c r="EC58">
        <f>ROUND('qx mannen 2022'!EC58,10)</f>
        <v>4.2477809999999998E-4</v>
      </c>
      <c r="ED58">
        <f>ROUND('qx mannen 2022'!ED58,10)</f>
        <v>4.171871E-4</v>
      </c>
      <c r="EE58">
        <f>ROUND('qx mannen 2022'!EE58,10)</f>
        <v>4.0973170000000001E-4</v>
      </c>
      <c r="EF58">
        <f>ROUND('qx mannen 2022'!EF58,10)</f>
        <v>4.0240959999999999E-4</v>
      </c>
      <c r="EG58">
        <f>ROUND('qx mannen 2022'!EG58,10)</f>
        <v>3.9521819999999998E-4</v>
      </c>
      <c r="EH58">
        <f>ROUND('qx mannen 2022'!EH58,10)</f>
        <v>3.8815539999999997E-4</v>
      </c>
      <c r="EI58">
        <f>ROUND('qx mannen 2022'!EI58,10)</f>
        <v>3.8121869999999998E-4</v>
      </c>
      <c r="EJ58">
        <f>ROUND('qx mannen 2022'!EJ58,10)</f>
        <v>3.7440599999999998E-4</v>
      </c>
      <c r="EK58">
        <f>ROUND('qx mannen 2022'!EK58,10)</f>
        <v>3.6771509999999999E-4</v>
      </c>
      <c r="EL58">
        <f>ROUND('qx mannen 2022'!EL58,10)</f>
        <v>3.6114360000000001E-4</v>
      </c>
      <c r="EM58">
        <f>ROUND('qx mannen 2022'!EM58,10)</f>
        <v>3.5468959999999998E-4</v>
      </c>
      <c r="EN58">
        <f>ROUND('qx mannen 2022'!EN58,10)</f>
        <v>3.4835090000000002E-4</v>
      </c>
      <c r="EO58">
        <f>ROUND('qx mannen 2022'!EO58,10)</f>
        <v>3.4212549999999999E-4</v>
      </c>
      <c r="EP58">
        <f>ROUND('qx mannen 2022'!EP58,10)</f>
        <v>3.3601129999999999E-4</v>
      </c>
      <c r="EQ58">
        <f>ROUND('qx mannen 2022'!EQ58,10)</f>
        <v>3.3000640000000001E-4</v>
      </c>
      <c r="ER58">
        <f>ROUND('qx mannen 2022'!ER58,10)</f>
        <v>3.241087E-4</v>
      </c>
      <c r="ES58">
        <f>ROUND('qx mannen 2022'!ES58,10)</f>
        <v>3.1831649999999997E-4</v>
      </c>
      <c r="ET58">
        <f>ROUND('qx mannen 2022'!ET58,10)</f>
        <v>3.1262770000000002E-4</v>
      </c>
      <c r="EU58">
        <f>ROUND('qx mannen 2022'!EU58,10)</f>
        <v>3.070406E-4</v>
      </c>
      <c r="EV58">
        <f>ROUND('qx mannen 2022'!EV58,10)</f>
        <v>3.0155330000000003E-4</v>
      </c>
      <c r="EW58">
        <f>ROUND('qx mannen 2022'!EW58,10)</f>
        <v>2.961641E-4</v>
      </c>
      <c r="EX58">
        <f>ROUND('qx mannen 2022'!EX58,10)</f>
        <v>2.9087120000000001E-4</v>
      </c>
      <c r="EY58">
        <f>ROUND('qx mannen 2022'!EY58,10)</f>
        <v>2.856728E-4</v>
      </c>
      <c r="EZ58">
        <f>ROUND('qx mannen 2022'!EZ58,10)</f>
        <v>2.8056739999999999E-4</v>
      </c>
      <c r="FA58">
        <f>ROUND('qx mannen 2022'!FA58,10)</f>
        <v>2.7555309999999998E-4</v>
      </c>
      <c r="FB58">
        <f>ROUND('qx mannen 2022'!FB58,10)</f>
        <v>2.7062849999999998E-4</v>
      </c>
      <c r="FC58">
        <f>ROUND('qx mannen 2022'!FC58,10)</f>
        <v>2.6579190000000001E-4</v>
      </c>
      <c r="FD58">
        <f>ROUND('qx mannen 2022'!FD58,10)</f>
        <v>2.6104170000000002E-4</v>
      </c>
      <c r="FE58">
        <f>ROUND('qx mannen 2022'!FE58,10)</f>
        <v>2.5637639999999997E-4</v>
      </c>
      <c r="FF58">
        <f>ROUND('qx mannen 2022'!FF58,10)</f>
        <v>2.5179439999999998E-4</v>
      </c>
      <c r="FG58">
        <f>ROUND('qx mannen 2022'!FG58,10)</f>
        <v>2.4729439999999998E-4</v>
      </c>
      <c r="FH58">
        <f>ROUND('qx mannen 2022'!FH58,10)</f>
        <v>2.4287469999999999E-4</v>
      </c>
      <c r="FI58">
        <f>ROUND('qx mannen 2022'!FI58,10)</f>
        <v>2.3853399999999999E-4</v>
      </c>
      <c r="FJ58">
        <f>ROUND('qx mannen 2022'!FJ58,10)</f>
        <v>2.342709E-4</v>
      </c>
      <c r="FK58">
        <f>ROUND('qx mannen 2022'!FK58,10)</f>
        <v>2.30084E-4</v>
      </c>
      <c r="FL58">
        <f>ROUND('qx mannen 2022'!FL58,10)</f>
        <v>2.259719E-4</v>
      </c>
      <c r="FM58">
        <f>ROUND('qx mannen 2022'!FM58,10)</f>
        <v>2.219333E-4</v>
      </c>
      <c r="FN58">
        <f>ROUND('qx mannen 2022'!FN58,10)</f>
        <v>2.1796679999999999E-4</v>
      </c>
      <c r="FO58">
        <f>ROUND('qx mannen 2022'!FO58,10)</f>
        <v>2.140713E-4</v>
      </c>
      <c r="FP58">
        <f>ROUND('qx mannen 2022'!FP58,10)</f>
        <v>2.1024530000000001E-4</v>
      </c>
      <c r="FQ58">
        <f>ROUND('qx mannen 2022'!FQ58,10)</f>
        <v>2.0648779999999999E-4</v>
      </c>
    </row>
    <row r="59" spans="2:173" x14ac:dyDescent="0.2">
      <c r="B59">
        <f>ROUND('qx mannen 2022'!B59,10)</f>
        <v>5.2424806000000001E-3</v>
      </c>
      <c r="C59">
        <f>ROUND('qx mannen 2022'!C59,10)</f>
        <v>5.1337220999999999E-3</v>
      </c>
      <c r="D59">
        <f>ROUND('qx mannen 2022'!D59,10)</f>
        <v>4.9844900999999999E-3</v>
      </c>
      <c r="E59">
        <f>ROUND('qx mannen 2022'!E59,10)</f>
        <v>4.8629483999999999E-3</v>
      </c>
      <c r="F59">
        <f>ROUND('qx mannen 2022'!F59,10)</f>
        <v>4.7561041000000002E-3</v>
      </c>
      <c r="G59">
        <f>ROUND('qx mannen 2022'!G59,10)</f>
        <v>4.6576278000000004E-3</v>
      </c>
      <c r="H59">
        <f>ROUND('qx mannen 2022'!H59,10)</f>
        <v>4.5643869E-3</v>
      </c>
      <c r="I59">
        <f>ROUND('qx mannen 2022'!I59,10)</f>
        <v>4.4748021000000004E-3</v>
      </c>
      <c r="J59">
        <f>ROUND('qx mannen 2022'!J59,10)</f>
        <v>4.3880543000000003E-3</v>
      </c>
      <c r="K59">
        <f>ROUND('qx mannen 2022'!K59,10)</f>
        <v>4.3036992000000003E-3</v>
      </c>
      <c r="L59">
        <f>ROUND('qx mannen 2022'!L59,10)</f>
        <v>4.2214794999999999E-3</v>
      </c>
      <c r="M59">
        <f>ROUND('qx mannen 2022'!M59,10)</f>
        <v>4.1412317999999998E-3</v>
      </c>
      <c r="N59">
        <f>ROUND('qx mannen 2022'!N59,10)</f>
        <v>4.0628417E-3</v>
      </c>
      <c r="O59">
        <f>ROUND('qx mannen 2022'!O59,10)</f>
        <v>3.9862207999999998E-3</v>
      </c>
      <c r="P59">
        <f>ROUND('qx mannen 2022'!P59,10)</f>
        <v>3.9112957999999998E-3</v>
      </c>
      <c r="Q59">
        <f>ROUND('qx mannen 2022'!Q59,10)</f>
        <v>3.8380024999999998E-3</v>
      </c>
      <c r="R59">
        <f>ROUND('qx mannen 2022'!R59,10)</f>
        <v>3.7662832000000001E-3</v>
      </c>
      <c r="S59">
        <f>ROUND('qx mannen 2022'!S59,10)</f>
        <v>3.6960849E-3</v>
      </c>
      <c r="T59">
        <f>ROUND('qx mannen 2022'!T59,10)</f>
        <v>3.6273582999999999E-3</v>
      </c>
      <c r="U59">
        <f>ROUND('qx mannen 2022'!U59,10)</f>
        <v>3.5600571999999998E-3</v>
      </c>
      <c r="V59">
        <f>ROUND('qx mannen 2022'!V59,10)</f>
        <v>3.4941384000000001E-3</v>
      </c>
      <c r="W59">
        <f>ROUND('qx mannen 2022'!W59,10)</f>
        <v>3.4295610999999998E-3</v>
      </c>
      <c r="X59">
        <f>ROUND('qx mannen 2022'!X59,10)</f>
        <v>3.3662867999999999E-3</v>
      </c>
      <c r="Y59">
        <f>ROUND('qx mannen 2022'!Y59,10)</f>
        <v>3.3042789000000002E-3</v>
      </c>
      <c r="Z59">
        <f>ROUND('qx mannen 2022'!Z59,10)</f>
        <v>3.2435031E-3</v>
      </c>
      <c r="AA59">
        <f>ROUND('qx mannen 2022'!AA59,10)</f>
        <v>3.1839262999999998E-3</v>
      </c>
      <c r="AB59">
        <f>ROUND('qx mannen 2022'!AB59,10)</f>
        <v>3.1255173000000001E-3</v>
      </c>
      <c r="AC59">
        <f>ROUND('qx mannen 2022'!AC59,10)</f>
        <v>3.0682464999999999E-3</v>
      </c>
      <c r="AD59">
        <f>ROUND('qx mannen 2022'!AD59,10)</f>
        <v>3.0120854E-3</v>
      </c>
      <c r="AE59">
        <f>ROUND('qx mannen 2022'!AE59,10)</f>
        <v>2.9570067000000001E-3</v>
      </c>
      <c r="AF59">
        <f>ROUND('qx mannen 2022'!AF59,10)</f>
        <v>2.9029847000000002E-3</v>
      </c>
      <c r="AG59">
        <f>ROUND('qx mannen 2022'!AG59,10)</f>
        <v>2.8499941999999999E-3</v>
      </c>
      <c r="AH59">
        <f>ROUND('qx mannen 2022'!AH59,10)</f>
        <v>2.7980115000000002E-3</v>
      </c>
      <c r="AI59">
        <f>ROUND('qx mannen 2022'!AI59,10)</f>
        <v>2.7470135000000001E-3</v>
      </c>
      <c r="AJ59">
        <f>ROUND('qx mannen 2022'!AJ59,10)</f>
        <v>2.6969782000000001E-3</v>
      </c>
      <c r="AK59">
        <f>ROUND('qx mannen 2022'!AK59,10)</f>
        <v>2.6478841000000001E-3</v>
      </c>
      <c r="AL59">
        <f>ROUND('qx mannen 2022'!AL59,10)</f>
        <v>2.5997108000000001E-3</v>
      </c>
      <c r="AM59">
        <f>ROUND('qx mannen 2022'!AM59,10)</f>
        <v>2.5524383999999999E-3</v>
      </c>
      <c r="AN59">
        <f>ROUND('qx mannen 2022'!AN59,10)</f>
        <v>2.5060477000000002E-3</v>
      </c>
      <c r="AO59">
        <f>ROUND('qx mannen 2022'!AO59,10)</f>
        <v>2.4605202E-3</v>
      </c>
      <c r="AP59">
        <f>ROUND('qx mannen 2022'!AP59,10)</f>
        <v>2.4158379E-3</v>
      </c>
      <c r="AQ59">
        <f>ROUND('qx mannen 2022'!AQ59,10)</f>
        <v>2.3719834E-3</v>
      </c>
      <c r="AR59">
        <f>ROUND('qx mannen 2022'!AR59,10)</f>
        <v>2.3289397000000002E-3</v>
      </c>
      <c r="AS59">
        <f>ROUND('qx mannen 2022'!AS59,10)</f>
        <v>2.2866904000000002E-3</v>
      </c>
      <c r="AT59">
        <f>ROUND('qx mannen 2022'!AT59,10)</f>
        <v>2.2452195999999999E-3</v>
      </c>
      <c r="AU59">
        <f>ROUND('qx mannen 2022'!AU59,10)</f>
        <v>2.2045118E-3</v>
      </c>
      <c r="AV59">
        <f>ROUND('qx mannen 2022'!AV59,10)</f>
        <v>2.1645519000000001E-3</v>
      </c>
      <c r="AW59">
        <f>ROUND('qx mannen 2022'!AW59,10)</f>
        <v>2.1253251E-3</v>
      </c>
      <c r="AX59">
        <f>ROUND('qx mannen 2022'!AX59,10)</f>
        <v>2.0868173E-3</v>
      </c>
      <c r="AY59">
        <f>ROUND('qx mannen 2022'!AY59,10)</f>
        <v>2.0490143000000001E-3</v>
      </c>
      <c r="AZ59">
        <f>ROUND('qx mannen 2022'!AZ59,10)</f>
        <v>2.0119026000000001E-3</v>
      </c>
      <c r="BA59">
        <f>ROUND('qx mannen 2022'!BA59,10)</f>
        <v>1.9754689000000001E-3</v>
      </c>
      <c r="BB59">
        <f>ROUND('qx mannen 2022'!BB59,10)</f>
        <v>1.9397002E-3</v>
      </c>
      <c r="BC59">
        <f>ROUND('qx mannen 2022'!BC59,10)</f>
        <v>1.9045838999999999E-3</v>
      </c>
      <c r="BD59">
        <f>ROUND('qx mannen 2022'!BD59,10)</f>
        <v>1.8701076E-3</v>
      </c>
      <c r="BE59">
        <f>ROUND('qx mannen 2022'!BE59,10)</f>
        <v>1.8362592999999999E-3</v>
      </c>
      <c r="BF59">
        <f>ROUND('qx mannen 2022'!BF59,10)</f>
        <v>1.8030269E-3</v>
      </c>
      <c r="BG59">
        <f>ROUND('qx mannen 2022'!BG59,10)</f>
        <v>1.7703992E-3</v>
      </c>
      <c r="BH59">
        <f>ROUND('qx mannen 2022'!BH59,10)</f>
        <v>1.7383646E-3</v>
      </c>
      <c r="BI59">
        <f>ROUND('qx mannen 2022'!BI59,10)</f>
        <v>1.7069120999999999E-3</v>
      </c>
      <c r="BJ59">
        <f>ROUND('qx mannen 2022'!BJ59,10)</f>
        <v>1.6760309000000001E-3</v>
      </c>
      <c r="BK59">
        <f>ROUND('qx mannen 2022'!BK59,10)</f>
        <v>1.6457104E-3</v>
      </c>
      <c r="BL59">
        <f>ROUND('qx mannen 2022'!BL59,10)</f>
        <v>1.6159402E-3</v>
      </c>
      <c r="BM59">
        <f>ROUND('qx mannen 2022'!BM59,10)</f>
        <v>1.5867101000000001E-3</v>
      </c>
      <c r="BN59">
        <f>ROUND('qx mannen 2022'!BN59,10)</f>
        <v>1.5580101999999999E-3</v>
      </c>
      <c r="BO59">
        <f>ROUND('qx mannen 2022'!BO59,10)</f>
        <v>1.5298306E-3</v>
      </c>
      <c r="BP59">
        <f>ROUND('qx mannen 2022'!BP59,10)</f>
        <v>1.5021618E-3</v>
      </c>
      <c r="BQ59">
        <f>ROUND('qx mannen 2022'!BQ59,10)</f>
        <v>1.4749944E-3</v>
      </c>
      <c r="BR59">
        <f>ROUND('qx mannen 2022'!BR59,10)</f>
        <v>1.4483193000000001E-3</v>
      </c>
      <c r="BS59">
        <f>ROUND('qx mannen 2022'!BS59,10)</f>
        <v>1.4221272999999999E-3</v>
      </c>
      <c r="BT59">
        <f>ROUND('qx mannen 2022'!BT59,10)</f>
        <v>1.3964097E-3</v>
      </c>
      <c r="BU59">
        <f>ROUND('qx mannen 2022'!BU59,10)</f>
        <v>1.3711577E-3</v>
      </c>
      <c r="BV59">
        <f>ROUND('qx mannen 2022'!BV59,10)</f>
        <v>1.3463628999999999E-3</v>
      </c>
      <c r="BW59">
        <f>ROUND('qx mannen 2022'!BW59,10)</f>
        <v>1.322017E-3</v>
      </c>
      <c r="BX59">
        <f>ROUND('qx mannen 2022'!BX59,10)</f>
        <v>1.2981117E-3</v>
      </c>
      <c r="BY59">
        <f>ROUND('qx mannen 2022'!BY59,10)</f>
        <v>1.2746389999999999E-3</v>
      </c>
      <c r="BZ59">
        <f>ROUND('qx mannen 2022'!BZ59,10)</f>
        <v>1.251591E-3</v>
      </c>
      <c r="CA59">
        <f>ROUND('qx mannen 2022'!CA59,10)</f>
        <v>1.2289600000000001E-3</v>
      </c>
      <c r="CB59">
        <f>ROUND('qx mannen 2022'!CB59,10)</f>
        <v>1.2067384999999999E-3</v>
      </c>
      <c r="CC59">
        <f>ROUND('qx mannen 2022'!CC59,10)</f>
        <v>1.184919E-3</v>
      </c>
      <c r="CD59">
        <f>ROUND('qx mannen 2022'!CD59,10)</f>
        <v>1.1634941E-3</v>
      </c>
      <c r="CE59">
        <f>ROUND('qx mannen 2022'!CE59,10)</f>
        <v>1.1424567E-3</v>
      </c>
      <c r="CF59">
        <f>ROUND('qx mannen 2022'!CF59,10)</f>
        <v>1.1217998E-3</v>
      </c>
      <c r="CG59">
        <f>ROUND('qx mannen 2022'!CG59,10)</f>
        <v>1.1015165E-3</v>
      </c>
      <c r="CH59">
        <f>ROUND('qx mannen 2022'!CH59,10)</f>
        <v>1.0816000000000001E-3</v>
      </c>
      <c r="CI59">
        <f>ROUND('qx mannen 2022'!CI59,10)</f>
        <v>1.0620436999999999E-3</v>
      </c>
      <c r="CJ59">
        <f>ROUND('qx mannen 2022'!CJ59,10)</f>
        <v>1.0428409E-3</v>
      </c>
      <c r="CK59">
        <f>ROUND('qx mannen 2022'!CK59,10)</f>
        <v>1.0239854E-3</v>
      </c>
      <c r="CL59">
        <f>ROUND('qx mannen 2022'!CL59,10)</f>
        <v>1.0054707999999999E-3</v>
      </c>
      <c r="CM59">
        <f>ROUND('qx mannen 2022'!CM59,10)</f>
        <v>9.8729099999999995E-4</v>
      </c>
      <c r="CN59">
        <f>ROUND('qx mannen 2022'!CN59,10)</f>
        <v>9.6943989999999998E-4</v>
      </c>
      <c r="CO59">
        <f>ROUND('qx mannen 2022'!CO59,10)</f>
        <v>9.5191150000000001E-4</v>
      </c>
      <c r="CP59">
        <f>ROUND('qx mannen 2022'!CP59,10)</f>
        <v>9.3470000000000001E-4</v>
      </c>
      <c r="CQ59">
        <f>ROUND('qx mannen 2022'!CQ59,10)</f>
        <v>9.1779959999999995E-4</v>
      </c>
      <c r="CR59">
        <f>ROUND('qx mannen 2022'!CR59,10)</f>
        <v>9.0120480000000002E-4</v>
      </c>
      <c r="CS59">
        <f>ROUND('qx mannen 2022'!CS59,10)</f>
        <v>8.8491000000000004E-4</v>
      </c>
      <c r="CT59">
        <f>ROUND('qx mannen 2022'!CT59,10)</f>
        <v>8.6890980000000001E-4</v>
      </c>
      <c r="CU59">
        <f>ROUND('qx mannen 2022'!CU59,10)</f>
        <v>8.5319889999999998E-4</v>
      </c>
      <c r="CV59">
        <f>ROUND('qx mannen 2022'!CV59,10)</f>
        <v>8.3777190000000005E-4</v>
      </c>
      <c r="CW59">
        <f>ROUND('qx mannen 2022'!CW59,10)</f>
        <v>8.2262389999999996E-4</v>
      </c>
      <c r="CX59">
        <f>ROUND('qx mannen 2022'!CX59,10)</f>
        <v>8.0774969999999999E-4</v>
      </c>
      <c r="CY59">
        <f>ROUND('qx mannen 2022'!CY59,10)</f>
        <v>7.9314429999999996E-4</v>
      </c>
      <c r="CZ59">
        <f>ROUND('qx mannen 2022'!CZ59,10)</f>
        <v>7.78803E-4</v>
      </c>
      <c r="DA59">
        <f>ROUND('qx mannen 2022'!DA59,10)</f>
        <v>7.64721E-4</v>
      </c>
      <c r="DB59">
        <f>ROUND('qx mannen 2022'!DB59,10)</f>
        <v>7.5089350000000004E-4</v>
      </c>
      <c r="DC59">
        <f>ROUND('qx mannen 2022'!DC59,10)</f>
        <v>7.3731600000000001E-4</v>
      </c>
      <c r="DD59">
        <f>ROUND('qx mannen 2022'!DD59,10)</f>
        <v>7.2398389999999996E-4</v>
      </c>
      <c r="DE59">
        <f>ROUND('qx mannen 2022'!DE59,10)</f>
        <v>7.1089289999999995E-4</v>
      </c>
      <c r="DF59">
        <f>ROUND('qx mannen 2022'!DF59,10)</f>
        <v>6.9803849999999995E-4</v>
      </c>
      <c r="DG59">
        <f>ROUND('qx mannen 2022'!DG59,10)</f>
        <v>6.8541640000000003E-4</v>
      </c>
      <c r="DH59">
        <f>ROUND('qx mannen 2022'!DH59,10)</f>
        <v>6.730226E-4</v>
      </c>
      <c r="DI59">
        <f>ROUND('qx mannen 2022'!DI59,10)</f>
        <v>6.6085280000000002E-4</v>
      </c>
      <c r="DJ59">
        <f>ROUND('qx mannen 2022'!DJ59,10)</f>
        <v>6.4890300000000004E-4</v>
      </c>
      <c r="DK59">
        <f>ROUND('qx mannen 2022'!DK59,10)</f>
        <v>6.371692E-4</v>
      </c>
      <c r="DL59">
        <f>ROUND('qx mannen 2022'!DL59,10)</f>
        <v>6.256476E-4</v>
      </c>
      <c r="DM59">
        <f>ROUND('qx mannen 2022'!DM59,10)</f>
        <v>6.1433419999999998E-4</v>
      </c>
      <c r="DN59">
        <f>ROUND('qx mannen 2022'!DN59,10)</f>
        <v>6.0322540000000001E-4</v>
      </c>
      <c r="DO59">
        <f>ROUND('qx mannen 2022'!DO59,10)</f>
        <v>5.923174E-4</v>
      </c>
      <c r="DP59">
        <f>ROUND('qx mannen 2022'!DP59,10)</f>
        <v>5.8160660000000002E-4</v>
      </c>
      <c r="DQ59">
        <f>ROUND('qx mannen 2022'!DQ59,10)</f>
        <v>5.7108940000000002E-4</v>
      </c>
      <c r="DR59">
        <f>ROUND('qx mannen 2022'!DR59,10)</f>
        <v>5.6076240000000005E-4</v>
      </c>
      <c r="DS59">
        <f>ROUND('qx mannen 2022'!DS59,10)</f>
        <v>5.5062199999999996E-4</v>
      </c>
      <c r="DT59">
        <f>ROUND('qx mannen 2022'!DT59,10)</f>
        <v>5.4066499999999996E-4</v>
      </c>
      <c r="DU59">
        <f>ROUND('qx mannen 2022'!DU59,10)</f>
        <v>5.3088799999999998E-4</v>
      </c>
      <c r="DV59">
        <f>ROUND('qx mannen 2022'!DV59,10)</f>
        <v>5.212878E-4</v>
      </c>
      <c r="DW59">
        <f>ROUND('qx mannen 2022'!DW59,10)</f>
        <v>5.1186109999999999E-4</v>
      </c>
      <c r="DX59">
        <f>ROUND('qx mannen 2022'!DX59,10)</f>
        <v>5.0260490000000001E-4</v>
      </c>
      <c r="DY59">
        <f>ROUND('qx mannen 2022'!DY59,10)</f>
        <v>4.9351600000000005E-4</v>
      </c>
      <c r="DZ59">
        <f>ROUND('qx mannen 2022'!DZ59,10)</f>
        <v>4.8459140000000001E-4</v>
      </c>
      <c r="EA59">
        <f>ROUND('qx mannen 2022'!EA59,10)</f>
        <v>4.7582819999999999E-4</v>
      </c>
      <c r="EB59">
        <f>ROUND('qx mannen 2022'!EB59,10)</f>
        <v>4.6722339999999998E-4</v>
      </c>
      <c r="EC59">
        <f>ROUND('qx mannen 2022'!EC59,10)</f>
        <v>4.5877420000000002E-4</v>
      </c>
      <c r="ED59">
        <f>ROUND('qx mannen 2022'!ED59,10)</f>
        <v>4.5047780000000002E-4</v>
      </c>
      <c r="EE59">
        <f>ROUND('qx mannen 2022'!EE59,10)</f>
        <v>4.4233130000000001E-4</v>
      </c>
      <c r="EF59">
        <f>ROUND('qx mannen 2022'!EF59,10)</f>
        <v>4.3433220000000002E-4</v>
      </c>
      <c r="EG59">
        <f>ROUND('qx mannen 2022'!EG59,10)</f>
        <v>4.264777E-4</v>
      </c>
      <c r="EH59">
        <f>ROUND('qx mannen 2022'!EH59,10)</f>
        <v>4.1876510000000001E-4</v>
      </c>
      <c r="EI59">
        <f>ROUND('qx mannen 2022'!EI59,10)</f>
        <v>4.1119209999999998E-4</v>
      </c>
      <c r="EJ59">
        <f>ROUND('qx mannen 2022'!EJ59,10)</f>
        <v>4.0375589999999998E-4</v>
      </c>
      <c r="EK59">
        <f>ROUND('qx mannen 2022'!EK59,10)</f>
        <v>3.9645430000000002E-4</v>
      </c>
      <c r="EL59">
        <f>ROUND('qx mannen 2022'!EL59,10)</f>
        <v>3.8928459999999998E-4</v>
      </c>
      <c r="EM59">
        <f>ROUND('qx mannen 2022'!EM59,10)</f>
        <v>3.822446E-4</v>
      </c>
      <c r="EN59">
        <f>ROUND('qx mannen 2022'!EN59,10)</f>
        <v>3.7533180000000002E-4</v>
      </c>
      <c r="EO59">
        <f>ROUND('qx mannen 2022'!EO59,10)</f>
        <v>3.6854409999999998E-4</v>
      </c>
      <c r="EP59">
        <f>ROUND('qx mannen 2022'!EP59,10)</f>
        <v>3.6187909999999999E-4</v>
      </c>
      <c r="EQ59">
        <f>ROUND('qx mannen 2022'!EQ59,10)</f>
        <v>3.553346E-4</v>
      </c>
      <c r="ER59">
        <f>ROUND('qx mannen 2022'!ER59,10)</f>
        <v>3.4890840000000002E-4</v>
      </c>
      <c r="ES59">
        <f>ROUND('qx mannen 2022'!ES59,10)</f>
        <v>3.4259850000000001E-4</v>
      </c>
      <c r="ET59">
        <f>ROUND('qx mannen 2022'!ET59,10)</f>
        <v>3.3640260000000001E-4</v>
      </c>
      <c r="EU59">
        <f>ROUND('qx mannen 2022'!EU59,10)</f>
        <v>3.3031880000000002E-4</v>
      </c>
      <c r="EV59">
        <f>ROUND('qx mannen 2022'!EV59,10)</f>
        <v>3.2434489999999999E-4</v>
      </c>
      <c r="EW59">
        <f>ROUND('qx mannen 2022'!EW59,10)</f>
        <v>3.1847910000000002E-4</v>
      </c>
      <c r="EX59">
        <f>ROUND('qx mannen 2022'!EX59,10)</f>
        <v>3.1271940000000001E-4</v>
      </c>
      <c r="EY59">
        <f>ROUND('qx mannen 2022'!EY59,10)</f>
        <v>3.070638E-4</v>
      </c>
      <c r="EZ59">
        <f>ROUND('qx mannen 2022'!EZ59,10)</f>
        <v>3.0151050000000001E-4</v>
      </c>
      <c r="FA59">
        <f>ROUND('qx mannen 2022'!FA59,10)</f>
        <v>2.960576E-4</v>
      </c>
      <c r="FB59">
        <f>ROUND('qx mannen 2022'!FB59,10)</f>
        <v>2.9070330000000001E-4</v>
      </c>
      <c r="FC59">
        <f>ROUND('qx mannen 2022'!FC59,10)</f>
        <v>2.854458E-4</v>
      </c>
      <c r="FD59">
        <f>ROUND('qx mannen 2022'!FD59,10)</f>
        <v>2.8028340000000001E-4</v>
      </c>
      <c r="FE59">
        <f>ROUND('qx mannen 2022'!FE59,10)</f>
        <v>2.7521430000000002E-4</v>
      </c>
      <c r="FF59">
        <f>ROUND('qx mannen 2022'!FF59,10)</f>
        <v>2.7023690000000001E-4</v>
      </c>
      <c r="FG59">
        <f>ROUND('qx mannen 2022'!FG59,10)</f>
        <v>2.653496E-4</v>
      </c>
      <c r="FH59">
        <f>ROUND('qx mannen 2022'!FH59,10)</f>
        <v>2.6055050000000003E-4</v>
      </c>
      <c r="FI59">
        <f>ROUND('qx mannen 2022'!FI59,10)</f>
        <v>2.5583829999999998E-4</v>
      </c>
      <c r="FJ59">
        <f>ROUND('qx mannen 2022'!FJ59,10)</f>
        <v>2.5121129999999998E-4</v>
      </c>
      <c r="FK59">
        <f>ROUND('qx mannen 2022'!FK59,10)</f>
        <v>2.4666800000000002E-4</v>
      </c>
      <c r="FL59">
        <f>ROUND('qx mannen 2022'!FL59,10)</f>
        <v>2.4220679999999999E-4</v>
      </c>
      <c r="FM59">
        <f>ROUND('qx mannen 2022'!FM59,10)</f>
        <v>2.378263E-4</v>
      </c>
      <c r="FN59">
        <f>ROUND('qx mannen 2022'!FN59,10)</f>
        <v>2.33525E-4</v>
      </c>
      <c r="FO59">
        <f>ROUND('qx mannen 2022'!FO59,10)</f>
        <v>2.2930150000000001E-4</v>
      </c>
      <c r="FP59">
        <f>ROUND('qx mannen 2022'!FP59,10)</f>
        <v>2.2515440000000001E-4</v>
      </c>
      <c r="FQ59">
        <f>ROUND('qx mannen 2022'!FQ59,10)</f>
        <v>2.2108220000000001E-4</v>
      </c>
    </row>
    <row r="60" spans="2:173" x14ac:dyDescent="0.2">
      <c r="B60">
        <f>ROUND('qx mannen 2022'!B60,10)</f>
        <v>5.8128588999999996E-3</v>
      </c>
      <c r="C60">
        <f>ROUND('qx mannen 2022'!C60,10)</f>
        <v>5.6939898000000003E-3</v>
      </c>
      <c r="D60">
        <f>ROUND('qx mannen 2022'!D60,10)</f>
        <v>5.5087944999999998E-3</v>
      </c>
      <c r="E60">
        <f>ROUND('qx mannen 2022'!E60,10)</f>
        <v>5.3660306999999997E-3</v>
      </c>
      <c r="F60">
        <f>ROUND('qx mannen 2022'!F60,10)</f>
        <v>5.2450105999999998E-3</v>
      </c>
      <c r="G60">
        <f>ROUND('qx mannen 2022'!G60,10)</f>
        <v>5.1357597E-3</v>
      </c>
      <c r="H60">
        <f>ROUND('qx mannen 2022'!H60,10)</f>
        <v>5.0333953000000001E-3</v>
      </c>
      <c r="I60">
        <f>ROUND('qx mannen 2022'!I60,10)</f>
        <v>4.9354942000000004E-3</v>
      </c>
      <c r="J60">
        <f>ROUND('qx mannen 2022'!J60,10)</f>
        <v>4.8408323999999999E-3</v>
      </c>
      <c r="K60">
        <f>ROUND('qx mannen 2022'!K60,10)</f>
        <v>4.7487737999999998E-3</v>
      </c>
      <c r="L60">
        <f>ROUND('qx mannen 2022'!L60,10)</f>
        <v>4.6589722999999996E-3</v>
      </c>
      <c r="M60">
        <f>ROUND('qx mannen 2022'!M60,10)</f>
        <v>4.5712262000000004E-3</v>
      </c>
      <c r="N60">
        <f>ROUND('qx mannen 2022'!N60,10)</f>
        <v>4.4854064999999997E-3</v>
      </c>
      <c r="O60">
        <f>ROUND('qx mannen 2022'!O60,10)</f>
        <v>4.4014212E-3</v>
      </c>
      <c r="P60">
        <f>ROUND('qx mannen 2022'!P60,10)</f>
        <v>4.3191988000000001E-3</v>
      </c>
      <c r="Q60">
        <f>ROUND('qx mannen 2022'!Q60,10)</f>
        <v>4.2386788000000003E-3</v>
      </c>
      <c r="R60">
        <f>ROUND('qx mannen 2022'!R60,10)</f>
        <v>4.1598075000000003E-3</v>
      </c>
      <c r="S60">
        <f>ROUND('qx mannen 2022'!S60,10)</f>
        <v>4.0825362000000004E-3</v>
      </c>
      <c r="T60">
        <f>ROUND('qx mannen 2022'!T60,10)</f>
        <v>4.0068192999999997E-3</v>
      </c>
      <c r="U60">
        <f>ROUND('qx mannen 2022'!U60,10)</f>
        <v>3.9326140999999997E-3</v>
      </c>
      <c r="V60">
        <f>ROUND('qx mannen 2022'!V60,10)</f>
        <v>3.8598803000000001E-3</v>
      </c>
      <c r="W60">
        <f>ROUND('qx mannen 2022'!W60,10)</f>
        <v>3.7885794E-3</v>
      </c>
      <c r="X60">
        <f>ROUND('qx mannen 2022'!X60,10)</f>
        <v>3.7186748999999998E-3</v>
      </c>
      <c r="Y60">
        <f>ROUND('qx mannen 2022'!Y60,10)</f>
        <v>3.6501321E-3</v>
      </c>
      <c r="Z60">
        <f>ROUND('qx mannen 2022'!Z60,10)</f>
        <v>3.5829175999999999E-3</v>
      </c>
      <c r="AA60">
        <f>ROUND('qx mannen 2022'!AA60,10)</f>
        <v>3.5169995E-3</v>
      </c>
      <c r="AB60">
        <f>ROUND('qx mannen 2022'!AB60,10)</f>
        <v>3.4523472999999998E-3</v>
      </c>
      <c r="AC60">
        <f>ROUND('qx mannen 2022'!AC60,10)</f>
        <v>3.3889316000000002E-3</v>
      </c>
      <c r="AD60">
        <f>ROUND('qx mannen 2022'!AD60,10)</f>
        <v>3.3267242000000002E-3</v>
      </c>
      <c r="AE60">
        <f>ROUND('qx mannen 2022'!AE60,10)</f>
        <v>3.265698E-3</v>
      </c>
      <c r="AF60">
        <f>ROUND('qx mannen 2022'!AF60,10)</f>
        <v>3.2058267E-3</v>
      </c>
      <c r="AG60">
        <f>ROUND('qx mannen 2022'!AG60,10)</f>
        <v>3.1470852000000001E-3</v>
      </c>
      <c r="AH60">
        <f>ROUND('qx mannen 2022'!AH60,10)</f>
        <v>3.0894490000000002E-3</v>
      </c>
      <c r="AI60">
        <f>ROUND('qx mannen 2022'!AI60,10)</f>
        <v>3.0328945000000001E-3</v>
      </c>
      <c r="AJ60">
        <f>ROUND('qx mannen 2022'!AJ60,10)</f>
        <v>2.9773988999999999E-3</v>
      </c>
      <c r="AK60">
        <f>ROUND('qx mannen 2022'!AK60,10)</f>
        <v>2.9229401999999998E-3</v>
      </c>
      <c r="AL60">
        <f>ROUND('qx mannen 2022'!AL60,10)</f>
        <v>2.8694966999999998E-3</v>
      </c>
      <c r="AM60">
        <f>ROUND('qx mannen 2022'!AM60,10)</f>
        <v>2.8170478999999999E-3</v>
      </c>
      <c r="AN60">
        <f>ROUND('qx mannen 2022'!AN60,10)</f>
        <v>2.7655734E-3</v>
      </c>
      <c r="AO60">
        <f>ROUND('qx mannen 2022'!AO60,10)</f>
        <v>2.7150536E-3</v>
      </c>
      <c r="AP60">
        <f>ROUND('qx mannen 2022'!AP60,10)</f>
        <v>2.6654694999999999E-3</v>
      </c>
      <c r="AQ60">
        <f>ROUND('qx mannen 2022'!AQ60,10)</f>
        <v>2.6168023000000002E-3</v>
      </c>
      <c r="AR60">
        <f>ROUND('qx mannen 2022'!AR60,10)</f>
        <v>2.5690342000000001E-3</v>
      </c>
      <c r="AS60">
        <f>ROUND('qx mannen 2022'!AS60,10)</f>
        <v>2.5221472999999999E-3</v>
      </c>
      <c r="AT60">
        <f>ROUND('qx mannen 2022'!AT60,10)</f>
        <v>2.4761244999999999E-3</v>
      </c>
      <c r="AU60">
        <f>ROUND('qx mannen 2022'!AU60,10)</f>
        <v>2.4309491E-3</v>
      </c>
      <c r="AV60">
        <f>ROUND('qx mannen 2022'!AV60,10)</f>
        <v>2.3866045999999998E-3</v>
      </c>
      <c r="AW60">
        <f>ROUND('qx mannen 2022'!AW60,10)</f>
        <v>2.3430752000000001E-3</v>
      </c>
      <c r="AX60">
        <f>ROUND('qx mannen 2022'!AX60,10)</f>
        <v>2.3003451000000001E-3</v>
      </c>
      <c r="AY60">
        <f>ROUND('qx mannen 2022'!AY60,10)</f>
        <v>2.2583993E-3</v>
      </c>
      <c r="AZ60">
        <f>ROUND('qx mannen 2022'!AZ60,10)</f>
        <v>2.2172226999999998E-3</v>
      </c>
      <c r="BA60">
        <f>ROUND('qx mannen 2022'!BA60,10)</f>
        <v>2.1768006999999998E-3</v>
      </c>
      <c r="BB60">
        <f>ROUND('qx mannen 2022'!BB60,10)</f>
        <v>2.1371192999999999E-3</v>
      </c>
      <c r="BC60">
        <f>ROUND('qx mannen 2022'!BC60,10)</f>
        <v>2.0981644000000002E-3</v>
      </c>
      <c r="BD60">
        <f>ROUND('qx mannen 2022'!BD60,10)</f>
        <v>2.0599223000000002E-3</v>
      </c>
      <c r="BE60">
        <f>ROUND('qx mannen 2022'!BE60,10)</f>
        <v>2.0223798000000002E-3</v>
      </c>
      <c r="BF60">
        <f>ROUND('qx mannen 2022'!BF60,10)</f>
        <v>1.9855237000000001E-3</v>
      </c>
      <c r="BG60">
        <f>ROUND('qx mannen 2022'!BG60,10)</f>
        <v>1.9493411999999999E-3</v>
      </c>
      <c r="BH60">
        <f>ROUND('qx mannen 2022'!BH60,10)</f>
        <v>1.9138199000000001E-3</v>
      </c>
      <c r="BI60">
        <f>ROUND('qx mannen 2022'!BI60,10)</f>
        <v>1.8789474999999999E-3</v>
      </c>
      <c r="BJ60">
        <f>ROUND('qx mannen 2022'!BJ60,10)</f>
        <v>1.8447118E-3</v>
      </c>
      <c r="BK60">
        <f>ROUND('qx mannen 2022'!BK60,10)</f>
        <v>1.8111011999999999E-3</v>
      </c>
      <c r="BL60">
        <f>ROUND('qx mannen 2022'!BL60,10)</f>
        <v>1.778104E-3</v>
      </c>
      <c r="BM60">
        <f>ROUND('qx mannen 2022'!BM60,10)</f>
        <v>1.745709E-3</v>
      </c>
      <c r="BN60">
        <f>ROUND('qx mannen 2022'!BN60,10)</f>
        <v>1.7139048999999999E-3</v>
      </c>
      <c r="BO60">
        <f>ROUND('qx mannen 2022'!BO60,10)</f>
        <v>1.6826810999999999E-3</v>
      </c>
      <c r="BP60">
        <f>ROUND('qx mannen 2022'!BP60,10)</f>
        <v>1.6520266E-3</v>
      </c>
      <c r="BQ60">
        <f>ROUND('qx mannen 2022'!BQ60,10)</f>
        <v>1.6219311999999999E-3</v>
      </c>
      <c r="BR60">
        <f>ROUND('qx mannen 2022'!BR60,10)</f>
        <v>1.5923845E-3</v>
      </c>
      <c r="BS60">
        <f>ROUND('qx mannen 2022'!BS60,10)</f>
        <v>1.5633763999999999E-3</v>
      </c>
      <c r="BT60">
        <f>ROUND('qx mannen 2022'!BT60,10)</f>
        <v>1.5348970999999999E-3</v>
      </c>
      <c r="BU60">
        <f>ROUND('qx mannen 2022'!BU60,10)</f>
        <v>1.5069369E-3</v>
      </c>
      <c r="BV60">
        <f>ROUND('qx mannen 2022'!BV60,10)</f>
        <v>1.4794862E-3</v>
      </c>
      <c r="BW60">
        <f>ROUND('qx mannen 2022'!BW60,10)</f>
        <v>1.4525358000000001E-3</v>
      </c>
      <c r="BX60">
        <f>ROUND('qx mannen 2022'!BX60,10)</f>
        <v>1.4260764E-3</v>
      </c>
      <c r="BY60">
        <f>ROUND('qx mannen 2022'!BY60,10)</f>
        <v>1.4000992E-3</v>
      </c>
      <c r="BZ60">
        <f>ROUND('qx mannen 2022'!BZ60,10)</f>
        <v>1.3745952E-3</v>
      </c>
      <c r="CA60">
        <f>ROUND('qx mannen 2022'!CA60,10)</f>
        <v>1.3495558E-3</v>
      </c>
      <c r="CB60">
        <f>ROUND('qx mannen 2022'!CB60,10)</f>
        <v>1.3249727E-3</v>
      </c>
      <c r="CC60">
        <f>ROUND('qx mannen 2022'!CC60,10)</f>
        <v>1.3008373000000001E-3</v>
      </c>
      <c r="CD60">
        <f>ROUND('qx mannen 2022'!CD60,10)</f>
        <v>1.2771415E-3</v>
      </c>
      <c r="CE60">
        <f>ROUND('qx mannen 2022'!CE60,10)</f>
        <v>1.2538773999999999E-3</v>
      </c>
      <c r="CF60">
        <f>ROUND('qx mannen 2022'!CF60,10)</f>
        <v>1.2310369999999999E-3</v>
      </c>
      <c r="CG60">
        <f>ROUND('qx mannen 2022'!CG60,10)</f>
        <v>1.2086127E-3</v>
      </c>
      <c r="CH60">
        <f>ROUND('qx mannen 2022'!CH60,10)</f>
        <v>1.1865967000000001E-3</v>
      </c>
      <c r="CI60">
        <f>ROUND('qx mannen 2022'!CI60,10)</f>
        <v>1.1649818000000001E-3</v>
      </c>
      <c r="CJ60">
        <f>ROUND('qx mannen 2022'!CJ60,10)</f>
        <v>1.1437604999999999E-3</v>
      </c>
      <c r="CK60">
        <f>ROUND('qx mannen 2022'!CK60,10)</f>
        <v>1.1229256999999999E-3</v>
      </c>
      <c r="CL60">
        <f>ROUND('qx mannen 2022'!CL60,10)</f>
        <v>1.1024703E-3</v>
      </c>
      <c r="CM60">
        <f>ROUND('qx mannen 2022'!CM60,10)</f>
        <v>1.0823874999999999E-3</v>
      </c>
      <c r="CN60">
        <f>ROUND('qx mannen 2022'!CN60,10)</f>
        <v>1.0626704000000001E-3</v>
      </c>
      <c r="CO60">
        <f>ROUND('qx mannen 2022'!CO60,10)</f>
        <v>1.0433122999999999E-3</v>
      </c>
      <c r="CP60">
        <f>ROUND('qx mannen 2022'!CP60,10)</f>
        <v>1.0243069000000001E-3</v>
      </c>
      <c r="CQ60">
        <f>ROUND('qx mannen 2022'!CQ60,10)</f>
        <v>1.0056475000000001E-3</v>
      </c>
      <c r="CR60">
        <f>ROUND('qx mannen 2022'!CR60,10)</f>
        <v>9.8732799999999999E-4</v>
      </c>
      <c r="CS60">
        <f>ROUND('qx mannen 2022'!CS60,10)</f>
        <v>9.6934199999999999E-4</v>
      </c>
      <c r="CT60">
        <f>ROUND('qx mannen 2022'!CT60,10)</f>
        <v>9.5168369999999996E-4</v>
      </c>
      <c r="CU60">
        <f>ROUND('qx mannen 2022'!CU60,10)</f>
        <v>9.3434690000000005E-4</v>
      </c>
      <c r="CV60">
        <f>ROUND('qx mannen 2022'!CV60,10)</f>
        <v>9.1732580000000003E-4</v>
      </c>
      <c r="CW60">
        <f>ROUND('qx mannen 2022'!CW60,10)</f>
        <v>9.0061470000000002E-4</v>
      </c>
      <c r="CX60">
        <f>ROUND('qx mannen 2022'!CX60,10)</f>
        <v>8.8420800000000004E-4</v>
      </c>
      <c r="CY60">
        <f>ROUND('qx mannen 2022'!CY60,10)</f>
        <v>8.6810000000000001E-4</v>
      </c>
      <c r="CZ60">
        <f>ROUND('qx mannen 2022'!CZ60,10)</f>
        <v>8.5228539999999996E-4</v>
      </c>
      <c r="DA60">
        <f>ROUND('qx mannen 2022'!DA60,10)</f>
        <v>8.367588E-4</v>
      </c>
      <c r="DB60">
        <f>ROUND('qx mannen 2022'!DB60,10)</f>
        <v>8.2151489999999995E-4</v>
      </c>
      <c r="DC60">
        <f>ROUND('qx mannen 2022'!DC60,10)</f>
        <v>8.0654870000000005E-4</v>
      </c>
      <c r="DD60">
        <f>ROUND('qx mannen 2022'!DD60,10)</f>
        <v>7.9185509999999998E-4</v>
      </c>
      <c r="DE60">
        <f>ROUND('qx mannen 2022'!DE60,10)</f>
        <v>7.7742900000000005E-4</v>
      </c>
      <c r="DF60">
        <f>ROUND('qx mannen 2022'!DF60,10)</f>
        <v>7.6326569999999997E-4</v>
      </c>
      <c r="DG60">
        <f>ROUND('qx mannen 2022'!DG60,10)</f>
        <v>7.4936030000000002E-4</v>
      </c>
      <c r="DH60">
        <f>ROUND('qx mannen 2022'!DH60,10)</f>
        <v>7.3570820000000002E-4</v>
      </c>
      <c r="DI60">
        <f>ROUND('qx mannen 2022'!DI60,10)</f>
        <v>7.2230479999999995E-4</v>
      </c>
      <c r="DJ60">
        <f>ROUND('qx mannen 2022'!DJ60,10)</f>
        <v>7.0914540000000003E-4</v>
      </c>
      <c r="DK60">
        <f>ROUND('qx mannen 2022'!DK60,10)</f>
        <v>6.9622569999999999E-4</v>
      </c>
      <c r="DL60">
        <f>ROUND('qx mannen 2022'!DL60,10)</f>
        <v>6.8354139999999999E-4</v>
      </c>
      <c r="DM60">
        <f>ROUND('qx mannen 2022'!DM60,10)</f>
        <v>6.7108800000000002E-4</v>
      </c>
      <c r="DN60">
        <f>ROUND('qx mannen 2022'!DN60,10)</f>
        <v>6.5886150000000001E-4</v>
      </c>
      <c r="DO60">
        <f>ROUND('qx mannen 2022'!DO60,10)</f>
        <v>6.4685760000000002E-4</v>
      </c>
      <c r="DP60">
        <f>ROUND('qx mannen 2022'!DP60,10)</f>
        <v>6.3507240000000001E-4</v>
      </c>
      <c r="DQ60">
        <f>ROUND('qx mannen 2022'!DQ60,10)</f>
        <v>6.2350190000000003E-4</v>
      </c>
      <c r="DR60">
        <f>ROUND('qx mannen 2022'!DR60,10)</f>
        <v>6.1214210000000002E-4</v>
      </c>
      <c r="DS60">
        <f>ROUND('qx mannen 2022'!DS60,10)</f>
        <v>6.0098919999999998E-4</v>
      </c>
      <c r="DT60">
        <f>ROUND('qx mannen 2022'!DT60,10)</f>
        <v>5.9003940000000002E-4</v>
      </c>
      <c r="DU60">
        <f>ROUND('qx mannen 2022'!DU60,10)</f>
        <v>5.7928910000000001E-4</v>
      </c>
      <c r="DV60">
        <f>ROUND('qx mannen 2022'!DV60,10)</f>
        <v>5.6873470000000001E-4</v>
      </c>
      <c r="DW60">
        <f>ROUND('qx mannen 2022'!DW60,10)</f>
        <v>5.5837240000000004E-4</v>
      </c>
      <c r="DX60">
        <f>ROUND('qx mannen 2022'!DX60,10)</f>
        <v>5.4819890000000005E-4</v>
      </c>
      <c r="DY60">
        <f>ROUND('qx mannen 2022'!DY60,10)</f>
        <v>5.3821079999999996E-4</v>
      </c>
      <c r="DZ60">
        <f>ROUND('qx mannen 2022'!DZ60,10)</f>
        <v>5.2840449999999996E-4</v>
      </c>
      <c r="EA60">
        <f>ROUND('qx mannen 2022'!EA60,10)</f>
        <v>5.1877689999999996E-4</v>
      </c>
      <c r="EB60">
        <f>ROUND('qx mannen 2022'!EB60,10)</f>
        <v>5.0932470000000004E-4</v>
      </c>
      <c r="EC60">
        <f>ROUND('qx mannen 2022'!EC60,10)</f>
        <v>5.0004460000000004E-4</v>
      </c>
      <c r="ED60">
        <f>ROUND('qx mannen 2022'!ED60,10)</f>
        <v>4.9093360000000003E-4</v>
      </c>
      <c r="EE60">
        <f>ROUND('qx mannen 2022'!EE60,10)</f>
        <v>4.8198860000000002E-4</v>
      </c>
      <c r="EF60">
        <f>ROUND('qx mannen 2022'!EF60,10)</f>
        <v>4.732065E-4</v>
      </c>
      <c r="EG60">
        <f>ROUND('qx mannen 2022'!EG60,10)</f>
        <v>4.6458440000000001E-4</v>
      </c>
      <c r="EH60">
        <f>ROUND('qx mannen 2022'!EH60,10)</f>
        <v>4.561193E-4</v>
      </c>
      <c r="EI60">
        <f>ROUND('qx mannen 2022'!EI60,10)</f>
        <v>4.4780850000000001E-4</v>
      </c>
      <c r="EJ60">
        <f>ROUND('qx mannen 2022'!EJ60,10)</f>
        <v>4.3964900000000002E-4</v>
      </c>
      <c r="EK60">
        <f>ROUND('qx mannen 2022'!EK60,10)</f>
        <v>4.3163819999999999E-4</v>
      </c>
      <c r="EL60">
        <f>ROUND('qx mannen 2022'!EL60,10)</f>
        <v>4.237733E-4</v>
      </c>
      <c r="EM60">
        <f>ROUND('qx mannen 2022'!EM60,10)</f>
        <v>4.1605180000000002E-4</v>
      </c>
      <c r="EN60">
        <f>ROUND('qx mannen 2022'!EN60,10)</f>
        <v>4.0847080000000003E-4</v>
      </c>
      <c r="EO60">
        <f>ROUND('qx mannen 2022'!EO60,10)</f>
        <v>4.01028E-4</v>
      </c>
      <c r="EP60">
        <f>ROUND('qx mannen 2022'!EP60,10)</f>
        <v>3.9372080000000002E-4</v>
      </c>
      <c r="EQ60">
        <f>ROUND('qx mannen 2022'!EQ60,10)</f>
        <v>3.865467E-4</v>
      </c>
      <c r="ER60">
        <f>ROUND('qx mannen 2022'!ER60,10)</f>
        <v>3.7950320000000002E-4</v>
      </c>
      <c r="ES60">
        <f>ROUND('qx mannen 2022'!ES60,10)</f>
        <v>3.7258810000000001E-4</v>
      </c>
      <c r="ET60">
        <f>ROUND('qx mannen 2022'!ET60,10)</f>
        <v>3.6579899999999999E-4</v>
      </c>
      <c r="EU60">
        <f>ROUND('qx mannen 2022'!EU60,10)</f>
        <v>3.5913360000000002E-4</v>
      </c>
      <c r="EV60">
        <f>ROUND('qx mannen 2022'!EV60,10)</f>
        <v>3.5258959999999998E-4</v>
      </c>
      <c r="EW60">
        <f>ROUND('qx mannen 2022'!EW60,10)</f>
        <v>3.4616479999999999E-4</v>
      </c>
      <c r="EX60">
        <f>ROUND('qx mannen 2022'!EX60,10)</f>
        <v>3.3985709999999998E-4</v>
      </c>
      <c r="EY60">
        <f>ROUND('qx mannen 2022'!EY60,10)</f>
        <v>3.336643E-4</v>
      </c>
      <c r="EZ60">
        <f>ROUND('qx mannen 2022'!EZ60,10)</f>
        <v>3.2758430000000001E-4</v>
      </c>
      <c r="FA60">
        <f>ROUND('qx mannen 2022'!FA60,10)</f>
        <v>3.2161510000000001E-4</v>
      </c>
      <c r="FB60">
        <f>ROUND('qx mannen 2022'!FB60,10)</f>
        <v>3.1575469999999998E-4</v>
      </c>
      <c r="FC60">
        <f>ROUND('qx mannen 2022'!FC60,10)</f>
        <v>3.1000100000000002E-4</v>
      </c>
      <c r="FD60">
        <f>ROUND('qx mannen 2022'!FD60,10)</f>
        <v>3.0435210000000001E-4</v>
      </c>
      <c r="FE60">
        <f>ROUND('qx mannen 2022'!FE60,10)</f>
        <v>2.988062E-4</v>
      </c>
      <c r="FF60">
        <f>ROUND('qx mannen 2022'!FF60,10)</f>
        <v>2.9336130000000001E-4</v>
      </c>
      <c r="FG60">
        <f>ROUND('qx mannen 2022'!FG60,10)</f>
        <v>2.8801560000000001E-4</v>
      </c>
      <c r="FH60">
        <f>ROUND('qx mannen 2022'!FH60,10)</f>
        <v>2.8276730000000001E-4</v>
      </c>
      <c r="FI60">
        <f>ROUND('qx mannen 2022'!FI60,10)</f>
        <v>2.7761460000000002E-4</v>
      </c>
      <c r="FJ60">
        <f>ROUND('qx mannen 2022'!FJ60,10)</f>
        <v>2.7255589999999999E-4</v>
      </c>
      <c r="FK60">
        <f>ROUND('qx mannen 2022'!FK60,10)</f>
        <v>2.675892E-4</v>
      </c>
      <c r="FL60">
        <f>ROUND('qx mannen 2022'!FL60,10)</f>
        <v>2.6271310000000001E-4</v>
      </c>
      <c r="FM60">
        <f>ROUND('qx mannen 2022'!FM60,10)</f>
        <v>2.579258E-4</v>
      </c>
      <c r="FN60">
        <f>ROUND('qx mannen 2022'!FN60,10)</f>
        <v>2.5322579999999999E-4</v>
      </c>
      <c r="FO60">
        <f>ROUND('qx mannen 2022'!FO60,10)</f>
        <v>2.4861129999999998E-4</v>
      </c>
      <c r="FP60">
        <f>ROUND('qx mannen 2022'!FP60,10)</f>
        <v>2.44081E-4</v>
      </c>
      <c r="FQ60">
        <f>ROUND('qx mannen 2022'!FQ60,10)</f>
        <v>2.3963319999999999E-4</v>
      </c>
    </row>
    <row r="61" spans="2:173" x14ac:dyDescent="0.2">
      <c r="B61">
        <f>ROUND('qx mannen 2022'!B61,10)</f>
        <v>6.3174395E-3</v>
      </c>
      <c r="C61">
        <f>ROUND('qx mannen 2022'!C61,10)</f>
        <v>6.1866431E-3</v>
      </c>
      <c r="D61">
        <f>ROUND('qx mannen 2022'!D61,10)</f>
        <v>6.0107403999999998E-3</v>
      </c>
      <c r="E61">
        <f>ROUND('qx mannen 2022'!E61,10)</f>
        <v>5.8659947E-3</v>
      </c>
      <c r="F61">
        <f>ROUND('qx mannen 2022'!F61,10)</f>
        <v>5.7378791E-3</v>
      </c>
      <c r="G61">
        <f>ROUND('qx mannen 2022'!G61,10)</f>
        <v>5.6193068000000004E-3</v>
      </c>
      <c r="H61">
        <f>ROUND('qx mannen 2022'!H61,10)</f>
        <v>5.5067670000000001E-3</v>
      </c>
      <c r="I61">
        <f>ROUND('qx mannen 2022'!I61,10)</f>
        <v>5.3984869E-3</v>
      </c>
      <c r="J61">
        <f>ROUND('qx mannen 2022'!J61,10)</f>
        <v>5.2935454999999999E-3</v>
      </c>
      <c r="K61">
        <f>ROUND('qx mannen 2022'!K61,10)</f>
        <v>5.1914418E-3</v>
      </c>
      <c r="L61">
        <f>ROUND('qx mannen 2022'!L61,10)</f>
        <v>5.0918837999999996E-3</v>
      </c>
      <c r="M61">
        <f>ROUND('qx mannen 2022'!M61,10)</f>
        <v>4.9946853999999997E-3</v>
      </c>
      <c r="N61">
        <f>ROUND('qx mannen 2022'!N61,10)</f>
        <v>4.8997151000000003E-3</v>
      </c>
      <c r="O61">
        <f>ROUND('qx mannen 2022'!O61,10)</f>
        <v>4.8068707000000002E-3</v>
      </c>
      <c r="P61">
        <f>ROUND('qx mannen 2022'!P61,10)</f>
        <v>4.7160670999999996E-3</v>
      </c>
      <c r="Q61">
        <f>ROUND('qx mannen 2022'!Q61,10)</f>
        <v>4.6272292999999997E-3</v>
      </c>
      <c r="R61">
        <f>ROUND('qx mannen 2022'!R61,10)</f>
        <v>4.5402899999999998E-3</v>
      </c>
      <c r="S61">
        <f>ROUND('qx mannen 2022'!S61,10)</f>
        <v>4.4551866000000001E-3</v>
      </c>
      <c r="T61">
        <f>ROUND('qx mannen 2022'!T61,10)</f>
        <v>4.3718613999999996E-3</v>
      </c>
      <c r="U61">
        <f>ROUND('qx mannen 2022'!U61,10)</f>
        <v>4.2902599999999997E-3</v>
      </c>
      <c r="V61">
        <f>ROUND('qx mannen 2022'!V61,10)</f>
        <v>4.2103312000000004E-3</v>
      </c>
      <c r="W61">
        <f>ROUND('qx mannen 2022'!W61,10)</f>
        <v>4.1320267999999999E-3</v>
      </c>
      <c r="X61">
        <f>ROUND('qx mannen 2022'!X61,10)</f>
        <v>4.0553011999999999E-3</v>
      </c>
      <c r="Y61">
        <f>ROUND('qx mannen 2022'!Y61,10)</f>
        <v>3.9801109999999997E-3</v>
      </c>
      <c r="Z61">
        <f>ROUND('qx mannen 2022'!Z61,10)</f>
        <v>3.9064153000000004E-3</v>
      </c>
      <c r="AA61">
        <f>ROUND('qx mannen 2022'!AA61,10)</f>
        <v>3.8341749E-3</v>
      </c>
      <c r="AB61">
        <f>ROUND('qx mannen 2022'!AB61,10)</f>
        <v>3.7633524999999999E-3</v>
      </c>
      <c r="AC61">
        <f>ROUND('qx mannen 2022'!AC61,10)</f>
        <v>3.6939125999999999E-3</v>
      </c>
      <c r="AD61">
        <f>ROUND('qx mannen 2022'!AD61,10)</f>
        <v>3.6258211E-3</v>
      </c>
      <c r="AE61">
        <f>ROUND('qx mannen 2022'!AE61,10)</f>
        <v>3.5590457000000001E-3</v>
      </c>
      <c r="AF61">
        <f>ROUND('qx mannen 2022'!AF61,10)</f>
        <v>3.4935549000000002E-3</v>
      </c>
      <c r="AG61">
        <f>ROUND('qx mannen 2022'!AG61,10)</f>
        <v>3.4293191000000002E-3</v>
      </c>
      <c r="AH61">
        <f>ROUND('qx mannen 2022'!AH61,10)</f>
        <v>3.3663093000000002E-3</v>
      </c>
      <c r="AI61">
        <f>ROUND('qx mannen 2022'!AI61,10)</f>
        <v>3.3044977999999998E-3</v>
      </c>
      <c r="AJ61">
        <f>ROUND('qx mannen 2022'!AJ61,10)</f>
        <v>3.2438581000000001E-3</v>
      </c>
      <c r="AK61">
        <f>ROUND('qx mannen 2022'!AK61,10)</f>
        <v>3.1843644E-3</v>
      </c>
      <c r="AL61">
        <f>ROUND('qx mannen 2022'!AL61,10)</f>
        <v>3.1259918000000001E-3</v>
      </c>
      <c r="AM61">
        <f>ROUND('qx mannen 2022'!AM61,10)</f>
        <v>3.0687164000000001E-3</v>
      </c>
      <c r="AN61">
        <f>ROUND('qx mannen 2022'!AN61,10)</f>
        <v>3.0125147999999998E-3</v>
      </c>
      <c r="AO61">
        <f>ROUND('qx mannen 2022'!AO61,10)</f>
        <v>2.9573646999999999E-3</v>
      </c>
      <c r="AP61">
        <f>ROUND('qx mannen 2022'!AP61,10)</f>
        <v>2.9032441000000002E-3</v>
      </c>
      <c r="AQ61">
        <f>ROUND('qx mannen 2022'!AQ61,10)</f>
        <v>2.850132E-3</v>
      </c>
      <c r="AR61">
        <f>ROUND('qx mannen 2022'!AR61,10)</f>
        <v>2.7980077000000002E-3</v>
      </c>
      <c r="AS61">
        <f>ROUND('qx mannen 2022'!AS61,10)</f>
        <v>2.7468513999999999E-3</v>
      </c>
      <c r="AT61">
        <f>ROUND('qx mannen 2022'!AT61,10)</f>
        <v>2.6966436000000001E-3</v>
      </c>
      <c r="AU61">
        <f>ROUND('qx mannen 2022'!AU61,10)</f>
        <v>2.6473654000000002E-3</v>
      </c>
      <c r="AV61">
        <f>ROUND('qx mannen 2022'!AV61,10)</f>
        <v>2.5989984000000001E-3</v>
      </c>
      <c r="AW61">
        <f>ROUND('qx mannen 2022'!AW61,10)</f>
        <v>2.5515248000000002E-3</v>
      </c>
      <c r="AX61">
        <f>ROUND('qx mannen 2022'!AX61,10)</f>
        <v>2.5049269000000001E-3</v>
      </c>
      <c r="AY61">
        <f>ROUND('qx mannen 2022'!AY61,10)</f>
        <v>2.4591879000000001E-3</v>
      </c>
      <c r="AZ61">
        <f>ROUND('qx mannen 2022'!AZ61,10)</f>
        <v>2.4142911999999999E-3</v>
      </c>
      <c r="BA61">
        <f>ROUND('qx mannen 2022'!BA61,10)</f>
        <v>2.3702202999999998E-3</v>
      </c>
      <c r="BB61">
        <f>ROUND('qx mannen 2022'!BB61,10)</f>
        <v>2.3269597000000002E-3</v>
      </c>
      <c r="BC61">
        <f>ROUND('qx mannen 2022'!BC61,10)</f>
        <v>2.2844937000000001E-3</v>
      </c>
      <c r="BD61">
        <f>ROUND('qx mannen 2022'!BD61,10)</f>
        <v>2.2428071999999999E-3</v>
      </c>
      <c r="BE61">
        <f>ROUND('qx mannen 2022'!BE61,10)</f>
        <v>2.2018855E-3</v>
      </c>
      <c r="BF61">
        <f>ROUND('qx mannen 2022'!BF61,10)</f>
        <v>2.1617142E-3</v>
      </c>
      <c r="BG61">
        <f>ROUND('qx mannen 2022'!BG61,10)</f>
        <v>2.1222788999999999E-3</v>
      </c>
      <c r="BH61">
        <f>ROUND('qx mannen 2022'!BH61,10)</f>
        <v>2.0835659999999998E-3</v>
      </c>
      <c r="BI61">
        <f>ROUND('qx mannen 2022'!BI61,10)</f>
        <v>2.0455618999999999E-3</v>
      </c>
      <c r="BJ61">
        <f>ROUND('qx mannen 2022'!BJ61,10)</f>
        <v>2.0082531999999998E-3</v>
      </c>
      <c r="BK61">
        <f>ROUND('qx mannen 2022'!BK61,10)</f>
        <v>1.9716271000000001E-3</v>
      </c>
      <c r="BL61">
        <f>ROUND('qx mannen 2022'!BL61,10)</f>
        <v>1.9356708000000001E-3</v>
      </c>
      <c r="BM61">
        <f>ROUND('qx mannen 2022'!BM61,10)</f>
        <v>1.9003719E-3</v>
      </c>
      <c r="BN61">
        <f>ROUND('qx mannen 2022'!BN61,10)</f>
        <v>1.8657181E-3</v>
      </c>
      <c r="BO61">
        <f>ROUND('qx mannen 2022'!BO61,10)</f>
        <v>1.8316974999999999E-3</v>
      </c>
      <c r="BP61">
        <f>ROUND('qx mannen 2022'!BP61,10)</f>
        <v>1.7982984E-3</v>
      </c>
      <c r="BQ61">
        <f>ROUND('qx mannen 2022'!BQ61,10)</f>
        <v>1.7655092E-3</v>
      </c>
      <c r="BR61">
        <f>ROUND('qx mannen 2022'!BR61,10)</f>
        <v>1.7333188E-3</v>
      </c>
      <c r="BS61">
        <f>ROUND('qx mannen 2022'!BS61,10)</f>
        <v>1.701716E-3</v>
      </c>
      <c r="BT61">
        <f>ROUND('qx mannen 2022'!BT61,10)</f>
        <v>1.6706901000000001E-3</v>
      </c>
      <c r="BU61">
        <f>ROUND('qx mannen 2022'!BU61,10)</f>
        <v>1.6402304E-3</v>
      </c>
      <c r="BV61">
        <f>ROUND('qx mannen 2022'!BV61,10)</f>
        <v>1.6103266E-3</v>
      </c>
      <c r="BW61">
        <f>ROUND('qx mannen 2022'!BW61,10)</f>
        <v>1.5809683E-3</v>
      </c>
      <c r="BX61">
        <f>ROUND('qx mannen 2022'!BX61,10)</f>
        <v>1.5521456E-3</v>
      </c>
      <c r="BY61">
        <f>ROUND('qx mannen 2022'!BY61,10)</f>
        <v>1.5238487E-3</v>
      </c>
      <c r="BZ61">
        <f>ROUND('qx mannen 2022'!BZ61,10)</f>
        <v>1.4960679000000001E-3</v>
      </c>
      <c r="CA61">
        <f>ROUND('qx mannen 2022'!CA61,10)</f>
        <v>1.4687938E-3</v>
      </c>
      <c r="CB61">
        <f>ROUND('qx mannen 2022'!CB61,10)</f>
        <v>1.4420170000000001E-3</v>
      </c>
      <c r="CC61">
        <f>ROUND('qx mannen 2022'!CC61,10)</f>
        <v>1.4157284999999999E-3</v>
      </c>
      <c r="CD61">
        <f>ROUND('qx mannen 2022'!CD61,10)</f>
        <v>1.3899194E-3</v>
      </c>
      <c r="CE61">
        <f>ROUND('qx mannen 2022'!CE61,10)</f>
        <v>1.3645808000000001E-3</v>
      </c>
      <c r="CF61">
        <f>ROUND('qx mannen 2022'!CF61,10)</f>
        <v>1.3397042E-3</v>
      </c>
      <c r="CG61">
        <f>ROUND('qx mannen 2022'!CG61,10)</f>
        <v>1.3152811E-3</v>
      </c>
      <c r="CH61">
        <f>ROUND('qx mannen 2022'!CH61,10)</f>
        <v>1.2913033E-3</v>
      </c>
      <c r="CI61">
        <f>ROUND('qx mannen 2022'!CI61,10)</f>
        <v>1.2677624999999999E-3</v>
      </c>
      <c r="CJ61">
        <f>ROUND('qx mannen 2022'!CJ61,10)</f>
        <v>1.2446509E-3</v>
      </c>
      <c r="CK61">
        <f>ROUND('qx mannen 2022'!CK61,10)</f>
        <v>1.2219606E-3</v>
      </c>
      <c r="CL61">
        <f>ROUND('qx mannen 2022'!CL61,10)</f>
        <v>1.1996839000000001E-3</v>
      </c>
      <c r="CM61">
        <f>ROUND('qx mannen 2022'!CM61,10)</f>
        <v>1.1778132000000001E-3</v>
      </c>
      <c r="CN61">
        <f>ROUND('qx mannen 2022'!CN61,10)</f>
        <v>1.1563411E-3</v>
      </c>
      <c r="CO61">
        <f>ROUND('qx mannen 2022'!CO61,10)</f>
        <v>1.1352604000000001E-3</v>
      </c>
      <c r="CP61">
        <f>ROUND('qx mannen 2022'!CP61,10)</f>
        <v>1.114564E-3</v>
      </c>
      <c r="CQ61">
        <f>ROUND('qx mannen 2022'!CQ61,10)</f>
        <v>1.0942447999999999E-3</v>
      </c>
      <c r="CR61">
        <f>ROUND('qx mannen 2022'!CR61,10)</f>
        <v>1.0742958999999999E-3</v>
      </c>
      <c r="CS61">
        <f>ROUND('qx mannen 2022'!CS61,10)</f>
        <v>1.0547105999999999E-3</v>
      </c>
      <c r="CT61">
        <f>ROUND('qx mannen 2022'!CT61,10)</f>
        <v>1.0354822E-3</v>
      </c>
      <c r="CU61">
        <f>ROUND('qx mannen 2022'!CU61,10)</f>
        <v>1.0166043E-3</v>
      </c>
      <c r="CV61">
        <f>ROUND('qx mannen 2022'!CV61,10)</f>
        <v>9.9807049999999994E-4</v>
      </c>
      <c r="CW61">
        <f>ROUND('qx mannen 2022'!CW61,10)</f>
        <v>9.7987450000000011E-4</v>
      </c>
      <c r="CX61">
        <f>ROUND('qx mannen 2022'!CX61,10)</f>
        <v>9.6201010000000005E-4</v>
      </c>
      <c r="CY61">
        <f>ROUND('qx mannen 2022'!CY61,10)</f>
        <v>9.444713E-4</v>
      </c>
      <c r="CZ61">
        <f>ROUND('qx mannen 2022'!CZ61,10)</f>
        <v>9.2725209999999997E-4</v>
      </c>
      <c r="DA61">
        <f>ROUND('qx mannen 2022'!DA61,10)</f>
        <v>9.1034679999999998E-4</v>
      </c>
      <c r="DB61">
        <f>ROUND('qx mannen 2022'!DB61,10)</f>
        <v>8.9374959999999999E-4</v>
      </c>
      <c r="DC61">
        <f>ROUND('qx mannen 2022'!DC61,10)</f>
        <v>8.7745490000000004E-4</v>
      </c>
      <c r="DD61">
        <f>ROUND('qx mannen 2022'!DD61,10)</f>
        <v>8.614572E-4</v>
      </c>
      <c r="DE61">
        <f>ROUND('qx mannen 2022'!DE61,10)</f>
        <v>8.4575099999999995E-4</v>
      </c>
      <c r="DF61">
        <f>ROUND('qx mannen 2022'!DF61,10)</f>
        <v>8.3033119999999998E-4</v>
      </c>
      <c r="DG61">
        <f>ROUND('qx mannen 2022'!DG61,10)</f>
        <v>8.1519229999999995E-4</v>
      </c>
      <c r="DH61">
        <f>ROUND('qx mannen 2022'!DH61,10)</f>
        <v>8.0032940000000004E-4</v>
      </c>
      <c r="DI61">
        <f>ROUND('qx mannen 2022'!DI61,10)</f>
        <v>7.8573740000000003E-4</v>
      </c>
      <c r="DJ61">
        <f>ROUND('qx mannen 2022'!DJ61,10)</f>
        <v>7.7141139999999998E-4</v>
      </c>
      <c r="DK61">
        <f>ROUND('qx mannen 2022'!DK61,10)</f>
        <v>7.5734649999999995E-4</v>
      </c>
      <c r="DL61">
        <f>ROUND('qx mannen 2022'!DL61,10)</f>
        <v>7.4353790000000004E-4</v>
      </c>
      <c r="DM61">
        <f>ROUND('qx mannen 2022'!DM61,10)</f>
        <v>7.2998110000000002E-4</v>
      </c>
      <c r="DN61">
        <f>ROUND('qx mannen 2022'!DN61,10)</f>
        <v>7.1667129999999999E-4</v>
      </c>
      <c r="DO61">
        <f>ROUND('qx mannen 2022'!DO61,10)</f>
        <v>7.0360409999999996E-4</v>
      </c>
      <c r="DP61">
        <f>ROUND('qx mannen 2022'!DP61,10)</f>
        <v>6.9077519999999999E-4</v>
      </c>
      <c r="DQ61">
        <f>ROUND('qx mannen 2022'!DQ61,10)</f>
        <v>6.7818000000000002E-4</v>
      </c>
      <c r="DR61">
        <f>ROUND('qx mannen 2022'!DR61,10)</f>
        <v>6.6581449999999999E-4</v>
      </c>
      <c r="DS61">
        <f>ROUND('qx mannen 2022'!DS61,10)</f>
        <v>6.5367430000000002E-4</v>
      </c>
      <c r="DT61">
        <f>ROUND('qx mannen 2022'!DT61,10)</f>
        <v>6.4175549999999999E-4</v>
      </c>
      <c r="DU61">
        <f>ROUND('qx mannen 2022'!DU61,10)</f>
        <v>6.3005389999999997E-4</v>
      </c>
      <c r="DV61">
        <f>ROUND('qx mannen 2022'!DV61,10)</f>
        <v>6.1856560000000005E-4</v>
      </c>
      <c r="DW61">
        <f>ROUND('qx mannen 2022'!DW61,10)</f>
        <v>6.0728669999999998E-4</v>
      </c>
      <c r="DX61">
        <f>ROUND('qx mannen 2022'!DX61,10)</f>
        <v>5.9621350000000001E-4</v>
      </c>
      <c r="DY61">
        <f>ROUND('qx mannen 2022'!DY61,10)</f>
        <v>5.8534199999999998E-4</v>
      </c>
      <c r="DZ61">
        <f>ROUND('qx mannen 2022'!DZ61,10)</f>
        <v>5.7466880000000002E-4</v>
      </c>
      <c r="EA61">
        <f>ROUND('qx mannen 2022'!EA61,10)</f>
        <v>5.6419010000000004E-4</v>
      </c>
      <c r="EB61">
        <f>ROUND('qx mannen 2022'!EB61,10)</f>
        <v>5.5390249999999995E-4</v>
      </c>
      <c r="EC61">
        <f>ROUND('qx mannen 2022'!EC61,10)</f>
        <v>5.4380240000000005E-4</v>
      </c>
      <c r="ED61">
        <f>ROUND('qx mannen 2022'!ED61,10)</f>
        <v>5.3388640000000005E-4</v>
      </c>
      <c r="EE61">
        <f>ROUND('qx mannen 2022'!EE61,10)</f>
        <v>5.241512E-4</v>
      </c>
      <c r="EF61">
        <f>ROUND('qx mannen 2022'!EF61,10)</f>
        <v>5.1459339999999996E-4</v>
      </c>
      <c r="EG61">
        <f>ROUND('qx mannen 2022'!EG61,10)</f>
        <v>5.0520990000000004E-4</v>
      </c>
      <c r="EH61">
        <f>ROUND('qx mannen 2022'!EH61,10)</f>
        <v>4.9599750000000004E-4</v>
      </c>
      <c r="EI61">
        <f>ROUND('qx mannen 2022'!EI61,10)</f>
        <v>4.8695299999999998E-4</v>
      </c>
      <c r="EJ61">
        <f>ROUND('qx mannen 2022'!EJ61,10)</f>
        <v>4.780734E-4</v>
      </c>
      <c r="EK61">
        <f>ROUND('qx mannen 2022'!EK61,10)</f>
        <v>4.6935569999999999E-4</v>
      </c>
      <c r="EL61">
        <f>ROUND('qx mannen 2022'!EL61,10)</f>
        <v>4.6079690000000001E-4</v>
      </c>
      <c r="EM61">
        <f>ROUND('qx mannen 2022'!EM61,10)</f>
        <v>4.5239409999999999E-4</v>
      </c>
      <c r="EN61">
        <f>ROUND('qx mannen 2022'!EN61,10)</f>
        <v>4.4414459999999998E-4</v>
      </c>
      <c r="EO61">
        <f>ROUND('qx mannen 2022'!EO61,10)</f>
        <v>4.360454E-4</v>
      </c>
      <c r="EP61">
        <f>ROUND('qx mannen 2022'!EP61,10)</f>
        <v>4.2809389999999998E-4</v>
      </c>
      <c r="EQ61">
        <f>ROUND('qx mannen 2022'!EQ61,10)</f>
        <v>4.2028740000000001E-4</v>
      </c>
      <c r="ER61">
        <f>ROUND('qx mannen 2022'!ER61,10)</f>
        <v>4.126232E-4</v>
      </c>
      <c r="ES61">
        <f>ROUND('qx mannen 2022'!ES61,10)</f>
        <v>4.0509870000000003E-4</v>
      </c>
      <c r="ET61">
        <f>ROUND('qx mannen 2022'!ET61,10)</f>
        <v>3.9771149999999998E-4</v>
      </c>
      <c r="EU61">
        <f>ROUND('qx mannen 2022'!EU61,10)</f>
        <v>3.9045889999999998E-4</v>
      </c>
      <c r="EV61">
        <f>ROUND('qx mannen 2022'!EV61,10)</f>
        <v>3.833385E-4</v>
      </c>
      <c r="EW61">
        <f>ROUND('qx mannen 2022'!EW61,10)</f>
        <v>3.7634799999999998E-4</v>
      </c>
      <c r="EX61">
        <f>ROUND('qx mannen 2022'!EX61,10)</f>
        <v>3.6948489999999998E-4</v>
      </c>
      <c r="EY61">
        <f>ROUND('qx mannen 2022'!EY61,10)</f>
        <v>3.6274700000000002E-4</v>
      </c>
      <c r="EZ61">
        <f>ROUND('qx mannen 2022'!EZ61,10)</f>
        <v>3.5613190000000002E-4</v>
      </c>
      <c r="FA61">
        <f>ROUND('qx mannen 2022'!FA61,10)</f>
        <v>3.496374E-4</v>
      </c>
      <c r="FB61">
        <f>ROUND('qx mannen 2022'!FB61,10)</f>
        <v>3.4326130000000003E-4</v>
      </c>
      <c r="FC61">
        <f>ROUND('qx mannen 2022'!FC61,10)</f>
        <v>3.3700149999999998E-4</v>
      </c>
      <c r="FD61">
        <f>ROUND('qx mannen 2022'!FD61,10)</f>
        <v>3.3085580000000002E-4</v>
      </c>
      <c r="FE61">
        <f>ROUND('qx mannen 2022'!FE61,10)</f>
        <v>3.2482220000000002E-4</v>
      </c>
      <c r="FF61">
        <f>ROUND('qx mannen 2022'!FF61,10)</f>
        <v>3.1889860000000001E-4</v>
      </c>
      <c r="FG61">
        <f>ROUND('qx mannen 2022'!FG61,10)</f>
        <v>3.1308300000000002E-4</v>
      </c>
      <c r="FH61">
        <f>ROUND('qx mannen 2022'!FH61,10)</f>
        <v>3.0737350000000001E-4</v>
      </c>
      <c r="FI61">
        <f>ROUND('qx mannen 2022'!FI61,10)</f>
        <v>3.01768E-4</v>
      </c>
      <c r="FJ61">
        <f>ROUND('qx mannen 2022'!FJ61,10)</f>
        <v>2.9626480000000002E-4</v>
      </c>
      <c r="FK61">
        <f>ROUND('qx mannen 2022'!FK61,10)</f>
        <v>2.9086189999999999E-4</v>
      </c>
      <c r="FL61">
        <f>ROUND('qx mannen 2022'!FL61,10)</f>
        <v>2.8555749999999998E-4</v>
      </c>
      <c r="FM61">
        <f>ROUND('qx mannen 2022'!FM61,10)</f>
        <v>2.803498E-4</v>
      </c>
      <c r="FN61">
        <f>ROUND('qx mannen 2022'!FN61,10)</f>
        <v>2.7523709999999999E-4</v>
      </c>
      <c r="FO61">
        <f>ROUND('qx mannen 2022'!FO61,10)</f>
        <v>2.7021770000000003E-4</v>
      </c>
      <c r="FP61">
        <f>ROUND('qx mannen 2022'!FP61,10)</f>
        <v>2.6528970000000001E-4</v>
      </c>
      <c r="FQ61">
        <f>ROUND('qx mannen 2022'!FQ61,10)</f>
        <v>2.604517E-4</v>
      </c>
    </row>
    <row r="62" spans="2:173" x14ac:dyDescent="0.2">
      <c r="B62">
        <f>ROUND('qx mannen 2022'!B62,10)</f>
        <v>7.0299617000000002E-3</v>
      </c>
      <c r="C62">
        <f>ROUND('qx mannen 2022'!C62,10)</f>
        <v>6.8855716000000003E-3</v>
      </c>
      <c r="D62">
        <f>ROUND('qx mannen 2022'!D62,10)</f>
        <v>6.689398E-3</v>
      </c>
      <c r="E62">
        <f>ROUND('qx mannen 2022'!E62,10)</f>
        <v>6.5283262999999998E-3</v>
      </c>
      <c r="F62">
        <f>ROUND('qx mannen 2022'!F62,10)</f>
        <v>6.3858576999999998E-3</v>
      </c>
      <c r="G62">
        <f>ROUND('qx mannen 2022'!G62,10)</f>
        <v>6.2539596999999997E-3</v>
      </c>
      <c r="H62">
        <f>ROUND('qx mannen 2022'!H62,10)</f>
        <v>6.1286663999999998E-3</v>
      </c>
      <c r="I62">
        <f>ROUND('qx mannen 2022'!I62,10)</f>
        <v>6.0079875E-3</v>
      </c>
      <c r="J62">
        <f>ROUND('qx mannen 2022'!J62,10)</f>
        <v>5.8908991000000003E-3</v>
      </c>
      <c r="K62">
        <f>ROUND('qx mannen 2022'!K62,10)</f>
        <v>5.7768532999999999E-3</v>
      </c>
      <c r="L62">
        <f>ROUND('qx mannen 2022'!L62,10)</f>
        <v>5.6655378000000003E-3</v>
      </c>
      <c r="M62">
        <f>ROUND('qx mannen 2022'!M62,10)</f>
        <v>5.5567587E-3</v>
      </c>
      <c r="N62">
        <f>ROUND('qx mannen 2022'!N62,10)</f>
        <v>5.4503826000000003E-3</v>
      </c>
      <c r="O62">
        <f>ROUND('qx mannen 2022'!O62,10)</f>
        <v>5.3463076999999996E-3</v>
      </c>
      <c r="P62">
        <f>ROUND('qx mannen 2022'!P62,10)</f>
        <v>5.2444500999999999E-3</v>
      </c>
      <c r="Q62">
        <f>ROUND('qx mannen 2022'!Q62,10)</f>
        <v>5.1447365999999998E-3</v>
      </c>
      <c r="R62">
        <f>ROUND('qx mannen 2022'!R62,10)</f>
        <v>5.0471005999999999E-3</v>
      </c>
      <c r="S62">
        <f>ROUND('qx mannen 2022'!S62,10)</f>
        <v>4.9514807999999997E-3</v>
      </c>
      <c r="T62">
        <f>ROUND('qx mannen 2022'!T62,10)</f>
        <v>4.8578196000000004E-3</v>
      </c>
      <c r="U62">
        <f>ROUND('qx mannen 2022'!U62,10)</f>
        <v>4.7660630000000001E-3</v>
      </c>
      <c r="V62">
        <f>ROUND('qx mannen 2022'!V62,10)</f>
        <v>4.6761594000000002E-3</v>
      </c>
      <c r="W62">
        <f>ROUND('qx mannen 2022'!W62,10)</f>
        <v>4.5880599999999997E-3</v>
      </c>
      <c r="X62">
        <f>ROUND('qx mannen 2022'!X62,10)</f>
        <v>4.5017184999999998E-3</v>
      </c>
      <c r="Y62">
        <f>ROUND('qx mannen 2022'!Y62,10)</f>
        <v>4.4170902999999999E-3</v>
      </c>
      <c r="Z62">
        <f>ROUND('qx mannen 2022'!Z62,10)</f>
        <v>4.3341331999999996E-3</v>
      </c>
      <c r="AA62">
        <f>ROUND('qx mannen 2022'!AA62,10)</f>
        <v>4.2528063999999997E-3</v>
      </c>
      <c r="AB62">
        <f>ROUND('qx mannen 2022'!AB62,10)</f>
        <v>4.1730710000000004E-3</v>
      </c>
      <c r="AC62">
        <f>ROUND('qx mannen 2022'!AC62,10)</f>
        <v>4.0948896000000002E-3</v>
      </c>
      <c r="AD62">
        <f>ROUND('qx mannen 2022'!AD62,10)</f>
        <v>4.0182263000000003E-3</v>
      </c>
      <c r="AE62">
        <f>ROUND('qx mannen 2022'!AE62,10)</f>
        <v>3.9430463999999997E-3</v>
      </c>
      <c r="AF62">
        <f>ROUND('qx mannen 2022'!AF62,10)</f>
        <v>3.8693167000000001E-3</v>
      </c>
      <c r="AG62">
        <f>ROUND('qx mannen 2022'!AG62,10)</f>
        <v>3.7970047999999999E-3</v>
      </c>
      <c r="AH62">
        <f>ROUND('qx mannen 2022'!AH62,10)</f>
        <v>3.7260799000000001E-3</v>
      </c>
      <c r="AI62">
        <f>ROUND('qx mannen 2022'!AI62,10)</f>
        <v>3.6565117000000001E-3</v>
      </c>
      <c r="AJ62">
        <f>ROUND('qx mannen 2022'!AJ62,10)</f>
        <v>3.5882712000000002E-3</v>
      </c>
      <c r="AK62">
        <f>ROUND('qx mannen 2022'!AK62,10)</f>
        <v>3.5213304000000002E-3</v>
      </c>
      <c r="AL62">
        <f>ROUND('qx mannen 2022'!AL62,10)</f>
        <v>3.4556617999999999E-3</v>
      </c>
      <c r="AM62">
        <f>ROUND('qx mannen 2022'!AM62,10)</f>
        <v>3.3912388999999999E-3</v>
      </c>
      <c r="AN62">
        <f>ROUND('qx mannen 2022'!AN62,10)</f>
        <v>3.3280362E-3</v>
      </c>
      <c r="AO62">
        <f>ROUND('qx mannen 2022'!AO62,10)</f>
        <v>3.2660285E-3</v>
      </c>
      <c r="AP62">
        <f>ROUND('qx mannen 2022'!AP62,10)</f>
        <v>3.2051915000000002E-3</v>
      </c>
      <c r="AQ62">
        <f>ROUND('qx mannen 2022'!AQ62,10)</f>
        <v>3.1455016E-3</v>
      </c>
      <c r="AR62">
        <f>ROUND('qx mannen 2022'!AR62,10)</f>
        <v>3.0869358000000001E-3</v>
      </c>
      <c r="AS62">
        <f>ROUND('qx mannen 2022'!AS62,10)</f>
        <v>3.0294715999999999E-3</v>
      </c>
      <c r="AT62">
        <f>ROUND('qx mannen 2022'!AT62,10)</f>
        <v>2.9730872000000002E-3</v>
      </c>
      <c r="AU62">
        <f>ROUND('qx mannen 2022'!AU62,10)</f>
        <v>2.9177613000000002E-3</v>
      </c>
      <c r="AV62">
        <f>ROUND('qx mannen 2022'!AV62,10)</f>
        <v>2.8634730000000001E-3</v>
      </c>
      <c r="AW62">
        <f>ROUND('qx mannen 2022'!AW62,10)</f>
        <v>2.8102021E-3</v>
      </c>
      <c r="AX62">
        <f>ROUND('qx mannen 2022'!AX62,10)</f>
        <v>2.7579287E-3</v>
      </c>
      <c r="AY62">
        <f>ROUND('qx mannen 2022'!AY62,10)</f>
        <v>2.7066335000000001E-3</v>
      </c>
      <c r="AZ62">
        <f>ROUND('qx mannen 2022'!AZ62,10)</f>
        <v>2.6562974999999999E-3</v>
      </c>
      <c r="BA62">
        <f>ROUND('qx mannen 2022'!BA62,10)</f>
        <v>2.6069022E-3</v>
      </c>
      <c r="BB62">
        <f>ROUND('qx mannen 2022'!BB62,10)</f>
        <v>2.5584295999999999E-3</v>
      </c>
      <c r="BC62">
        <f>ROUND('qx mannen 2022'!BC62,10)</f>
        <v>2.510862E-3</v>
      </c>
      <c r="BD62">
        <f>ROUND('qx mannen 2022'!BD62,10)</f>
        <v>2.4641820000000001E-3</v>
      </c>
      <c r="BE62">
        <f>ROUND('qx mannen 2022'!BE62,10)</f>
        <v>2.4183728000000001E-3</v>
      </c>
      <c r="BF62">
        <f>ROUND('qx mannen 2022'!BF62,10)</f>
        <v>2.3734177999999999E-3</v>
      </c>
      <c r="BG62">
        <f>ROUND('qx mannen 2022'!BG62,10)</f>
        <v>2.3293007000000001E-3</v>
      </c>
      <c r="BH62">
        <f>ROUND('qx mannen 2022'!BH62,10)</f>
        <v>2.2860056E-3</v>
      </c>
      <c r="BI62">
        <f>ROUND('qx mannen 2022'!BI62,10)</f>
        <v>2.243517E-3</v>
      </c>
      <c r="BJ62">
        <f>ROUND('qx mannen 2022'!BJ62,10)</f>
        <v>2.2018197000000001E-3</v>
      </c>
      <c r="BK62">
        <f>ROUND('qx mannen 2022'!BK62,10)</f>
        <v>2.1608986999999999E-3</v>
      </c>
      <c r="BL62">
        <f>ROUND('qx mannen 2022'!BL62,10)</f>
        <v>2.1207394000000001E-3</v>
      </c>
      <c r="BM62">
        <f>ROUND('qx mannen 2022'!BM62,10)</f>
        <v>2.0813275000000002E-3</v>
      </c>
      <c r="BN62">
        <f>ROUND('qx mannen 2022'!BN62,10)</f>
        <v>2.0426489000000001E-3</v>
      </c>
      <c r="BO62">
        <f>ROUND('qx mannen 2022'!BO62,10)</f>
        <v>2.0046897999999999E-3</v>
      </c>
      <c r="BP62">
        <f>ROUND('qx mannen 2022'!BP62,10)</f>
        <v>1.9674368000000002E-3</v>
      </c>
      <c r="BQ62">
        <f>ROUND('qx mannen 2022'!BQ62,10)</f>
        <v>1.9308766E-3</v>
      </c>
      <c r="BR62">
        <f>ROUND('qx mannen 2022'!BR62,10)</f>
        <v>1.8949962E-3</v>
      </c>
      <c r="BS62">
        <f>ROUND('qx mannen 2022'!BS62,10)</f>
        <v>1.8597829E-3</v>
      </c>
      <c r="BT62">
        <f>ROUND('qx mannen 2022'!BT62,10)</f>
        <v>1.8252243E-3</v>
      </c>
      <c r="BU62">
        <f>ROUND('qx mannen 2022'!BU62,10)</f>
        <v>1.7913081E-3</v>
      </c>
      <c r="BV62">
        <f>ROUND('qx mannen 2022'!BV62,10)</f>
        <v>1.7580224000000001E-3</v>
      </c>
      <c r="BW62">
        <f>ROUND('qx mannen 2022'!BW62,10)</f>
        <v>1.7253552000000001E-3</v>
      </c>
      <c r="BX62">
        <f>ROUND('qx mannen 2022'!BX62,10)</f>
        <v>1.6932951999999999E-3</v>
      </c>
      <c r="BY62">
        <f>ROUND('qx mannen 2022'!BY62,10)</f>
        <v>1.6618309999999999E-3</v>
      </c>
      <c r="BZ62">
        <f>ROUND('qx mannen 2022'!BZ62,10)</f>
        <v>1.6309514E-3</v>
      </c>
      <c r="CA62">
        <f>ROUND('qx mannen 2022'!CA62,10)</f>
        <v>1.6006455999999999E-3</v>
      </c>
      <c r="CB62">
        <f>ROUND('qx mannen 2022'!CB62,10)</f>
        <v>1.570903E-3</v>
      </c>
      <c r="CC62">
        <f>ROUND('qx mannen 2022'!CC62,10)</f>
        <v>1.5417129000000001E-3</v>
      </c>
      <c r="CD62">
        <f>ROUND('qx mannen 2022'!CD62,10)</f>
        <v>1.5130651999999999E-3</v>
      </c>
      <c r="CE62">
        <f>ROUND('qx mannen 2022'!CE62,10)</f>
        <v>1.4849497E-3</v>
      </c>
      <c r="CF62">
        <f>ROUND('qx mannen 2022'!CF62,10)</f>
        <v>1.4573565000000001E-3</v>
      </c>
      <c r="CG62">
        <f>ROUND('qx mannen 2022'!CG62,10)</f>
        <v>1.4302760000000001E-3</v>
      </c>
      <c r="CH62">
        <f>ROUND('qx mannen 2022'!CH62,10)</f>
        <v>1.4036985000000001E-3</v>
      </c>
      <c r="CI62">
        <f>ROUND('qx mannen 2022'!CI62,10)</f>
        <v>1.3776147999999999E-3</v>
      </c>
      <c r="CJ62">
        <f>ROUND('qx mannen 2022'!CJ62,10)</f>
        <v>1.3520156E-3</v>
      </c>
      <c r="CK62">
        <f>ROUND('qx mannen 2022'!CK62,10)</f>
        <v>1.3268920000000001E-3</v>
      </c>
      <c r="CL62">
        <f>ROUND('qx mannen 2022'!CL62,10)</f>
        <v>1.3022350999999999E-3</v>
      </c>
      <c r="CM62">
        <f>ROUND('qx mannen 2022'!CM62,10)</f>
        <v>1.2780362E-3</v>
      </c>
      <c r="CN62">
        <f>ROUND('qx mannen 2022'!CN62,10)</f>
        <v>1.2542867999999999E-3</v>
      </c>
      <c r="CO62">
        <f>ROUND('qx mannen 2022'!CO62,10)</f>
        <v>1.2309786E-3</v>
      </c>
      <c r="CP62">
        <f>ROUND('qx mannen 2022'!CP62,10)</f>
        <v>1.2081034E-3</v>
      </c>
      <c r="CQ62">
        <f>ROUND('qx mannen 2022'!CQ62,10)</f>
        <v>1.1856531000000001E-3</v>
      </c>
      <c r="CR62">
        <f>ROUND('qx mannen 2022'!CR62,10)</f>
        <v>1.1636197999999999E-3</v>
      </c>
      <c r="CS62">
        <f>ROUND('qx mannen 2022'!CS62,10)</f>
        <v>1.1419958000000001E-3</v>
      </c>
      <c r="CT62">
        <f>ROUND('qx mannen 2022'!CT62,10)</f>
        <v>1.1207736E-3</v>
      </c>
      <c r="CU62">
        <f>ROUND('qx mannen 2022'!CU62,10)</f>
        <v>1.0999454999999999E-3</v>
      </c>
      <c r="CV62">
        <f>ROUND('qx mannen 2022'!CV62,10)</f>
        <v>1.0795043999999999E-3</v>
      </c>
      <c r="CW62">
        <f>ROUND('qx mannen 2022'!CW62,10)</f>
        <v>1.059443E-3</v>
      </c>
      <c r="CX62">
        <f>ROUND('qx mannen 2022'!CX62,10)</f>
        <v>1.0397542E-3</v>
      </c>
      <c r="CY62">
        <f>ROUND('qx mannen 2022'!CY62,10)</f>
        <v>1.0204312000000001E-3</v>
      </c>
      <c r="CZ62">
        <f>ROUND('qx mannen 2022'!CZ62,10)</f>
        <v>1.0014672000000001E-3</v>
      </c>
      <c r="DA62">
        <f>ROUND('qx mannen 2022'!DA62,10)</f>
        <v>9.828555000000001E-4</v>
      </c>
      <c r="DB62">
        <f>ROUND('qx mannen 2022'!DB62,10)</f>
        <v>9.6458950000000003E-4</v>
      </c>
      <c r="DC62">
        <f>ROUND('qx mannen 2022'!DC62,10)</f>
        <v>9.4666290000000001E-4</v>
      </c>
      <c r="DD62">
        <f>ROUND('qx mannen 2022'!DD62,10)</f>
        <v>9.2906919999999999E-4</v>
      </c>
      <c r="DE62">
        <f>ROUND('qx mannen 2022'!DE62,10)</f>
        <v>9.1180250000000003E-4</v>
      </c>
      <c r="DF62">
        <f>ROUND('qx mannen 2022'!DF62,10)</f>
        <v>8.9485650000000003E-4</v>
      </c>
      <c r="DG62">
        <f>ROUND('qx mannen 2022'!DG62,10)</f>
        <v>8.7822530000000005E-4</v>
      </c>
      <c r="DH62">
        <f>ROUND('qx mannen 2022'!DH62,10)</f>
        <v>8.6190319999999998E-4</v>
      </c>
      <c r="DI62">
        <f>ROUND('qx mannen 2022'!DI62,10)</f>
        <v>8.4588420000000005E-4</v>
      </c>
      <c r="DJ62">
        <f>ROUND('qx mannen 2022'!DJ62,10)</f>
        <v>8.3016290000000005E-4</v>
      </c>
      <c r="DK62">
        <f>ROUND('qx mannen 2022'!DK62,10)</f>
        <v>8.1473370000000002E-4</v>
      </c>
      <c r="DL62">
        <f>ROUND('qx mannen 2022'!DL62,10)</f>
        <v>7.9959110000000003E-4</v>
      </c>
      <c r="DM62">
        <f>ROUND('qx mannen 2022'!DM62,10)</f>
        <v>7.8472990000000005E-4</v>
      </c>
      <c r="DN62">
        <f>ROUND('qx mannen 2022'!DN62,10)</f>
        <v>7.7014469999999997E-4</v>
      </c>
      <c r="DO62">
        <f>ROUND('qx mannen 2022'!DO62,10)</f>
        <v>7.5583059999999997E-4</v>
      </c>
      <c r="DP62">
        <f>ROUND('qx mannen 2022'!DP62,10)</f>
        <v>7.4178239999999999E-4</v>
      </c>
      <c r="DQ62">
        <f>ROUND('qx mannen 2022'!DQ62,10)</f>
        <v>7.2799530000000005E-4</v>
      </c>
      <c r="DR62">
        <f>ROUND('qx mannen 2022'!DR62,10)</f>
        <v>7.1446430000000004E-4</v>
      </c>
      <c r="DS62">
        <f>ROUND('qx mannen 2022'!DS62,10)</f>
        <v>7.0118470000000001E-4</v>
      </c>
      <c r="DT62">
        <f>ROUND('qx mannen 2022'!DT62,10)</f>
        <v>6.881519E-4</v>
      </c>
      <c r="DU62">
        <f>ROUND('qx mannen 2022'!DU62,10)</f>
        <v>6.7536120000000004E-4</v>
      </c>
      <c r="DV62">
        <f>ROUND('qx mannen 2022'!DV62,10)</f>
        <v>6.6280820000000004E-4</v>
      </c>
      <c r="DW62">
        <f>ROUND('qx mannen 2022'!DW62,10)</f>
        <v>6.5048839999999998E-4</v>
      </c>
      <c r="DX62">
        <f>ROUND('qx mannen 2022'!DX62,10)</f>
        <v>6.3839759999999995E-4</v>
      </c>
      <c r="DY62">
        <f>ROUND('qx mannen 2022'!DY62,10)</f>
        <v>6.2653139999999997E-4</v>
      </c>
      <c r="DZ62">
        <f>ROUND('qx mannen 2022'!DZ62,10)</f>
        <v>6.1488579999999997E-4</v>
      </c>
      <c r="EA62">
        <f>ROUND('qx mannen 2022'!EA62,10)</f>
        <v>6.034565E-4</v>
      </c>
      <c r="EB62">
        <f>ROUND('qx mannen 2022'!EB62,10)</f>
        <v>5.9223960000000003E-4</v>
      </c>
      <c r="EC62">
        <f>ROUND('qx mannen 2022'!EC62,10)</f>
        <v>5.8123120000000005E-4</v>
      </c>
      <c r="ED62">
        <f>ROUND('qx mannen 2022'!ED62,10)</f>
        <v>5.7042729999999997E-4</v>
      </c>
      <c r="EE62">
        <f>ROUND('qx mannen 2022'!EE62,10)</f>
        <v>5.5982419999999996E-4</v>
      </c>
      <c r="EF62">
        <f>ROUND('qx mannen 2022'!EF62,10)</f>
        <v>5.4941810000000001E-4</v>
      </c>
      <c r="EG62">
        <f>ROUND('qx mannen 2022'!EG62,10)</f>
        <v>5.3920539999999999E-4</v>
      </c>
      <c r="EH62">
        <f>ROUND('qx mannen 2022'!EH62,10)</f>
        <v>5.2918249999999996E-4</v>
      </c>
      <c r="EI62">
        <f>ROUND('qx mannen 2022'!EI62,10)</f>
        <v>5.1934590000000003E-4</v>
      </c>
      <c r="EJ62">
        <f>ROUND('qx mannen 2022'!EJ62,10)</f>
        <v>5.0969199999999996E-4</v>
      </c>
      <c r="EK62">
        <f>ROUND('qx mannen 2022'!EK62,10)</f>
        <v>5.0021760000000005E-4</v>
      </c>
      <c r="EL62">
        <f>ROUND('qx mannen 2022'!EL62,10)</f>
        <v>4.9091919999999999E-4</v>
      </c>
      <c r="EM62">
        <f>ROUND('qx mannen 2022'!EM62,10)</f>
        <v>4.8179370000000002E-4</v>
      </c>
      <c r="EN62">
        <f>ROUND('qx mannen 2022'!EN62,10)</f>
        <v>4.7283770000000001E-4</v>
      </c>
      <c r="EO62">
        <f>ROUND('qx mannen 2022'!EO62,10)</f>
        <v>4.6404820000000001E-4</v>
      </c>
      <c r="EP62">
        <f>ROUND('qx mannen 2022'!EP62,10)</f>
        <v>4.5542199999999998E-4</v>
      </c>
      <c r="EQ62">
        <f>ROUND('qx mannen 2022'!EQ62,10)</f>
        <v>4.4695610000000002E-4</v>
      </c>
      <c r="ER62">
        <f>ROUND('qx mannen 2022'!ER62,10)</f>
        <v>4.386476E-4</v>
      </c>
      <c r="ES62">
        <f>ROUND('qx mannen 2022'!ES62,10)</f>
        <v>4.3049350000000001E-4</v>
      </c>
      <c r="ET62">
        <f>ROUND('qx mannen 2022'!ET62,10)</f>
        <v>4.2249099999999999E-4</v>
      </c>
      <c r="EU62">
        <f>ROUND('qx mannen 2022'!EU62,10)</f>
        <v>4.1463710000000001E-4</v>
      </c>
      <c r="EV62">
        <f>ROUND('qx mannen 2022'!EV62,10)</f>
        <v>4.0692929999999999E-4</v>
      </c>
      <c r="EW62">
        <f>ROUND('qx mannen 2022'!EW62,10)</f>
        <v>3.993647E-4</v>
      </c>
      <c r="EX62">
        <f>ROUND('qx mannen 2022'!EX62,10)</f>
        <v>3.9194069999999999E-4</v>
      </c>
      <c r="EY62">
        <f>ROUND('qx mannen 2022'!EY62,10)</f>
        <v>3.8465459999999999E-4</v>
      </c>
      <c r="EZ62">
        <f>ROUND('qx mannen 2022'!EZ62,10)</f>
        <v>3.7750400000000002E-4</v>
      </c>
      <c r="FA62">
        <f>ROUND('qx mannen 2022'!FA62,10)</f>
        <v>3.704863E-4</v>
      </c>
      <c r="FB62">
        <f>ROUND('qx mannen 2022'!FB62,10)</f>
        <v>3.6359910000000002E-4</v>
      </c>
      <c r="FC62">
        <f>ROUND('qx mannen 2022'!FC62,10)</f>
        <v>3.5683980000000002E-4</v>
      </c>
      <c r="FD62">
        <f>ROUND('qx mannen 2022'!FD62,10)</f>
        <v>3.502062E-4</v>
      </c>
      <c r="FE62">
        <f>ROUND('qx mannen 2022'!FE62,10)</f>
        <v>3.4369579999999998E-4</v>
      </c>
      <c r="FF62">
        <f>ROUND('qx mannen 2022'!FF62,10)</f>
        <v>3.3730650000000001E-4</v>
      </c>
      <c r="FG62">
        <f>ROUND('qx mannen 2022'!FG62,10)</f>
        <v>3.3103599999999999E-4</v>
      </c>
      <c r="FH62">
        <f>ROUND('qx mannen 2022'!FH62,10)</f>
        <v>3.2488189999999999E-4</v>
      </c>
      <c r="FI62">
        <f>ROUND('qx mannen 2022'!FI62,10)</f>
        <v>3.188423E-4</v>
      </c>
      <c r="FJ62">
        <f>ROUND('qx mannen 2022'!FJ62,10)</f>
        <v>3.1291499999999998E-4</v>
      </c>
      <c r="FK62">
        <f>ROUND('qx mannen 2022'!FK62,10)</f>
        <v>3.0709779999999999E-4</v>
      </c>
      <c r="FL62">
        <f>ROUND('qx mannen 2022'!FL62,10)</f>
        <v>3.013887E-4</v>
      </c>
      <c r="FM62">
        <f>ROUND('qx mannen 2022'!FM62,10)</f>
        <v>2.9578569999999998E-4</v>
      </c>
      <c r="FN62">
        <f>ROUND('qx mannen 2022'!FN62,10)</f>
        <v>2.9028689999999999E-4</v>
      </c>
      <c r="FO62">
        <f>ROUND('qx mannen 2022'!FO62,10)</f>
        <v>2.8489040000000002E-4</v>
      </c>
      <c r="FP62">
        <f>ROUND('qx mannen 2022'!FP62,10)</f>
        <v>2.7959410000000001E-4</v>
      </c>
      <c r="FQ62">
        <f>ROUND('qx mannen 2022'!FQ62,10)</f>
        <v>2.7439629999999999E-4</v>
      </c>
    </row>
    <row r="63" spans="2:173" x14ac:dyDescent="0.2">
      <c r="B63">
        <f>ROUND('qx mannen 2022'!B63,10)</f>
        <v>7.7125249999999996E-3</v>
      </c>
      <c r="C63">
        <f>ROUND('qx mannen 2022'!C63,10)</f>
        <v>7.5550989000000004E-3</v>
      </c>
      <c r="D63">
        <f>ROUND('qx mannen 2022'!D63,10)</f>
        <v>7.3268368999999996E-3</v>
      </c>
      <c r="E63">
        <f>ROUND('qx mannen 2022'!E63,10)</f>
        <v>7.1446907000000002E-3</v>
      </c>
      <c r="F63">
        <f>ROUND('qx mannen 2022'!F63,10)</f>
        <v>6.9864853000000003E-3</v>
      </c>
      <c r="G63">
        <f>ROUND('qx mannen 2022'!G63,10)</f>
        <v>6.8414840999999997E-3</v>
      </c>
      <c r="H63">
        <f>ROUND('qx mannen 2022'!H63,10)</f>
        <v>6.7044182000000003E-3</v>
      </c>
      <c r="I63">
        <f>ROUND('qx mannen 2022'!I63,10)</f>
        <v>6.5726678999999998E-3</v>
      </c>
      <c r="J63">
        <f>ROUND('qx mannen 2022'!J63,10)</f>
        <v>6.4449062000000003E-3</v>
      </c>
      <c r="K63">
        <f>ROUND('qx mannen 2022'!K63,10)</f>
        <v>6.3204402999999998E-3</v>
      </c>
      <c r="L63">
        <f>ROUND('qx mannen 2022'!L63,10)</f>
        <v>6.1988907999999997E-3</v>
      </c>
      <c r="M63">
        <f>ROUND('qx mannen 2022'!M63,10)</f>
        <v>6.0800332000000004E-3</v>
      </c>
      <c r="N63">
        <f>ROUND('qx mannen 2022'!N63,10)</f>
        <v>5.9637218000000002E-3</v>
      </c>
      <c r="O63">
        <f>ROUND('qx mannen 2022'!O63,10)</f>
        <v>5.8498507999999996E-3</v>
      </c>
      <c r="P63">
        <f>ROUND('qx mannen 2022'!P63,10)</f>
        <v>5.7383358000000001E-3</v>
      </c>
      <c r="Q63">
        <f>ROUND('qx mannen 2022'!Q63,10)</f>
        <v>5.6291046000000004E-3</v>
      </c>
      <c r="R63">
        <f>ROUND('qx mannen 2022'!R63,10)</f>
        <v>5.5220924999999999E-3</v>
      </c>
      <c r="S63">
        <f>ROUND('qx mannen 2022'!S63,10)</f>
        <v>5.4172394E-3</v>
      </c>
      <c r="T63">
        <f>ROUND('qx mannen 2022'!T63,10)</f>
        <v>5.3144893999999996E-3</v>
      </c>
      <c r="U63">
        <f>ROUND('qx mannen 2022'!U63,10)</f>
        <v>5.2137889999999999E-3</v>
      </c>
      <c r="V63">
        <f>ROUND('qx mannen 2022'!V63,10)</f>
        <v>5.1150876000000001E-3</v>
      </c>
      <c r="W63">
        <f>ROUND('qx mannen 2022'!W63,10)</f>
        <v>5.0183366999999998E-3</v>
      </c>
      <c r="X63">
        <f>ROUND('qx mannen 2022'!X63,10)</f>
        <v>4.9234897999999999E-3</v>
      </c>
      <c r="Y63">
        <f>ROUND('qx mannen 2022'!Y63,10)</f>
        <v>4.8305023000000001E-3</v>
      </c>
      <c r="Z63">
        <f>ROUND('qx mannen 2022'!Z63,10)</f>
        <v>4.7393312999999999E-3</v>
      </c>
      <c r="AA63">
        <f>ROUND('qx mannen 2022'!AA63,10)</f>
        <v>4.6499354000000001E-3</v>
      </c>
      <c r="AB63">
        <f>ROUND('qx mannen 2022'!AB63,10)</f>
        <v>4.5622746999999996E-3</v>
      </c>
      <c r="AC63">
        <f>ROUND('qx mannen 2022'!AC63,10)</f>
        <v>4.4763108000000001E-3</v>
      </c>
      <c r="AD63">
        <f>ROUND('qx mannen 2022'!AD63,10)</f>
        <v>4.3920065000000001E-3</v>
      </c>
      <c r="AE63">
        <f>ROUND('qx mannen 2022'!AE63,10)</f>
        <v>4.3093259E-3</v>
      </c>
      <c r="AF63">
        <f>ROUND('qx mannen 2022'!AF63,10)</f>
        <v>4.2282340999999996E-3</v>
      </c>
      <c r="AG63">
        <f>ROUND('qx mannen 2022'!AG63,10)</f>
        <v>4.1486973999999999E-3</v>
      </c>
      <c r="AH63">
        <f>ROUND('qx mannen 2022'!AH63,10)</f>
        <v>4.0706830000000003E-3</v>
      </c>
      <c r="AI63">
        <f>ROUND('qx mannen 2022'!AI63,10)</f>
        <v>3.9941593000000003E-3</v>
      </c>
      <c r="AJ63">
        <f>ROUND('qx mannen 2022'!AJ63,10)</f>
        <v>3.9190952999999997E-3</v>
      </c>
      <c r="AK63">
        <f>ROUND('qx mannen 2022'!AK63,10)</f>
        <v>3.8454611000000001E-3</v>
      </c>
      <c r="AL63">
        <f>ROUND('qx mannen 2022'!AL63,10)</f>
        <v>3.7732274999999998E-3</v>
      </c>
      <c r="AM63">
        <f>ROUND('qx mannen 2022'!AM63,10)</f>
        <v>3.7023660999999999E-3</v>
      </c>
      <c r="AN63">
        <f>ROUND('qx mannen 2022'!AN63,10)</f>
        <v>3.6328492000000001E-3</v>
      </c>
      <c r="AO63">
        <f>ROUND('qx mannen 2022'!AO63,10)</f>
        <v>3.5646499999999999E-3</v>
      </c>
      <c r="AP63">
        <f>ROUND('qx mannen 2022'!AP63,10)</f>
        <v>3.4977420999999999E-3</v>
      </c>
      <c r="AQ63">
        <f>ROUND('qx mannen 2022'!AQ63,10)</f>
        <v>3.4321E-3</v>
      </c>
      <c r="AR63">
        <f>ROUND('qx mannen 2022'!AR63,10)</f>
        <v>3.3676985999999999E-3</v>
      </c>
      <c r="AS63">
        <f>ROUND('qx mannen 2022'!AS63,10)</f>
        <v>3.3045136E-3</v>
      </c>
      <c r="AT63">
        <f>ROUND('qx mannen 2022'!AT63,10)</f>
        <v>3.2425211E-3</v>
      </c>
      <c r="AU63">
        <f>ROUND('qx mannen 2022'!AU63,10)</f>
        <v>3.1816978000000001E-3</v>
      </c>
      <c r="AV63">
        <f>ROUND('qx mannen 2022'!AV63,10)</f>
        <v>3.1220211E-3</v>
      </c>
      <c r="AW63">
        <f>ROUND('qx mannen 2022'!AW63,10)</f>
        <v>3.0634686E-3</v>
      </c>
      <c r="AX63">
        <f>ROUND('qx mannen 2022'!AX63,10)</f>
        <v>3.0060185999999998E-3</v>
      </c>
      <c r="AY63">
        <f>ROUND('qx mannen 2022'!AY63,10)</f>
        <v>2.9496498999999998E-3</v>
      </c>
      <c r="AZ63">
        <f>ROUND('qx mannen 2022'!AZ63,10)</f>
        <v>2.8943417000000002E-3</v>
      </c>
      <c r="BA63">
        <f>ROUND('qx mannen 2022'!BA63,10)</f>
        <v>2.8400736E-3</v>
      </c>
      <c r="BB63">
        <f>ROUND('qx mannen 2022'!BB63,10)</f>
        <v>2.7868255999999999E-3</v>
      </c>
      <c r="BC63">
        <f>ROUND('qx mannen 2022'!BC63,10)</f>
        <v>2.7345783000000002E-3</v>
      </c>
      <c r="BD63">
        <f>ROUND('qx mannen 2022'!BD63,10)</f>
        <v>2.6833124999999999E-3</v>
      </c>
      <c r="BE63">
        <f>ROUND('qx mannen 2022'!BE63,10)</f>
        <v>2.6330096000000002E-3</v>
      </c>
      <c r="BF63">
        <f>ROUND('qx mannen 2022'!BF63,10)</f>
        <v>2.5836512999999998E-3</v>
      </c>
      <c r="BG63">
        <f>ROUND('qx mannen 2022'!BG63,10)</f>
        <v>2.5352195000000002E-3</v>
      </c>
      <c r="BH63">
        <f>ROUND('qx mannen 2022'!BH63,10)</f>
        <v>2.4876967E-3</v>
      </c>
      <c r="BI63">
        <f>ROUND('qx mannen 2022'!BI63,10)</f>
        <v>2.4410657999999999E-3</v>
      </c>
      <c r="BJ63">
        <f>ROUND('qx mannen 2022'!BJ63,10)</f>
        <v>2.3953096000000002E-3</v>
      </c>
      <c r="BK63">
        <f>ROUND('qx mannen 2022'!BK63,10)</f>
        <v>2.3504119E-3</v>
      </c>
      <c r="BL63">
        <f>ROUND('qx mannen 2022'!BL63,10)</f>
        <v>2.3063561999999999E-3</v>
      </c>
      <c r="BM63">
        <f>ROUND('qx mannen 2022'!BM63,10)</f>
        <v>2.2631268000000001E-3</v>
      </c>
      <c r="BN63">
        <f>ROUND('qx mannen 2022'!BN63,10)</f>
        <v>2.2207080000000001E-3</v>
      </c>
      <c r="BO63">
        <f>ROUND('qx mannen 2022'!BO63,10)</f>
        <v>2.1790845000000001E-3</v>
      </c>
      <c r="BP63">
        <f>ROUND('qx mannen 2022'!BP63,10)</f>
        <v>2.1382414000000001E-3</v>
      </c>
      <c r="BQ63">
        <f>ROUND('qx mannen 2022'!BQ63,10)</f>
        <v>2.0981639E-3</v>
      </c>
      <c r="BR63">
        <f>ROUND('qx mannen 2022'!BR63,10)</f>
        <v>2.0588376999999998E-3</v>
      </c>
      <c r="BS63">
        <f>ROUND('qx mannen 2022'!BS63,10)</f>
        <v>2.0202485999999999E-3</v>
      </c>
      <c r="BT63">
        <f>ROUND('qx mannen 2022'!BT63,10)</f>
        <v>1.9823826999999998E-3</v>
      </c>
      <c r="BU63">
        <f>ROUND('qx mannen 2022'!BU63,10)</f>
        <v>1.9452264999999999E-3</v>
      </c>
      <c r="BV63">
        <f>ROUND('qx mannen 2022'!BV63,10)</f>
        <v>1.9087666999999999E-3</v>
      </c>
      <c r="BW63">
        <f>ROUND('qx mannen 2022'!BW63,10)</f>
        <v>1.8729901E-3</v>
      </c>
      <c r="BX63">
        <f>ROUND('qx mannen 2022'!BX63,10)</f>
        <v>1.8378839000000001E-3</v>
      </c>
      <c r="BY63">
        <f>ROUND('qx mannen 2022'!BY63,10)</f>
        <v>1.8034355000000001E-3</v>
      </c>
      <c r="BZ63">
        <f>ROUND('qx mannen 2022'!BZ63,10)</f>
        <v>1.7696327E-3</v>
      </c>
      <c r="CA63">
        <f>ROUND('qx mannen 2022'!CA63,10)</f>
        <v>1.7364632E-3</v>
      </c>
      <c r="CB63">
        <f>ROUND('qx mannen 2022'!CB63,10)</f>
        <v>1.7039151999999999E-3</v>
      </c>
      <c r="CC63">
        <f>ROUND('qx mannen 2022'!CC63,10)</f>
        <v>1.6719771000000001E-3</v>
      </c>
      <c r="CD63">
        <f>ROUND('qx mannen 2022'!CD63,10)</f>
        <v>1.6406374E-3</v>
      </c>
      <c r="CE63">
        <f>ROUND('qx mannen 2022'!CE63,10)</f>
        <v>1.6098849000000001E-3</v>
      </c>
      <c r="CF63">
        <f>ROUND('qx mannen 2022'!CF63,10)</f>
        <v>1.5797086E-3</v>
      </c>
      <c r="CG63">
        <f>ROUND('qx mannen 2022'!CG63,10)</f>
        <v>1.5500976000000001E-3</v>
      </c>
      <c r="CH63">
        <f>ROUND('qx mannen 2022'!CH63,10)</f>
        <v>1.5210415000000001E-3</v>
      </c>
      <c r="CI63">
        <f>ROUND('qx mannen 2022'!CI63,10)</f>
        <v>1.4925298000000001E-3</v>
      </c>
      <c r="CJ63">
        <f>ROUND('qx mannen 2022'!CJ63,10)</f>
        <v>1.4645521999999999E-3</v>
      </c>
      <c r="CK63">
        <f>ROUND('qx mannen 2022'!CK63,10)</f>
        <v>1.4370989E-3</v>
      </c>
      <c r="CL63">
        <f>ROUND('qx mannen 2022'!CL63,10)</f>
        <v>1.4101598999999999E-3</v>
      </c>
      <c r="CM63">
        <f>ROUND('qx mannen 2022'!CM63,10)</f>
        <v>1.3837257E-3</v>
      </c>
      <c r="CN63">
        <f>ROUND('qx mannen 2022'!CN63,10)</f>
        <v>1.3577867E-3</v>
      </c>
      <c r="CO63">
        <f>ROUND('qx mannen 2022'!CO63,10)</f>
        <v>1.3323338000000001E-3</v>
      </c>
      <c r="CP63">
        <f>ROUND('qx mannen 2022'!CP63,10)</f>
        <v>1.3073576999999999E-3</v>
      </c>
      <c r="CQ63">
        <f>ROUND('qx mannen 2022'!CQ63,10)</f>
        <v>1.2828497E-3</v>
      </c>
      <c r="CR63">
        <f>ROUND('qx mannen 2022'!CR63,10)</f>
        <v>1.2588008000000001E-3</v>
      </c>
      <c r="CS63">
        <f>ROUND('qx mannen 2022'!CS63,10)</f>
        <v>1.2352025999999999E-3</v>
      </c>
      <c r="CT63">
        <f>ROUND('qx mannen 2022'!CT63,10)</f>
        <v>1.2120465E-3</v>
      </c>
      <c r="CU63">
        <f>ROUND('qx mannen 2022'!CU63,10)</f>
        <v>1.1893243E-3</v>
      </c>
      <c r="CV63">
        <f>ROUND('qx mannen 2022'!CV63,10)</f>
        <v>1.1670279E-3</v>
      </c>
      <c r="CW63">
        <f>ROUND('qx mannen 2022'!CW63,10)</f>
        <v>1.1451492999999999E-3</v>
      </c>
      <c r="CX63">
        <f>ROUND('qx mannen 2022'!CX63,10)</f>
        <v>1.1236805999999999E-3</v>
      </c>
      <c r="CY63">
        <f>ROUND('qx mannen 2022'!CY63,10)</f>
        <v>1.1026142999999999E-3</v>
      </c>
      <c r="CZ63">
        <f>ROUND('qx mannen 2022'!CZ63,10)</f>
        <v>1.0819427E-3</v>
      </c>
      <c r="DA63">
        <f>ROUND('qx mannen 2022'!DA63,10)</f>
        <v>1.0616585E-3</v>
      </c>
      <c r="DB63">
        <f>ROUND('qx mannen 2022'!DB63,10)</f>
        <v>1.0417543000000001E-3</v>
      </c>
      <c r="DC63">
        <f>ROUND('qx mannen 2022'!DC63,10)</f>
        <v>1.0222231999999999E-3</v>
      </c>
      <c r="DD63">
        <f>ROUND('qx mannen 2022'!DD63,10)</f>
        <v>1.0030581000000001E-3</v>
      </c>
      <c r="DE63">
        <f>ROUND('qx mannen 2022'!DE63,10)</f>
        <v>9.8425219999999998E-4</v>
      </c>
      <c r="DF63">
        <f>ROUND('qx mannen 2022'!DF63,10)</f>
        <v>9.6579860000000001E-4</v>
      </c>
      <c r="DG63">
        <f>ROUND('qx mannen 2022'!DG63,10)</f>
        <v>9.4769099999999996E-4</v>
      </c>
      <c r="DH63">
        <f>ROUND('qx mannen 2022'!DH63,10)</f>
        <v>9.2992260000000001E-4</v>
      </c>
      <c r="DI63">
        <f>ROUND('qx mannen 2022'!DI63,10)</f>
        <v>9.1248730000000001E-4</v>
      </c>
      <c r="DJ63">
        <f>ROUND('qx mannen 2022'!DJ63,10)</f>
        <v>8.9537869999999997E-4</v>
      </c>
      <c r="DK63">
        <f>ROUND('qx mannen 2022'!DK63,10)</f>
        <v>8.785908E-4</v>
      </c>
      <c r="DL63">
        <f>ROUND('qx mannen 2022'!DL63,10)</f>
        <v>8.6211749999999998E-4</v>
      </c>
      <c r="DM63">
        <f>ROUND('qx mannen 2022'!DM63,10)</f>
        <v>8.4595299999999998E-4</v>
      </c>
      <c r="DN63">
        <f>ROUND('qx mannen 2022'!DN63,10)</f>
        <v>8.3009139999999995E-4</v>
      </c>
      <c r="DO63">
        <f>ROUND('qx mannen 2022'!DO63,10)</f>
        <v>8.1452710000000004E-4</v>
      </c>
      <c r="DP63">
        <f>ROUND('qx mannen 2022'!DP63,10)</f>
        <v>7.9925449999999996E-4</v>
      </c>
      <c r="DQ63">
        <f>ROUND('qx mannen 2022'!DQ63,10)</f>
        <v>7.8426820000000003E-4</v>
      </c>
      <c r="DR63">
        <f>ROUND('qx mannen 2022'!DR63,10)</f>
        <v>7.6956279999999995E-4</v>
      </c>
      <c r="DS63">
        <f>ROUND('qx mannen 2022'!DS63,10)</f>
        <v>7.5513299999999995E-4</v>
      </c>
      <c r="DT63">
        <f>ROUND('qx mannen 2022'!DT63,10)</f>
        <v>7.4097370000000004E-4</v>
      </c>
      <c r="DU63">
        <f>ROUND('qx mannen 2022'!DU63,10)</f>
        <v>7.270798E-4</v>
      </c>
      <c r="DV63">
        <f>ROUND('qx mannen 2022'!DV63,10)</f>
        <v>7.1344639999999999E-4</v>
      </c>
      <c r="DW63">
        <f>ROUND('qx mannen 2022'!DW63,10)</f>
        <v>7.0006850000000004E-4</v>
      </c>
      <c r="DX63">
        <f>ROUND('qx mannen 2022'!DX63,10)</f>
        <v>6.8694130000000004E-4</v>
      </c>
      <c r="DY63">
        <f>ROUND('qx mannen 2022'!DY63,10)</f>
        <v>6.7406020000000005E-4</v>
      </c>
      <c r="DZ63">
        <f>ROUND('qx mannen 2022'!DZ63,10)</f>
        <v>6.6142060000000001E-4</v>
      </c>
      <c r="EA63">
        <f>ROUND('qx mannen 2022'!EA63,10)</f>
        <v>6.4901789999999998E-4</v>
      </c>
      <c r="EB63">
        <f>ROUND('qx mannen 2022'!EB63,10)</f>
        <v>6.3684769999999998E-4</v>
      </c>
      <c r="EC63">
        <f>ROUND('qx mannen 2022'!EC63,10)</f>
        <v>6.2490569999999995E-4</v>
      </c>
      <c r="ED63">
        <f>ROUND('qx mannen 2022'!ED63,10)</f>
        <v>6.1318750000000002E-4</v>
      </c>
      <c r="EE63">
        <f>ROUND('qx mannen 2022'!EE63,10)</f>
        <v>6.0168899999999998E-4</v>
      </c>
      <c r="EF63">
        <f>ROUND('qx mannen 2022'!EF63,10)</f>
        <v>5.9040609999999995E-4</v>
      </c>
      <c r="EG63">
        <f>ROUND('qx mannen 2022'!EG63,10)</f>
        <v>5.7933469999999995E-4</v>
      </c>
      <c r="EH63">
        <f>ROUND('qx mannen 2022'!EH63,10)</f>
        <v>5.6847080000000001E-4</v>
      </c>
      <c r="EI63">
        <f>ROUND('qx mannen 2022'!EI63,10)</f>
        <v>5.5781060000000004E-4</v>
      </c>
      <c r="EJ63">
        <f>ROUND('qx mannen 2022'!EJ63,10)</f>
        <v>5.4735020000000001E-4</v>
      </c>
      <c r="EK63">
        <f>ROUND('qx mannen 2022'!EK63,10)</f>
        <v>5.3708599999999999E-4</v>
      </c>
      <c r="EL63">
        <f>ROUND('qx mannen 2022'!EL63,10)</f>
        <v>5.2701419999999998E-4</v>
      </c>
      <c r="EM63">
        <f>ROUND('qx mannen 2022'!EM63,10)</f>
        <v>5.1713119999999995E-4</v>
      </c>
      <c r="EN63">
        <f>ROUND('qx mannen 2022'!EN63,10)</f>
        <v>5.0743350000000001E-4</v>
      </c>
      <c r="EO63">
        <f>ROUND('qx mannen 2022'!EO63,10)</f>
        <v>4.9791760000000005E-4</v>
      </c>
      <c r="EP63">
        <f>ROUND('qx mannen 2022'!EP63,10)</f>
        <v>4.8858009999999999E-4</v>
      </c>
      <c r="EQ63">
        <f>ROUND('qx mannen 2022'!EQ63,10)</f>
        <v>4.7941770000000002E-4</v>
      </c>
      <c r="ER63">
        <f>ROUND('qx mannen 2022'!ER63,10)</f>
        <v>4.7042710000000002E-4</v>
      </c>
      <c r="ES63">
        <f>ROUND('qx mannen 2022'!ES63,10)</f>
        <v>4.6160500000000002E-4</v>
      </c>
      <c r="ET63">
        <f>ROUND('qx mannen 2022'!ET63,10)</f>
        <v>4.5294839999999997E-4</v>
      </c>
      <c r="EU63">
        <f>ROUND('qx mannen 2022'!EU63,10)</f>
        <v>4.44454E-4</v>
      </c>
      <c r="EV63">
        <f>ROUND('qx mannen 2022'!EV63,10)</f>
        <v>4.3611890000000002E-4</v>
      </c>
      <c r="EW63">
        <f>ROUND('qx mannen 2022'!EW63,10)</f>
        <v>4.2794010000000001E-4</v>
      </c>
      <c r="EX63">
        <f>ROUND('qx mannen 2022'!EX63,10)</f>
        <v>4.1991460000000001E-4</v>
      </c>
      <c r="EY63">
        <f>ROUND('qx mannen 2022'!EY63,10)</f>
        <v>4.1203970000000003E-4</v>
      </c>
      <c r="EZ63">
        <f>ROUND('qx mannen 2022'!EZ63,10)</f>
        <v>4.0431229999999998E-4</v>
      </c>
      <c r="FA63">
        <f>ROUND('qx mannen 2022'!FA63,10)</f>
        <v>3.967299E-4</v>
      </c>
      <c r="FB63">
        <f>ROUND('qx mannen 2022'!FB63,10)</f>
        <v>3.8928960000000001E-4</v>
      </c>
      <c r="FC63">
        <f>ROUND('qx mannen 2022'!FC63,10)</f>
        <v>3.8198890000000002E-4</v>
      </c>
      <c r="FD63">
        <f>ROUND('qx mannen 2022'!FD63,10)</f>
        <v>3.7482500000000002E-4</v>
      </c>
      <c r="FE63">
        <f>ROUND('qx mannen 2022'!FE63,10)</f>
        <v>3.6779549999999998E-4</v>
      </c>
      <c r="FF63">
        <f>ROUND('qx mannen 2022'!FF63,10)</f>
        <v>3.6089770000000002E-4</v>
      </c>
      <c r="FG63">
        <f>ROUND('qx mannen 2022'!FG63,10)</f>
        <v>3.541293E-4</v>
      </c>
      <c r="FH63">
        <f>ROUND('qx mannen 2022'!FH63,10)</f>
        <v>3.4748789999999998E-4</v>
      </c>
      <c r="FI63">
        <f>ROUND('qx mannen 2022'!FI63,10)</f>
        <v>3.4097089999999999E-4</v>
      </c>
      <c r="FJ63">
        <f>ROUND('qx mannen 2022'!FJ63,10)</f>
        <v>3.3457620000000002E-4</v>
      </c>
      <c r="FK63">
        <f>ROUND('qx mannen 2022'!FK63,10)</f>
        <v>3.283014E-4</v>
      </c>
      <c r="FL63">
        <f>ROUND('qx mannen 2022'!FL63,10)</f>
        <v>3.2214420000000003E-4</v>
      </c>
      <c r="FM63">
        <f>ROUND('qx mannen 2022'!FM63,10)</f>
        <v>3.1610250000000002E-4</v>
      </c>
      <c r="FN63">
        <f>ROUND('qx mannen 2022'!FN63,10)</f>
        <v>3.1017410000000001E-4</v>
      </c>
      <c r="FO63">
        <f>ROUND('qx mannen 2022'!FO63,10)</f>
        <v>3.0435679999999999E-4</v>
      </c>
      <c r="FP63">
        <f>ROUND('qx mannen 2022'!FP63,10)</f>
        <v>2.9864870000000001E-4</v>
      </c>
      <c r="FQ63">
        <f>ROUND('qx mannen 2022'!FQ63,10)</f>
        <v>2.9304759999999999E-4</v>
      </c>
    </row>
    <row r="64" spans="2:173" x14ac:dyDescent="0.2">
      <c r="B64">
        <f>ROUND('qx mannen 2022'!B64,10)</f>
        <v>8.5290651999999998E-3</v>
      </c>
      <c r="C64">
        <f>ROUND('qx mannen 2022'!C64,10)</f>
        <v>8.3503775000000006E-3</v>
      </c>
      <c r="D64">
        <f>ROUND('qx mannen 2022'!D64,10)</f>
        <v>8.1007560000000006E-3</v>
      </c>
      <c r="E64">
        <f>ROUND('qx mannen 2022'!E64,10)</f>
        <v>7.8984923000000005E-3</v>
      </c>
      <c r="F64">
        <f>ROUND('qx mannen 2022'!F64,10)</f>
        <v>7.7211008999999997E-3</v>
      </c>
      <c r="G64">
        <f>ROUND('qx mannen 2022'!G64,10)</f>
        <v>7.5576686999999998E-3</v>
      </c>
      <c r="H64">
        <f>ROUND('qx mannen 2022'!H64,10)</f>
        <v>7.4028243000000002E-3</v>
      </c>
      <c r="I64">
        <f>ROUND('qx mannen 2022'!I64,10)</f>
        <v>7.2538836999999998E-3</v>
      </c>
      <c r="J64">
        <f>ROUND('qx mannen 2022'!J64,10)</f>
        <v>7.1094755000000003E-3</v>
      </c>
      <c r="K64">
        <f>ROUND('qx mannen 2022'!K64,10)</f>
        <v>6.9688729E-3</v>
      </c>
      <c r="L64">
        <f>ROUND('qx mannen 2022'!L64,10)</f>
        <v>6.8316684000000001E-3</v>
      </c>
      <c r="M64">
        <f>ROUND('qx mannen 2022'!M64,10)</f>
        <v>6.6976134999999996E-3</v>
      </c>
      <c r="N64">
        <f>ROUND('qx mannen 2022'!N64,10)</f>
        <v>6.5665402999999997E-3</v>
      </c>
      <c r="O64">
        <f>ROUND('qx mannen 2022'!O64,10)</f>
        <v>6.4383234999999999E-3</v>
      </c>
      <c r="P64">
        <f>ROUND('qx mannen 2022'!P64,10)</f>
        <v>6.3128604000000001E-3</v>
      </c>
      <c r="Q64">
        <f>ROUND('qx mannen 2022'!Q64,10)</f>
        <v>6.1900619999999996E-3</v>
      </c>
      <c r="R64">
        <f>ROUND('qx mannen 2022'!R64,10)</f>
        <v>6.0698478E-3</v>
      </c>
      <c r="S64">
        <f>ROUND('qx mannen 2022'!S64,10)</f>
        <v>5.9521434000000002E-3</v>
      </c>
      <c r="T64">
        <f>ROUND('qx mannen 2022'!T64,10)</f>
        <v>5.8368789999999997E-3</v>
      </c>
      <c r="U64">
        <f>ROUND('qx mannen 2022'!U64,10)</f>
        <v>5.7239887E-3</v>
      </c>
      <c r="V64">
        <f>ROUND('qx mannen 2022'!V64,10)</f>
        <v>5.6134098E-3</v>
      </c>
      <c r="W64">
        <f>ROUND('qx mannen 2022'!W64,10)</f>
        <v>5.5050825999999999E-3</v>
      </c>
      <c r="X64">
        <f>ROUND('qx mannen 2022'!X64,10)</f>
        <v>5.3989501999999997E-3</v>
      </c>
      <c r="Y64">
        <f>ROUND('qx mannen 2022'!Y64,10)</f>
        <v>5.2949579999999998E-3</v>
      </c>
      <c r="Z64">
        <f>ROUND('qx mannen 2022'!Z64,10)</f>
        <v>5.1930537999999998E-3</v>
      </c>
      <c r="AA64">
        <f>ROUND('qx mannen 2022'!AA64,10)</f>
        <v>5.0931874E-3</v>
      </c>
      <c r="AB64">
        <f>ROUND('qx mannen 2022'!AB64,10)</f>
        <v>4.9953107E-3</v>
      </c>
      <c r="AC64">
        <f>ROUND('qx mannen 2022'!AC64,10)</f>
        <v>4.8993772E-3</v>
      </c>
      <c r="AD64">
        <f>ROUND('qx mannen 2022'!AD64,10)</f>
        <v>4.8053423999999999E-3</v>
      </c>
      <c r="AE64">
        <f>ROUND('qx mannen 2022'!AE64,10)</f>
        <v>4.7131630000000002E-3</v>
      </c>
      <c r="AF64">
        <f>ROUND('qx mannen 2022'!AF64,10)</f>
        <v>4.6227975999999999E-3</v>
      </c>
      <c r="AG64">
        <f>ROUND('qx mannen 2022'!AG64,10)</f>
        <v>4.5342059000000002E-3</v>
      </c>
      <c r="AH64">
        <f>ROUND('qx mannen 2022'!AH64,10)</f>
        <v>4.4473491000000002E-3</v>
      </c>
      <c r="AI64">
        <f>ROUND('qx mannen 2022'!AI64,10)</f>
        <v>4.3621894E-3</v>
      </c>
      <c r="AJ64">
        <f>ROUND('qx mannen 2022'!AJ64,10)</f>
        <v>4.2786904000000001E-3</v>
      </c>
      <c r="AK64">
        <f>ROUND('qx mannen 2022'!AK64,10)</f>
        <v>4.1968166999999997E-3</v>
      </c>
      <c r="AL64">
        <f>ROUND('qx mannen 2022'!AL64,10)</f>
        <v>4.1165339000000002E-3</v>
      </c>
      <c r="AM64">
        <f>ROUND('qx mannen 2022'!AM64,10)</f>
        <v>4.0378087000000002E-3</v>
      </c>
      <c r="AN64">
        <f>ROUND('qx mannen 2022'!AN64,10)</f>
        <v>3.9606086000000002E-3</v>
      </c>
      <c r="AO64">
        <f>ROUND('qx mannen 2022'!AO64,10)</f>
        <v>3.8849021E-3</v>
      </c>
      <c r="AP64">
        <f>ROUND('qx mannen 2022'!AP64,10)</f>
        <v>3.8106584999999999E-3</v>
      </c>
      <c r="AQ64">
        <f>ROUND('qx mannen 2022'!AQ64,10)</f>
        <v>3.7378478000000001E-3</v>
      </c>
      <c r="AR64">
        <f>ROUND('qx mannen 2022'!AR64,10)</f>
        <v>3.6664409999999999E-3</v>
      </c>
      <c r="AS64">
        <f>ROUND('qx mannen 2022'!AS64,10)</f>
        <v>3.5964095999999998E-3</v>
      </c>
      <c r="AT64">
        <f>ROUND('qx mannen 2022'!AT64,10)</f>
        <v>3.5277259000000001E-3</v>
      </c>
      <c r="AU64">
        <f>ROUND('qx mannen 2022'!AU64,10)</f>
        <v>3.4603630000000002E-3</v>
      </c>
      <c r="AV64">
        <f>ROUND('qx mannen 2022'!AV64,10)</f>
        <v>3.3942944000000001E-3</v>
      </c>
      <c r="AW64">
        <f>ROUND('qx mannen 2022'!AW64,10)</f>
        <v>3.3294943999999998E-3</v>
      </c>
      <c r="AX64">
        <f>ROUND('qx mannen 2022'!AX64,10)</f>
        <v>3.2659378999999999E-3</v>
      </c>
      <c r="AY64">
        <f>ROUND('qx mannen 2022'!AY64,10)</f>
        <v>3.2036003000000001E-3</v>
      </c>
      <c r="AZ64">
        <f>ROUND('qx mannen 2022'!AZ64,10)</f>
        <v>3.1424575000000001E-3</v>
      </c>
      <c r="BA64">
        <f>ROUND('qx mannen 2022'!BA64,10)</f>
        <v>3.0824861000000002E-3</v>
      </c>
      <c r="BB64">
        <f>ROUND('qx mannen 2022'!BB64,10)</f>
        <v>3.0236630999999998E-3</v>
      </c>
      <c r="BC64">
        <f>ROUND('qx mannen 2022'!BC64,10)</f>
        <v>2.9659661E-3</v>
      </c>
      <c r="BD64">
        <f>ROUND('qx mannen 2022'!BD64,10)</f>
        <v>2.9093730999999999E-3</v>
      </c>
      <c r="BE64">
        <f>ROUND('qx mannen 2022'!BE64,10)</f>
        <v>2.8538626000000002E-3</v>
      </c>
      <c r="BF64">
        <f>ROUND('qx mannen 2022'!BF64,10)</f>
        <v>2.7994135999999999E-3</v>
      </c>
      <c r="BG64">
        <f>ROUND('qx mannen 2022'!BG64,10)</f>
        <v>2.7460053999999998E-3</v>
      </c>
      <c r="BH64">
        <f>ROUND('qx mannen 2022'!BH64,10)</f>
        <v>2.6936179E-3</v>
      </c>
      <c r="BI64">
        <f>ROUND('qx mannen 2022'!BI64,10)</f>
        <v>2.6422313000000002E-3</v>
      </c>
      <c r="BJ64">
        <f>ROUND('qx mannen 2022'!BJ64,10)</f>
        <v>2.5918263999999999E-3</v>
      </c>
      <c r="BK64">
        <f>ROUND('qx mannen 2022'!BK64,10)</f>
        <v>2.542384E-3</v>
      </c>
      <c r="BL64">
        <f>ROUND('qx mannen 2022'!BL64,10)</f>
        <v>2.4938858000000002E-3</v>
      </c>
      <c r="BM64">
        <f>ROUND('qx mannen 2022'!BM64,10)</f>
        <v>2.4463135E-3</v>
      </c>
      <c r="BN64">
        <f>ROUND('qx mannen 2022'!BN64,10)</f>
        <v>2.3996492999999999E-3</v>
      </c>
      <c r="BO64">
        <f>ROUND('qx mannen 2022'!BO64,10)</f>
        <v>2.3538757999999999E-3</v>
      </c>
      <c r="BP64">
        <f>ROUND('qx mannen 2022'!BP64,10)</f>
        <v>2.3089757999999998E-3</v>
      </c>
      <c r="BQ64">
        <f>ROUND('qx mannen 2022'!BQ64,10)</f>
        <v>2.2649325000000001E-3</v>
      </c>
      <c r="BR64">
        <f>ROUND('qx mannen 2022'!BR64,10)</f>
        <v>2.2217296000000002E-3</v>
      </c>
      <c r="BS64">
        <f>ROUND('qx mannen 2022'!BS64,10)</f>
        <v>2.1793509999999999E-3</v>
      </c>
      <c r="BT64">
        <f>ROUND('qx mannen 2022'!BT64,10)</f>
        <v>2.1377808E-3</v>
      </c>
      <c r="BU64">
        <f>ROUND('qx mannen 2022'!BU64,10)</f>
        <v>2.0970034999999998E-3</v>
      </c>
      <c r="BV64">
        <f>ROUND('qx mannen 2022'!BV64,10)</f>
        <v>2.0570040999999999E-3</v>
      </c>
      <c r="BW64">
        <f>ROUND('qx mannen 2022'!BW64,10)</f>
        <v>2.0177674999999999E-3</v>
      </c>
      <c r="BX64">
        <f>ROUND('qx mannen 2022'!BX64,10)</f>
        <v>1.9792793000000001E-3</v>
      </c>
      <c r="BY64">
        <f>ROUND('qx mannen 2022'!BY64,10)</f>
        <v>1.9415251E-3</v>
      </c>
      <c r="BZ64">
        <f>ROUND('qx mannen 2022'!BZ64,10)</f>
        <v>1.9044909000000001E-3</v>
      </c>
      <c r="CA64">
        <f>ROUND('qx mannen 2022'!CA64,10)</f>
        <v>1.8681628999999999E-3</v>
      </c>
      <c r="CB64">
        <f>ROUND('qx mannen 2022'!CB64,10)</f>
        <v>1.8325277E-3</v>
      </c>
      <c r="CC64">
        <f>ROUND('qx mannen 2022'!CC64,10)</f>
        <v>1.7975720000000001E-3</v>
      </c>
      <c r="CD64">
        <f>ROUND('qx mannen 2022'!CD64,10)</f>
        <v>1.7632828E-3</v>
      </c>
      <c r="CE64">
        <f>ROUND('qx mannen 2022'!CE64,10)</f>
        <v>1.7296474999999999E-3</v>
      </c>
      <c r="CF64">
        <f>ROUND('qx mannen 2022'!CF64,10)</f>
        <v>1.6966535E-3</v>
      </c>
      <c r="CG64">
        <f>ROUND('qx mannen 2022'!CG64,10)</f>
        <v>1.6642886000000001E-3</v>
      </c>
      <c r="CH64">
        <f>ROUND('qx mannen 2022'!CH64,10)</f>
        <v>1.6325408999999999E-3</v>
      </c>
      <c r="CI64">
        <f>ROUND('qx mannen 2022'!CI64,10)</f>
        <v>1.6013984999999999E-3</v>
      </c>
      <c r="CJ64">
        <f>ROUND('qx mannen 2022'!CJ64,10)</f>
        <v>1.5708498999999999E-3</v>
      </c>
      <c r="CK64">
        <f>ROUND('qx mannen 2022'!CK64,10)</f>
        <v>1.5408837999999999E-3</v>
      </c>
      <c r="CL64">
        <f>ROUND('qx mannen 2022'!CL64,10)</f>
        <v>1.511489E-3</v>
      </c>
      <c r="CM64">
        <f>ROUND('qx mannen 2022'!CM64,10)</f>
        <v>1.4826548E-3</v>
      </c>
      <c r="CN64">
        <f>ROUND('qx mannen 2022'!CN64,10)</f>
        <v>1.4543703000000001E-3</v>
      </c>
      <c r="CO64">
        <f>ROUND('qx mannen 2022'!CO64,10)</f>
        <v>1.4266252E-3</v>
      </c>
      <c r="CP64">
        <f>ROUND('qx mannen 2022'!CP64,10)</f>
        <v>1.3994089999999999E-3</v>
      </c>
      <c r="CQ64">
        <f>ROUND('qx mannen 2022'!CQ64,10)</f>
        <v>1.3727119000000001E-3</v>
      </c>
      <c r="CR64">
        <f>ROUND('qx mannen 2022'!CR64,10)</f>
        <v>1.3465237999999999E-3</v>
      </c>
      <c r="CS64">
        <f>ROUND('qx mannen 2022'!CS64,10)</f>
        <v>1.320835E-3</v>
      </c>
      <c r="CT64">
        <f>ROUND('qx mannen 2022'!CT64,10)</f>
        <v>1.2956361E-3</v>
      </c>
      <c r="CU64">
        <f>ROUND('qx mannen 2022'!CU64,10)</f>
        <v>1.2709176999999999E-3</v>
      </c>
      <c r="CV64">
        <f>ROUND('qx mannen 2022'!CV64,10)</f>
        <v>1.2466706000000001E-3</v>
      </c>
      <c r="CW64">
        <f>ROUND('qx mannen 2022'!CW64,10)</f>
        <v>1.2228859E-3</v>
      </c>
      <c r="CX64">
        <f>ROUND('qx mannen 2022'!CX64,10)</f>
        <v>1.1995548000000001E-3</v>
      </c>
      <c r="CY64">
        <f>ROUND('qx mannen 2022'!CY64,10)</f>
        <v>1.1766686000000001E-3</v>
      </c>
      <c r="CZ64">
        <f>ROUND('qx mannen 2022'!CZ64,10)</f>
        <v>1.1542188000000001E-3</v>
      </c>
      <c r="DA64">
        <f>ROUND('qx mannen 2022'!DA64,10)</f>
        <v>1.1321971E-3</v>
      </c>
      <c r="DB64">
        <f>ROUND('qx mannen 2022'!DB64,10)</f>
        <v>1.1105953999999999E-3</v>
      </c>
      <c r="DC64">
        <f>ROUND('qx mannen 2022'!DC64,10)</f>
        <v>1.0894056000000001E-3</v>
      </c>
      <c r="DD64">
        <f>ROUND('qx mannen 2022'!DD64,10)</f>
        <v>1.0686199999999999E-3</v>
      </c>
      <c r="DE64">
        <f>ROUND('qx mannen 2022'!DE64,10)</f>
        <v>1.0482307000000001E-3</v>
      </c>
      <c r="DF64">
        <f>ROUND('qx mannen 2022'!DF64,10)</f>
        <v>1.0282303000000001E-3</v>
      </c>
      <c r="DG64">
        <f>ROUND('qx mannen 2022'!DG64,10)</f>
        <v>1.0086113000000001E-3</v>
      </c>
      <c r="DH64">
        <f>ROUND('qx mannen 2022'!DH64,10)</f>
        <v>9.8936649999999994E-4</v>
      </c>
      <c r="DI64">
        <f>ROUND('qx mannen 2022'!DI64,10)</f>
        <v>9.7048879999999998E-4</v>
      </c>
      <c r="DJ64">
        <f>ROUND('qx mannen 2022'!DJ64,10)</f>
        <v>9.5197100000000002E-4</v>
      </c>
      <c r="DK64">
        <f>ROUND('qx mannen 2022'!DK64,10)</f>
        <v>9.3380649999999998E-4</v>
      </c>
      <c r="DL64">
        <f>ROUND('qx mannen 2022'!DL64,10)</f>
        <v>9.1598839999999999E-4</v>
      </c>
      <c r="DM64">
        <f>ROUND('qx mannen 2022'!DM64,10)</f>
        <v>8.985102E-4</v>
      </c>
      <c r="DN64">
        <f>ROUND('qx mannen 2022'!DN64,10)</f>
        <v>8.8136530000000005E-4</v>
      </c>
      <c r="DO64">
        <f>ROUND('qx mannen 2022'!DO64,10)</f>
        <v>8.6454740000000004E-4</v>
      </c>
      <c r="DP64">
        <f>ROUND('qx mannen 2022'!DP64,10)</f>
        <v>8.4805039999999996E-4</v>
      </c>
      <c r="DQ64">
        <f>ROUND('qx mannen 2022'!DQ64,10)</f>
        <v>8.3186800000000004E-4</v>
      </c>
      <c r="DR64">
        <f>ROUND('qx mannen 2022'!DR64,10)</f>
        <v>8.1599419999999997E-4</v>
      </c>
      <c r="DS64">
        <f>ROUND('qx mannen 2022'!DS64,10)</f>
        <v>8.0042329999999997E-4</v>
      </c>
      <c r="DT64">
        <f>ROUND('qx mannen 2022'!DT64,10)</f>
        <v>7.8514939999999999E-4</v>
      </c>
      <c r="DU64">
        <f>ROUND('qx mannen 2022'!DU64,10)</f>
        <v>7.7016680000000003E-4</v>
      </c>
      <c r="DV64">
        <f>ROUND('qx mannen 2022'!DV64,10)</f>
        <v>7.5546999999999995E-4</v>
      </c>
      <c r="DW64">
        <f>ROUND('qx mannen 2022'!DW64,10)</f>
        <v>7.4105359999999997E-4</v>
      </c>
      <c r="DX64">
        <f>ROUND('qx mannen 2022'!DX64,10)</f>
        <v>7.2691219999999998E-4</v>
      </c>
      <c r="DY64">
        <f>ROUND('qx mannen 2022'!DY64,10)</f>
        <v>7.1304059999999995E-4</v>
      </c>
      <c r="DZ64">
        <f>ROUND('qx mannen 2022'!DZ64,10)</f>
        <v>6.9943350000000002E-4</v>
      </c>
      <c r="EA64">
        <f>ROUND('qx mannen 2022'!EA64,10)</f>
        <v>6.8608609999999996E-4</v>
      </c>
      <c r="EB64">
        <f>ROUND('qx mannen 2022'!EB64,10)</f>
        <v>6.7299329999999998E-4</v>
      </c>
      <c r="EC64">
        <f>ROUND('qx mannen 2022'!EC64,10)</f>
        <v>6.6015020000000004E-4</v>
      </c>
      <c r="ED64">
        <f>ROUND('qx mannen 2022'!ED64,10)</f>
        <v>6.4755219999999998E-4</v>
      </c>
      <c r="EE64">
        <f>ROUND('qx mannen 2022'!EE64,10)</f>
        <v>6.3519450000000001E-4</v>
      </c>
      <c r="EF64">
        <f>ROUND('qx mannen 2022'!EF64,10)</f>
        <v>6.230726E-4</v>
      </c>
      <c r="EG64">
        <f>ROUND('qx mannen 2022'!EG64,10)</f>
        <v>6.1118190000000001E-4</v>
      </c>
      <c r="EH64">
        <f>ROUND('qx mannen 2022'!EH64,10)</f>
        <v>5.9951809999999998E-4</v>
      </c>
      <c r="EI64">
        <f>ROUND('qx mannen 2022'!EI64,10)</f>
        <v>5.8807680000000004E-4</v>
      </c>
      <c r="EJ64">
        <f>ROUND('qx mannen 2022'!EJ64,10)</f>
        <v>5.7685379999999995E-4</v>
      </c>
      <c r="EK64">
        <f>ROUND('qx mannen 2022'!EK64,10)</f>
        <v>5.6584500000000004E-4</v>
      </c>
      <c r="EL64">
        <f>ROUND('qx mannen 2022'!EL64,10)</f>
        <v>5.5504610000000005E-4</v>
      </c>
      <c r="EM64">
        <f>ROUND('qx mannen 2022'!EM64,10)</f>
        <v>5.4445329999999997E-4</v>
      </c>
      <c r="EN64">
        <f>ROUND('qx mannen 2022'!EN64,10)</f>
        <v>5.3406259999999996E-4</v>
      </c>
      <c r="EO64">
        <f>ROUND('qx mannen 2022'!EO64,10)</f>
        <v>5.2387020000000002E-4</v>
      </c>
      <c r="EP64">
        <f>ROUND('qx mannen 2022'!EP64,10)</f>
        <v>5.1387220000000003E-4</v>
      </c>
      <c r="EQ64">
        <f>ROUND('qx mannen 2022'!EQ64,10)</f>
        <v>5.0406500000000005E-4</v>
      </c>
      <c r="ER64">
        <f>ROUND('qx mannen 2022'!ER64,10)</f>
        <v>4.9444490000000001E-4</v>
      </c>
      <c r="ES64">
        <f>ROUND('qx mannen 2022'!ES64,10)</f>
        <v>4.8500840000000002E-4</v>
      </c>
      <c r="ET64">
        <f>ROUND('qx mannen 2022'!ET64,10)</f>
        <v>4.7575189999999999E-4</v>
      </c>
      <c r="EU64">
        <f>ROUND('qx mannen 2022'!EU64,10)</f>
        <v>4.6667200000000001E-4</v>
      </c>
      <c r="EV64">
        <f>ROUND('qx mannen 2022'!EV64,10)</f>
        <v>4.5776539999999998E-4</v>
      </c>
      <c r="EW64">
        <f>ROUND('qx mannen 2022'!EW64,10)</f>
        <v>4.4902880000000003E-4</v>
      </c>
      <c r="EX64">
        <f>ROUND('qx mannen 2022'!EX64,10)</f>
        <v>4.4045880000000002E-4</v>
      </c>
      <c r="EY64">
        <f>ROUND('qx mannen 2022'!EY64,10)</f>
        <v>4.3205240000000002E-4</v>
      </c>
      <c r="EZ64">
        <f>ROUND('qx mannen 2022'!EZ64,10)</f>
        <v>4.2380640000000002E-4</v>
      </c>
      <c r="FA64">
        <f>ROUND('qx mannen 2022'!FA64,10)</f>
        <v>4.1571769999999999E-4</v>
      </c>
      <c r="FB64">
        <f>ROUND('qx mannen 2022'!FB64,10)</f>
        <v>4.0778340000000002E-4</v>
      </c>
      <c r="FC64">
        <f>ROUND('qx mannen 2022'!FC64,10)</f>
        <v>4.0000050000000003E-4</v>
      </c>
      <c r="FD64">
        <f>ROUND('qx mannen 2022'!FD64,10)</f>
        <v>3.9236609999999998E-4</v>
      </c>
      <c r="FE64">
        <f>ROUND('qx mannen 2022'!FE64,10)</f>
        <v>3.8487740000000002E-4</v>
      </c>
      <c r="FF64">
        <f>ROUND('qx mannen 2022'!FF64,10)</f>
        <v>3.775316E-4</v>
      </c>
      <c r="FG64">
        <f>ROUND('qx mannen 2022'!FG64,10)</f>
        <v>3.703259E-4</v>
      </c>
      <c r="FH64">
        <f>ROUND('qx mannen 2022'!FH64,10)</f>
        <v>3.6325780000000002E-4</v>
      </c>
      <c r="FI64">
        <f>ROUND('qx mannen 2022'!FI64,10)</f>
        <v>3.5632449999999999E-4</v>
      </c>
      <c r="FJ64">
        <f>ROUND('qx mannen 2022'!FJ64,10)</f>
        <v>3.4952360000000001E-4</v>
      </c>
      <c r="FK64">
        <f>ROUND('qx mannen 2022'!FK64,10)</f>
        <v>3.4285240000000002E-4</v>
      </c>
      <c r="FL64">
        <f>ROUND('qx mannen 2022'!FL64,10)</f>
        <v>3.3630859999999999E-4</v>
      </c>
      <c r="FM64">
        <f>ROUND('qx mannen 2022'!FM64,10)</f>
        <v>3.2988959999999997E-4</v>
      </c>
      <c r="FN64">
        <f>ROUND('qx mannen 2022'!FN64,10)</f>
        <v>3.2359309999999998E-4</v>
      </c>
      <c r="FO64">
        <f>ROUND('qx mannen 2022'!FO64,10)</f>
        <v>3.174168E-4</v>
      </c>
      <c r="FP64">
        <f>ROUND('qx mannen 2022'!FP64,10)</f>
        <v>3.1135830000000002E-4</v>
      </c>
      <c r="FQ64">
        <f>ROUND('qx mannen 2022'!FQ64,10)</f>
        <v>3.0541550000000002E-4</v>
      </c>
    </row>
    <row r="65" spans="2:173" x14ac:dyDescent="0.2">
      <c r="B65">
        <f>ROUND('qx mannen 2022'!B65,10)</f>
        <v>9.7462482E-3</v>
      </c>
      <c r="C65">
        <f>ROUND('qx mannen 2022'!C65,10)</f>
        <v>9.5347581000000004E-3</v>
      </c>
      <c r="D65">
        <f>ROUND('qx mannen 2022'!D65,10)</f>
        <v>9.1031273999999992E-3</v>
      </c>
      <c r="E65">
        <f>ROUND('qx mannen 2022'!E65,10)</f>
        <v>8.8060280000000005E-3</v>
      </c>
      <c r="F65">
        <f>ROUND('qx mannen 2022'!F65,10)</f>
        <v>8.5749650000000004E-3</v>
      </c>
      <c r="G65">
        <f>ROUND('qx mannen 2022'!G65,10)</f>
        <v>8.3776765999999999E-3</v>
      </c>
      <c r="H65">
        <f>ROUND('qx mannen 2022'!H65,10)</f>
        <v>8.1986265000000003E-3</v>
      </c>
      <c r="I65">
        <f>ROUND('qx mannen 2022'!I65,10)</f>
        <v>8.0302297000000005E-3</v>
      </c>
      <c r="J65">
        <f>ROUND('qx mannen 2022'!J65,10)</f>
        <v>7.8687403999999992E-3</v>
      </c>
      <c r="K65">
        <f>ROUND('qx mannen 2022'!K65,10)</f>
        <v>7.712282E-3</v>
      </c>
      <c r="L65">
        <f>ROUND('qx mannen 2022'!L65,10)</f>
        <v>7.5598925999999997E-3</v>
      </c>
      <c r="M65">
        <f>ROUND('qx mannen 2022'!M65,10)</f>
        <v>7.4110595E-3</v>
      </c>
      <c r="N65">
        <f>ROUND('qx mannen 2022'!N65,10)</f>
        <v>7.2654918999999997E-3</v>
      </c>
      <c r="O65">
        <f>ROUND('qx mannen 2022'!O65,10)</f>
        <v>7.1230095000000002E-3</v>
      </c>
      <c r="P65">
        <f>ROUND('qx mannen 2022'!P65,10)</f>
        <v>6.9834872999999997E-3</v>
      </c>
      <c r="Q65">
        <f>ROUND('qx mannen 2022'!Q65,10)</f>
        <v>6.8468293999999997E-3</v>
      </c>
      <c r="R65">
        <f>ROUND('qx mannen 2022'!R65,10)</f>
        <v>6.7129549E-3</v>
      </c>
      <c r="S65">
        <f>ROUND('qx mannen 2022'!S65,10)</f>
        <v>6.5817920000000004E-3</v>
      </c>
      <c r="T65">
        <f>ROUND('qx mannen 2022'!T65,10)</f>
        <v>6.4532742999999998E-3</v>
      </c>
      <c r="U65">
        <f>ROUND('qx mannen 2022'!U65,10)</f>
        <v>6.3273391999999996E-3</v>
      </c>
      <c r="V65">
        <f>ROUND('qx mannen 2022'!V65,10)</f>
        <v>6.2039269000000001E-3</v>
      </c>
      <c r="W65">
        <f>ROUND('qx mannen 2022'!W65,10)</f>
        <v>6.0829802000000001E-3</v>
      </c>
      <c r="X65">
        <f>ROUND('qx mannen 2022'!X65,10)</f>
        <v>5.9644436999999996E-3</v>
      </c>
      <c r="Y65">
        <f>ROUND('qx mannen 2022'!Y65,10)</f>
        <v>5.8482639999999997E-3</v>
      </c>
      <c r="Z65">
        <f>ROUND('qx mannen 2022'!Z65,10)</f>
        <v>5.7343895000000001E-3</v>
      </c>
      <c r="AA65">
        <f>ROUND('qx mannen 2022'!AA65,10)</f>
        <v>5.6227700999999996E-3</v>
      </c>
      <c r="AB65">
        <f>ROUND('qx mannen 2022'!AB65,10)</f>
        <v>5.5133572E-3</v>
      </c>
      <c r="AC65">
        <f>ROUND('qx mannen 2022'!AC65,10)</f>
        <v>5.4061036E-3</v>
      </c>
      <c r="AD65">
        <f>ROUND('qx mannen 2022'!AD65,10)</f>
        <v>5.3009635999999999E-3</v>
      </c>
      <c r="AE65">
        <f>ROUND('qx mannen 2022'!AE65,10)</f>
        <v>5.1978926999999998E-3</v>
      </c>
      <c r="AF65">
        <f>ROUND('qx mannen 2022'!AF65,10)</f>
        <v>5.0968474999999996E-3</v>
      </c>
      <c r="AG65">
        <f>ROUND('qx mannen 2022'!AG65,10)</f>
        <v>4.9977859999999997E-3</v>
      </c>
      <c r="AH65">
        <f>ROUND('qx mannen 2022'!AH65,10)</f>
        <v>4.900667E-3</v>
      </c>
      <c r="AI65">
        <f>ROUND('qx mannen 2022'!AI65,10)</f>
        <v>4.8054506000000004E-3</v>
      </c>
      <c r="AJ65">
        <f>ROUND('qx mannen 2022'!AJ65,10)</f>
        <v>4.7120979E-3</v>
      </c>
      <c r="AK65">
        <f>ROUND('qx mannen 2022'!AK65,10)</f>
        <v>4.6205708000000003E-3</v>
      </c>
      <c r="AL65">
        <f>ROUND('qx mannen 2022'!AL65,10)</f>
        <v>4.5308322000000003E-3</v>
      </c>
      <c r="AM65">
        <f>ROUND('qx mannen 2022'!AM65,10)</f>
        <v>4.4428460000000003E-3</v>
      </c>
      <c r="AN65">
        <f>ROUND('qx mannen 2022'!AN65,10)</f>
        <v>4.3565768000000003E-3</v>
      </c>
      <c r="AO65">
        <f>ROUND('qx mannen 2022'!AO65,10)</f>
        <v>4.2719901000000003E-3</v>
      </c>
      <c r="AP65">
        <f>ROUND('qx mannen 2022'!AP65,10)</f>
        <v>4.1890523000000001E-3</v>
      </c>
      <c r="AQ65">
        <f>ROUND('qx mannen 2022'!AQ65,10)</f>
        <v>4.1077303000000001E-3</v>
      </c>
      <c r="AR65">
        <f>ROUND('qx mannen 2022'!AR65,10)</f>
        <v>4.0279918999999997E-3</v>
      </c>
      <c r="AS65">
        <f>ROUND('qx mannen 2022'!AS65,10)</f>
        <v>3.9498058000000001E-3</v>
      </c>
      <c r="AT65">
        <f>ROUND('qx mannen 2022'!AT65,10)</f>
        <v>3.8731410000000001E-3</v>
      </c>
      <c r="AU65">
        <f>ROUND('qx mannen 2022'!AU65,10)</f>
        <v>3.7979674999999999E-3</v>
      </c>
      <c r="AV65">
        <f>ROUND('qx mannen 2022'!AV65,10)</f>
        <v>3.7242556999999999E-3</v>
      </c>
      <c r="AW65">
        <f>ROUND('qx mannen 2022'!AW65,10)</f>
        <v>3.6519769999999998E-3</v>
      </c>
      <c r="AX65">
        <f>ROUND('qx mannen 2022'!AX65,10)</f>
        <v>3.5811028999999999E-3</v>
      </c>
      <c r="AY65">
        <f>ROUND('qx mannen 2022'!AY65,10)</f>
        <v>3.511606E-3</v>
      </c>
      <c r="AZ65">
        <f>ROUND('qx mannen 2022'!AZ65,10)</f>
        <v>3.4434590999999999E-3</v>
      </c>
      <c r="BA65">
        <f>ROUND('qx mannen 2022'!BA65,10)</f>
        <v>3.3766358000000001E-3</v>
      </c>
      <c r="BB65">
        <f>ROUND('qx mannen 2022'!BB65,10)</f>
        <v>3.3111101E-3</v>
      </c>
      <c r="BC65">
        <f>ROUND('qx mannen 2022'!BC65,10)</f>
        <v>3.2468566E-3</v>
      </c>
      <c r="BD65">
        <f>ROUND('qx mannen 2022'!BD65,10)</f>
        <v>3.1838505E-3</v>
      </c>
      <c r="BE65">
        <f>ROUND('qx mannen 2022'!BE65,10)</f>
        <v>3.1220674000000002E-3</v>
      </c>
      <c r="BF65">
        <f>ROUND('qx mannen 2022'!BF65,10)</f>
        <v>3.0614834E-3</v>
      </c>
      <c r="BG65">
        <f>ROUND('qx mannen 2022'!BG65,10)</f>
        <v>3.0020749999999999E-3</v>
      </c>
      <c r="BH65">
        <f>ROUND('qx mannen 2022'!BH65,10)</f>
        <v>2.9438195E-3</v>
      </c>
      <c r="BI65">
        <f>ROUND('qx mannen 2022'!BI65,10)</f>
        <v>2.8866943000000001E-3</v>
      </c>
      <c r="BJ65">
        <f>ROUND('qx mannen 2022'!BJ65,10)</f>
        <v>2.8306773999999999E-3</v>
      </c>
      <c r="BK65">
        <f>ROUND('qx mannen 2022'!BK65,10)</f>
        <v>2.7757473E-3</v>
      </c>
      <c r="BL65">
        <f>ROUND('qx mannen 2022'!BL65,10)</f>
        <v>2.7218828E-3</v>
      </c>
      <c r="BM65">
        <f>ROUND('qx mannen 2022'!BM65,10)</f>
        <v>2.6690631000000002E-3</v>
      </c>
      <c r="BN65">
        <f>ROUND('qx mannen 2022'!BN65,10)</f>
        <v>2.6172679999999999E-3</v>
      </c>
      <c r="BO65">
        <f>ROUND('qx mannen 2022'!BO65,10)</f>
        <v>2.5664775999999999E-3</v>
      </c>
      <c r="BP65">
        <f>ROUND('qx mannen 2022'!BP65,10)</f>
        <v>2.5166722999999998E-3</v>
      </c>
      <c r="BQ65">
        <f>ROUND('qx mannen 2022'!BQ65,10)</f>
        <v>2.467833E-3</v>
      </c>
      <c r="BR65">
        <f>ROUND('qx mannen 2022'!BR65,10)</f>
        <v>2.4199410000000001E-3</v>
      </c>
      <c r="BS65">
        <f>ROUND('qx mannen 2022'!BS65,10)</f>
        <v>2.3729778999999999E-3</v>
      </c>
      <c r="BT65">
        <f>ROUND('qx mannen 2022'!BT65,10)</f>
        <v>2.3269255999999999E-3</v>
      </c>
      <c r="BU65">
        <f>ROUND('qx mannen 2022'!BU65,10)</f>
        <v>2.2817663999999999E-3</v>
      </c>
      <c r="BV65">
        <f>ROUND('qx mannen 2022'!BV65,10)</f>
        <v>2.2374831999999998E-3</v>
      </c>
      <c r="BW65">
        <f>ROUND('qx mannen 2022'!BW65,10)</f>
        <v>2.1940586999999998E-3</v>
      </c>
      <c r="BX65">
        <f>ROUND('qx mannen 2022'!BX65,10)</f>
        <v>2.1514765E-3</v>
      </c>
      <c r="BY65">
        <f>ROUND('qx mannen 2022'!BY65,10)</f>
        <v>2.1097201999999999E-3</v>
      </c>
      <c r="BZ65">
        <f>ROUND('qx mannen 2022'!BZ65,10)</f>
        <v>2.0687737000000001E-3</v>
      </c>
      <c r="CA65">
        <f>ROUND('qx mannen 2022'!CA65,10)</f>
        <v>2.0286213000000001E-3</v>
      </c>
      <c r="CB65">
        <f>ROUND('qx mannen 2022'!CB65,10)</f>
        <v>1.9892477000000002E-3</v>
      </c>
      <c r="CC65">
        <f>ROUND('qx mannen 2022'!CC65,10)</f>
        <v>1.9506377999999999E-3</v>
      </c>
      <c r="CD65">
        <f>ROUND('qx mannen 2022'!CD65,10)</f>
        <v>1.9127768E-3</v>
      </c>
      <c r="CE65">
        <f>ROUND('qx mannen 2022'!CE65,10)</f>
        <v>1.87565E-3</v>
      </c>
      <c r="CF65">
        <f>ROUND('qx mannen 2022'!CF65,10)</f>
        <v>1.8392434000000001E-3</v>
      </c>
      <c r="CG65">
        <f>ROUND('qx mannen 2022'!CG65,10)</f>
        <v>1.8035429999999999E-3</v>
      </c>
      <c r="CH65">
        <f>ROUND('qx mannen 2022'!CH65,10)</f>
        <v>1.7685349999999999E-3</v>
      </c>
      <c r="CI65">
        <f>ROUND('qx mannen 2022'!CI65,10)</f>
        <v>1.7342061000000001E-3</v>
      </c>
      <c r="CJ65">
        <f>ROUND('qx mannen 2022'!CJ65,10)</f>
        <v>1.7005430999999999E-3</v>
      </c>
      <c r="CK65">
        <f>ROUND('qx mannen 2022'!CK65,10)</f>
        <v>1.6675330999999999E-3</v>
      </c>
      <c r="CL65">
        <f>ROUND('qx mannen 2022'!CL65,10)</f>
        <v>1.6351633999999999E-3</v>
      </c>
      <c r="CM65">
        <f>ROUND('qx mannen 2022'!CM65,10)</f>
        <v>1.6034216E-3</v>
      </c>
      <c r="CN65">
        <f>ROUND('qx mannen 2022'!CN65,10)</f>
        <v>1.5722956E-3</v>
      </c>
      <c r="CO65">
        <f>ROUND('qx mannen 2022'!CO65,10)</f>
        <v>1.5417734000000001E-3</v>
      </c>
      <c r="CP65">
        <f>ROUND('qx mannen 2022'!CP65,10)</f>
        <v>1.5118433E-3</v>
      </c>
      <c r="CQ65">
        <f>ROUND('qx mannen 2022'!CQ65,10)</f>
        <v>1.4824937999999999E-3</v>
      </c>
      <c r="CR65">
        <f>ROUND('qx mannen 2022'!CR65,10)</f>
        <v>1.4537138E-3</v>
      </c>
      <c r="CS65">
        <f>ROUND('qx mannen 2022'!CS65,10)</f>
        <v>1.4254921E-3</v>
      </c>
      <c r="CT65">
        <f>ROUND('qx mannen 2022'!CT65,10)</f>
        <v>1.3978180000000001E-3</v>
      </c>
      <c r="CU65">
        <f>ROUND('qx mannen 2022'!CU65,10)</f>
        <v>1.3706808E-3</v>
      </c>
      <c r="CV65">
        <f>ROUND('qx mannen 2022'!CV65,10)</f>
        <v>1.3440701E-3</v>
      </c>
      <c r="CW65">
        <f>ROUND('qx mannen 2022'!CW65,10)</f>
        <v>1.3179756999999999E-3</v>
      </c>
      <c r="CX65">
        <f>ROUND('qx mannen 2022'!CX65,10)</f>
        <v>1.2923876000000001E-3</v>
      </c>
      <c r="CY65">
        <f>ROUND('qx mannen 2022'!CY65,10)</f>
        <v>1.267296E-3</v>
      </c>
      <c r="CZ65">
        <f>ROUND('qx mannen 2022'!CZ65,10)</f>
        <v>1.2426913000000001E-3</v>
      </c>
      <c r="DA65">
        <f>ROUND('qx mannen 2022'!DA65,10)</f>
        <v>1.2185640000000001E-3</v>
      </c>
      <c r="DB65">
        <f>ROUND('qx mannen 2022'!DB65,10)</f>
        <v>1.1949049E-3</v>
      </c>
      <c r="DC65">
        <f>ROUND('qx mannen 2022'!DC65,10)</f>
        <v>1.1717049000000001E-3</v>
      </c>
      <c r="DD65">
        <f>ROUND('qx mannen 2022'!DD65,10)</f>
        <v>1.1489550999999999E-3</v>
      </c>
      <c r="DE65">
        <f>ROUND('qx mannen 2022'!DE65,10)</f>
        <v>1.1266467E-3</v>
      </c>
      <c r="DF65">
        <f>ROUND('qx mannen 2022'!DF65,10)</f>
        <v>1.1047712999999999E-3</v>
      </c>
      <c r="DG65">
        <f>ROUND('qx mannen 2022'!DG65,10)</f>
        <v>1.0833203999999999E-3</v>
      </c>
      <c r="DH65">
        <f>ROUND('qx mannen 2022'!DH65,10)</f>
        <v>1.0622858000000001E-3</v>
      </c>
      <c r="DI65">
        <f>ROUND('qx mannen 2022'!DI65,10)</f>
        <v>1.0416594E-3</v>
      </c>
      <c r="DJ65">
        <f>ROUND('qx mannen 2022'!DJ65,10)</f>
        <v>1.0214333000000001E-3</v>
      </c>
      <c r="DK65">
        <f>ROUND('qx mannen 2022'!DK65,10)</f>
        <v>1.0015998E-3</v>
      </c>
      <c r="DL65">
        <f>ROUND('qx mannen 2022'!DL65,10)</f>
        <v>9.8215119999999997E-4</v>
      </c>
      <c r="DM65">
        <f>ROUND('qx mannen 2022'!DM65,10)</f>
        <v>9.6307999999999995E-4</v>
      </c>
      <c r="DN65">
        <f>ROUND('qx mannen 2022'!DN65,10)</f>
        <v>9.443791E-4</v>
      </c>
      <c r="DO65">
        <f>ROUND('qx mannen 2022'!DO65,10)</f>
        <v>9.2604099999999995E-4</v>
      </c>
      <c r="DP65">
        <f>ROUND('qx mannen 2022'!DP65,10)</f>
        <v>9.0805900000000001E-4</v>
      </c>
      <c r="DQ65">
        <f>ROUND('qx mannen 2022'!DQ65,10)</f>
        <v>8.9042590000000001E-4</v>
      </c>
      <c r="DR65">
        <f>ROUND('qx mannen 2022'!DR65,10)</f>
        <v>8.7313509999999996E-4</v>
      </c>
      <c r="DS65">
        <f>ROUND('qx mannen 2022'!DS65,10)</f>
        <v>8.5617989999999997E-4</v>
      </c>
      <c r="DT65">
        <f>ROUND('qx mannen 2022'!DT65,10)</f>
        <v>8.3955390000000003E-4</v>
      </c>
      <c r="DU65">
        <f>ROUND('qx mannen 2022'!DU65,10)</f>
        <v>8.2325050000000004E-4</v>
      </c>
      <c r="DV65">
        <f>ROUND('qx mannen 2022'!DV65,10)</f>
        <v>8.0726370000000003E-4</v>
      </c>
      <c r="DW65">
        <f>ROUND('qx mannen 2022'!DW65,10)</f>
        <v>7.9158709999999999E-4</v>
      </c>
      <c r="DX65">
        <f>ROUND('qx mannen 2022'!DX65,10)</f>
        <v>7.7621489999999999E-4</v>
      </c>
      <c r="DY65">
        <f>ROUND('qx mannen 2022'!DY65,10)</f>
        <v>7.6114110000000004E-4</v>
      </c>
      <c r="DZ65">
        <f>ROUND('qx mannen 2022'!DZ65,10)</f>
        <v>7.4635990000000002E-4</v>
      </c>
      <c r="EA65">
        <f>ROUND('qx mannen 2022'!EA65,10)</f>
        <v>7.3186560000000004E-4</v>
      </c>
      <c r="EB65">
        <f>ROUND('qx mannen 2022'!EB65,10)</f>
        <v>7.1765279999999999E-4</v>
      </c>
      <c r="EC65">
        <f>ROUND('qx mannen 2022'!EC65,10)</f>
        <v>7.037158E-4</v>
      </c>
      <c r="ED65">
        <f>ROUND('qx mannen 2022'!ED65,10)</f>
        <v>6.9004940000000001E-4</v>
      </c>
      <c r="EE65">
        <f>ROUND('qx mannen 2022'!EE65,10)</f>
        <v>6.7664839999999999E-4</v>
      </c>
      <c r="EF65">
        <f>ROUND('qx mannen 2022'!EF65,10)</f>
        <v>6.6350749999999998E-4</v>
      </c>
      <c r="EG65">
        <f>ROUND('qx mannen 2022'!EG65,10)</f>
        <v>6.5062170000000001E-4</v>
      </c>
      <c r="EH65">
        <f>ROUND('qx mannen 2022'!EH65,10)</f>
        <v>6.3798610000000003E-4</v>
      </c>
      <c r="EI65">
        <f>ROUND('qx mannen 2022'!EI65,10)</f>
        <v>6.255958E-4</v>
      </c>
      <c r="EJ65">
        <f>ROUND('qx mannen 2022'!EJ65,10)</f>
        <v>6.1344600000000002E-4</v>
      </c>
      <c r="EK65">
        <f>ROUND('qx mannen 2022'!EK65,10)</f>
        <v>6.0153219999999996E-4</v>
      </c>
      <c r="EL65">
        <f>ROUND('qx mannen 2022'!EL65,10)</f>
        <v>5.8984969999999995E-4</v>
      </c>
      <c r="EM65">
        <f>ROUND('qx mannen 2022'!EM65,10)</f>
        <v>5.7839399999999998E-4</v>
      </c>
      <c r="EN65">
        <f>ROUND('qx mannen 2022'!EN65,10)</f>
        <v>5.6716069999999995E-4</v>
      </c>
      <c r="EO65">
        <f>ROUND('qx mannen 2022'!EO65,10)</f>
        <v>5.5614550000000003E-4</v>
      </c>
      <c r="EP65">
        <f>ROUND('qx mannen 2022'!EP65,10)</f>
        <v>5.4534419999999998E-4</v>
      </c>
      <c r="EQ65">
        <f>ROUND('qx mannen 2022'!EQ65,10)</f>
        <v>5.3475259999999998E-4</v>
      </c>
      <c r="ER65">
        <f>ROUND('qx mannen 2022'!ER65,10)</f>
        <v>5.2436669999999998E-4</v>
      </c>
      <c r="ES65">
        <f>ROUND('qx mannen 2022'!ES65,10)</f>
        <v>5.1418250000000003E-4</v>
      </c>
      <c r="ET65">
        <f>ROUND('qx mannen 2022'!ET65,10)</f>
        <v>5.0419590000000002E-4</v>
      </c>
      <c r="EU65">
        <f>ROUND('qx mannen 2022'!EU65,10)</f>
        <v>4.9440330000000002E-4</v>
      </c>
      <c r="EV65">
        <f>ROUND('qx mannen 2022'!EV65,10)</f>
        <v>4.848009E-4</v>
      </c>
      <c r="EW65">
        <f>ROUND('qx mannen 2022'!EW65,10)</f>
        <v>4.7538490000000001E-4</v>
      </c>
      <c r="EX65">
        <f>ROUND('qx mannen 2022'!EX65,10)</f>
        <v>4.6615170000000001E-4</v>
      </c>
      <c r="EY65">
        <f>ROUND('qx mannen 2022'!EY65,10)</f>
        <v>4.5709789999999999E-4</v>
      </c>
      <c r="EZ65">
        <f>ROUND('qx mannen 2022'!EZ65,10)</f>
        <v>4.4821979999999997E-4</v>
      </c>
      <c r="FA65">
        <f>ROUND('qx mannen 2022'!FA65,10)</f>
        <v>4.3951420000000002E-4</v>
      </c>
      <c r="FB65">
        <f>ROUND('qx mannen 2022'!FB65,10)</f>
        <v>4.3097760000000002E-4</v>
      </c>
      <c r="FC65">
        <f>ROUND('qx mannen 2022'!FC65,10)</f>
        <v>4.2260669999999998E-4</v>
      </c>
      <c r="FD65">
        <f>ROUND('qx mannen 2022'!FD65,10)</f>
        <v>4.1439839999999999E-4</v>
      </c>
      <c r="FE65">
        <f>ROUND('qx mannen 2022'!FE65,10)</f>
        <v>4.0634960000000001E-4</v>
      </c>
      <c r="FF65">
        <f>ROUND('qx mannen 2022'!FF65,10)</f>
        <v>3.9845700000000001E-4</v>
      </c>
      <c r="FG65">
        <f>ROUND('qx mannen 2022'!FG65,10)</f>
        <v>3.9071769999999997E-4</v>
      </c>
      <c r="FH65">
        <f>ROUND('qx mannen 2022'!FH65,10)</f>
        <v>3.8312859999999998E-4</v>
      </c>
      <c r="FI65">
        <f>ROUND('qx mannen 2022'!FI65,10)</f>
        <v>3.7568699999999998E-4</v>
      </c>
      <c r="FJ65">
        <f>ROUND('qx mannen 2022'!FJ65,10)</f>
        <v>3.6838989999999998E-4</v>
      </c>
      <c r="FK65">
        <f>ROUND('qx mannen 2022'!FK65,10)</f>
        <v>3.6123440000000002E-4</v>
      </c>
      <c r="FL65">
        <f>ROUND('qx mannen 2022'!FL65,10)</f>
        <v>3.54218E-4</v>
      </c>
      <c r="FM65">
        <f>ROUND('qx mannen 2022'!FM65,10)</f>
        <v>3.4733779999999997E-4</v>
      </c>
      <c r="FN65">
        <f>ROUND('qx mannen 2022'!FN65,10)</f>
        <v>3.4059120000000002E-4</v>
      </c>
      <c r="FO65">
        <f>ROUND('qx mannen 2022'!FO65,10)</f>
        <v>3.3397560000000001E-4</v>
      </c>
      <c r="FP65">
        <f>ROUND('qx mannen 2022'!FP65,10)</f>
        <v>3.2748849999999997E-4</v>
      </c>
      <c r="FQ65">
        <f>ROUND('qx mannen 2022'!FQ65,10)</f>
        <v>3.2112740000000002E-4</v>
      </c>
    </row>
    <row r="66" spans="2:173" x14ac:dyDescent="0.2">
      <c r="B66">
        <f>ROUND('qx mannen 2022'!B66,10)</f>
        <v>1.05767467E-2</v>
      </c>
      <c r="C66">
        <f>ROUND('qx mannen 2022'!C66,10)</f>
        <v>1.0353378999999999E-2</v>
      </c>
      <c r="D66">
        <f>ROUND('qx mannen 2022'!D66,10)</f>
        <v>9.9225957999999996E-3</v>
      </c>
      <c r="E66">
        <f>ROUND('qx mannen 2022'!E66,10)</f>
        <v>9.6180789000000003E-3</v>
      </c>
      <c r="F66">
        <f>ROUND('qx mannen 2022'!F66,10)</f>
        <v>9.3758415000000008E-3</v>
      </c>
      <c r="G66">
        <f>ROUND('qx mannen 2022'!G66,10)</f>
        <v>9.1655876000000004E-3</v>
      </c>
      <c r="H66">
        <f>ROUND('qx mannen 2022'!H66,10)</f>
        <v>8.9726987999999997E-3</v>
      </c>
      <c r="I66">
        <f>ROUND('qx mannen 2022'!I66,10)</f>
        <v>8.7900414999999999E-3</v>
      </c>
      <c r="J66">
        <f>ROUND('qx mannen 2022'!J66,10)</f>
        <v>8.6141028000000005E-3</v>
      </c>
      <c r="K66">
        <f>ROUND('qx mannen 2022'!K66,10)</f>
        <v>8.4431331999999994E-3</v>
      </c>
      <c r="L66">
        <f>ROUND('qx mannen 2022'!L66,10)</f>
        <v>8.2762453999999999E-3</v>
      </c>
      <c r="M66">
        <f>ROUND('qx mannen 2022'!M66,10)</f>
        <v>8.1129741999999994E-3</v>
      </c>
      <c r="N66">
        <f>ROUND('qx mannen 2022'!N66,10)</f>
        <v>7.9530616999999998E-3</v>
      </c>
      <c r="O66">
        <f>ROUND('qx mannen 2022'!O66,10)</f>
        <v>7.7963518999999998E-3</v>
      </c>
      <c r="P66">
        <f>ROUND('qx mannen 2022'!P66,10)</f>
        <v>7.6427394000000001E-3</v>
      </c>
      <c r="Q66">
        <f>ROUND('qx mannen 2022'!Q66,10)</f>
        <v>7.4921438999999996E-3</v>
      </c>
      <c r="R66">
        <f>ROUND('qx mannen 2022'!R66,10)</f>
        <v>7.3444976000000004E-3</v>
      </c>
      <c r="S66">
        <f>ROUND('qx mannen 2022'!S66,10)</f>
        <v>7.1997398000000004E-3</v>
      </c>
      <c r="T66">
        <f>ROUND('qx mannen 2022'!T66,10)</f>
        <v>7.0578133000000001E-3</v>
      </c>
      <c r="U66">
        <f>ROUND('qx mannen 2022'!U66,10)</f>
        <v>6.9186632000000003E-3</v>
      </c>
      <c r="V66">
        <f>ROUND('qx mannen 2022'!V66,10)</f>
        <v>6.7822361000000001E-3</v>
      </c>
      <c r="W66">
        <f>ROUND('qx mannen 2022'!W66,10)</f>
        <v>6.64848E-3</v>
      </c>
      <c r="X66">
        <f>ROUND('qx mannen 2022'!X66,10)</f>
        <v>6.5173436999999999E-3</v>
      </c>
      <c r="Y66">
        <f>ROUND('qx mannen 2022'!Y66,10)</f>
        <v>6.3887770999999996E-3</v>
      </c>
      <c r="Z66">
        <f>ROUND('qx mannen 2022'!Z66,10)</f>
        <v>6.2627309999999997E-3</v>
      </c>
      <c r="AA66">
        <f>ROUND('qx mannen 2022'!AA66,10)</f>
        <v>6.1391570000000001E-3</v>
      </c>
      <c r="AB66">
        <f>ROUND('qx mannen 2022'!AB66,10)</f>
        <v>6.0180075000000003E-3</v>
      </c>
      <c r="AC66">
        <f>ROUND('qx mannen 2022'!AC66,10)</f>
        <v>5.8992358999999999E-3</v>
      </c>
      <c r="AD66">
        <f>ROUND('qx mannen 2022'!AD66,10)</f>
        <v>5.7827963999999999E-3</v>
      </c>
      <c r="AE66">
        <f>ROUND('qx mannen 2022'!AE66,10)</f>
        <v>5.6686438000000004E-3</v>
      </c>
      <c r="AF66">
        <f>ROUND('qx mannen 2022'!AF66,10)</f>
        <v>5.5567339999999998E-3</v>
      </c>
      <c r="AG66">
        <f>ROUND('qx mannen 2022'!AG66,10)</f>
        <v>5.4470235999999998E-3</v>
      </c>
      <c r="AH66">
        <f>ROUND('qx mannen 2022'!AH66,10)</f>
        <v>5.3394699000000002E-3</v>
      </c>
      <c r="AI66">
        <f>ROUND('qx mannen 2022'!AI66,10)</f>
        <v>5.2340312000000002E-3</v>
      </c>
      <c r="AJ66">
        <f>ROUND('qx mannen 2022'!AJ66,10)</f>
        <v>5.1306663000000004E-3</v>
      </c>
      <c r="AK66">
        <f>ROUND('qx mannen 2022'!AK66,10)</f>
        <v>5.0293348999999998E-3</v>
      </c>
      <c r="AL66">
        <f>ROUND('qx mannen 2022'!AL66,10)</f>
        <v>4.9299976000000004E-3</v>
      </c>
      <c r="AM66">
        <f>ROUND('qx mannen 2022'!AM66,10)</f>
        <v>4.8326154000000003E-3</v>
      </c>
      <c r="AN66">
        <f>ROUND('qx mannen 2022'!AN66,10)</f>
        <v>4.7371503000000004E-3</v>
      </c>
      <c r="AO66">
        <f>ROUND('qx mannen 2022'!AO66,10)</f>
        <v>4.6435647999999996E-3</v>
      </c>
      <c r="AP66">
        <f>ROUND('qx mannen 2022'!AP66,10)</f>
        <v>4.5518223999999998E-3</v>
      </c>
      <c r="AQ66">
        <f>ROUND('qx mannen 2022'!AQ66,10)</f>
        <v>4.4618870999999999E-3</v>
      </c>
      <c r="AR66">
        <f>ROUND('qx mannen 2022'!AR66,10)</f>
        <v>4.3737235000000001E-3</v>
      </c>
      <c r="AS66">
        <f>ROUND('qx mannen 2022'!AS66,10)</f>
        <v>4.2872969999999998E-3</v>
      </c>
      <c r="AT66">
        <f>ROUND('qx mannen 2022'!AT66,10)</f>
        <v>4.2025735999999996E-3</v>
      </c>
      <c r="AU66">
        <f>ROUND('qx mannen 2022'!AU66,10)</f>
        <v>4.1195201000000002E-3</v>
      </c>
      <c r="AV66">
        <f>ROUND('qx mannen 2022'!AV66,10)</f>
        <v>4.0381037999999998E-3</v>
      </c>
      <c r="AW66">
        <f>ROUND('qx mannen 2022'!AW66,10)</f>
        <v>3.9582925000000001E-3</v>
      </c>
      <c r="AX66">
        <f>ROUND('qx mannen 2022'!AX66,10)</f>
        <v>3.8800548999999998E-3</v>
      </c>
      <c r="AY66">
        <f>ROUND('qx mannen 2022'!AY66,10)</f>
        <v>3.80336E-3</v>
      </c>
      <c r="AZ66">
        <f>ROUND('qx mannen 2022'!AZ66,10)</f>
        <v>3.7281777999999999E-3</v>
      </c>
      <c r="BA66">
        <f>ROUND('qx mannen 2022'!BA66,10)</f>
        <v>3.6544784000000002E-3</v>
      </c>
      <c r="BB66">
        <f>ROUND('qx mannen 2022'!BB66,10)</f>
        <v>3.5822328000000001E-3</v>
      </c>
      <c r="BC66">
        <f>ROUND('qx mannen 2022'!BC66,10)</f>
        <v>3.5114125E-3</v>
      </c>
      <c r="BD66">
        <f>ROUND('qx mannen 2022'!BD66,10)</f>
        <v>3.4419895000000001E-3</v>
      </c>
      <c r="BE66">
        <f>ROUND('qx mannen 2022'!BE66,10)</f>
        <v>3.3739363999999998E-3</v>
      </c>
      <c r="BF66">
        <f>ROUND('qx mannen 2022'!BF66,10)</f>
        <v>3.3072262E-3</v>
      </c>
      <c r="BG66">
        <f>ROUND('qx mannen 2022'!BG66,10)</f>
        <v>3.2418325999999998E-3</v>
      </c>
      <c r="BH66">
        <f>ROUND('qx mannen 2022'!BH66,10)</f>
        <v>3.1777297E-3</v>
      </c>
      <c r="BI66">
        <f>ROUND('qx mannen 2022'!BI66,10)</f>
        <v>3.1148921000000002E-3</v>
      </c>
      <c r="BJ66">
        <f>ROUND('qx mannen 2022'!BJ66,10)</f>
        <v>3.0532949000000001E-3</v>
      </c>
      <c r="BK66">
        <f>ROUND('qx mannen 2022'!BK66,10)</f>
        <v>2.9929138000000001E-3</v>
      </c>
      <c r="BL66">
        <f>ROUND('qx mannen 2022'!BL66,10)</f>
        <v>2.9337248999999998E-3</v>
      </c>
      <c r="BM66">
        <f>ROUND('qx mannen 2022'!BM66,10)</f>
        <v>2.8757047E-3</v>
      </c>
      <c r="BN66">
        <f>ROUND('qx mannen 2022'!BN66,10)</f>
        <v>2.8188301000000001E-3</v>
      </c>
      <c r="BO66">
        <f>ROUND('qx mannen 2022'!BO66,10)</f>
        <v>2.7630787000000002E-3</v>
      </c>
      <c r="BP66">
        <f>ROUND('qx mannen 2022'!BP66,10)</f>
        <v>2.7084283999999998E-3</v>
      </c>
      <c r="BQ66">
        <f>ROUND('qx mannen 2022'!BQ66,10)</f>
        <v>2.6548574000000002E-3</v>
      </c>
      <c r="BR66">
        <f>ROUND('qx mannen 2022'!BR66,10)</f>
        <v>2.6023446000000001E-3</v>
      </c>
      <c r="BS66">
        <f>ROUND('qx mannen 2022'!BS66,10)</f>
        <v>2.5508689999999999E-3</v>
      </c>
      <c r="BT66">
        <f>ROUND('qx mannen 2022'!BT66,10)</f>
        <v>2.5004102999999999E-3</v>
      </c>
      <c r="BU66">
        <f>ROUND('qx mannen 2022'!BU66,10)</f>
        <v>2.4509483999999998E-3</v>
      </c>
      <c r="BV66">
        <f>ROUND('qx mannen 2022'!BV66,10)</f>
        <v>2.4024636999999999E-3</v>
      </c>
      <c r="BW66">
        <f>ROUND('qx mannen 2022'!BW66,10)</f>
        <v>2.3549369000000001E-3</v>
      </c>
      <c r="BX66">
        <f>ROUND('qx mannen 2022'!BX66,10)</f>
        <v>2.3083492E-3</v>
      </c>
      <c r="BY66">
        <f>ROUND('qx mannen 2022'!BY66,10)</f>
        <v>2.2626819999999998E-3</v>
      </c>
      <c r="BZ66">
        <f>ROUND('qx mannen 2022'!BZ66,10)</f>
        <v>2.2179171999999999E-3</v>
      </c>
      <c r="CA66">
        <f>ROUND('qx mannen 2022'!CA66,10)</f>
        <v>2.1740370999999998E-3</v>
      </c>
      <c r="CB66">
        <f>ROUND('qx mannen 2022'!CB66,10)</f>
        <v>2.1310241000000001E-3</v>
      </c>
      <c r="CC66">
        <f>ROUND('qx mannen 2022'!CC66,10)</f>
        <v>2.0888612000000001E-3</v>
      </c>
      <c r="CD66">
        <f>ROUND('qx mannen 2022'!CD66,10)</f>
        <v>2.0475316999999998E-3</v>
      </c>
      <c r="CE66">
        <f>ROUND('qx mannen 2022'!CE66,10)</f>
        <v>2.0070190000000001E-3</v>
      </c>
      <c r="CF66">
        <f>ROUND('qx mannen 2022'!CF66,10)</f>
        <v>1.9673071000000002E-3</v>
      </c>
      <c r="CG66">
        <f>ROUND('qx mannen 2022'!CG66,10)</f>
        <v>1.9283802E-3</v>
      </c>
      <c r="CH66">
        <f>ROUND('qx mannen 2022'!CH66,10)</f>
        <v>1.8902227E-3</v>
      </c>
      <c r="CI66">
        <f>ROUND('qx mannen 2022'!CI66,10)</f>
        <v>1.8528195999999999E-3</v>
      </c>
      <c r="CJ66">
        <f>ROUND('qx mannen 2022'!CJ66,10)</f>
        <v>1.8161558999999999E-3</v>
      </c>
      <c r="CK66">
        <f>ROUND('qx mannen 2022'!CK66,10)</f>
        <v>1.7802171E-3</v>
      </c>
      <c r="CL66">
        <f>ROUND('qx mannen 2022'!CL66,10)</f>
        <v>1.7449888000000001E-3</v>
      </c>
      <c r="CM66">
        <f>ROUND('qx mannen 2022'!CM66,10)</f>
        <v>1.7104570000000001E-3</v>
      </c>
      <c r="CN66">
        <f>ROUND('qx mannen 2022'!CN66,10)</f>
        <v>1.6766079E-3</v>
      </c>
      <c r="CO66">
        <f>ROUND('qx mannen 2022'!CO66,10)</f>
        <v>1.6434282E-3</v>
      </c>
      <c r="CP66">
        <f>ROUND('qx mannen 2022'!CP66,10)</f>
        <v>1.6109046E-3</v>
      </c>
      <c r="CQ66">
        <f>ROUND('qx mannen 2022'!CQ66,10)</f>
        <v>1.5790240000000001E-3</v>
      </c>
      <c r="CR66">
        <f>ROUND('qx mannen 2022'!CR66,10)</f>
        <v>1.5477739E-3</v>
      </c>
      <c r="CS66">
        <f>ROUND('qx mannen 2022'!CS66,10)</f>
        <v>1.5171417999999999E-3</v>
      </c>
      <c r="CT66">
        <f>ROUND('qx mannen 2022'!CT66,10)</f>
        <v>1.4871155E-3</v>
      </c>
      <c r="CU66">
        <f>ROUND('qx mannen 2022'!CU66,10)</f>
        <v>1.457683E-3</v>
      </c>
      <c r="CV66">
        <f>ROUND('qx mannen 2022'!CV66,10)</f>
        <v>1.4288326000000001E-3</v>
      </c>
      <c r="CW66">
        <f>ROUND('qx mannen 2022'!CW66,10)</f>
        <v>1.4005528000000001E-3</v>
      </c>
      <c r="CX66">
        <f>ROUND('qx mannen 2022'!CX66,10)</f>
        <v>1.3728324E-3</v>
      </c>
      <c r="CY66">
        <f>ROUND('qx mannen 2022'!CY66,10)</f>
        <v>1.3456601999999999E-3</v>
      </c>
      <c r="CZ66">
        <f>ROUND('qx mannen 2022'!CZ66,10)</f>
        <v>1.3190255000000001E-3</v>
      </c>
      <c r="DA66">
        <f>ROUND('qx mannen 2022'!DA66,10)</f>
        <v>1.2929176E-3</v>
      </c>
      <c r="DB66">
        <f>ROUND('qx mannen 2022'!DB66,10)</f>
        <v>1.2673261000000001E-3</v>
      </c>
      <c r="DC66">
        <f>ROUND('qx mannen 2022'!DC66,10)</f>
        <v>1.2422409E-3</v>
      </c>
      <c r="DD66">
        <f>ROUND('qx mannen 2022'!DD66,10)</f>
        <v>1.2176519E-3</v>
      </c>
      <c r="DE66">
        <f>ROUND('qx mannen 2022'!DE66,10)</f>
        <v>1.1935493E-3</v>
      </c>
      <c r="DF66">
        <f>ROUND('qx mannen 2022'!DF66,10)</f>
        <v>1.1699235E-3</v>
      </c>
      <c r="DG66">
        <f>ROUND('qx mannen 2022'!DG66,10)</f>
        <v>1.1467652E-3</v>
      </c>
      <c r="DH66">
        <f>ROUND('qx mannen 2022'!DH66,10)</f>
        <v>1.1240649E-3</v>
      </c>
      <c r="DI66">
        <f>ROUND('qx mannen 2022'!DI66,10)</f>
        <v>1.1018137999999999E-3</v>
      </c>
      <c r="DJ66">
        <f>ROUND('qx mannen 2022'!DJ66,10)</f>
        <v>1.0800028999999999E-3</v>
      </c>
      <c r="DK66">
        <f>ROUND('qx mannen 2022'!DK66,10)</f>
        <v>1.0586236000000001E-3</v>
      </c>
      <c r="DL66">
        <f>ROUND('qx mannen 2022'!DL66,10)</f>
        <v>1.0376672E-3</v>
      </c>
      <c r="DM66">
        <f>ROUND('qx mannen 2022'!DM66,10)</f>
        <v>1.0171255E-3</v>
      </c>
      <c r="DN66">
        <f>ROUND('qx mannen 2022'!DN66,10)</f>
        <v>9.9699019999999997E-4</v>
      </c>
      <c r="DO66">
        <f>ROUND('qx mannen 2022'!DO66,10)</f>
        <v>9.7725330000000008E-4</v>
      </c>
      <c r="DP66">
        <f>ROUND('qx mannen 2022'!DP66,10)</f>
        <v>9.5790700000000003E-4</v>
      </c>
      <c r="DQ66">
        <f>ROUND('qx mannen 2022'!DQ66,10)</f>
        <v>9.3894340000000005E-4</v>
      </c>
      <c r="DR66">
        <f>ROUND('qx mannen 2022'!DR66,10)</f>
        <v>9.2035510000000001E-4</v>
      </c>
      <c r="DS66">
        <f>ROUND('qx mannen 2022'!DS66,10)</f>
        <v>9.0213469999999999E-4</v>
      </c>
      <c r="DT66">
        <f>ROUND('qx mannen 2022'!DT66,10)</f>
        <v>8.8427480000000005E-4</v>
      </c>
      <c r="DU66">
        <f>ROUND('qx mannen 2022'!DU66,10)</f>
        <v>8.6676829999999996E-4</v>
      </c>
      <c r="DV66">
        <f>ROUND('qx mannen 2022'!DV66,10)</f>
        <v>8.4960820000000003E-4</v>
      </c>
      <c r="DW66">
        <f>ROUND('qx mannen 2022'!DW66,10)</f>
        <v>8.3278780000000004E-4</v>
      </c>
      <c r="DX66">
        <f>ROUND('qx mannen 2022'!DX66,10)</f>
        <v>8.1630020000000001E-4</v>
      </c>
      <c r="DY66">
        <f>ROUND('qx mannen 2022'!DY66,10)</f>
        <v>8.0013890000000002E-4</v>
      </c>
      <c r="DZ66">
        <f>ROUND('qx mannen 2022'!DZ66,10)</f>
        <v>7.8429740000000002E-4</v>
      </c>
      <c r="EA66">
        <f>ROUND('qx mannen 2022'!EA66,10)</f>
        <v>7.6876950000000005E-4</v>
      </c>
      <c r="EB66">
        <f>ROUND('qx mannen 2022'!EB66,10)</f>
        <v>7.5354890000000002E-4</v>
      </c>
      <c r="EC66">
        <f>ROUND('qx mannen 2022'!EC66,10)</f>
        <v>7.3862950000000004E-4</v>
      </c>
      <c r="ED66">
        <f>ROUND('qx mannen 2022'!ED66,10)</f>
        <v>7.2400540000000003E-4</v>
      </c>
      <c r="EE66">
        <f>ROUND('qx mannen 2022'!EE66,10)</f>
        <v>7.0967070000000005E-4</v>
      </c>
      <c r="EF66">
        <f>ROUND('qx mannen 2022'!EF66,10)</f>
        <v>6.9561969999999999E-4</v>
      </c>
      <c r="EG66">
        <f>ROUND('qx mannen 2022'!EG66,10)</f>
        <v>6.8184690000000004E-4</v>
      </c>
      <c r="EH66">
        <f>ROUND('qx mannen 2022'!EH66,10)</f>
        <v>6.6834659999999999E-4</v>
      </c>
      <c r="EI66">
        <f>ROUND('qx mannen 2022'!EI66,10)</f>
        <v>6.5511360000000002E-4</v>
      </c>
      <c r="EJ66">
        <f>ROUND('qx mannen 2022'!EJ66,10)</f>
        <v>6.4214250000000001E-4</v>
      </c>
      <c r="EK66">
        <f>ROUND('qx mannen 2022'!EK66,10)</f>
        <v>6.2942810000000005E-4</v>
      </c>
      <c r="EL66">
        <f>ROUND('qx mannen 2022'!EL66,10)</f>
        <v>6.1696539999999995E-4</v>
      </c>
      <c r="EM66">
        <f>ROUND('qx mannen 2022'!EM66,10)</f>
        <v>6.0474940000000005E-4</v>
      </c>
      <c r="EN66">
        <f>ROUND('qx mannen 2022'!EN66,10)</f>
        <v>5.9277519999999999E-4</v>
      </c>
      <c r="EO66">
        <f>ROUND('qx mannen 2022'!EO66,10)</f>
        <v>5.8103799999999998E-4</v>
      </c>
      <c r="EP66">
        <f>ROUND('qx mannen 2022'!EP66,10)</f>
        <v>5.6953319999999996E-4</v>
      </c>
      <c r="EQ66">
        <f>ROUND('qx mannen 2022'!EQ66,10)</f>
        <v>5.5825609999999996E-4</v>
      </c>
      <c r="ER66">
        <f>ROUND('qx mannen 2022'!ER66,10)</f>
        <v>5.4720219999999996E-4</v>
      </c>
      <c r="ES66">
        <f>ROUND('qx mannen 2022'!ES66,10)</f>
        <v>5.3636709999999998E-4</v>
      </c>
      <c r="ET66">
        <f>ROUND('qx mannen 2022'!ET66,10)</f>
        <v>5.2574649999999996E-4</v>
      </c>
      <c r="EU66">
        <f>ROUND('qx mannen 2022'!EU66,10)</f>
        <v>5.1533619999999999E-4</v>
      </c>
      <c r="EV66">
        <f>ROUND('qx mannen 2022'!EV66,10)</f>
        <v>5.0513200000000004E-4</v>
      </c>
      <c r="EW66">
        <f>ROUND('qx mannen 2022'!EW66,10)</f>
        <v>4.9512969999999999E-4</v>
      </c>
      <c r="EX66">
        <f>ROUND('qx mannen 2022'!EX66,10)</f>
        <v>4.853255E-4</v>
      </c>
      <c r="EY66">
        <f>ROUND('qx mannen 2022'!EY66,10)</f>
        <v>4.7571529999999998E-4</v>
      </c>
      <c r="EZ66">
        <f>ROUND('qx mannen 2022'!EZ66,10)</f>
        <v>4.6629540000000001E-4</v>
      </c>
      <c r="FA66">
        <f>ROUND('qx mannen 2022'!FA66,10)</f>
        <v>4.57062E-4</v>
      </c>
      <c r="FB66">
        <f>ROUND('qx mannen 2022'!FB66,10)</f>
        <v>4.4801139999999998E-4</v>
      </c>
      <c r="FC66">
        <f>ROUND('qx mannen 2022'!FC66,10)</f>
        <v>4.3913999999999997E-4</v>
      </c>
      <c r="FD66">
        <f>ROUND('qx mannen 2022'!FD66,10)</f>
        <v>4.304442E-4</v>
      </c>
      <c r="FE66">
        <f>ROUND('qx mannen 2022'!FE66,10)</f>
        <v>4.2192050000000001E-4</v>
      </c>
      <c r="FF66">
        <f>ROUND('qx mannen 2022'!FF66,10)</f>
        <v>4.135656E-4</v>
      </c>
      <c r="FG66">
        <f>ROUND('qx mannen 2022'!FG66,10)</f>
        <v>4.053762E-4</v>
      </c>
      <c r="FH66">
        <f>ROUND('qx mannen 2022'!FH66,10)</f>
        <v>3.9734880000000001E-4</v>
      </c>
      <c r="FI66">
        <f>ROUND('qx mannen 2022'!FI66,10)</f>
        <v>3.8948040000000002E-4</v>
      </c>
      <c r="FJ66">
        <f>ROUND('qx mannen 2022'!FJ66,10)</f>
        <v>3.8176779999999998E-4</v>
      </c>
      <c r="FK66">
        <f>ROUND('qx mannen 2022'!FK66,10)</f>
        <v>3.7420779999999999E-4</v>
      </c>
      <c r="FL66">
        <f>ROUND('qx mannen 2022'!FL66,10)</f>
        <v>3.6679760000000002E-4</v>
      </c>
      <c r="FM66">
        <f>ROUND('qx mannen 2022'!FM66,10)</f>
        <v>3.59534E-4</v>
      </c>
      <c r="FN66">
        <f>ROUND('qx mannen 2022'!FN66,10)</f>
        <v>3.524143E-4</v>
      </c>
      <c r="FO66">
        <f>ROUND('qx mannen 2022'!FO66,10)</f>
        <v>3.4543550000000001E-4</v>
      </c>
      <c r="FP66">
        <f>ROUND('qx mannen 2022'!FP66,10)</f>
        <v>3.3859489999999999E-4</v>
      </c>
      <c r="FQ66">
        <f>ROUND('qx mannen 2022'!FQ66,10)</f>
        <v>3.3188979999999998E-4</v>
      </c>
    </row>
    <row r="67" spans="2:173" x14ac:dyDescent="0.2">
      <c r="B67">
        <f>ROUND('qx mannen 2022'!B67,10)</f>
        <v>1.1853011700000001E-2</v>
      </c>
      <c r="C67">
        <f>ROUND('qx mannen 2022'!C67,10)</f>
        <v>1.1590111700000001E-2</v>
      </c>
      <c r="D67">
        <f>ROUND('qx mannen 2022'!D67,10)</f>
        <v>1.1033600399999999E-2</v>
      </c>
      <c r="E67">
        <f>ROUND('qx mannen 2022'!E67,10)</f>
        <v>1.0655889999999999E-2</v>
      </c>
      <c r="F67">
        <f>ROUND('qx mannen 2022'!F67,10)</f>
        <v>1.03654157E-2</v>
      </c>
      <c r="G67">
        <f>ROUND('qx mannen 2022'!G67,10)</f>
        <v>1.01192477E-2</v>
      </c>
      <c r="H67">
        <f>ROUND('qx mannen 2022'!H67,10)</f>
        <v>9.8967789999999996E-3</v>
      </c>
      <c r="I67">
        <f>ROUND('qx mannen 2022'!I67,10)</f>
        <v>9.6879801000000001E-3</v>
      </c>
      <c r="J67">
        <f>ROUND('qx mannen 2022'!J67,10)</f>
        <v>9.4879183999999998E-3</v>
      </c>
      <c r="K67">
        <f>ROUND('qx mannen 2022'!K67,10)</f>
        <v>9.2941385000000001E-3</v>
      </c>
      <c r="L67">
        <f>ROUND('qx mannen 2022'!L67,10)</f>
        <v>9.1053950000000005E-3</v>
      </c>
      <c r="M67">
        <f>ROUND('qx mannen 2022'!M67,10)</f>
        <v>8.9210350000000008E-3</v>
      </c>
      <c r="N67">
        <f>ROUND('qx mannen 2022'!N67,10)</f>
        <v>8.7406971999999996E-3</v>
      </c>
      <c r="O67">
        <f>ROUND('qx mannen 2022'!O67,10)</f>
        <v>8.5641640000000008E-3</v>
      </c>
      <c r="P67">
        <f>ROUND('qx mannen 2022'!P67,10)</f>
        <v>8.3912893000000002E-3</v>
      </c>
      <c r="Q67">
        <f>ROUND('qx mannen 2022'!Q67,10)</f>
        <v>8.2219634000000007E-3</v>
      </c>
      <c r="R67">
        <f>ROUND('qx mannen 2022'!R67,10)</f>
        <v>8.0560948E-3</v>
      </c>
      <c r="S67">
        <f>ROUND('qx mannen 2022'!S67,10)</f>
        <v>7.8936027000000002E-3</v>
      </c>
      <c r="T67">
        <f>ROUND('qx mannen 2022'!T67,10)</f>
        <v>7.7344116999999999E-3</v>
      </c>
      <c r="U67">
        <f>ROUND('qx mannen 2022'!U67,10)</f>
        <v>7.5784503999999997E-3</v>
      </c>
      <c r="V67">
        <f>ROUND('qx mannen 2022'!V67,10)</f>
        <v>7.4256501999999999E-3</v>
      </c>
      <c r="W67">
        <f>ROUND('qx mannen 2022'!W67,10)</f>
        <v>7.2759443999999996E-3</v>
      </c>
      <c r="X67">
        <f>ROUND('qx mannen 2022'!X67,10)</f>
        <v>7.1292682999999999E-3</v>
      </c>
      <c r="Y67">
        <f>ROUND('qx mannen 2022'!Y67,10)</f>
        <v>6.9855587999999996E-3</v>
      </c>
      <c r="Z67">
        <f>ROUND('qx mannen 2022'!Z67,10)</f>
        <v>6.8447543999999999E-3</v>
      </c>
      <c r="AA67">
        <f>ROUND('qx mannen 2022'!AA67,10)</f>
        <v>6.7067949000000002E-3</v>
      </c>
      <c r="AB67">
        <f>ROUND('qx mannen 2022'!AB67,10)</f>
        <v>6.5716218E-3</v>
      </c>
      <c r="AC67">
        <f>ROUND('qx mannen 2022'!AC67,10)</f>
        <v>6.4391776999999997E-3</v>
      </c>
      <c r="AD67">
        <f>ROUND('qx mannen 2022'!AD67,10)</f>
        <v>6.3094064999999998E-3</v>
      </c>
      <c r="AE67">
        <f>ROUND('qx mannen 2022'!AE67,10)</f>
        <v>6.1822535999999997E-3</v>
      </c>
      <c r="AF67">
        <f>ROUND('qx mannen 2022'!AF67,10)</f>
        <v>6.0576652999999999E-3</v>
      </c>
      <c r="AG67">
        <f>ROUND('qx mannen 2022'!AG67,10)</f>
        <v>5.9355893000000003E-3</v>
      </c>
      <c r="AH67">
        <f>ROUND('qx mannen 2022'!AH67,10)</f>
        <v>5.8159743999999999E-3</v>
      </c>
      <c r="AI67">
        <f>ROUND('qx mannen 2022'!AI67,10)</f>
        <v>5.6987703999999998E-3</v>
      </c>
      <c r="AJ67">
        <f>ROUND('qx mannen 2022'!AJ67,10)</f>
        <v>5.5839284000000003E-3</v>
      </c>
      <c r="AK67">
        <f>ROUND('qx mannen 2022'!AK67,10)</f>
        <v>5.4714003999999997E-3</v>
      </c>
      <c r="AL67">
        <f>ROUND('qx mannen 2022'!AL67,10)</f>
        <v>5.3611394000000001E-3</v>
      </c>
      <c r="AM67">
        <f>ROUND('qx mannen 2022'!AM67,10)</f>
        <v>5.2530995000000004E-3</v>
      </c>
      <c r="AN67">
        <f>ROUND('qx mannen 2022'!AN67,10)</f>
        <v>5.1472358000000003E-3</v>
      </c>
      <c r="AO67">
        <f>ROUND('qx mannen 2022'!AO67,10)</f>
        <v>5.0435041000000003E-3</v>
      </c>
      <c r="AP67">
        <f>ROUND('qx mannen 2022'!AP67,10)</f>
        <v>4.9418613000000002E-3</v>
      </c>
      <c r="AQ67">
        <f>ROUND('qx mannen 2022'!AQ67,10)</f>
        <v>4.8422654000000002E-3</v>
      </c>
      <c r="AR67">
        <f>ROUND('qx mannen 2022'!AR67,10)</f>
        <v>4.7446748000000002E-3</v>
      </c>
      <c r="AS67">
        <f>ROUND('qx mannen 2022'!AS67,10)</f>
        <v>4.6490491999999998E-3</v>
      </c>
      <c r="AT67">
        <f>ROUND('qx mannen 2022'!AT67,10)</f>
        <v>4.5553490000000002E-3</v>
      </c>
      <c r="AU67">
        <f>ROUND('qx mannen 2022'!AU67,10)</f>
        <v>4.4635352000000003E-3</v>
      </c>
      <c r="AV67">
        <f>ROUND('qx mannen 2022'!AV67,10)</f>
        <v>4.3735698999999998E-3</v>
      </c>
      <c r="AW67">
        <f>ROUND('qx mannen 2022'!AW67,10)</f>
        <v>4.2854158000000002E-3</v>
      </c>
      <c r="AX67">
        <f>ROUND('qx mannen 2022'!AX67,10)</f>
        <v>4.1990365000000003E-3</v>
      </c>
      <c r="AY67">
        <f>ROUND('qx mannen 2022'!AY67,10)</f>
        <v>4.1143960999999998E-3</v>
      </c>
      <c r="AZ67">
        <f>ROUND('qx mannen 2022'!AZ67,10)</f>
        <v>4.0314597999999997E-3</v>
      </c>
      <c r="BA67">
        <f>ROUND('qx mannen 2022'!BA67,10)</f>
        <v>3.9501932000000003E-3</v>
      </c>
      <c r="BB67">
        <f>ROUND('qx mannen 2022'!BB67,10)</f>
        <v>3.8705625999999999E-3</v>
      </c>
      <c r="BC67">
        <f>ROUND('qx mannen 2022'!BC67,10)</f>
        <v>3.7925353000000002E-3</v>
      </c>
      <c r="BD67">
        <f>ROUND('qx mannen 2022'!BD67,10)</f>
        <v>3.7160789000000001E-3</v>
      </c>
      <c r="BE67">
        <f>ROUND('qx mannen 2022'!BE67,10)</f>
        <v>3.6411617999999998E-3</v>
      </c>
      <c r="BF67">
        <f>ROUND('qx mannen 2022'!BF67,10)</f>
        <v>3.5677530999999999E-3</v>
      </c>
      <c r="BG67">
        <f>ROUND('qx mannen 2022'!BG67,10)</f>
        <v>3.4958225000000002E-3</v>
      </c>
      <c r="BH67">
        <f>ROUND('qx mannen 2022'!BH67,10)</f>
        <v>3.4253401999999999E-3</v>
      </c>
      <c r="BI67">
        <f>ROUND('qx mannen 2022'!BI67,10)</f>
        <v>3.3562771E-3</v>
      </c>
      <c r="BJ67">
        <f>ROUND('qx mannen 2022'!BJ67,10)</f>
        <v>3.2886046999999999E-3</v>
      </c>
      <c r="BK67">
        <f>ROUND('qx mannen 2022'!BK67,10)</f>
        <v>3.222295E-3</v>
      </c>
      <c r="BL67">
        <f>ROUND('qx mannen 2022'!BL67,10)</f>
        <v>3.1573206000000001E-3</v>
      </c>
      <c r="BM67">
        <f>ROUND('qx mannen 2022'!BM67,10)</f>
        <v>3.0936547000000002E-3</v>
      </c>
      <c r="BN67">
        <f>ROUND('qx mannen 2022'!BN67,10)</f>
        <v>3.0312709999999999E-3</v>
      </c>
      <c r="BO67">
        <f>ROUND('qx mannen 2022'!BO67,10)</f>
        <v>2.9701437E-3</v>
      </c>
      <c r="BP67">
        <f>ROUND('qx mannen 2022'!BP67,10)</f>
        <v>2.9102475000000001E-3</v>
      </c>
      <c r="BQ67">
        <f>ROUND('qx mannen 2022'!BQ67,10)</f>
        <v>2.8515577E-3</v>
      </c>
      <c r="BR67">
        <f>ROUND('qx mannen 2022'!BR67,10)</f>
        <v>2.7940501000000002E-3</v>
      </c>
      <c r="BS67">
        <f>ROUND('qx mannen 2022'!BS67,10)</f>
        <v>2.7377007999999999E-3</v>
      </c>
      <c r="BT67">
        <f>ROUND('qx mannen 2022'!BT67,10)</f>
        <v>2.6824866000000002E-3</v>
      </c>
      <c r="BU67">
        <f>ROUND('qx mannen 2022'!BU67,10)</f>
        <v>2.6283845999999999E-3</v>
      </c>
      <c r="BV67">
        <f>ROUND('qx mannen 2022'!BV67,10)</f>
        <v>2.5753726E-3</v>
      </c>
      <c r="BW67">
        <f>ROUND('qx mannen 2022'!BW67,10)</f>
        <v>2.5234285E-3</v>
      </c>
      <c r="BX67">
        <f>ROUND('qx mannen 2022'!BX67,10)</f>
        <v>2.472531E-3</v>
      </c>
      <c r="BY67">
        <f>ROUND('qx mannen 2022'!BY67,10)</f>
        <v>2.4226589000000001E-3</v>
      </c>
      <c r="BZ67">
        <f>ROUND('qx mannen 2022'!BZ67,10)</f>
        <v>2.3737916999999999E-3</v>
      </c>
      <c r="CA67">
        <f>ROUND('qx mannen 2022'!CA67,10)</f>
        <v>2.3259091000000002E-3</v>
      </c>
      <c r="CB67">
        <f>ROUND('qx mannen 2022'!CB67,10)</f>
        <v>2.2789913999999999E-3</v>
      </c>
      <c r="CC67">
        <f>ROUND('qx mannen 2022'!CC67,10)</f>
        <v>2.2330190000000001E-3</v>
      </c>
      <c r="CD67">
        <f>ROUND('qx mannen 2022'!CD67,10)</f>
        <v>2.1879731000000002E-3</v>
      </c>
      <c r="CE67">
        <f>ROUND('qx mannen 2022'!CE67,10)</f>
        <v>2.1438350000000002E-3</v>
      </c>
      <c r="CF67">
        <f>ROUND('qx mannen 2022'!CF67,10)</f>
        <v>2.1005863999999999E-3</v>
      </c>
      <c r="CG67">
        <f>ROUND('qx mannen 2022'!CG67,10)</f>
        <v>2.0582094000000002E-3</v>
      </c>
      <c r="CH67">
        <f>ROUND('qx mannen 2022'!CH67,10)</f>
        <v>2.0166864999999999E-3</v>
      </c>
      <c r="CI67">
        <f>ROUND('qx mannen 2022'!CI67,10)</f>
        <v>1.9760005000000001E-3</v>
      </c>
      <c r="CJ67">
        <f>ROUND('qx mannen 2022'!CJ67,10)</f>
        <v>1.9361345999999999E-3</v>
      </c>
      <c r="CK67">
        <f>ROUND('qx mannen 2022'!CK67,10)</f>
        <v>1.8970721999999999E-3</v>
      </c>
      <c r="CL67">
        <f>ROUND('qx mannen 2022'!CL67,10)</f>
        <v>1.8587973E-3</v>
      </c>
      <c r="CM67">
        <f>ROUND('qx mannen 2022'!CM67,10)</f>
        <v>1.8212939E-3</v>
      </c>
      <c r="CN67">
        <f>ROUND('qx mannen 2022'!CN67,10)</f>
        <v>1.7845465000000001E-3</v>
      </c>
      <c r="CO67">
        <f>ROUND('qx mannen 2022'!CO67,10)</f>
        <v>1.7485399E-3</v>
      </c>
      <c r="CP67">
        <f>ROUND('qx mannen 2022'!CP67,10)</f>
        <v>1.7132592E-3</v>
      </c>
      <c r="CQ67">
        <f>ROUND('qx mannen 2022'!CQ67,10)</f>
        <v>1.6786898E-3</v>
      </c>
      <c r="CR67">
        <f>ROUND('qx mannen 2022'!CR67,10)</f>
        <v>1.6448173999999999E-3</v>
      </c>
      <c r="CS67">
        <f>ROUND('qx mannen 2022'!CS67,10)</f>
        <v>1.6116278999999999E-3</v>
      </c>
      <c r="CT67">
        <f>ROUND('qx mannen 2022'!CT67,10)</f>
        <v>1.5791075999999999E-3</v>
      </c>
      <c r="CU67">
        <f>ROUND('qx mannen 2022'!CU67,10)</f>
        <v>1.547243E-3</v>
      </c>
      <c r="CV67">
        <f>ROUND('qx mannen 2022'!CV67,10)</f>
        <v>1.5160209E-3</v>
      </c>
      <c r="CW67">
        <f>ROUND('qx mannen 2022'!CW67,10)</f>
        <v>1.4854283999999999E-3</v>
      </c>
      <c r="CX67">
        <f>ROUND('qx mannen 2022'!CX67,10)</f>
        <v>1.4554527999999999E-3</v>
      </c>
      <c r="CY67">
        <f>ROUND('qx mannen 2022'!CY67,10)</f>
        <v>1.4260817000000001E-3</v>
      </c>
      <c r="CZ67">
        <f>ROUND('qx mannen 2022'!CZ67,10)</f>
        <v>1.3973029000000001E-3</v>
      </c>
      <c r="DA67">
        <f>ROUND('qx mannen 2022'!DA67,10)</f>
        <v>1.3691044E-3</v>
      </c>
      <c r="DB67">
        <f>ROUND('qx mannen 2022'!DB67,10)</f>
        <v>1.3414747000000001E-3</v>
      </c>
      <c r="DC67">
        <f>ROUND('qx mannen 2022'!DC67,10)</f>
        <v>1.3144022E-3</v>
      </c>
      <c r="DD67">
        <f>ROUND('qx mannen 2022'!DD67,10)</f>
        <v>1.2878757E-3</v>
      </c>
      <c r="DE67">
        <f>ROUND('qx mannen 2022'!DE67,10)</f>
        <v>1.2618841E-3</v>
      </c>
      <c r="DF67">
        <f>ROUND('qx mannen 2022'!DF67,10)</f>
        <v>1.2364169E-3</v>
      </c>
      <c r="DG67">
        <f>ROUND('qx mannen 2022'!DG67,10)</f>
        <v>1.2114633E-3</v>
      </c>
      <c r="DH67">
        <f>ROUND('qx mannen 2022'!DH67,10)</f>
        <v>1.187013E-3</v>
      </c>
      <c r="DI67">
        <f>ROUND('qx mannen 2022'!DI67,10)</f>
        <v>1.1630559E-3</v>
      </c>
      <c r="DJ67">
        <f>ROUND('qx mannen 2022'!DJ67,10)</f>
        <v>1.1395820000000001E-3</v>
      </c>
      <c r="DK67">
        <f>ROUND('qx mannen 2022'!DK67,10)</f>
        <v>1.1165817E-3</v>
      </c>
      <c r="DL67">
        <f>ROUND('qx mannen 2022'!DL67,10)</f>
        <v>1.0940453E-3</v>
      </c>
      <c r="DM67">
        <f>ROUND('qx mannen 2022'!DM67,10)</f>
        <v>1.0719634999999999E-3</v>
      </c>
      <c r="DN67">
        <f>ROUND('qx mannen 2022'!DN67,10)</f>
        <v>1.0503272000000001E-3</v>
      </c>
      <c r="DO67">
        <f>ROUND('qx mannen 2022'!DO67,10)</f>
        <v>1.0291274E-3</v>
      </c>
      <c r="DP67">
        <f>ROUND('qx mannen 2022'!DP67,10)</f>
        <v>1.0083552999999999E-3</v>
      </c>
      <c r="DQ67">
        <f>ROUND('qx mannen 2022'!DQ67,10)</f>
        <v>9.8800220000000005E-4</v>
      </c>
      <c r="DR67">
        <f>ROUND('qx mannen 2022'!DR67,10)</f>
        <v>9.6805969999999998E-4</v>
      </c>
      <c r="DS67">
        <f>ROUND('qx mannen 2022'!DS67,10)</f>
        <v>9.4851959999999998E-4</v>
      </c>
      <c r="DT67">
        <f>ROUND('qx mannen 2022'!DT67,10)</f>
        <v>9.2937369999999996E-4</v>
      </c>
      <c r="DU67">
        <f>ROUND('qx mannen 2022'!DU67,10)</f>
        <v>9.1061410000000005E-4</v>
      </c>
      <c r="DV67">
        <f>ROUND('qx mannen 2022'!DV67,10)</f>
        <v>8.9223299999999998E-4</v>
      </c>
      <c r="DW67">
        <f>ROUND('qx mannen 2022'!DW67,10)</f>
        <v>8.7422279999999997E-4</v>
      </c>
      <c r="DX67">
        <f>ROUND('qx mannen 2022'!DX67,10)</f>
        <v>8.5657590000000003E-4</v>
      </c>
      <c r="DY67">
        <f>ROUND('qx mannen 2022'!DY67,10)</f>
        <v>8.3928520000000001E-4</v>
      </c>
      <c r="DZ67">
        <f>ROUND('qx mannen 2022'!DZ67,10)</f>
        <v>8.223433E-4</v>
      </c>
      <c r="EA67">
        <f>ROUND('qx mannen 2022'!EA67,10)</f>
        <v>8.057432E-4</v>
      </c>
      <c r="EB67">
        <f>ROUND('qx mannen 2022'!EB67,10)</f>
        <v>7.8947819999999999E-4</v>
      </c>
      <c r="EC67">
        <f>ROUND('qx mannen 2022'!EC67,10)</f>
        <v>7.7354129999999998E-4</v>
      </c>
      <c r="ED67">
        <f>ROUND('qx mannen 2022'!ED67,10)</f>
        <v>7.5792600000000002E-4</v>
      </c>
      <c r="EE67">
        <f>ROUND('qx mannen 2022'!EE67,10)</f>
        <v>7.4262579999999996E-4</v>
      </c>
      <c r="EF67">
        <f>ROUND('qx mannen 2022'!EF67,10)</f>
        <v>7.2763440000000003E-4</v>
      </c>
      <c r="EG67">
        <f>ROUND('qx mannen 2022'!EG67,10)</f>
        <v>7.1294550000000005E-4</v>
      </c>
      <c r="EH67">
        <f>ROUND('qx mannen 2022'!EH67,10)</f>
        <v>6.9855299999999998E-4</v>
      </c>
      <c r="EI67">
        <f>ROUND('qx mannen 2022'!EI67,10)</f>
        <v>6.8445099999999998E-4</v>
      </c>
      <c r="EJ67">
        <f>ROUND('qx mannen 2022'!EJ67,10)</f>
        <v>6.706336E-4</v>
      </c>
      <c r="EK67">
        <f>ROUND('qx mannen 2022'!EK67,10)</f>
        <v>6.5709500000000001E-4</v>
      </c>
      <c r="EL67">
        <f>ROUND('qx mannen 2022'!EL67,10)</f>
        <v>6.4382960000000005E-4</v>
      </c>
      <c r="EM67">
        <f>ROUND('qx mannen 2022'!EM67,10)</f>
        <v>6.3083200000000001E-4</v>
      </c>
      <c r="EN67">
        <f>ROUND('qx mannen 2022'!EN67,10)</f>
        <v>6.1809660000000004E-4</v>
      </c>
      <c r="EO67">
        <f>ROUND('qx mannen 2022'!EO67,10)</f>
        <v>6.0561830000000004E-4</v>
      </c>
      <c r="EP67">
        <f>ROUND('qx mannen 2022'!EP67,10)</f>
        <v>5.9339180000000003E-4</v>
      </c>
      <c r="EQ67">
        <f>ROUND('qx mannen 2022'!EQ67,10)</f>
        <v>5.8141210000000004E-4</v>
      </c>
      <c r="ER67">
        <f>ROUND('qx mannen 2022'!ER67,10)</f>
        <v>5.6967420000000001E-4</v>
      </c>
      <c r="ES67">
        <f>ROUND('qx mannen 2022'!ES67,10)</f>
        <v>5.5817319999999998E-4</v>
      </c>
      <c r="ET67">
        <f>ROUND('qx mannen 2022'!ET67,10)</f>
        <v>5.4690429999999996E-4</v>
      </c>
      <c r="EU67">
        <f>ROUND('qx mannen 2022'!EU67,10)</f>
        <v>5.358629E-4</v>
      </c>
      <c r="EV67">
        <f>ROUND('qx mannen 2022'!EV67,10)</f>
        <v>5.250443E-4</v>
      </c>
      <c r="EW67">
        <f>ROUND('qx mannen 2022'!EW67,10)</f>
        <v>5.144441E-4</v>
      </c>
      <c r="EX67">
        <f>ROUND('qx mannen 2022'!EX67,10)</f>
        <v>5.0405779999999998E-4</v>
      </c>
      <c r="EY67">
        <f>ROUND('qx mannen 2022'!EY67,10)</f>
        <v>4.9388120000000001E-4</v>
      </c>
      <c r="EZ67">
        <f>ROUND('qx mannen 2022'!EZ67,10)</f>
        <v>4.8390999999999999E-4</v>
      </c>
      <c r="FA67">
        <f>ROUND('qx mannen 2022'!FA67,10)</f>
        <v>4.7414000000000001E-4</v>
      </c>
      <c r="FB67">
        <f>ROUND('qx mannen 2022'!FB67,10)</f>
        <v>4.6456729999999998E-4</v>
      </c>
      <c r="FC67">
        <f>ROUND('qx mannen 2022'!FC67,10)</f>
        <v>4.5518769999999999E-4</v>
      </c>
      <c r="FD67">
        <f>ROUND('qx mannen 2022'!FD67,10)</f>
        <v>4.4599750000000001E-4</v>
      </c>
      <c r="FE67">
        <f>ROUND('qx mannen 2022'!FE67,10)</f>
        <v>4.3699290000000002E-4</v>
      </c>
      <c r="FF67">
        <f>ROUND('qx mannen 2022'!FF67,10)</f>
        <v>4.2816989999999998E-4</v>
      </c>
      <c r="FG67">
        <f>ROUND('qx mannen 2022'!FG67,10)</f>
        <v>4.195251E-4</v>
      </c>
      <c r="FH67">
        <f>ROUND('qx mannen 2022'!FH67,10)</f>
        <v>4.110548E-4</v>
      </c>
      <c r="FI67">
        <f>ROUND('qx mannen 2022'!FI67,10)</f>
        <v>4.0275549999999998E-4</v>
      </c>
      <c r="FJ67">
        <f>ROUND('qx mannen 2022'!FJ67,10)</f>
        <v>3.946237E-4</v>
      </c>
      <c r="FK67">
        <f>ROUND('qx mannen 2022'!FK67,10)</f>
        <v>3.8665599999999998E-4</v>
      </c>
      <c r="FL67">
        <f>ROUND('qx mannen 2022'!FL67,10)</f>
        <v>3.7884920000000002E-4</v>
      </c>
      <c r="FM67">
        <f>ROUND('qx mannen 2022'!FM67,10)</f>
        <v>3.7120000000000002E-4</v>
      </c>
      <c r="FN67">
        <f>ROUND('qx mannen 2022'!FN67,10)</f>
        <v>3.6370519999999999E-4</v>
      </c>
      <c r="FO67">
        <f>ROUND('qx mannen 2022'!FO67,10)</f>
        <v>3.5636169999999999E-4</v>
      </c>
      <c r="FP67">
        <f>ROUND('qx mannen 2022'!FP67,10)</f>
        <v>3.4916649999999999E-4</v>
      </c>
      <c r="FQ67">
        <f>ROUND('qx mannen 2022'!FQ67,10)</f>
        <v>3.4211650000000001E-4</v>
      </c>
    </row>
    <row r="68" spans="2:173" x14ac:dyDescent="0.2">
      <c r="B68">
        <f>ROUND('qx mannen 2022'!B68,10)</f>
        <v>1.2962548500000001E-2</v>
      </c>
      <c r="C68">
        <f>ROUND('qx mannen 2022'!C68,10)</f>
        <v>1.2685054100000001E-2</v>
      </c>
      <c r="D68">
        <f>ROUND('qx mannen 2022'!D68,10)</f>
        <v>1.2120941200000001E-2</v>
      </c>
      <c r="E68">
        <f>ROUND('qx mannen 2022'!E68,10)</f>
        <v>1.1730302600000001E-2</v>
      </c>
      <c r="F68">
        <f>ROUND('qx mannen 2022'!F68,10)</f>
        <v>1.1424595900000001E-2</v>
      </c>
      <c r="G68">
        <f>ROUND('qx mannen 2022'!G68,10)</f>
        <v>1.11621046E-2</v>
      </c>
      <c r="H68">
        <f>ROUND('qx mannen 2022'!H68,10)</f>
        <v>1.09227657E-2</v>
      </c>
      <c r="I68">
        <f>ROUND('qx mannen 2022'!I68,10)</f>
        <v>1.06968181E-2</v>
      </c>
      <c r="J68">
        <f>ROUND('qx mannen 2022'!J68,10)</f>
        <v>1.0479474399999999E-2</v>
      </c>
      <c r="K68">
        <f>ROUND('qx mannen 2022'!K68,10)</f>
        <v>1.02683659E-2</v>
      </c>
      <c r="L68">
        <f>ROUND('qx mannen 2022'!L68,10)</f>
        <v>1.0062304500000001E-2</v>
      </c>
      <c r="M68">
        <f>ROUND('qx mannen 2022'!M68,10)</f>
        <v>9.8606790000000007E-3</v>
      </c>
      <c r="N68">
        <f>ROUND('qx mannen 2022'!N68,10)</f>
        <v>9.6631601999999997E-3</v>
      </c>
      <c r="O68">
        <f>ROUND('qx mannen 2022'!O68,10)</f>
        <v>9.469557E-3</v>
      </c>
      <c r="P68">
        <f>ROUND('qx mannen 2022'!P68,10)</f>
        <v>9.2797455000000004E-3</v>
      </c>
      <c r="Q68">
        <f>ROUND('qx mannen 2022'!Q68,10)</f>
        <v>9.0936346000000008E-3</v>
      </c>
      <c r="R68">
        <f>ROUND('qx mannen 2022'!R68,10)</f>
        <v>8.9111494999999999E-3</v>
      </c>
      <c r="S68">
        <f>ROUND('qx mannen 2022'!S68,10)</f>
        <v>8.7322228999999994E-3</v>
      </c>
      <c r="T68">
        <f>ROUND('qx mannen 2022'!T68,10)</f>
        <v>8.5567917E-3</v>
      </c>
      <c r="U68">
        <f>ROUND('qx mannen 2022'!U68,10)</f>
        <v>8.3847945000000007E-3</v>
      </c>
      <c r="V68">
        <f>ROUND('qx mannen 2022'!V68,10)</f>
        <v>8.2161713000000001E-3</v>
      </c>
      <c r="W68">
        <f>ROUND('qx mannen 2022'!W68,10)</f>
        <v>8.0508626999999996E-3</v>
      </c>
      <c r="X68">
        <f>ROUND('qx mannen 2022'!X68,10)</f>
        <v>7.8888099E-3</v>
      </c>
      <c r="Y68">
        <f>ROUND('qx mannen 2022'!Y68,10)</f>
        <v>7.7299546999999996E-3</v>
      </c>
      <c r="Z68">
        <f>ROUND('qx mannen 2022'!Z68,10)</f>
        <v>7.5742394000000001E-3</v>
      </c>
      <c r="AA68">
        <f>ROUND('qx mannen 2022'!AA68,10)</f>
        <v>7.4216068999999997E-3</v>
      </c>
      <c r="AB68">
        <f>ROUND('qx mannen 2022'!AB68,10)</f>
        <v>7.2720005000000004E-3</v>
      </c>
      <c r="AC68">
        <f>ROUND('qx mannen 2022'!AC68,10)</f>
        <v>7.1253645000000001E-3</v>
      </c>
      <c r="AD68">
        <f>ROUND('qx mannen 2022'!AD68,10)</f>
        <v>6.9816434999999998E-3</v>
      </c>
      <c r="AE68">
        <f>ROUND('qx mannen 2022'!AE68,10)</f>
        <v>6.8407831000000001E-3</v>
      </c>
      <c r="AF68">
        <f>ROUND('qx mannen 2022'!AF68,10)</f>
        <v>6.7027294000000003E-3</v>
      </c>
      <c r="AG68">
        <f>ROUND('qx mannen 2022'!AG68,10)</f>
        <v>6.5674291999999997E-3</v>
      </c>
      <c r="AH68">
        <f>ROUND('qx mannen 2022'!AH68,10)</f>
        <v>6.4348303000000004E-3</v>
      </c>
      <c r="AI68">
        <f>ROUND('qx mannen 2022'!AI68,10)</f>
        <v>6.3048810999999996E-3</v>
      </c>
      <c r="AJ68">
        <f>ROUND('qx mannen 2022'!AJ68,10)</f>
        <v>6.1775307999999999E-3</v>
      </c>
      <c r="AK68">
        <f>ROUND('qx mannen 2022'!AK68,10)</f>
        <v>6.0527293999999999E-3</v>
      </c>
      <c r="AL68">
        <f>ROUND('qx mannen 2022'!AL68,10)</f>
        <v>5.9304277000000001E-3</v>
      </c>
      <c r="AM68">
        <f>ROUND('qx mannen 2022'!AM68,10)</f>
        <v>5.8105772E-3</v>
      </c>
      <c r="AN68">
        <f>ROUND('qx mannen 2022'!AN68,10)</f>
        <v>5.6931304000000004E-3</v>
      </c>
      <c r="AO68">
        <f>ROUND('qx mannen 2022'!AO68,10)</f>
        <v>5.5780402999999999E-3</v>
      </c>
      <c r="AP68">
        <f>ROUND('qx mannen 2022'!AP68,10)</f>
        <v>5.4652609999999999E-3</v>
      </c>
      <c r="AQ68">
        <f>ROUND('qx mannen 2022'!AQ68,10)</f>
        <v>5.3547472E-3</v>
      </c>
      <c r="AR68">
        <f>ROUND('qx mannen 2022'!AR68,10)</f>
        <v>5.2464545E-3</v>
      </c>
      <c r="AS68">
        <f>ROUND('qx mannen 2022'!AS68,10)</f>
        <v>5.1403391999999999E-3</v>
      </c>
      <c r="AT68">
        <f>ROUND('qx mannen 2022'!AT68,10)</f>
        <v>5.0363585000000001E-3</v>
      </c>
      <c r="AU68">
        <f>ROUND('qx mannen 2022'!AU68,10)</f>
        <v>4.9344701000000003E-3</v>
      </c>
      <c r="AV68">
        <f>ROUND('qx mannen 2022'!AV68,10)</f>
        <v>4.8346327999999996E-3</v>
      </c>
      <c r="AW68">
        <f>ROUND('qx mannen 2022'!AW68,10)</f>
        <v>4.7368059999999997E-3</v>
      </c>
      <c r="AX68">
        <f>ROUND('qx mannen 2022'!AX68,10)</f>
        <v>4.6409498000000004E-3</v>
      </c>
      <c r="AY68">
        <f>ROUND('qx mannen 2022'!AY68,10)</f>
        <v>4.5470251000000001E-3</v>
      </c>
      <c r="AZ68">
        <f>ROUND('qx mannen 2022'!AZ68,10)</f>
        <v>4.4549936000000002E-3</v>
      </c>
      <c r="BA68">
        <f>ROUND('qx mannen 2022'!BA68,10)</f>
        <v>4.3648174999999997E-3</v>
      </c>
      <c r="BB68">
        <f>ROUND('qx mannen 2022'!BB68,10)</f>
        <v>4.2764600000000002E-3</v>
      </c>
      <c r="BC68">
        <f>ROUND('qx mannen 2022'!BC68,10)</f>
        <v>4.1898847999999999E-3</v>
      </c>
      <c r="BD68">
        <f>ROUND('qx mannen 2022'!BD68,10)</f>
        <v>4.1050562999999998E-3</v>
      </c>
      <c r="BE68">
        <f>ROUND('qx mannen 2022'!BE68,10)</f>
        <v>4.0219395999999998E-3</v>
      </c>
      <c r="BF68">
        <f>ROUND('qx mannen 2022'!BF68,10)</f>
        <v>3.9405005999999998E-3</v>
      </c>
      <c r="BG68">
        <f>ROUND('qx mannen 2022'!BG68,10)</f>
        <v>3.8607058000000001E-3</v>
      </c>
      <c r="BH68">
        <f>ROUND('qx mannen 2022'!BH68,10)</f>
        <v>3.7825221E-3</v>
      </c>
      <c r="BI68">
        <f>ROUND('qx mannen 2022'!BI68,10)</f>
        <v>3.7059174000000001E-3</v>
      </c>
      <c r="BJ68">
        <f>ROUND('qx mannen 2022'!BJ68,10)</f>
        <v>3.6308600000000001E-3</v>
      </c>
      <c r="BK68">
        <f>ROUND('qx mannen 2022'!BK68,10)</f>
        <v>3.5573189000000002E-3</v>
      </c>
      <c r="BL68">
        <f>ROUND('qx mannen 2022'!BL68,10)</f>
        <v>3.4852635999999999E-3</v>
      </c>
      <c r="BM68">
        <f>ROUND('qx mannen 2022'!BM68,10)</f>
        <v>3.4146645000000002E-3</v>
      </c>
      <c r="BN68">
        <f>ROUND('qx mannen 2022'!BN68,10)</f>
        <v>3.3454921999999999E-3</v>
      </c>
      <c r="BO68">
        <f>ROUND('qx mannen 2022'!BO68,10)</f>
        <v>3.2777180000000002E-3</v>
      </c>
      <c r="BP68">
        <f>ROUND('qx mannen 2022'!BP68,10)</f>
        <v>3.2113138999999998E-3</v>
      </c>
      <c r="BQ68">
        <f>ROUND('qx mannen 2022'!BQ68,10)</f>
        <v>3.1462524000000001E-3</v>
      </c>
      <c r="BR68">
        <f>ROUND('qx mannen 2022'!BR68,10)</f>
        <v>3.0825064000000002E-3</v>
      </c>
      <c r="BS68">
        <f>ROUND('qx mannen 2022'!BS68,10)</f>
        <v>3.0200495000000001E-3</v>
      </c>
      <c r="BT68">
        <f>ROUND('qx mannen 2022'!BT68,10)</f>
        <v>2.9588557000000001E-3</v>
      </c>
      <c r="BU68">
        <f>ROUND('qx mannen 2022'!BU68,10)</f>
        <v>2.8988996000000001E-3</v>
      </c>
      <c r="BV68">
        <f>ROUND('qx mannen 2022'!BV68,10)</f>
        <v>2.8401563E-3</v>
      </c>
      <c r="BW68">
        <f>ROUND('qx mannen 2022'!BW68,10)</f>
        <v>2.7826014000000001E-3</v>
      </c>
      <c r="BX68">
        <f>ROUND('qx mannen 2022'!BX68,10)</f>
        <v>2.7262109000000001E-3</v>
      </c>
      <c r="BY68">
        <f>ROUND('qx mannen 2022'!BY68,10)</f>
        <v>2.6709613E-3</v>
      </c>
      <c r="BZ68">
        <f>ROUND('qx mannen 2022'!BZ68,10)</f>
        <v>2.6168298E-3</v>
      </c>
      <c r="CA68">
        <f>ROUND('qx mannen 2022'!CA68,10)</f>
        <v>2.5637936000000002E-3</v>
      </c>
      <c r="CB68">
        <f>ROUND('qx mannen 2022'!CB68,10)</f>
        <v>2.5118307999999999E-3</v>
      </c>
      <c r="CC68">
        <f>ROUND('qx mannen 2022'!CC68,10)</f>
        <v>2.4609197E-3</v>
      </c>
      <c r="CD68">
        <f>ROUND('qx mannen 2022'!CD68,10)</f>
        <v>2.4110389999999998E-3</v>
      </c>
      <c r="CE68">
        <f>ROUND('qx mannen 2022'!CE68,10)</f>
        <v>2.362168E-3</v>
      </c>
      <c r="CF68">
        <f>ROUND('qx mannen 2022'!CF68,10)</f>
        <v>2.3142864000000002E-3</v>
      </c>
      <c r="CG68">
        <f>ROUND('qx mannen 2022'!CG68,10)</f>
        <v>2.267374E-3</v>
      </c>
      <c r="CH68">
        <f>ROUND('qx mannen 2022'!CH68,10)</f>
        <v>2.2214115000000001E-3</v>
      </c>
      <c r="CI68">
        <f>ROUND('qx mannen 2022'!CI68,10)</f>
        <v>2.1763795000000002E-3</v>
      </c>
      <c r="CJ68">
        <f>ROUND('qx mannen 2022'!CJ68,10)</f>
        <v>2.1322594000000002E-3</v>
      </c>
      <c r="CK68">
        <f>ROUND('qx mannen 2022'!CK68,10)</f>
        <v>2.0890326E-3</v>
      </c>
      <c r="CL68">
        <f>ROUND('qx mannen 2022'!CL68,10)</f>
        <v>2.0466811999999999E-3</v>
      </c>
      <c r="CM68">
        <f>ROUND('qx mannen 2022'!CM68,10)</f>
        <v>2.0051875E-3</v>
      </c>
      <c r="CN68">
        <f>ROUND('qx mannen 2022'!CN68,10)</f>
        <v>1.9645341E-3</v>
      </c>
      <c r="CO68">
        <f>ROUND('qx mannen 2022'!CO68,10)</f>
        <v>1.9247041E-3</v>
      </c>
      <c r="CP68">
        <f>ROUND('qx mannen 2022'!CP68,10)</f>
        <v>1.8856807000000001E-3</v>
      </c>
      <c r="CQ68">
        <f>ROUND('qx mannen 2022'!CQ68,10)</f>
        <v>1.8474477999999999E-3</v>
      </c>
      <c r="CR68">
        <f>ROUND('qx mannen 2022'!CR68,10)</f>
        <v>1.8099894E-3</v>
      </c>
      <c r="CS68">
        <f>ROUND('qx mannen 2022'!CS68,10)</f>
        <v>1.7732897E-3</v>
      </c>
      <c r="CT68">
        <f>ROUND('qx mannen 2022'!CT68,10)</f>
        <v>1.7373334999999999E-3</v>
      </c>
      <c r="CU68">
        <f>ROUND('qx mannen 2022'!CU68,10)</f>
        <v>1.7021057E-3</v>
      </c>
      <c r="CV68">
        <f>ROUND('qx mannen 2022'!CV68,10)</f>
        <v>1.6675914999999999E-3</v>
      </c>
      <c r="CW68">
        <f>ROUND('qx mannen 2022'!CW68,10)</f>
        <v>1.6337767E-3</v>
      </c>
      <c r="CX68">
        <f>ROUND('qx mannen 2022'!CX68,10)</f>
        <v>1.6006468999999999E-3</v>
      </c>
      <c r="CY68">
        <f>ROUND('qx mannen 2022'!CY68,10)</f>
        <v>1.5681884E-3</v>
      </c>
      <c r="CZ68">
        <f>ROUND('qx mannen 2022'!CZ68,10)</f>
        <v>1.5363875999999999E-3</v>
      </c>
      <c r="DA68">
        <f>ROUND('qx mannen 2022'!DA68,10)</f>
        <v>1.5052310999999999E-3</v>
      </c>
      <c r="DB68">
        <f>ROUND('qx mannen 2022'!DB68,10)</f>
        <v>1.4747060000000001E-3</v>
      </c>
      <c r="DC68">
        <f>ROUND('qx mannen 2022'!DC68,10)</f>
        <v>1.4447995E-3</v>
      </c>
      <c r="DD68">
        <f>ROUND('qx mannen 2022'!DD68,10)</f>
        <v>1.415499E-3</v>
      </c>
      <c r="DE68">
        <f>ROUND('qx mannen 2022'!DE68,10)</f>
        <v>1.3867923000000001E-3</v>
      </c>
      <c r="DF68">
        <f>ROUND('qx mannen 2022'!DF68,10)</f>
        <v>1.3586674E-3</v>
      </c>
      <c r="DG68">
        <f>ROUND('qx mannen 2022'!DG68,10)</f>
        <v>1.3311124999999999E-3</v>
      </c>
      <c r="DH68">
        <f>ROUND('qx mannen 2022'!DH68,10)</f>
        <v>1.3041159999999999E-3</v>
      </c>
      <c r="DI68">
        <f>ROUND('qx mannen 2022'!DI68,10)</f>
        <v>1.2776667E-3</v>
      </c>
      <c r="DJ68">
        <f>ROUND('qx mannen 2022'!DJ68,10)</f>
        <v>1.2517534999999999E-3</v>
      </c>
      <c r="DK68">
        <f>ROUND('qx mannen 2022'!DK68,10)</f>
        <v>1.2263655E-3</v>
      </c>
      <c r="DL68">
        <f>ROUND('qx mannen 2022'!DL68,10)</f>
        <v>1.2014921E-3</v>
      </c>
      <c r="DM68">
        <f>ROUND('qx mannen 2022'!DM68,10)</f>
        <v>1.1771228999999999E-3</v>
      </c>
      <c r="DN68">
        <f>ROUND('qx mannen 2022'!DN68,10)</f>
        <v>1.1532477000000001E-3</v>
      </c>
      <c r="DO68">
        <f>ROUND('qx mannen 2022'!DO68,10)</f>
        <v>1.1298565E-3</v>
      </c>
      <c r="DP68">
        <f>ROUND('qx mannen 2022'!DP68,10)</f>
        <v>1.1069394000000001E-3</v>
      </c>
      <c r="DQ68">
        <f>ROUND('qx mannen 2022'!DQ68,10)</f>
        <v>1.0844869E-3</v>
      </c>
      <c r="DR68">
        <f>ROUND('qx mannen 2022'!DR68,10)</f>
        <v>1.0624896E-3</v>
      </c>
      <c r="DS68">
        <f>ROUND('qx mannen 2022'!DS68,10)</f>
        <v>1.0409382E-3</v>
      </c>
      <c r="DT68">
        <f>ROUND('qx mannen 2022'!DT68,10)</f>
        <v>1.0198238000000001E-3</v>
      </c>
      <c r="DU68">
        <f>ROUND('qx mannen 2022'!DU68,10)</f>
        <v>9.991373999999999E-4</v>
      </c>
      <c r="DV68">
        <f>ROUND('qx mannen 2022'!DV68,10)</f>
        <v>9.7887040000000009E-4</v>
      </c>
      <c r="DW68">
        <f>ROUND('qx mannen 2022'!DW68,10)</f>
        <v>9.590143E-4</v>
      </c>
      <c r="DX68">
        <f>ROUND('qx mannen 2022'!DX68,10)</f>
        <v>9.3956080000000004E-4</v>
      </c>
      <c r="DY68">
        <f>ROUND('qx mannen 2022'!DY68,10)</f>
        <v>9.2050179999999995E-4</v>
      </c>
      <c r="DZ68">
        <f>ROUND('qx mannen 2022'!DZ68,10)</f>
        <v>9.0182909999999997E-4</v>
      </c>
      <c r="EA68">
        <f>ROUND('qx mannen 2022'!EA68,10)</f>
        <v>8.835351E-4</v>
      </c>
      <c r="EB68">
        <f>ROUND('qx mannen 2022'!EB68,10)</f>
        <v>8.6561199999999998E-4</v>
      </c>
      <c r="EC68">
        <f>ROUND('qx mannen 2022'!EC68,10)</f>
        <v>8.4805239999999999E-4</v>
      </c>
      <c r="ED68">
        <f>ROUND('qx mannen 2022'!ED68,10)</f>
        <v>8.3084879999999997E-4</v>
      </c>
      <c r="EE68">
        <f>ROUND('qx mannen 2022'!EE68,10)</f>
        <v>8.1399409999999999E-4</v>
      </c>
      <c r="EF68">
        <f>ROUND('qx mannen 2022'!EF68,10)</f>
        <v>7.9748109999999998E-4</v>
      </c>
      <c r="EG68">
        <f>ROUND('qx mannen 2022'!EG68,10)</f>
        <v>7.8130300000000001E-4</v>
      </c>
      <c r="EH68">
        <f>ROUND('qx mannen 2022'!EH68,10)</f>
        <v>7.6545300000000003E-4</v>
      </c>
      <c r="EI68">
        <f>ROUND('qx mannen 2022'!EI68,10)</f>
        <v>7.4992440000000004E-4</v>
      </c>
      <c r="EJ68">
        <f>ROUND('qx mannen 2022'!EJ68,10)</f>
        <v>7.3471069999999999E-4</v>
      </c>
      <c r="EK68">
        <f>ROUND('qx mannen 2022'!EK68,10)</f>
        <v>7.1980549999999996E-4</v>
      </c>
      <c r="EL68">
        <f>ROUND('qx mannen 2022'!EL68,10)</f>
        <v>7.0520260000000003E-4</v>
      </c>
      <c r="EM68">
        <f>ROUND('qx mannen 2022'!EM68,10)</f>
        <v>6.9089580000000002E-4</v>
      </c>
      <c r="EN68">
        <f>ROUND('qx mannen 2022'!EN68,10)</f>
        <v>6.7687930000000002E-4</v>
      </c>
      <c r="EO68">
        <f>ROUND('qx mannen 2022'!EO68,10)</f>
        <v>6.6314689999999996E-4</v>
      </c>
      <c r="EP68">
        <f>ROUND('qx mannen 2022'!EP68,10)</f>
        <v>6.4969310000000005E-4</v>
      </c>
      <c r="EQ68">
        <f>ROUND('qx mannen 2022'!EQ68,10)</f>
        <v>6.3651210000000003E-4</v>
      </c>
      <c r="ER68">
        <f>ROUND('qx mannen 2022'!ER68,10)</f>
        <v>6.2359850000000001E-4</v>
      </c>
      <c r="ES68">
        <f>ROUND('qx mannen 2022'!ES68,10)</f>
        <v>6.1094679999999996E-4</v>
      </c>
      <c r="ET68">
        <f>ROUND('qx mannen 2022'!ET68,10)</f>
        <v>5.9855170000000003E-4</v>
      </c>
      <c r="EU68">
        <f>ROUND('qx mannen 2022'!EU68,10)</f>
        <v>5.8640799999999996E-4</v>
      </c>
      <c r="EV68">
        <f>ROUND('qx mannen 2022'!EV68,10)</f>
        <v>5.7451059999999996E-4</v>
      </c>
      <c r="EW68">
        <f>ROUND('qx mannen 2022'!EW68,10)</f>
        <v>5.6285449999999996E-4</v>
      </c>
      <c r="EX68">
        <f>ROUND('qx mannen 2022'!EX68,10)</f>
        <v>5.5143480000000001E-4</v>
      </c>
      <c r="EY68">
        <f>ROUND('qx mannen 2022'!EY68,10)</f>
        <v>5.4024680000000003E-4</v>
      </c>
      <c r="EZ68">
        <f>ROUND('qx mannen 2022'!EZ68,10)</f>
        <v>5.2928570000000002E-4</v>
      </c>
      <c r="FA68">
        <f>ROUND('qx mannen 2022'!FA68,10)</f>
        <v>5.1854690000000003E-4</v>
      </c>
      <c r="FB68">
        <f>ROUND('qx mannen 2022'!FB68,10)</f>
        <v>5.0802599999999996E-4</v>
      </c>
      <c r="FC68">
        <f>ROUND('qx mannen 2022'!FC68,10)</f>
        <v>4.9771839999999999E-4</v>
      </c>
      <c r="FD68">
        <f>ROUND('qx mannen 2022'!FD68,10)</f>
        <v>4.8762000000000002E-4</v>
      </c>
      <c r="FE68">
        <f>ROUND('qx mannen 2022'!FE68,10)</f>
        <v>4.7772640000000001E-4</v>
      </c>
      <c r="FF68">
        <f>ROUND('qx mannen 2022'!FF68,10)</f>
        <v>4.680334E-4</v>
      </c>
      <c r="FG68">
        <f>ROUND('qx mannen 2022'!FG68,10)</f>
        <v>4.585371E-4</v>
      </c>
      <c r="FH68">
        <f>ROUND('qx mannen 2022'!FH68,10)</f>
        <v>4.4923350000000001E-4</v>
      </c>
      <c r="FI68">
        <f>ROUND('qx mannen 2022'!FI68,10)</f>
        <v>4.4011849999999998E-4</v>
      </c>
      <c r="FJ68">
        <f>ROUND('qx mannen 2022'!FJ68,10)</f>
        <v>4.311885E-4</v>
      </c>
      <c r="FK68">
        <f>ROUND('qx mannen 2022'!FK68,10)</f>
        <v>4.2243960000000003E-4</v>
      </c>
      <c r="FL68">
        <f>ROUND('qx mannen 2022'!FL68,10)</f>
        <v>4.1386819999999998E-4</v>
      </c>
      <c r="FM68">
        <f>ROUND('qx mannen 2022'!FM68,10)</f>
        <v>4.0547069999999997E-4</v>
      </c>
      <c r="FN68">
        <f>ROUND('qx mannen 2022'!FN68,10)</f>
        <v>3.9724349999999999E-4</v>
      </c>
      <c r="FO68">
        <f>ROUND('qx mannen 2022'!FO68,10)</f>
        <v>3.8918330000000002E-4</v>
      </c>
      <c r="FP68">
        <f>ROUND('qx mannen 2022'!FP68,10)</f>
        <v>3.812865E-4</v>
      </c>
      <c r="FQ68">
        <f>ROUND('qx mannen 2022'!FQ68,10)</f>
        <v>3.7355E-4</v>
      </c>
    </row>
    <row r="69" spans="2:173" x14ac:dyDescent="0.2">
      <c r="B69">
        <f>ROUND('qx mannen 2022'!B69,10)</f>
        <v>1.4238849600000001E-2</v>
      </c>
      <c r="C69">
        <f>ROUND('qx mannen 2022'!C69,10)</f>
        <v>1.39252032E-2</v>
      </c>
      <c r="D69">
        <f>ROUND('qx mannen 2022'!D69,10)</f>
        <v>1.32547545E-2</v>
      </c>
      <c r="E69">
        <f>ROUND('qx mannen 2022'!E69,10)</f>
        <v>1.2800113E-2</v>
      </c>
      <c r="F69">
        <f>ROUND('qx mannen 2022'!F69,10)</f>
        <v>1.24504449E-2</v>
      </c>
      <c r="G69">
        <f>ROUND('qx mannen 2022'!G69,10)</f>
        <v>1.21538311E-2</v>
      </c>
      <c r="H69">
        <f>ROUND('qx mannen 2022'!H69,10)</f>
        <v>1.18853846E-2</v>
      </c>
      <c r="I69">
        <f>ROUND('qx mannen 2022'!I69,10)</f>
        <v>1.1633024699999999E-2</v>
      </c>
      <c r="J69">
        <f>ROUND('qx mannen 2022'!J69,10)</f>
        <v>1.13908382E-2</v>
      </c>
      <c r="K69">
        <f>ROUND('qx mannen 2022'!K69,10)</f>
        <v>1.1155907099999999E-2</v>
      </c>
      <c r="L69">
        <f>ROUND('qx mannen 2022'!L69,10)</f>
        <v>1.09267735E-2</v>
      </c>
      <c r="M69">
        <f>ROUND('qx mannen 2022'!M69,10)</f>
        <v>1.0702692200000001E-2</v>
      </c>
      <c r="N69">
        <f>ROUND('qx mannen 2022'!N69,10)</f>
        <v>1.04832664E-2</v>
      </c>
      <c r="O69">
        <f>ROUND('qx mannen 2022'!O69,10)</f>
        <v>1.0268269E-2</v>
      </c>
      <c r="P69">
        <f>ROUND('qx mannen 2022'!P69,10)</f>
        <v>1.00575557E-2</v>
      </c>
      <c r="Q69">
        <f>ROUND('qx mannen 2022'!Q69,10)</f>
        <v>9.8510222999999997E-3</v>
      </c>
      <c r="R69">
        <f>ROUND('qx mannen 2022'!R69,10)</f>
        <v>9.6485840999999996E-3</v>
      </c>
      <c r="S69">
        <f>ROUND('qx mannen 2022'!S69,10)</f>
        <v>9.4501655999999993E-3</v>
      </c>
      <c r="T69">
        <f>ROUND('qx mannen 2022'!T69,10)</f>
        <v>9.2556960000000008E-3</v>
      </c>
      <c r="U69">
        <f>ROUND('qx mannen 2022'!U69,10)</f>
        <v>9.0651064999999996E-3</v>
      </c>
      <c r="V69">
        <f>ROUND('qx mannen 2022'!V69,10)</f>
        <v>8.8783295000000005E-3</v>
      </c>
      <c r="W69">
        <f>ROUND('qx mannen 2022'!W69,10)</f>
        <v>8.6952981999999998E-3</v>
      </c>
      <c r="X69">
        <f>ROUND('qx mannen 2022'!X69,10)</f>
        <v>8.5159461999999991E-3</v>
      </c>
      <c r="Y69">
        <f>ROUND('qx mannen 2022'!Y69,10)</f>
        <v>8.3402075999999999E-3</v>
      </c>
      <c r="Z69">
        <f>ROUND('qx mannen 2022'!Z69,10)</f>
        <v>8.1680168000000004E-3</v>
      </c>
      <c r="AA69">
        <f>ROUND('qx mannen 2022'!AA69,10)</f>
        <v>7.9993089999999996E-3</v>
      </c>
      <c r="AB69">
        <f>ROUND('qx mannen 2022'!AB69,10)</f>
        <v>7.8340197999999996E-3</v>
      </c>
      <c r="AC69">
        <f>ROUND('qx mannen 2022'!AC69,10)</f>
        <v>7.6720855000000001E-3</v>
      </c>
      <c r="AD69">
        <f>ROUND('qx mannen 2022'!AD69,10)</f>
        <v>7.5134431999999999E-3</v>
      </c>
      <c r="AE69">
        <f>ROUND('qx mannen 2022'!AE69,10)</f>
        <v>7.3580303999999999E-3</v>
      </c>
      <c r="AF69">
        <f>ROUND('qx mannen 2022'!AF69,10)</f>
        <v>7.2057856999999999E-3</v>
      </c>
      <c r="AG69">
        <f>ROUND('qx mannen 2022'!AG69,10)</f>
        <v>7.0566481999999996E-3</v>
      </c>
      <c r="AH69">
        <f>ROUND('qx mannen 2022'!AH69,10)</f>
        <v>6.9105581000000003E-3</v>
      </c>
      <c r="AI69">
        <f>ROUND('qx mannen 2022'!AI69,10)</f>
        <v>6.7674563000000004E-3</v>
      </c>
      <c r="AJ69">
        <f>ROUND('qx mannen 2022'!AJ69,10)</f>
        <v>6.6272845000000004E-3</v>
      </c>
      <c r="AK69">
        <f>ROUND('qx mannen 2022'!AK69,10)</f>
        <v>6.4899852999999999E-3</v>
      </c>
      <c r="AL69">
        <f>ROUND('qx mannen 2022'!AL69,10)</f>
        <v>6.3555024999999996E-3</v>
      </c>
      <c r="AM69">
        <f>ROUND('qx mannen 2022'!AM69,10)</f>
        <v>6.2237802999999996E-3</v>
      </c>
      <c r="AN69">
        <f>ROUND('qx mannen 2022'!AN69,10)</f>
        <v>6.0947641000000004E-3</v>
      </c>
      <c r="AO69">
        <f>ROUND('qx mannen 2022'!AO69,10)</f>
        <v>5.9684001999999996E-3</v>
      </c>
      <c r="AP69">
        <f>ROUND('qx mannen 2022'!AP69,10)</f>
        <v>5.8446356999999997E-3</v>
      </c>
      <c r="AQ69">
        <f>ROUND('qx mannen 2022'!AQ69,10)</f>
        <v>5.7234186999999999E-3</v>
      </c>
      <c r="AR69">
        <f>ROUND('qx mannen 2022'!AR69,10)</f>
        <v>5.6046982E-3</v>
      </c>
      <c r="AS69">
        <f>ROUND('qx mannen 2022'!AS69,10)</f>
        <v>5.4884240000000004E-3</v>
      </c>
      <c r="AT69">
        <f>ROUND('qx mannen 2022'!AT69,10)</f>
        <v>5.3745468999999999E-3</v>
      </c>
      <c r="AU69">
        <f>ROUND('qx mannen 2022'!AU69,10)</f>
        <v>5.2630187000000002E-3</v>
      </c>
      <c r="AV69">
        <f>ROUND('qx mannen 2022'!AV69,10)</f>
        <v>5.1537917999999999E-3</v>
      </c>
      <c r="AW69">
        <f>ROUND('qx mannen 2022'!AW69,10)</f>
        <v>5.0468196999999999E-3</v>
      </c>
      <c r="AX69">
        <f>ROUND('qx mannen 2022'!AX69,10)</f>
        <v>4.9420566000000004E-3</v>
      </c>
      <c r="AY69">
        <f>ROUND('qx mannen 2022'!AY69,10)</f>
        <v>4.8394578000000004E-3</v>
      </c>
      <c r="AZ69">
        <f>ROUND('qx mannen 2022'!AZ69,10)</f>
        <v>4.7389792E-3</v>
      </c>
      <c r="BA69">
        <f>ROUND('qx mannen 2022'!BA69,10)</f>
        <v>4.6405776999999997E-3</v>
      </c>
      <c r="BB69">
        <f>ROUND('qx mannen 2022'!BB69,10)</f>
        <v>4.5442108999999998E-3</v>
      </c>
      <c r="BC69">
        <f>ROUND('qx mannen 2022'!BC69,10)</f>
        <v>4.4498373000000004E-3</v>
      </c>
      <c r="BD69">
        <f>ROUND('qx mannen 2022'!BD69,10)</f>
        <v>4.3574162999999999E-3</v>
      </c>
      <c r="BE69">
        <f>ROUND('qx mannen 2022'!BE69,10)</f>
        <v>4.2669079000000002E-3</v>
      </c>
      <c r="BF69">
        <f>ROUND('qx mannen 2022'!BF69,10)</f>
        <v>4.1782729000000001E-3</v>
      </c>
      <c r="BG69">
        <f>ROUND('qx mannen 2022'!BG69,10)</f>
        <v>4.091473E-3</v>
      </c>
      <c r="BH69">
        <f>ROUND('qx mannen 2022'!BH69,10)</f>
        <v>4.0064705000000004E-3</v>
      </c>
      <c r="BI69">
        <f>ROUND('qx mannen 2022'!BI69,10)</f>
        <v>3.9232286999999998E-3</v>
      </c>
      <c r="BJ69">
        <f>ROUND('qx mannen 2022'!BJ69,10)</f>
        <v>3.8417112999999999E-3</v>
      </c>
      <c r="BK69">
        <f>ROUND('qx mannen 2022'!BK69,10)</f>
        <v>3.7618829000000001E-3</v>
      </c>
      <c r="BL69">
        <f>ROUND('qx mannen 2022'!BL69,10)</f>
        <v>3.6837088999999998E-3</v>
      </c>
      <c r="BM69">
        <f>ROUND('qx mannen 2022'!BM69,10)</f>
        <v>3.6071552E-3</v>
      </c>
      <c r="BN69">
        <f>ROUND('qx mannen 2022'!BN69,10)</f>
        <v>3.5321884E-3</v>
      </c>
      <c r="BO69">
        <f>ROUND('qx mannen 2022'!BO69,10)</f>
        <v>3.4587758000000001E-3</v>
      </c>
      <c r="BP69">
        <f>ROUND('qx mannen 2022'!BP69,10)</f>
        <v>3.3868855999999998E-3</v>
      </c>
      <c r="BQ69">
        <f>ROUND('qx mannen 2022'!BQ69,10)</f>
        <v>3.3164862000000001E-3</v>
      </c>
      <c r="BR69">
        <f>ROUND('qx mannen 2022'!BR69,10)</f>
        <v>3.2475469999999999E-3</v>
      </c>
      <c r="BS69">
        <f>ROUND('qx mannen 2022'!BS69,10)</f>
        <v>3.1800379E-3</v>
      </c>
      <c r="BT69">
        <f>ROUND('qx mannen 2022'!BT69,10)</f>
        <v>3.1139293000000002E-3</v>
      </c>
      <c r="BU69">
        <f>ROUND('qx mannen 2022'!BU69,10)</f>
        <v>3.0491923000000002E-3</v>
      </c>
      <c r="BV69">
        <f>ROUND('qx mannen 2022'!BV69,10)</f>
        <v>2.9857986999999998E-3</v>
      </c>
      <c r="BW69">
        <f>ROUND('qx mannen 2022'!BW69,10)</f>
        <v>2.9237206000000001E-3</v>
      </c>
      <c r="BX69">
        <f>ROUND('qx mannen 2022'!BX69,10)</f>
        <v>2.8629308999999999E-3</v>
      </c>
      <c r="BY69">
        <f>ROUND('qx mannen 2022'!BY69,10)</f>
        <v>2.8034029999999999E-3</v>
      </c>
      <c r="BZ69">
        <f>ROUND('qx mannen 2022'!BZ69,10)</f>
        <v>2.7451108000000001E-3</v>
      </c>
      <c r="CA69">
        <f>ROUND('qx mannen 2022'!CA69,10)</f>
        <v>2.6880288000000001E-3</v>
      </c>
      <c r="CB69">
        <f>ROUND('qx mannen 2022'!CB69,10)</f>
        <v>2.6321318000000001E-3</v>
      </c>
      <c r="CC69">
        <f>ROUND('qx mannen 2022'!CC69,10)</f>
        <v>2.5773954999999999E-3</v>
      </c>
      <c r="CD69">
        <f>ROUND('qx mannen 2022'!CD69,10)</f>
        <v>2.5237958E-3</v>
      </c>
      <c r="CE69">
        <f>ROUND('qx mannen 2022'!CE69,10)</f>
        <v>2.4713091000000001E-3</v>
      </c>
      <c r="CF69">
        <f>ROUND('qx mannen 2022'!CF69,10)</f>
        <v>2.4199124999999999E-3</v>
      </c>
      <c r="CG69">
        <f>ROUND('qx mannen 2022'!CG69,10)</f>
        <v>2.3695833999999999E-3</v>
      </c>
      <c r="CH69">
        <f>ROUND('qx mannen 2022'!CH69,10)</f>
        <v>2.3202995999999998E-3</v>
      </c>
      <c r="CI69">
        <f>ROUND('qx mannen 2022'!CI69,10)</f>
        <v>2.2720396000000002E-3</v>
      </c>
      <c r="CJ69">
        <f>ROUND('qx mannen 2022'!CJ69,10)</f>
        <v>2.2247819999999998E-3</v>
      </c>
      <c r="CK69">
        <f>ROUND('qx mannen 2022'!CK69,10)</f>
        <v>2.1785061999999998E-3</v>
      </c>
      <c r="CL69">
        <f>ROUND('qx mannen 2022'!CL69,10)</f>
        <v>2.1331918999999999E-3</v>
      </c>
      <c r="CM69">
        <f>ROUND('qx mannen 2022'!CM69,10)</f>
        <v>2.088819E-3</v>
      </c>
      <c r="CN69">
        <f>ROUND('qx mannen 2022'!CN69,10)</f>
        <v>2.0453681000000001E-3</v>
      </c>
      <c r="CO69">
        <f>ROUND('qx mannen 2022'!CO69,10)</f>
        <v>2.0028200999999998E-3</v>
      </c>
      <c r="CP69">
        <f>ROUND('qx mannen 2022'!CP69,10)</f>
        <v>1.9611562E-3</v>
      </c>
      <c r="CQ69">
        <f>ROUND('qx mannen 2022'!CQ69,10)</f>
        <v>1.9203581000000001E-3</v>
      </c>
      <c r="CR69">
        <f>ROUND('qx mannen 2022'!CR69,10)</f>
        <v>1.8804079E-3</v>
      </c>
      <c r="CS69">
        <f>ROUND('qx mannen 2022'!CS69,10)</f>
        <v>1.841288E-3</v>
      </c>
      <c r="CT69">
        <f>ROUND('qx mannen 2022'!CT69,10)</f>
        <v>1.8029812E-3</v>
      </c>
      <c r="CU69">
        <f>ROUND('qx mannen 2022'!CU69,10)</f>
        <v>1.7654706000000001E-3</v>
      </c>
      <c r="CV69">
        <f>ROUND('qx mannen 2022'!CV69,10)</f>
        <v>1.7287396E-3</v>
      </c>
      <c r="CW69">
        <f>ROUND('qx mannen 2022'!CW69,10)</f>
        <v>1.6927722E-3</v>
      </c>
      <c r="CX69">
        <f>ROUND('qx mannen 2022'!CX69,10)</f>
        <v>1.6575524E-3</v>
      </c>
      <c r="CY69">
        <f>ROUND('qx mannen 2022'!CY69,10)</f>
        <v>1.6230648000000001E-3</v>
      </c>
      <c r="CZ69">
        <f>ROUND('qx mannen 2022'!CZ69,10)</f>
        <v>1.5892942000000001E-3</v>
      </c>
      <c r="DA69">
        <f>ROUND('qx mannen 2022'!DA69,10)</f>
        <v>1.5562256E-3</v>
      </c>
      <c r="DB69">
        <f>ROUND('qx mannen 2022'!DB69,10)</f>
        <v>1.5238446000000001E-3</v>
      </c>
      <c r="DC69">
        <f>ROUND('qx mannen 2022'!DC69,10)</f>
        <v>1.4921368000000001E-3</v>
      </c>
      <c r="DD69">
        <f>ROUND('qx mannen 2022'!DD69,10)</f>
        <v>1.4610883E-3</v>
      </c>
      <c r="DE69">
        <f>ROUND('qx mannen 2022'!DE69,10)</f>
        <v>1.4306853E-3</v>
      </c>
      <c r="DF69">
        <f>ROUND('qx mannen 2022'!DF69,10)</f>
        <v>1.4009145E-3</v>
      </c>
      <c r="DG69">
        <f>ROUND('qx mannen 2022'!DG69,10)</f>
        <v>1.3717628E-3</v>
      </c>
      <c r="DH69">
        <f>ROUND('qx mannen 2022'!DH69,10)</f>
        <v>1.3432173E-3</v>
      </c>
      <c r="DI69">
        <f>ROUND('qx mannen 2022'!DI69,10)</f>
        <v>1.3152654000000001E-3</v>
      </c>
      <c r="DJ69">
        <f>ROUND('qx mannen 2022'!DJ69,10)</f>
        <v>1.2878948E-3</v>
      </c>
      <c r="DK69">
        <f>ROUND('qx mannen 2022'!DK69,10)</f>
        <v>1.2610933999999999E-3</v>
      </c>
      <c r="DL69">
        <f>ROUND('qx mannen 2022'!DL69,10)</f>
        <v>1.2348494E-3</v>
      </c>
      <c r="DM69">
        <f>ROUND('qx mannen 2022'!DM69,10)</f>
        <v>1.2091512E-3</v>
      </c>
      <c r="DN69">
        <f>ROUND('qx mannen 2022'!DN69,10)</f>
        <v>1.1839875E-3</v>
      </c>
      <c r="DO69">
        <f>ROUND('qx mannen 2022'!DO69,10)</f>
        <v>1.1593471000000001E-3</v>
      </c>
      <c r="DP69">
        <f>ROUND('qx mannen 2022'!DP69,10)</f>
        <v>1.1352192999999999E-3</v>
      </c>
      <c r="DQ69">
        <f>ROUND('qx mannen 2022'!DQ69,10)</f>
        <v>1.1115933E-3</v>
      </c>
      <c r="DR69">
        <f>ROUND('qx mannen 2022'!DR69,10)</f>
        <v>1.0884588000000001E-3</v>
      </c>
      <c r="DS69">
        <f>ROUND('qx mannen 2022'!DS69,10)</f>
        <v>1.0658054000000001E-3</v>
      </c>
      <c r="DT69">
        <f>ROUND('qx mannen 2022'!DT69,10)</f>
        <v>1.0436232999999999E-3</v>
      </c>
      <c r="DU69">
        <f>ROUND('qx mannen 2022'!DU69,10)</f>
        <v>1.0219026000000001E-3</v>
      </c>
      <c r="DV69">
        <f>ROUND('qx mannen 2022'!DV69,10)</f>
        <v>1.0006336999999999E-3</v>
      </c>
      <c r="DW69">
        <f>ROUND('qx mannen 2022'!DW69,10)</f>
        <v>9.7980729999999996E-4</v>
      </c>
      <c r="DX69">
        <f>ROUND('qx mannen 2022'!DX69,10)</f>
        <v>9.5941419999999997E-4</v>
      </c>
      <c r="DY69">
        <f>ROUND('qx mannen 2022'!DY69,10)</f>
        <v>9.3944530000000001E-4</v>
      </c>
      <c r="DZ69">
        <f>ROUND('qx mannen 2022'!DZ69,10)</f>
        <v>9.1989179999999999E-4</v>
      </c>
      <c r="EA69">
        <f>ROUND('qx mannen 2022'!EA69,10)</f>
        <v>9.0074510000000003E-4</v>
      </c>
      <c r="EB69">
        <f>ROUND('qx mannen 2022'!EB69,10)</f>
        <v>8.8199679999999996E-4</v>
      </c>
      <c r="EC69">
        <f>ROUND('qx mannen 2022'!EC69,10)</f>
        <v>8.6363849999999997E-4</v>
      </c>
      <c r="ED69">
        <f>ROUND('qx mannen 2022'!ED69,10)</f>
        <v>8.4566220000000002E-4</v>
      </c>
      <c r="EE69">
        <f>ROUND('qx mannen 2022'!EE69,10)</f>
        <v>8.280599E-4</v>
      </c>
      <c r="EF69">
        <f>ROUND('qx mannen 2022'!EF69,10)</f>
        <v>8.1082379999999996E-4</v>
      </c>
      <c r="EG69">
        <f>ROUND('qx mannen 2022'!EG69,10)</f>
        <v>7.9394640000000005E-4</v>
      </c>
      <c r="EH69">
        <f>ROUND('qx mannen 2022'!EH69,10)</f>
        <v>7.7742009999999995E-4</v>
      </c>
      <c r="EI69">
        <f>ROUND('qx mannen 2022'!EI69,10)</f>
        <v>7.6123770000000002E-4</v>
      </c>
      <c r="EJ69">
        <f>ROUND('qx mannen 2022'!EJ69,10)</f>
        <v>7.4539210000000003E-4</v>
      </c>
      <c r="EK69">
        <f>ROUND('qx mannen 2022'!EK69,10)</f>
        <v>7.298761E-4</v>
      </c>
      <c r="EL69">
        <f>ROUND('qx mannen 2022'!EL69,10)</f>
        <v>7.1468300000000003E-4</v>
      </c>
      <c r="EM69">
        <f>ROUND('qx mannen 2022'!EM69,10)</f>
        <v>6.9980599999999997E-4</v>
      </c>
      <c r="EN69">
        <f>ROUND('qx mannen 2022'!EN69,10)</f>
        <v>6.8523870000000004E-4</v>
      </c>
      <c r="EO69">
        <f>ROUND('qx mannen 2022'!EO69,10)</f>
        <v>6.7097439999999999E-4</v>
      </c>
      <c r="EP69">
        <f>ROUND('qx mannen 2022'!EP69,10)</f>
        <v>6.5700700000000003E-4</v>
      </c>
      <c r="EQ69">
        <f>ROUND('qx mannen 2022'!EQ69,10)</f>
        <v>6.433303E-4</v>
      </c>
      <c r="ER69">
        <f>ROUND('qx mannen 2022'!ER69,10)</f>
        <v>6.2993809999999995E-4</v>
      </c>
      <c r="ES69">
        <f>ROUND('qx mannen 2022'!ES69,10)</f>
        <v>6.168247E-4</v>
      </c>
      <c r="ET69">
        <f>ROUND('qx mannen 2022'!ET69,10)</f>
        <v>6.0398419999999997E-4</v>
      </c>
      <c r="EU69">
        <f>ROUND('qx mannen 2022'!EU69,10)</f>
        <v>5.9141079999999995E-4</v>
      </c>
      <c r="EV69">
        <f>ROUND('qx mannen 2022'!EV69,10)</f>
        <v>5.7909919999999998E-4</v>
      </c>
      <c r="EW69">
        <f>ROUND('qx mannen 2022'!EW69,10)</f>
        <v>5.6704379999999999E-4</v>
      </c>
      <c r="EX69">
        <f>ROUND('qx mannen 2022'!EX69,10)</f>
        <v>5.5523919999999997E-4</v>
      </c>
      <c r="EY69">
        <f>ROUND('qx mannen 2022'!EY69,10)</f>
        <v>5.4368039999999997E-4</v>
      </c>
      <c r="EZ69">
        <f>ROUND('qx mannen 2022'!EZ69,10)</f>
        <v>5.3236210000000002E-4</v>
      </c>
      <c r="FA69">
        <f>ROUND('qx mannen 2022'!FA69,10)</f>
        <v>5.2127939999999995E-4</v>
      </c>
      <c r="FB69">
        <f>ROUND('qx mannen 2022'!FB69,10)</f>
        <v>5.1042730000000003E-4</v>
      </c>
      <c r="FC69">
        <f>ROUND('qx mannen 2022'!FC69,10)</f>
        <v>4.9980109999999995E-4</v>
      </c>
      <c r="FD69">
        <f>ROUND('qx mannen 2022'!FD69,10)</f>
        <v>4.8939610000000005E-4</v>
      </c>
      <c r="FE69">
        <f>ROUND('qx mannen 2022'!FE69,10)</f>
        <v>4.7920759999999998E-4</v>
      </c>
      <c r="FF69">
        <f>ROUND('qx mannen 2022'!FF69,10)</f>
        <v>4.6923119999999998E-4</v>
      </c>
      <c r="FG69">
        <f>ROUND('qx mannen 2022'!FG69,10)</f>
        <v>4.5946239999999997E-4</v>
      </c>
      <c r="FH69">
        <f>ROUND('qx mannen 2022'!FH69,10)</f>
        <v>4.4989699999999999E-4</v>
      </c>
      <c r="FI69">
        <f>ROUND('qx mannen 2022'!FI69,10)</f>
        <v>4.405306E-4</v>
      </c>
      <c r="FJ69">
        <f>ROUND('qx mannen 2022'!FJ69,10)</f>
        <v>4.3135919999999999E-4</v>
      </c>
      <c r="FK69">
        <f>ROUND('qx mannen 2022'!FK69,10)</f>
        <v>4.223788E-4</v>
      </c>
      <c r="FL69">
        <f>ROUND('qx mannen 2022'!FL69,10)</f>
        <v>4.1358520000000002E-4</v>
      </c>
      <c r="FM69">
        <f>ROUND('qx mannen 2022'!FM69,10)</f>
        <v>4.0497470000000002E-4</v>
      </c>
      <c r="FN69">
        <f>ROUND('qx mannen 2022'!FN69,10)</f>
        <v>3.9654339999999999E-4</v>
      </c>
      <c r="FO69">
        <f>ROUND('qx mannen 2022'!FO69,10)</f>
        <v>3.8828760000000001E-4</v>
      </c>
      <c r="FP69">
        <f>ROUND('qx mannen 2022'!FP69,10)</f>
        <v>3.8020360000000001E-4</v>
      </c>
      <c r="FQ69">
        <f>ROUND('qx mannen 2022'!FQ69,10)</f>
        <v>3.7228789999999999E-4</v>
      </c>
    </row>
    <row r="70" spans="2:173" x14ac:dyDescent="0.2">
      <c r="B70">
        <f>ROUND('qx mannen 2022'!B70,10)</f>
        <v>1.5743523200000002E-2</v>
      </c>
      <c r="C70">
        <f>ROUND('qx mannen 2022'!C70,10)</f>
        <v>1.5397312999999999E-2</v>
      </c>
      <c r="D70">
        <f>ROUND('qx mannen 2022'!D70,10)</f>
        <v>1.46532187E-2</v>
      </c>
      <c r="E70">
        <f>ROUND('qx mannen 2022'!E70,10)</f>
        <v>1.41493286E-2</v>
      </c>
      <c r="F70">
        <f>ROUND('qx mannen 2022'!F70,10)</f>
        <v>1.37621571E-2</v>
      </c>
      <c r="G70">
        <f>ROUND('qx mannen 2022'!G70,10)</f>
        <v>1.3433883000000001E-2</v>
      </c>
      <c r="H70">
        <f>ROUND('qx mannen 2022'!H70,10)</f>
        <v>1.31368031E-2</v>
      </c>
      <c r="I70">
        <f>ROUND('qx mannen 2022'!I70,10)</f>
        <v>1.28574789E-2</v>
      </c>
      <c r="J70">
        <f>ROUND('qx mannen 2022'!J70,10)</f>
        <v>1.25893411E-2</v>
      </c>
      <c r="K70">
        <f>ROUND('qx mannen 2022'!K70,10)</f>
        <v>1.2329155E-2</v>
      </c>
      <c r="L70">
        <f>ROUND('qx mannen 2022'!L70,10)</f>
        <v>1.20753109E-2</v>
      </c>
      <c r="M70">
        <f>ROUND('qx mannen 2022'!M70,10)</f>
        <v>1.18269919E-2</v>
      </c>
      <c r="N70">
        <f>ROUND('qx mannen 2022'!N70,10)</f>
        <v>1.15837675E-2</v>
      </c>
      <c r="O70">
        <f>ROUND('qx mannen 2022'!O70,10)</f>
        <v>1.1345395499999999E-2</v>
      </c>
      <c r="P70">
        <f>ROUND('qx mannen 2022'!P70,10)</f>
        <v>1.11117245E-2</v>
      </c>
      <c r="Q70">
        <f>ROUND('qx mannen 2022'!Q70,10)</f>
        <v>1.0882647000000001E-2</v>
      </c>
      <c r="R70">
        <f>ROUND('qx mannen 2022'!R70,10)</f>
        <v>1.06580763E-2</v>
      </c>
      <c r="S70">
        <f>ROUND('qx mannen 2022'!S70,10)</f>
        <v>1.04379351E-2</v>
      </c>
      <c r="T70">
        <f>ROUND('qx mannen 2022'!T70,10)</f>
        <v>1.02221506E-2</v>
      </c>
      <c r="U70">
        <f>ROUND('qx mannen 2022'!U70,10)</f>
        <v>1.00106517E-2</v>
      </c>
      <c r="V70">
        <f>ROUND('qx mannen 2022'!V70,10)</f>
        <v>9.8033679000000002E-3</v>
      </c>
      <c r="W70">
        <f>ROUND('qx mannen 2022'!W70,10)</f>
        <v>9.6002291999999993E-3</v>
      </c>
      <c r="X70">
        <f>ROUND('qx mannen 2022'!X70,10)</f>
        <v>9.4011653999999997E-3</v>
      </c>
      <c r="Y70">
        <f>ROUND('qx mannen 2022'!Y70,10)</f>
        <v>9.2061065000000001E-3</v>
      </c>
      <c r="Z70">
        <f>ROUND('qx mannen 2022'!Z70,10)</f>
        <v>9.0149826000000006E-3</v>
      </c>
      <c r="AA70">
        <f>ROUND('qx mannen 2022'!AA70,10)</f>
        <v>8.8277240999999999E-3</v>
      </c>
      <c r="AB70">
        <f>ROUND('qx mannen 2022'!AB70,10)</f>
        <v>8.6442615999999996E-3</v>
      </c>
      <c r="AC70">
        <f>ROUND('qx mannen 2022'!AC70,10)</f>
        <v>8.4645263000000005E-3</v>
      </c>
      <c r="AD70">
        <f>ROUND('qx mannen 2022'!AD70,10)</f>
        <v>8.2884497000000005E-3</v>
      </c>
      <c r="AE70">
        <f>ROUND('qx mannen 2022'!AE70,10)</f>
        <v>8.1159640999999994E-3</v>
      </c>
      <c r="AF70">
        <f>ROUND('qx mannen 2022'!AF70,10)</f>
        <v>7.9470023000000004E-3</v>
      </c>
      <c r="AG70">
        <f>ROUND('qx mannen 2022'!AG70,10)</f>
        <v>7.7814978999999999E-3</v>
      </c>
      <c r="AH70">
        <f>ROUND('qx mannen 2022'!AH70,10)</f>
        <v>7.6193850000000002E-3</v>
      </c>
      <c r="AI70">
        <f>ROUND('qx mannen 2022'!AI70,10)</f>
        <v>7.4605988E-3</v>
      </c>
      <c r="AJ70">
        <f>ROUND('qx mannen 2022'!AJ70,10)</f>
        <v>7.3050752000000004E-3</v>
      </c>
      <c r="AK70">
        <f>ROUND('qx mannen 2022'!AK70,10)</f>
        <v>7.1527509000000001E-3</v>
      </c>
      <c r="AL70">
        <f>ROUND('qx mannen 2022'!AL70,10)</f>
        <v>7.0035636000000002E-3</v>
      </c>
      <c r="AM70">
        <f>ROUND('qx mannen 2022'!AM70,10)</f>
        <v>6.8574517999999999E-3</v>
      </c>
      <c r="AN70">
        <f>ROUND('qx mannen 2022'!AN70,10)</f>
        <v>6.714355E-3</v>
      </c>
      <c r="AO70">
        <f>ROUND('qx mannen 2022'!AO70,10)</f>
        <v>6.5742136E-3</v>
      </c>
      <c r="AP70">
        <f>ROUND('qx mannen 2022'!AP70,10)</f>
        <v>6.4369689999999999E-3</v>
      </c>
      <c r="AQ70">
        <f>ROUND('qx mannen 2022'!AQ70,10)</f>
        <v>6.3025635000000003E-3</v>
      </c>
      <c r="AR70">
        <f>ROUND('qx mannen 2022'!AR70,10)</f>
        <v>6.1709403999999999E-3</v>
      </c>
      <c r="AS70">
        <f>ROUND('qx mannen 2022'!AS70,10)</f>
        <v>6.0420439000000003E-3</v>
      </c>
      <c r="AT70">
        <f>ROUND('qx mannen 2022'!AT70,10)</f>
        <v>5.9158190999999997E-3</v>
      </c>
      <c r="AU70">
        <f>ROUND('qx mannen 2022'!AU70,10)</f>
        <v>5.7922123000000002E-3</v>
      </c>
      <c r="AV70">
        <f>ROUND('qx mannen 2022'!AV70,10)</f>
        <v>5.6711705999999999E-3</v>
      </c>
      <c r="AW70">
        <f>ROUND('qx mannen 2022'!AW70,10)</f>
        <v>5.5526419000000004E-3</v>
      </c>
      <c r="AX70">
        <f>ROUND('qx mannen 2022'!AX70,10)</f>
        <v>5.4365754000000001E-3</v>
      </c>
      <c r="AY70">
        <f>ROUND('qx mannen 2022'!AY70,10)</f>
        <v>5.3229209E-3</v>
      </c>
      <c r="AZ70">
        <f>ROUND('qx mannen 2022'!AZ70,10)</f>
        <v>5.2116293000000003E-3</v>
      </c>
      <c r="BA70">
        <f>ROUND('qx mannen 2022'!BA70,10)</f>
        <v>5.1026524999999998E-3</v>
      </c>
      <c r="BB70">
        <f>ROUND('qx mannen 2022'!BB70,10)</f>
        <v>4.9959430999999997E-3</v>
      </c>
      <c r="BC70">
        <f>ROUND('qx mannen 2022'!BC70,10)</f>
        <v>4.8914546999999997E-3</v>
      </c>
      <c r="BD70">
        <f>ROUND('qx mannen 2022'!BD70,10)</f>
        <v>4.7891417E-3</v>
      </c>
      <c r="BE70">
        <f>ROUND('qx mannen 2022'!BE70,10)</f>
        <v>4.6889597000000002E-3</v>
      </c>
      <c r="BF70">
        <f>ROUND('qx mannen 2022'!BF70,10)</f>
        <v>4.5908646999999999E-3</v>
      </c>
      <c r="BG70">
        <f>ROUND('qx mannen 2022'!BG70,10)</f>
        <v>4.4948139000000002E-3</v>
      </c>
      <c r="BH70">
        <f>ROUND('qx mannen 2022'!BH70,10)</f>
        <v>4.4007652000000001E-3</v>
      </c>
      <c r="BI70">
        <f>ROUND('qx mannen 2022'!BI70,10)</f>
        <v>4.3086773E-3</v>
      </c>
      <c r="BJ70">
        <f>ROUND('qx mannen 2022'!BJ70,10)</f>
        <v>4.2185097000000003E-3</v>
      </c>
      <c r="BK70">
        <f>ROUND('qx mannen 2022'!BK70,10)</f>
        <v>4.1302229999999997E-3</v>
      </c>
      <c r="BL70">
        <f>ROUND('qx mannen 2022'!BL70,10)</f>
        <v>4.0437781000000001E-3</v>
      </c>
      <c r="BM70">
        <f>ROUND('qx mannen 2022'!BM70,10)</f>
        <v>3.9591371000000002E-3</v>
      </c>
      <c r="BN70">
        <f>ROUND('qx mannen 2022'!BN70,10)</f>
        <v>3.8762625999999999E-3</v>
      </c>
      <c r="BO70">
        <f>ROUND('qx mannen 2022'!BO70,10)</f>
        <v>3.7951180000000001E-3</v>
      </c>
      <c r="BP70">
        <f>ROUND('qx mannen 2022'!BP70,10)</f>
        <v>3.7156676E-3</v>
      </c>
      <c r="BQ70">
        <f>ROUND('qx mannen 2022'!BQ70,10)</f>
        <v>3.6378762E-3</v>
      </c>
      <c r="BR70">
        <f>ROUND('qx mannen 2022'!BR70,10)</f>
        <v>3.5617092999999998E-3</v>
      </c>
      <c r="BS70">
        <f>ROUND('qx mannen 2022'!BS70,10)</f>
        <v>3.4871334E-3</v>
      </c>
      <c r="BT70">
        <f>ROUND('qx mannen 2022'!BT70,10)</f>
        <v>3.4141153999999998E-3</v>
      </c>
      <c r="BU70">
        <f>ROUND('qx mannen 2022'!BU70,10)</f>
        <v>3.3426229999999999E-3</v>
      </c>
      <c r="BV70">
        <f>ROUND('qx mannen 2022'!BV70,10)</f>
        <v>3.2726244000000002E-3</v>
      </c>
      <c r="BW70">
        <f>ROUND('qx mannen 2022'!BW70,10)</f>
        <v>3.2040886000000001E-3</v>
      </c>
      <c r="BX70">
        <f>ROUND('qx mannen 2022'!BX70,10)</f>
        <v>3.1369852999999998E-3</v>
      </c>
      <c r="BY70">
        <f>ROUND('qx mannen 2022'!BY70,10)</f>
        <v>3.0712844999999998E-3</v>
      </c>
      <c r="BZ70">
        <f>ROUND('qx mannen 2022'!BZ70,10)</f>
        <v>3.0069572999999999E-3</v>
      </c>
      <c r="CA70">
        <f>ROUND('qx mannen 2022'!CA70,10)</f>
        <v>2.9439749000000001E-3</v>
      </c>
      <c r="CB70">
        <f>ROUND('qx mannen 2022'!CB70,10)</f>
        <v>2.8823094000000001E-3</v>
      </c>
      <c r="CC70">
        <f>ROUND('qx mannen 2022'!CC70,10)</f>
        <v>2.8219333000000001E-3</v>
      </c>
      <c r="CD70">
        <f>ROUND('qx mannen 2022'!CD70,10)</f>
        <v>2.7628199E-3</v>
      </c>
      <c r="CE70">
        <f>ROUND('qx mannen 2022'!CE70,10)</f>
        <v>2.7049427999999999E-3</v>
      </c>
      <c r="CF70">
        <f>ROUND('qx mannen 2022'!CF70,10)</f>
        <v>2.6482761999999998E-3</v>
      </c>
      <c r="CG70">
        <f>ROUND('qx mannen 2022'!CG70,10)</f>
        <v>2.5927950000000002E-3</v>
      </c>
      <c r="CH70">
        <f>ROUND('qx mannen 2022'!CH70,10)</f>
        <v>2.5384743999999999E-3</v>
      </c>
      <c r="CI70">
        <f>ROUND('qx mannen 2022'!CI70,10)</f>
        <v>2.4852902999999999E-3</v>
      </c>
      <c r="CJ70">
        <f>ROUND('qx mannen 2022'!CJ70,10)</f>
        <v>2.4332188999999999E-3</v>
      </c>
      <c r="CK70">
        <f>ROUND('qx mannen 2022'!CK70,10)</f>
        <v>2.3822369000000001E-3</v>
      </c>
      <c r="CL70">
        <f>ROUND('qx mannen 2022'!CL70,10)</f>
        <v>2.3323217999999999E-3</v>
      </c>
      <c r="CM70">
        <f>ROUND('qx mannen 2022'!CM70,10)</f>
        <v>2.2834512999999998E-3</v>
      </c>
      <c r="CN70">
        <f>ROUND('qx mannen 2022'!CN70,10)</f>
        <v>2.2356034999999998E-3</v>
      </c>
      <c r="CO70">
        <f>ROUND('qx mannen 2022'!CO70,10)</f>
        <v>2.1887569999999999E-3</v>
      </c>
      <c r="CP70">
        <f>ROUND('qx mannen 2022'!CP70,10)</f>
        <v>2.1428911000000001E-3</v>
      </c>
      <c r="CQ70">
        <f>ROUND('qx mannen 2022'!CQ70,10)</f>
        <v>2.0979852000000002E-3</v>
      </c>
      <c r="CR70">
        <f>ROUND('qx mannen 2022'!CR70,10)</f>
        <v>2.0540192999999999E-3</v>
      </c>
      <c r="CS70">
        <f>ROUND('qx mannen 2022'!CS70,10)</f>
        <v>2.0109737999999999E-3</v>
      </c>
      <c r="CT70">
        <f>ROUND('qx mannen 2022'!CT70,10)</f>
        <v>1.9688294000000002E-3</v>
      </c>
      <c r="CU70">
        <f>ROUND('qx mannen 2022'!CU70,10)</f>
        <v>1.9275672999999999E-3</v>
      </c>
      <c r="CV70">
        <f>ROUND('qx mannen 2022'!CV70,10)</f>
        <v>1.8871691E-3</v>
      </c>
      <c r="CW70">
        <f>ROUND('qx mannen 2022'!CW70,10)</f>
        <v>1.8476167000000001E-3</v>
      </c>
      <c r="CX70">
        <f>ROUND('qx mannen 2022'!CX70,10)</f>
        <v>1.8088925E-3</v>
      </c>
      <c r="CY70">
        <f>ROUND('qx mannen 2022'!CY70,10)</f>
        <v>1.7709792000000001E-3</v>
      </c>
      <c r="CZ70">
        <f>ROUND('qx mannen 2022'!CZ70,10)</f>
        <v>1.7338596999999999E-3</v>
      </c>
      <c r="DA70">
        <f>ROUND('qx mannen 2022'!DA70,10)</f>
        <v>1.6975175999999999E-3</v>
      </c>
      <c r="DB70">
        <f>ROUND('qx mannen 2022'!DB70,10)</f>
        <v>1.6619365999999999E-3</v>
      </c>
      <c r="DC70">
        <f>ROUND('qx mannen 2022'!DC70,10)</f>
        <v>1.6271007000000001E-3</v>
      </c>
      <c r="DD70">
        <f>ROUND('qx mannen 2022'!DD70,10)</f>
        <v>1.5929944000000001E-3</v>
      </c>
      <c r="DE70">
        <f>ROUND('qx mannen 2022'!DE70,10)</f>
        <v>1.5596024999999999E-3</v>
      </c>
      <c r="DF70">
        <f>ROUND('qx mannen 2022'!DF70,10)</f>
        <v>1.52691E-3</v>
      </c>
      <c r="DG70">
        <f>ROUND('qx mannen 2022'!DG70,10)</f>
        <v>1.4949022000000001E-3</v>
      </c>
      <c r="DH70">
        <f>ROUND('qx mannen 2022'!DH70,10)</f>
        <v>1.4635649E-3</v>
      </c>
      <c r="DI70">
        <f>ROUND('qx mannen 2022'!DI70,10)</f>
        <v>1.4328839999999999E-3</v>
      </c>
      <c r="DJ70">
        <f>ROUND('qx mannen 2022'!DJ70,10)</f>
        <v>1.4028458000000001E-3</v>
      </c>
      <c r="DK70">
        <f>ROUND('qx mannen 2022'!DK70,10)</f>
        <v>1.3734369000000001E-3</v>
      </c>
      <c r="DL70">
        <f>ROUND('qx mannen 2022'!DL70,10)</f>
        <v>1.3446440000000001E-3</v>
      </c>
      <c r="DM70">
        <f>ROUND('qx mannen 2022'!DM70,10)</f>
        <v>1.3164544E-3</v>
      </c>
      <c r="DN70">
        <f>ROUND('qx mannen 2022'!DN70,10)</f>
        <v>1.2888553999999999E-3</v>
      </c>
      <c r="DO70">
        <f>ROUND('qx mannen 2022'!DO70,10)</f>
        <v>1.2618346000000001E-3</v>
      </c>
      <c r="DP70">
        <f>ROUND('qx mannen 2022'!DP70,10)</f>
        <v>1.2353799000000001E-3</v>
      </c>
      <c r="DQ70">
        <f>ROUND('qx mannen 2022'!DQ70,10)</f>
        <v>1.2094795E-3</v>
      </c>
      <c r="DR70">
        <f>ROUND('qx mannen 2022'!DR70,10)</f>
        <v>1.1841218000000001E-3</v>
      </c>
      <c r="DS70">
        <f>ROUND('qx mannen 2022'!DS70,10)</f>
        <v>1.1592955E-3</v>
      </c>
      <c r="DT70">
        <f>ROUND('qx mannen 2022'!DT70,10)</f>
        <v>1.1349893E-3</v>
      </c>
      <c r="DU70">
        <f>ROUND('qx mannen 2022'!DU70,10)</f>
        <v>1.1111924999999999E-3</v>
      </c>
      <c r="DV70">
        <f>ROUND('qx mannen 2022'!DV70,10)</f>
        <v>1.0878942999999999E-3</v>
      </c>
      <c r="DW70">
        <f>ROUND('qx mannen 2022'!DW70,10)</f>
        <v>1.0650843000000001E-3</v>
      </c>
      <c r="DX70">
        <f>ROUND('qx mannen 2022'!DX70,10)</f>
        <v>1.0427524E-3</v>
      </c>
      <c r="DY70">
        <f>ROUND('qx mannen 2022'!DY70,10)</f>
        <v>1.0208884999999999E-3</v>
      </c>
      <c r="DZ70">
        <f>ROUND('qx mannen 2022'!DZ70,10)</f>
        <v>9.9948269999999991E-4</v>
      </c>
      <c r="EA70">
        <f>ROUND('qx mannen 2022'!EA70,10)</f>
        <v>9.7852560000000004E-4</v>
      </c>
      <c r="EB70">
        <f>ROUND('qx mannen 2022'!EB70,10)</f>
        <v>9.580077E-4</v>
      </c>
      <c r="EC70">
        <f>ROUND('qx mannen 2022'!EC70,10)</f>
        <v>9.379198E-4</v>
      </c>
      <c r="ED70">
        <f>ROUND('qx mannen 2022'!ED70,10)</f>
        <v>9.1825290000000003E-4</v>
      </c>
      <c r="EE70">
        <f>ROUND('qx mannen 2022'!EE70,10)</f>
        <v>8.9899819999999999E-4</v>
      </c>
      <c r="EF70">
        <f>ROUND('qx mannen 2022'!EF70,10)</f>
        <v>8.8014709999999999E-4</v>
      </c>
      <c r="EG70">
        <f>ROUND('qx mannen 2022'!EG70,10)</f>
        <v>8.6169109999999997E-4</v>
      </c>
      <c r="EH70">
        <f>ROUND('qx mannen 2022'!EH70,10)</f>
        <v>8.436219E-4</v>
      </c>
      <c r="EI70">
        <f>ROUND('qx mannen 2022'!EI70,10)</f>
        <v>8.2593149999999997E-4</v>
      </c>
      <c r="EJ70">
        <f>ROUND('qx mannen 2022'!EJ70,10)</f>
        <v>8.0861189999999997E-4</v>
      </c>
      <c r="EK70">
        <f>ROUND('qx mannen 2022'!EK70,10)</f>
        <v>7.9165530000000004E-4</v>
      </c>
      <c r="EL70">
        <f>ROUND('qx mannen 2022'!EL70,10)</f>
        <v>7.7505420000000002E-4</v>
      </c>
      <c r="EM70">
        <f>ROUND('qx mannen 2022'!EM70,10)</f>
        <v>7.5880109999999995E-4</v>
      </c>
      <c r="EN70">
        <f>ROUND('qx mannen 2022'!EN70,10)</f>
        <v>7.4288869999999995E-4</v>
      </c>
      <c r="EO70">
        <f>ROUND('qx mannen 2022'!EO70,10)</f>
        <v>7.2730980000000004E-4</v>
      </c>
      <c r="EP70">
        <f>ROUND('qx mannen 2022'!EP70,10)</f>
        <v>7.1205759999999998E-4</v>
      </c>
      <c r="EQ70">
        <f>ROUND('qx mannen 2022'!EQ70,10)</f>
        <v>6.9712500000000004E-4</v>
      </c>
      <c r="ER70">
        <f>ROUND('qx mannen 2022'!ER70,10)</f>
        <v>6.8250560000000001E-4</v>
      </c>
      <c r="ES70">
        <f>ROUND('qx mannen 2022'!ES70,10)</f>
        <v>6.6819259999999995E-4</v>
      </c>
      <c r="ET70">
        <f>ROUND('qx mannen 2022'!ET70,10)</f>
        <v>6.5417959999999995E-4</v>
      </c>
      <c r="EU70">
        <f>ROUND('qx mannen 2022'!EU70,10)</f>
        <v>6.4046049999999998E-4</v>
      </c>
      <c r="EV70">
        <f>ROUND('qx mannen 2022'!EV70,10)</f>
        <v>6.2702890000000005E-4</v>
      </c>
      <c r="EW70">
        <f>ROUND('qx mannen 2022'!EW70,10)</f>
        <v>6.1387900000000001E-4</v>
      </c>
      <c r="EX70">
        <f>ROUND('qx mannen 2022'!EX70,10)</f>
        <v>6.0100469999999995E-4</v>
      </c>
      <c r="EY70">
        <f>ROUND('qx mannen 2022'!EY70,10)</f>
        <v>5.8840040000000002E-4</v>
      </c>
      <c r="EZ70">
        <f>ROUND('qx mannen 2022'!EZ70,10)</f>
        <v>5.7606029999999998E-4</v>
      </c>
      <c r="FA70">
        <f>ROUND('qx mannen 2022'!FA70,10)</f>
        <v>5.6397900000000004E-4</v>
      </c>
      <c r="FB70">
        <f>ROUND('qx mannen 2022'!FB70,10)</f>
        <v>5.5215090000000004E-4</v>
      </c>
      <c r="FC70">
        <f>ROUND('qx mannen 2022'!FC70,10)</f>
        <v>5.4057089999999996E-4</v>
      </c>
      <c r="FD70">
        <f>ROUND('qx mannen 2022'!FD70,10)</f>
        <v>5.2923360000000003E-4</v>
      </c>
      <c r="FE70">
        <f>ROUND('qx mannen 2022'!FE70,10)</f>
        <v>5.1813409999999999E-4</v>
      </c>
      <c r="FF70">
        <f>ROUND('qx mannen 2022'!FF70,10)</f>
        <v>5.0726730000000004E-4</v>
      </c>
      <c r="FG70">
        <f>ROUND('qx mannen 2022'!FG70,10)</f>
        <v>4.9662839999999996E-4</v>
      </c>
      <c r="FH70">
        <f>ROUND('qx mannen 2022'!FH70,10)</f>
        <v>4.8621249999999998E-4</v>
      </c>
      <c r="FI70">
        <f>ROUND('qx mannen 2022'!FI70,10)</f>
        <v>4.7601499999999999E-4</v>
      </c>
      <c r="FJ70">
        <f>ROUND('qx mannen 2022'!FJ70,10)</f>
        <v>4.6603140000000003E-4</v>
      </c>
      <c r="FK70">
        <f>ROUND('qx mannen 2022'!FK70,10)</f>
        <v>4.5625709999999999E-4</v>
      </c>
      <c r="FL70">
        <f>ROUND('qx mannen 2022'!FL70,10)</f>
        <v>4.466877E-4</v>
      </c>
      <c r="FM70">
        <f>ROUND('qx mannen 2022'!FM70,10)</f>
        <v>4.3731899999999998E-4</v>
      </c>
      <c r="FN70">
        <f>ROUND('qx mannen 2022'!FN70,10)</f>
        <v>4.2814680000000002E-4</v>
      </c>
      <c r="FO70">
        <f>ROUND('qx mannen 2022'!FO70,10)</f>
        <v>4.1916689999999999E-4</v>
      </c>
      <c r="FP70">
        <f>ROUND('qx mannen 2022'!FP70,10)</f>
        <v>4.1037529999999998E-4</v>
      </c>
      <c r="FQ70">
        <f>ROUND('qx mannen 2022'!FQ70,10)</f>
        <v>4.0176810000000003E-4</v>
      </c>
    </row>
    <row r="71" spans="2:173" x14ac:dyDescent="0.2">
      <c r="B71">
        <f>ROUND('qx mannen 2022'!B71,10)</f>
        <v>1.7290393899999999E-2</v>
      </c>
      <c r="C71">
        <f>ROUND('qx mannen 2022'!C71,10)</f>
        <v>1.69211812E-2</v>
      </c>
      <c r="D71">
        <f>ROUND('qx mannen 2022'!D71,10)</f>
        <v>1.61428128E-2</v>
      </c>
      <c r="E71">
        <f>ROUND('qx mannen 2022'!E71,10)</f>
        <v>1.5609704699999999E-2</v>
      </c>
      <c r="F71">
        <f>ROUND('qx mannen 2022'!F71,10)</f>
        <v>1.51958814E-2</v>
      </c>
      <c r="G71">
        <f>ROUND('qx mannen 2022'!G71,10)</f>
        <v>1.4842183199999999E-2</v>
      </c>
      <c r="H71">
        <f>ROUND('qx mannen 2022'!H71,10)</f>
        <v>1.45202427E-2</v>
      </c>
      <c r="I71">
        <f>ROUND('qx mannen 2022'!I71,10)</f>
        <v>1.42163146E-2</v>
      </c>
      <c r="J71">
        <f>ROUND('qx mannen 2022'!J71,10)</f>
        <v>1.39237028E-2</v>
      </c>
      <c r="K71">
        <f>ROUND('qx mannen 2022'!K71,10)</f>
        <v>1.36391342E-2</v>
      </c>
      <c r="L71">
        <f>ROUND('qx mannen 2022'!L71,10)</f>
        <v>1.3361001799999999E-2</v>
      </c>
      <c r="M71">
        <f>ROUND('qx mannen 2022'!M71,10)</f>
        <v>1.30885098E-2</v>
      </c>
      <c r="N71">
        <f>ROUND('qx mannen 2022'!N71,10)</f>
        <v>1.28212551E-2</v>
      </c>
      <c r="O71">
        <f>ROUND('qx mannen 2022'!O71,10)</f>
        <v>1.2559024199999999E-2</v>
      </c>
      <c r="P71">
        <f>ROUND('qx mannen 2022'!P71,10)</f>
        <v>1.23016932E-2</v>
      </c>
      <c r="Q71">
        <f>ROUND('qx mannen 2022'!Q71,10)</f>
        <v>1.2049179700000001E-2</v>
      </c>
      <c r="R71">
        <f>ROUND('qx mannen 2022'!R71,10)</f>
        <v>1.18014192E-2</v>
      </c>
      <c r="S71">
        <f>ROUND('qx mannen 2022'!S71,10)</f>
        <v>1.1558354E-2</v>
      </c>
      <c r="T71">
        <f>ROUND('qx mannen 2022'!T71,10)</f>
        <v>1.13199284E-2</v>
      </c>
      <c r="U71">
        <f>ROUND('qx mannen 2022'!U71,10)</f>
        <v>1.10860856E-2</v>
      </c>
      <c r="V71">
        <f>ROUND('qx mannen 2022'!V71,10)</f>
        <v>1.0856767599999999E-2</v>
      </c>
      <c r="W71">
        <f>ROUND('qx mannen 2022'!W71,10)</f>
        <v>1.06319146E-2</v>
      </c>
      <c r="X71">
        <f>ROUND('qx mannen 2022'!X71,10)</f>
        <v>1.0411464699999999E-2</v>
      </c>
      <c r="Y71">
        <f>ROUND('qx mannen 2022'!Y71,10)</f>
        <v>1.0195355E-2</v>
      </c>
      <c r="Z71">
        <f>ROUND('qx mannen 2022'!Z71,10)</f>
        <v>9.9835207999999995E-3</v>
      </c>
      <c r="AA71">
        <f>ROUND('qx mannen 2022'!AA71,10)</f>
        <v>9.7758966000000003E-3</v>
      </c>
      <c r="AB71">
        <f>ROUND('qx mannen 2022'!AB71,10)</f>
        <v>9.5724159000000007E-3</v>
      </c>
      <c r="AC71">
        <f>ROUND('qx mannen 2022'!AC71,10)</f>
        <v>9.3730118000000008E-3</v>
      </c>
      <c r="AD71">
        <f>ROUND('qx mannen 2022'!AD71,10)</f>
        <v>9.1776167999999998E-3</v>
      </c>
      <c r="AE71">
        <f>ROUND('qx mannen 2022'!AE71,10)</f>
        <v>8.9861630999999997E-3</v>
      </c>
      <c r="AF71">
        <f>ROUND('qx mannen 2022'!AF71,10)</f>
        <v>8.7985830000000004E-3</v>
      </c>
      <c r="AG71">
        <f>ROUND('qx mannen 2022'!AG71,10)</f>
        <v>8.6148087000000005E-3</v>
      </c>
      <c r="AH71">
        <f>ROUND('qx mannen 2022'!AH71,10)</f>
        <v>8.4347724999999998E-3</v>
      </c>
      <c r="AI71">
        <f>ROUND('qx mannen 2022'!AI71,10)</f>
        <v>8.2584072999999994E-3</v>
      </c>
      <c r="AJ71">
        <f>ROUND('qx mannen 2022'!AJ71,10)</f>
        <v>8.0856461999999994E-3</v>
      </c>
      <c r="AK71">
        <f>ROUND('qx mannen 2022'!AK71,10)</f>
        <v>7.9164226000000004E-3</v>
      </c>
      <c r="AL71">
        <f>ROUND('qx mannen 2022'!AL71,10)</f>
        <v>7.7506707000000001E-3</v>
      </c>
      <c r="AM71">
        <f>ROUND('qx mannen 2022'!AM71,10)</f>
        <v>7.5883252999999996E-3</v>
      </c>
      <c r="AN71">
        <f>ROUND('qx mannen 2022'!AN71,10)</f>
        <v>7.4293218000000003E-3</v>
      </c>
      <c r="AO71">
        <f>ROUND('qx mannen 2022'!AO71,10)</f>
        <v>7.2735964000000004E-3</v>
      </c>
      <c r="AP71">
        <f>ROUND('qx mannen 2022'!AP71,10)</f>
        <v>7.1210858000000004E-3</v>
      </c>
      <c r="AQ71">
        <f>ROUND('qx mannen 2022'!AQ71,10)</f>
        <v>6.971728E-3</v>
      </c>
      <c r="AR71">
        <f>ROUND('qx mannen 2022'!AR71,10)</f>
        <v>6.8254613000000002E-3</v>
      </c>
      <c r="AS71">
        <f>ROUND('qx mannen 2022'!AS71,10)</f>
        <v>6.6822252999999996E-3</v>
      </c>
      <c r="AT71">
        <f>ROUND('qx mannen 2022'!AT71,10)</f>
        <v>6.5419602000000004E-3</v>
      </c>
      <c r="AU71">
        <f>ROUND('qx mannen 2022'!AU71,10)</f>
        <v>6.4046071999999997E-3</v>
      </c>
      <c r="AV71">
        <f>ROUND('qx mannen 2022'!AV71,10)</f>
        <v>6.2701084999999997E-3</v>
      </c>
      <c r="AW71">
        <f>ROUND('qx mannen 2022'!AW71,10)</f>
        <v>6.1384070000000002E-3</v>
      </c>
      <c r="AX71">
        <f>ROUND('qx mannen 2022'!AX71,10)</f>
        <v>6.0094466999999997E-3</v>
      </c>
      <c r="AY71">
        <f>ROUND('qx mannen 2022'!AY71,10)</f>
        <v>5.8831726000000001E-3</v>
      </c>
      <c r="AZ71">
        <f>ROUND('qx mannen 2022'!AZ71,10)</f>
        <v>5.7595305000000003E-3</v>
      </c>
      <c r="BA71">
        <f>ROUND('qx mannen 2022'!BA71,10)</f>
        <v>5.6384670999999999E-3</v>
      </c>
      <c r="BB71">
        <f>ROUND('qx mannen 2022'!BB71,10)</f>
        <v>5.5199300999999997E-3</v>
      </c>
      <c r="BC71">
        <f>ROUND('qx mannen 2022'!BC71,10)</f>
        <v>5.4038682999999997E-3</v>
      </c>
      <c r="BD71">
        <f>ROUND('qx mannen 2022'!BD71,10)</f>
        <v>5.2902310999999999E-3</v>
      </c>
      <c r="BE71">
        <f>ROUND('qx mannen 2022'!BE71,10)</f>
        <v>5.1789690999999999E-3</v>
      </c>
      <c r="BF71">
        <f>ROUND('qx mannen 2022'!BF71,10)</f>
        <v>5.0700336999999996E-3</v>
      </c>
      <c r="BG71">
        <f>ROUND('qx mannen 2022'!BG71,10)</f>
        <v>4.9633771999999998E-3</v>
      </c>
      <c r="BH71">
        <f>ROUND('qx mannen 2022'!BH71,10)</f>
        <v>4.8589528E-3</v>
      </c>
      <c r="BI71">
        <f>ROUND('qx mannen 2022'!BI71,10)</f>
        <v>4.7567145000000002E-3</v>
      </c>
      <c r="BJ71">
        <f>ROUND('qx mannen 2022'!BJ71,10)</f>
        <v>4.6566174999999998E-3</v>
      </c>
      <c r="BK71">
        <f>ROUND('qx mannen 2022'!BK71,10)</f>
        <v>4.5586174999999998E-3</v>
      </c>
      <c r="BL71">
        <f>ROUND('qx mannen 2022'!BL71,10)</f>
        <v>4.4626711999999997E-3</v>
      </c>
      <c r="BM71">
        <f>ROUND('qx mannen 2022'!BM71,10)</f>
        <v>4.3687363000000003E-3</v>
      </c>
      <c r="BN71">
        <f>ROUND('qx mannen 2022'!BN71,10)</f>
        <v>4.2767708999999999E-3</v>
      </c>
      <c r="BO71">
        <f>ROUND('qx mannen 2022'!BO71,10)</f>
        <v>4.1867344000000003E-3</v>
      </c>
      <c r="BP71">
        <f>ROUND('qx mannen 2022'!BP71,10)</f>
        <v>4.0985867999999998E-3</v>
      </c>
      <c r="BQ71">
        <f>ROUND('qx mannen 2022'!BQ71,10)</f>
        <v>4.0122889E-3</v>
      </c>
      <c r="BR71">
        <f>ROUND('qx mannen 2022'!BR71,10)</f>
        <v>3.9278020999999998E-3</v>
      </c>
      <c r="BS71">
        <f>ROUND('qx mannen 2022'!BS71,10)</f>
        <v>3.8450889999999999E-3</v>
      </c>
      <c r="BT71">
        <f>ROUND('qx mannen 2022'!BT71,10)</f>
        <v>3.7641125999999998E-3</v>
      </c>
      <c r="BU71">
        <f>ROUND('qx mannen 2022'!BU71,10)</f>
        <v>3.6848366000000001E-3</v>
      </c>
      <c r="BV71">
        <f>ROUND('qx mannen 2022'!BV71,10)</f>
        <v>3.6072258000000002E-3</v>
      </c>
      <c r="BW71">
        <f>ROUND('qx mannen 2022'!BW71,10)</f>
        <v>3.5312454999999999E-3</v>
      </c>
      <c r="BX71">
        <f>ROUND('qx mannen 2022'!BX71,10)</f>
        <v>3.4568615E-3</v>
      </c>
      <c r="BY71">
        <f>ROUND('qx mannen 2022'!BY71,10)</f>
        <v>3.3840405999999998E-3</v>
      </c>
      <c r="BZ71">
        <f>ROUND('qx mannen 2022'!BZ71,10)</f>
        <v>3.3127501999999998E-3</v>
      </c>
      <c r="CA71">
        <f>ROUND('qx mannen 2022'!CA71,10)</f>
        <v>3.2429582999999999E-3</v>
      </c>
      <c r="CB71">
        <f>ROUND('qx mannen 2022'!CB71,10)</f>
        <v>3.1746335999999998E-3</v>
      </c>
      <c r="CC71">
        <f>ROUND('qx mannen 2022'!CC71,10)</f>
        <v>3.1077454E-3</v>
      </c>
      <c r="CD71">
        <f>ROUND('qx mannen 2022'!CD71,10)</f>
        <v>3.0422638000000002E-3</v>
      </c>
      <c r="CE71">
        <f>ROUND('qx mannen 2022'!CE71,10)</f>
        <v>2.9781590999999998E-3</v>
      </c>
      <c r="CF71">
        <f>ROUND('qx mannen 2022'!CF71,10)</f>
        <v>2.9154027999999999E-3</v>
      </c>
      <c r="CG71">
        <f>ROUND('qx mannen 2022'!CG71,10)</f>
        <v>2.8539665000000001E-3</v>
      </c>
      <c r="CH71">
        <f>ROUND('qx mannen 2022'!CH71,10)</f>
        <v>2.7938224999999998E-3</v>
      </c>
      <c r="CI71">
        <f>ROUND('qx mannen 2022'!CI71,10)</f>
        <v>2.7349439E-3</v>
      </c>
      <c r="CJ71">
        <f>ROUND('qx mannen 2022'!CJ71,10)</f>
        <v>2.6773041000000002E-3</v>
      </c>
      <c r="CK71">
        <f>ROUND('qx mannen 2022'!CK71,10)</f>
        <v>2.6208770999999998E-3</v>
      </c>
      <c r="CL71">
        <f>ROUND('qx mannen 2022'!CL71,10)</f>
        <v>2.5656376000000002E-3</v>
      </c>
      <c r="CM71">
        <f>ROUND('qx mannen 2022'!CM71,10)</f>
        <v>2.5115606000000001E-3</v>
      </c>
      <c r="CN71">
        <f>ROUND('qx mannen 2022'!CN71,10)</f>
        <v>2.4586218000000001E-3</v>
      </c>
      <c r="CO71">
        <f>ROUND('qx mannen 2022'!CO71,10)</f>
        <v>2.4067972000000001E-3</v>
      </c>
      <c r="CP71">
        <f>ROUND('qx mannen 2022'!CP71,10)</f>
        <v>2.3560636E-3</v>
      </c>
      <c r="CQ71">
        <f>ROUND('qx mannen 2022'!CQ71,10)</f>
        <v>2.3063979999999999E-3</v>
      </c>
      <c r="CR71">
        <f>ROUND('qx mannen 2022'!CR71,10)</f>
        <v>2.2577779000000002E-3</v>
      </c>
      <c r="CS71">
        <f>ROUND('qx mannen 2022'!CS71,10)</f>
        <v>2.2101816000000001E-3</v>
      </c>
      <c r="CT71">
        <f>ROUND('qx mannen 2022'!CT71,10)</f>
        <v>2.1635872999999999E-3</v>
      </c>
      <c r="CU71">
        <f>ROUND('qx mannen 2022'!CU71,10)</f>
        <v>2.1179742E-3</v>
      </c>
      <c r="CV71">
        <f>ROUND('qx mannen 2022'!CV71,10)</f>
        <v>2.0733217000000002E-3</v>
      </c>
      <c r="CW71">
        <f>ROUND('qx mannen 2022'!CW71,10)</f>
        <v>2.0296094000000001E-3</v>
      </c>
      <c r="CX71">
        <f>ROUND('qx mannen 2022'!CX71,10)</f>
        <v>1.9868177999999999E-3</v>
      </c>
      <c r="CY71">
        <f>ROUND('qx mannen 2022'!CY71,10)</f>
        <v>1.9449274000000001E-3</v>
      </c>
      <c r="CZ71">
        <f>ROUND('qx mannen 2022'!CZ71,10)</f>
        <v>1.9039192999999999E-3</v>
      </c>
      <c r="DA71">
        <f>ROUND('qx mannen 2022'!DA71,10)</f>
        <v>1.8637749E-3</v>
      </c>
      <c r="DB71">
        <f>ROUND('qx mannen 2022'!DB71,10)</f>
        <v>1.8244762000000001E-3</v>
      </c>
      <c r="DC71">
        <f>ROUND('qx mannen 2022'!DC71,10)</f>
        <v>1.7860053999999999E-3</v>
      </c>
      <c r="DD71">
        <f>ROUND('qx mannen 2022'!DD71,10)</f>
        <v>1.7483449000000001E-3</v>
      </c>
      <c r="DE71">
        <f>ROUND('qx mannen 2022'!DE71,10)</f>
        <v>1.7114779E-3</v>
      </c>
      <c r="DF71">
        <f>ROUND('qx mannen 2022'!DF71,10)</f>
        <v>1.6753876E-3</v>
      </c>
      <c r="DG71">
        <f>ROUND('qx mannen 2022'!DG71,10)</f>
        <v>1.6400576000000001E-3</v>
      </c>
      <c r="DH71">
        <f>ROUND('qx mannen 2022'!DH71,10)</f>
        <v>1.6054721E-3</v>
      </c>
      <c r="DI71">
        <f>ROUND('qx mannen 2022'!DI71,10)</f>
        <v>1.5716153000000001E-3</v>
      </c>
      <c r="DJ71">
        <f>ROUND('qx mannen 2022'!DJ71,10)</f>
        <v>1.5384718999999999E-3</v>
      </c>
      <c r="DK71">
        <f>ROUND('qx mannen 2022'!DK71,10)</f>
        <v>1.5060269E-3</v>
      </c>
      <c r="DL71">
        <f>ROUND('qx mannen 2022'!DL71,10)</f>
        <v>1.4742656E-3</v>
      </c>
      <c r="DM71">
        <f>ROUND('qx mannen 2022'!DM71,10)</f>
        <v>1.4431736000000001E-3</v>
      </c>
      <c r="DN71">
        <f>ROUND('qx mannen 2022'!DN71,10)</f>
        <v>1.4127369E-3</v>
      </c>
      <c r="DO71">
        <f>ROUND('qx mannen 2022'!DO71,10)</f>
        <v>1.3829415999999999E-3</v>
      </c>
      <c r="DP71">
        <f>ROUND('qx mannen 2022'!DP71,10)</f>
        <v>1.3537743E-3</v>
      </c>
      <c r="DQ71">
        <f>ROUND('qx mannen 2022'!DQ71,10)</f>
        <v>1.3252218E-3</v>
      </c>
      <c r="DR71">
        <f>ROUND('qx mannen 2022'!DR71,10)</f>
        <v>1.297271E-3</v>
      </c>
      <c r="DS71">
        <f>ROUND('qx mannen 2022'!DS71,10)</f>
        <v>1.2699094E-3</v>
      </c>
      <c r="DT71">
        <f>ROUND('qx mannen 2022'!DT71,10)</f>
        <v>1.2431244999999999E-3</v>
      </c>
      <c r="DU71">
        <f>ROUND('qx mannen 2022'!DU71,10)</f>
        <v>1.2169042000000001E-3</v>
      </c>
      <c r="DV71">
        <f>ROUND('qx mannen 2022'!DV71,10)</f>
        <v>1.1912366E-3</v>
      </c>
      <c r="DW71">
        <f>ROUND('qx mannen 2022'!DW71,10)</f>
        <v>1.1661099999999999E-3</v>
      </c>
      <c r="DX71">
        <f>ROUND('qx mannen 2022'!DX71,10)</f>
        <v>1.1415132000000001E-3</v>
      </c>
      <c r="DY71">
        <f>ROUND('qx mannen 2022'!DY71,10)</f>
        <v>1.1174348999999999E-3</v>
      </c>
      <c r="DZ71">
        <f>ROUND('qx mannen 2022'!DZ71,10)</f>
        <v>1.0938641E-3</v>
      </c>
      <c r="EA71">
        <f>ROUND('qx mannen 2022'!EA71,10)</f>
        <v>1.0707904E-3</v>
      </c>
      <c r="EB71">
        <f>ROUND('qx mannen 2022'!EB71,10)</f>
        <v>1.0482029999999999E-3</v>
      </c>
      <c r="EC71">
        <f>ROUND('qx mannen 2022'!EC71,10)</f>
        <v>1.0260918999999999E-3</v>
      </c>
      <c r="ED71">
        <f>ROUND('qx mannen 2022'!ED71,10)</f>
        <v>1.0044469000000001E-3</v>
      </c>
      <c r="EE71">
        <f>ROUND('qx mannen 2022'!EE71,10)</f>
        <v>9.8325840000000001E-4</v>
      </c>
      <c r="EF71">
        <f>ROUND('qx mannen 2022'!EF71,10)</f>
        <v>9.6251650000000002E-4</v>
      </c>
      <c r="EG71">
        <f>ROUND('qx mannen 2022'!EG71,10)</f>
        <v>9.42212E-4</v>
      </c>
      <c r="EH71">
        <f>ROUND('qx mannen 2022'!EH71,10)</f>
        <v>9.2233569999999995E-4</v>
      </c>
      <c r="EI71">
        <f>ROUND('qx mannen 2022'!EI71,10)</f>
        <v>9.028784E-4</v>
      </c>
      <c r="EJ71">
        <f>ROUND('qx mannen 2022'!EJ71,10)</f>
        <v>8.8383139999999999E-4</v>
      </c>
      <c r="EK71">
        <f>ROUND('qx mannen 2022'!EK71,10)</f>
        <v>8.6518610000000003E-4</v>
      </c>
      <c r="EL71">
        <f>ROUND('qx mannen 2022'!EL71,10)</f>
        <v>8.469339E-4</v>
      </c>
      <c r="EM71">
        <f>ROUND('qx mannen 2022'!EM71,10)</f>
        <v>8.2906669999999996E-4</v>
      </c>
      <c r="EN71">
        <f>ROUND('qx mannen 2022'!EN71,10)</f>
        <v>8.1157620000000001E-4</v>
      </c>
      <c r="EO71">
        <f>ROUND('qx mannen 2022'!EO71,10)</f>
        <v>7.9445449999999995E-4</v>
      </c>
      <c r="EP71">
        <f>ROUND('qx mannen 2022'!EP71,10)</f>
        <v>7.7769389999999996E-4</v>
      </c>
      <c r="EQ71">
        <f>ROUND('qx mannen 2022'!EQ71,10)</f>
        <v>7.6128679999999996E-4</v>
      </c>
      <c r="ER71">
        <f>ROUND('qx mannen 2022'!ER71,10)</f>
        <v>7.4522569999999999E-4</v>
      </c>
      <c r="ES71">
        <f>ROUND('qx mannen 2022'!ES71,10)</f>
        <v>7.2950330000000005E-4</v>
      </c>
      <c r="ET71">
        <f>ROUND('qx mannen 2022'!ET71,10)</f>
        <v>7.1411249999999999E-4</v>
      </c>
      <c r="EU71">
        <f>ROUND('qx mannen 2022'!EU71,10)</f>
        <v>6.9904630000000004E-4</v>
      </c>
      <c r="EV71">
        <f>ROUND('qx mannen 2022'!EV71,10)</f>
        <v>6.8429790000000003E-4</v>
      </c>
      <c r="EW71">
        <f>ROUND('qx mannen 2022'!EW71,10)</f>
        <v>6.6986050000000005E-4</v>
      </c>
      <c r="EX71">
        <f>ROUND('qx mannen 2022'!EX71,10)</f>
        <v>6.5572760000000003E-4</v>
      </c>
      <c r="EY71">
        <f>ROUND('qx mannen 2022'!EY71,10)</f>
        <v>6.4189279999999997E-4</v>
      </c>
      <c r="EZ71">
        <f>ROUND('qx mannen 2022'!EZ71,10)</f>
        <v>6.283498E-4</v>
      </c>
      <c r="FA71">
        <f>ROUND('qx mannen 2022'!FA71,10)</f>
        <v>6.1509240000000005E-4</v>
      </c>
      <c r="FB71">
        <f>ROUND('qx mannen 2022'!FB71,10)</f>
        <v>6.0211469999999997E-4</v>
      </c>
      <c r="FC71">
        <f>ROUND('qx mannen 2022'!FC71,10)</f>
        <v>5.8941069999999998E-4</v>
      </c>
      <c r="FD71">
        <f>ROUND('qx mannen 2022'!FD71,10)</f>
        <v>5.7697460000000005E-4</v>
      </c>
      <c r="FE71">
        <f>ROUND('qx mannen 2022'!FE71,10)</f>
        <v>5.6480090000000005E-4</v>
      </c>
      <c r="FF71">
        <f>ROUND('qx mannen 2022'!FF71,10)</f>
        <v>5.5288400000000001E-4</v>
      </c>
      <c r="FG71">
        <f>ROUND('qx mannen 2022'!FG71,10)</f>
        <v>5.4121840000000002E-4</v>
      </c>
      <c r="FH71">
        <f>ROUND('qx mannen 2022'!FH71,10)</f>
        <v>5.2979890000000003E-4</v>
      </c>
      <c r="FI71">
        <f>ROUND('qx mannen 2022'!FI71,10)</f>
        <v>5.1862030000000001E-4</v>
      </c>
      <c r="FJ71">
        <f>ROUND('qx mannen 2022'!FJ71,10)</f>
        <v>5.0767749999999995E-4</v>
      </c>
      <c r="FK71">
        <f>ROUND('qx mannen 2022'!FK71,10)</f>
        <v>4.9696560000000002E-4</v>
      </c>
      <c r="FL71">
        <f>ROUND('qx mannen 2022'!FL71,10)</f>
        <v>4.8647959999999999E-4</v>
      </c>
      <c r="FM71">
        <f>ROUND('qx mannen 2022'!FM71,10)</f>
        <v>4.7621479999999998E-4</v>
      </c>
      <c r="FN71">
        <f>ROUND('qx mannen 2022'!FN71,10)</f>
        <v>4.6616650000000002E-4</v>
      </c>
      <c r="FO71">
        <f>ROUND('qx mannen 2022'!FO71,10)</f>
        <v>4.5633019999999998E-4</v>
      </c>
      <c r="FP71">
        <f>ROUND('qx mannen 2022'!FP71,10)</f>
        <v>4.4670140000000001E-4</v>
      </c>
      <c r="FQ71">
        <f>ROUND('qx mannen 2022'!FQ71,10)</f>
        <v>4.3727579999999999E-4</v>
      </c>
    </row>
    <row r="72" spans="2:173" x14ac:dyDescent="0.2">
      <c r="B72">
        <f>ROUND('qx mannen 2022'!B72,10)</f>
        <v>1.9239294300000001E-2</v>
      </c>
      <c r="C72">
        <f>ROUND('qx mannen 2022'!C72,10)</f>
        <v>1.8820877400000002E-2</v>
      </c>
      <c r="D72">
        <f>ROUND('qx mannen 2022'!D72,10)</f>
        <v>1.78015532E-2</v>
      </c>
      <c r="E72">
        <f>ROUND('qx mannen 2022'!E72,10)</f>
        <v>1.71406435E-2</v>
      </c>
      <c r="F72">
        <f>ROUND('qx mannen 2022'!F72,10)</f>
        <v>1.66513579E-2</v>
      </c>
      <c r="G72">
        <f>ROUND('qx mannen 2022'!G72,10)</f>
        <v>1.6247137599999999E-2</v>
      </c>
      <c r="H72">
        <f>ROUND('qx mannen 2022'!H72,10)</f>
        <v>1.58867712E-2</v>
      </c>
      <c r="I72">
        <f>ROUND('qx mannen 2022'!I72,10)</f>
        <v>1.55503751E-2</v>
      </c>
      <c r="J72">
        <f>ROUND('qx mannen 2022'!J72,10)</f>
        <v>1.52282974E-2</v>
      </c>
      <c r="K72">
        <f>ROUND('qx mannen 2022'!K72,10)</f>
        <v>1.49158429E-2</v>
      </c>
      <c r="L72">
        <f>ROUND('qx mannen 2022'!L72,10)</f>
        <v>1.46107259E-2</v>
      </c>
      <c r="M72">
        <f>ROUND('qx mannen 2022'!M72,10)</f>
        <v>1.43118328E-2</v>
      </c>
      <c r="N72">
        <f>ROUND('qx mannen 2022'!N72,10)</f>
        <v>1.4018617400000001E-2</v>
      </c>
      <c r="O72">
        <f>ROUND('qx mannen 2022'!O72,10)</f>
        <v>1.3730807100000001E-2</v>
      </c>
      <c r="P72">
        <f>ROUND('qx mannen 2022'!P72,10)</f>
        <v>1.3448258100000001E-2</v>
      </c>
      <c r="Q72">
        <f>ROUND('qx mannen 2022'!Q72,10)</f>
        <v>1.3170886E-2</v>
      </c>
      <c r="R72">
        <f>ROUND('qx mannen 2022'!R72,10)</f>
        <v>1.2898631900000001E-2</v>
      </c>
      <c r="S72">
        <f>ROUND('qx mannen 2022'!S72,10)</f>
        <v>1.2631446500000001E-2</v>
      </c>
      <c r="T72">
        <f>ROUND('qx mannen 2022'!T72,10)</f>
        <v>1.2369281899999999E-2</v>
      </c>
      <c r="U72">
        <f>ROUND('qx mannen 2022'!U72,10)</f>
        <v>1.21120893E-2</v>
      </c>
      <c r="V72">
        <f>ROUND('qx mannen 2022'!V72,10)</f>
        <v>1.1859816699999999E-2</v>
      </c>
      <c r="W72">
        <f>ROUND('qx mannen 2022'!W72,10)</f>
        <v>1.16124091E-2</v>
      </c>
      <c r="X72">
        <f>ROUND('qx mannen 2022'!X72,10)</f>
        <v>1.13698085E-2</v>
      </c>
      <c r="Y72">
        <f>ROUND('qx mannen 2022'!Y72,10)</f>
        <v>1.1131953999999999E-2</v>
      </c>
      <c r="Z72">
        <f>ROUND('qx mannen 2022'!Z72,10)</f>
        <v>1.0898782500000001E-2</v>
      </c>
      <c r="AA72">
        <f>ROUND('qx mannen 2022'!AA72,10)</f>
        <v>1.06702285E-2</v>
      </c>
      <c r="AB72">
        <f>ROUND('qx mannen 2022'!AB72,10)</f>
        <v>1.0446225E-2</v>
      </c>
      <c r="AC72">
        <f>ROUND('qx mannen 2022'!AC72,10)</f>
        <v>1.02267034E-2</v>
      </c>
      <c r="AD72">
        <f>ROUND('qx mannen 2022'!AD72,10)</f>
        <v>1.0011594E-2</v>
      </c>
      <c r="AE72">
        <f>ROUND('qx mannen 2022'!AE72,10)</f>
        <v>9.8008264000000005E-3</v>
      </c>
      <c r="AF72">
        <f>ROUND('qx mannen 2022'!AF72,10)</f>
        <v>9.5943292999999992E-3</v>
      </c>
      <c r="AG72">
        <f>ROUND('qx mannen 2022'!AG72,10)</f>
        <v>9.3920310999999999E-3</v>
      </c>
      <c r="AH72">
        <f>ROUND('qx mannen 2022'!AH72,10)</f>
        <v>9.1938599999999999E-3</v>
      </c>
      <c r="AI72">
        <f>ROUND('qx mannen 2022'!AI72,10)</f>
        <v>8.9997440000000005E-3</v>
      </c>
      <c r="AJ72">
        <f>ROUND('qx mannen 2022'!AJ72,10)</f>
        <v>8.8096114000000003E-3</v>
      </c>
      <c r="AK72">
        <f>ROUND('qx mannen 2022'!AK72,10)</f>
        <v>8.6233904E-3</v>
      </c>
      <c r="AL72">
        <f>ROUND('qx mannen 2022'!AL72,10)</f>
        <v>8.4410098999999992E-3</v>
      </c>
      <c r="AM72">
        <f>ROUND('qx mannen 2022'!AM72,10)</f>
        <v>8.2623989000000005E-3</v>
      </c>
      <c r="AN72">
        <f>ROUND('qx mannen 2022'!AN72,10)</f>
        <v>8.0874872E-3</v>
      </c>
      <c r="AO72">
        <f>ROUND('qx mannen 2022'!AO72,10)</f>
        <v>7.9162048999999995E-3</v>
      </c>
      <c r="AP72">
        <f>ROUND('qx mannen 2022'!AP72,10)</f>
        <v>7.7484831000000001E-3</v>
      </c>
      <c r="AQ72">
        <f>ROUND('qx mannen 2022'!AQ72,10)</f>
        <v>7.5842534000000001E-3</v>
      </c>
      <c r="AR72">
        <f>ROUND('qx mannen 2022'!AR72,10)</f>
        <v>7.4234482999999997E-3</v>
      </c>
      <c r="AS72">
        <f>ROUND('qx mannen 2022'!AS72,10)</f>
        <v>7.2660012000000003E-3</v>
      </c>
      <c r="AT72">
        <f>ROUND('qx mannen 2022'!AT72,10)</f>
        <v>7.1118459999999998E-3</v>
      </c>
      <c r="AU72">
        <f>ROUND('qx mannen 2022'!AU72,10)</f>
        <v>6.9609180999999996E-3</v>
      </c>
      <c r="AV72">
        <f>ROUND('qx mannen 2022'!AV72,10)</f>
        <v>6.8131531999999998E-3</v>
      </c>
      <c r="AW72">
        <f>ROUND('qx mannen 2022'!AW72,10)</f>
        <v>6.6684884999999999E-3</v>
      </c>
      <c r="AX72">
        <f>ROUND('qx mannen 2022'!AX72,10)</f>
        <v>6.5268616999999999E-3</v>
      </c>
      <c r="AY72">
        <f>ROUND('qx mannen 2022'!AY72,10)</f>
        <v>6.3882119000000003E-3</v>
      </c>
      <c r="AZ72">
        <f>ROUND('qx mannen 2022'!AZ72,10)</f>
        <v>6.2524788E-3</v>
      </c>
      <c r="BA72">
        <f>ROUND('qx mannen 2022'!BA72,10)</f>
        <v>6.1196033999999996E-3</v>
      </c>
      <c r="BB72">
        <f>ROUND('qx mannen 2022'!BB72,10)</f>
        <v>5.9895275999999999E-3</v>
      </c>
      <c r="BC72">
        <f>ROUND('qx mannen 2022'!BC72,10)</f>
        <v>5.8621942000000003E-3</v>
      </c>
      <c r="BD72">
        <f>ROUND('qx mannen 2022'!BD72,10)</f>
        <v>5.7375472E-3</v>
      </c>
      <c r="BE72">
        <f>ROUND('qx mannen 2022'!BE72,10)</f>
        <v>5.6155314000000001E-3</v>
      </c>
      <c r="BF72">
        <f>ROUND('qx mannen 2022'!BF72,10)</f>
        <v>5.4960927E-3</v>
      </c>
      <c r="BG72">
        <f>ROUND('qx mannen 2022'!BG72,10)</f>
        <v>5.3791780999999997E-3</v>
      </c>
      <c r="BH72">
        <f>ROUND('qx mannen 2022'!BH72,10)</f>
        <v>5.2647353000000001E-3</v>
      </c>
      <c r="BI72">
        <f>ROUND('qx mannen 2022'!BI72,10)</f>
        <v>5.1527131999999998E-3</v>
      </c>
      <c r="BJ72">
        <f>ROUND('qx mannen 2022'!BJ72,10)</f>
        <v>5.0430617000000004E-3</v>
      </c>
      <c r="BK72">
        <f>ROUND('qx mannen 2022'!BK72,10)</f>
        <v>4.9357313999999998E-3</v>
      </c>
      <c r="BL72">
        <f>ROUND('qx mannen 2022'!BL72,10)</f>
        <v>4.8306740999999997E-3</v>
      </c>
      <c r="BM72">
        <f>ROUND('qx mannen 2022'!BM72,10)</f>
        <v>4.7278425000000001E-3</v>
      </c>
      <c r="BN72">
        <f>ROUND('qx mannen 2022'!BN72,10)</f>
        <v>4.6271901999999998E-3</v>
      </c>
      <c r="BO72">
        <f>ROUND('qx mannen 2022'!BO72,10)</f>
        <v>4.5286715000000003E-3</v>
      </c>
      <c r="BP72">
        <f>ROUND('qx mannen 2022'!BP72,10)</f>
        <v>4.4322418999999998E-3</v>
      </c>
      <c r="BQ72">
        <f>ROUND('qx mannen 2022'!BQ72,10)</f>
        <v>4.3378577000000003E-3</v>
      </c>
      <c r="BR72">
        <f>ROUND('qx mannen 2022'!BR72,10)</f>
        <v>4.2454759000000002E-3</v>
      </c>
      <c r="BS72">
        <f>ROUND('qx mannen 2022'!BS72,10)</f>
        <v>4.1550546999999998E-3</v>
      </c>
      <c r="BT72">
        <f>ROUND('qx mannen 2022'!BT72,10)</f>
        <v>4.0665527999999996E-3</v>
      </c>
      <c r="BU72">
        <f>ROUND('qx mannen 2022'!BU72,10)</f>
        <v>3.9799299E-3</v>
      </c>
      <c r="BV72">
        <f>ROUND('qx mannen 2022'!BV72,10)</f>
        <v>3.8951464000000001E-3</v>
      </c>
      <c r="BW72">
        <f>ROUND('qx mannen 2022'!BW72,10)</f>
        <v>3.8121638000000002E-3</v>
      </c>
      <c r="BX72">
        <f>ROUND('qx mannen 2022'!BX72,10)</f>
        <v>3.7309439999999999E-3</v>
      </c>
      <c r="BY72">
        <f>ROUND('qx mannen 2022'!BY72,10)</f>
        <v>3.6514499000000001E-3</v>
      </c>
      <c r="BZ72">
        <f>ROUND('qx mannen 2022'!BZ72,10)</f>
        <v>3.5736450999999999E-3</v>
      </c>
      <c r="CA72">
        <f>ROUND('qx mannen 2022'!CA72,10)</f>
        <v>3.4974939999999999E-3</v>
      </c>
      <c r="CB72">
        <f>ROUND('qx mannen 2022'!CB72,10)</f>
        <v>3.4229617999999998E-3</v>
      </c>
      <c r="CC72">
        <f>ROUND('qx mannen 2022'!CC72,10)</f>
        <v>3.3500141000000002E-3</v>
      </c>
      <c r="CD72">
        <f>ROUND('qx mannen 2022'!CD72,10)</f>
        <v>3.2786174999999999E-3</v>
      </c>
      <c r="CE72">
        <f>ROUND('qx mannen 2022'!CE72,10)</f>
        <v>3.2087393000000001E-3</v>
      </c>
      <c r="CF72">
        <f>ROUND('qx mannen 2022'!CF72,10)</f>
        <v>3.1403473E-3</v>
      </c>
      <c r="CG72">
        <f>ROUND('qx mannen 2022'!CG72,10)</f>
        <v>3.0734101E-3</v>
      </c>
      <c r="CH72">
        <f>ROUND('qx mannen 2022'!CH72,10)</f>
        <v>3.0078968999999998E-3</v>
      </c>
      <c r="CI72">
        <f>ROUND('qx mannen 2022'!CI72,10)</f>
        <v>2.9437775E-3</v>
      </c>
      <c r="CJ72">
        <f>ROUND('qx mannen 2022'!CJ72,10)</f>
        <v>2.8810225000000002E-3</v>
      </c>
      <c r="CK72">
        <f>ROUND('qx mannen 2022'!CK72,10)</f>
        <v>2.819603E-3</v>
      </c>
      <c r="CL72">
        <f>ROUND('qx mannen 2022'!CL72,10)</f>
        <v>2.7594906000000001E-3</v>
      </c>
      <c r="CM72">
        <f>ROUND('qx mannen 2022'!CM72,10)</f>
        <v>2.7006577000000002E-3</v>
      </c>
      <c r="CN72">
        <f>ROUND('qx mannen 2022'!CN72,10)</f>
        <v>2.6430770999999998E-3</v>
      </c>
      <c r="CO72">
        <f>ROUND('qx mannen 2022'!CO72,10)</f>
        <v>2.5867223000000002E-3</v>
      </c>
      <c r="CP72">
        <f>ROUND('qx mannen 2022'!CP72,10)</f>
        <v>2.5315671999999998E-3</v>
      </c>
      <c r="CQ72">
        <f>ROUND('qx mannen 2022'!CQ72,10)</f>
        <v>2.4775865000000001E-3</v>
      </c>
      <c r="CR72">
        <f>ROUND('qx mannen 2022'!CR72,10)</f>
        <v>2.4247551999999999E-3</v>
      </c>
      <c r="CS72">
        <f>ROUND('qx mannen 2022'!CS72,10)</f>
        <v>2.3730488999999999E-3</v>
      </c>
      <c r="CT72">
        <f>ROUND('qx mannen 2022'!CT72,10)</f>
        <v>2.3224437999999998E-3</v>
      </c>
      <c r="CU72">
        <f>ROUND('qx mannen 2022'!CU72,10)</f>
        <v>2.2729164E-3</v>
      </c>
      <c r="CV72">
        <f>ROUND('qx mannen 2022'!CV72,10)</f>
        <v>2.2244437999999998E-3</v>
      </c>
      <c r="CW72">
        <f>ROUND('qx mannen 2022'!CW72,10)</f>
        <v>2.1770038000000001E-3</v>
      </c>
      <c r="CX72">
        <f>ROUND('qx mannen 2022'!CX72,10)</f>
        <v>2.1305742000000002E-3</v>
      </c>
      <c r="CY72">
        <f>ROUND('qx mannen 2022'!CY72,10)</f>
        <v>2.0851338000000001E-3</v>
      </c>
      <c r="CZ72">
        <f>ROUND('qx mannen 2022'!CZ72,10)</f>
        <v>2.0406614000000002E-3</v>
      </c>
      <c r="DA72">
        <f>ROUND('qx mannen 2022'!DA72,10)</f>
        <v>1.9971364999999998E-3</v>
      </c>
      <c r="DB72">
        <f>ROUND('qx mannen 2022'!DB72,10)</f>
        <v>1.9545388999999999E-3</v>
      </c>
      <c r="DC72">
        <f>ROUND('qx mannen 2022'!DC72,10)</f>
        <v>1.9128489000000001E-3</v>
      </c>
      <c r="DD72">
        <f>ROUND('qx mannen 2022'!DD72,10)</f>
        <v>1.8720473E-3</v>
      </c>
      <c r="DE72">
        <f>ROUND('qx mannen 2022'!DE72,10)</f>
        <v>1.8321151999999999E-3</v>
      </c>
      <c r="DF72">
        <f>ROUND('qx mannen 2022'!DF72,10)</f>
        <v>1.793034E-3</v>
      </c>
      <c r="DG72">
        <f>ROUND('qx mannen 2022'!DG72,10)</f>
        <v>1.7547856E-3</v>
      </c>
      <c r="DH72">
        <f>ROUND('qx mannen 2022'!DH72,10)</f>
        <v>1.7173525000000001E-3</v>
      </c>
      <c r="DI72">
        <f>ROUND('qx mannen 2022'!DI72,10)</f>
        <v>1.6807171E-3</v>
      </c>
      <c r="DJ72">
        <f>ROUND('qx mannen 2022'!DJ72,10)</f>
        <v>1.6448626E-3</v>
      </c>
      <c r="DK72">
        <f>ROUND('qx mannen 2022'!DK72,10)</f>
        <v>1.6097723000000001E-3</v>
      </c>
      <c r="DL72">
        <f>ROUND('qx mannen 2022'!DL72,10)</f>
        <v>1.5754300000000001E-3</v>
      </c>
      <c r="DM72">
        <f>ROUND('qx mannen 2022'!DM72,10)</f>
        <v>1.5418197000000001E-3</v>
      </c>
      <c r="DN72">
        <f>ROUND('qx mannen 2022'!DN72,10)</f>
        <v>1.5089259E-3</v>
      </c>
      <c r="DO72">
        <f>ROUND('qx mannen 2022'!DO72,10)</f>
        <v>1.4767334E-3</v>
      </c>
      <c r="DP72">
        <f>ROUND('qx mannen 2022'!DP72,10)</f>
        <v>1.4452270999999999E-3</v>
      </c>
      <c r="DQ72">
        <f>ROUND('qx mannen 2022'!DQ72,10)</f>
        <v>1.4143924999999999E-3</v>
      </c>
      <c r="DR72">
        <f>ROUND('qx mannen 2022'!DR72,10)</f>
        <v>1.3842154E-3</v>
      </c>
      <c r="DS72">
        <f>ROUND('qx mannen 2022'!DS72,10)</f>
        <v>1.3546815999999999E-3</v>
      </c>
      <c r="DT72">
        <f>ROUND('qx mannen 2022'!DT72,10)</f>
        <v>1.3257774999999999E-3</v>
      </c>
      <c r="DU72">
        <f>ROUND('qx mannen 2022'!DU72,10)</f>
        <v>1.2974898E-3</v>
      </c>
      <c r="DV72">
        <f>ROUND('qx mannen 2022'!DV72,10)</f>
        <v>1.2698052E-3</v>
      </c>
      <c r="DW72">
        <f>ROUND('qx mannen 2022'!DW72,10)</f>
        <v>1.2427109E-3</v>
      </c>
      <c r="DX72">
        <f>ROUND('qx mannen 2022'!DX72,10)</f>
        <v>1.2161944E-3</v>
      </c>
      <c r="DY72">
        <f>ROUND('qx mannen 2022'!DY72,10)</f>
        <v>1.1902434E-3</v>
      </c>
      <c r="DZ72">
        <f>ROUND('qx mannen 2022'!DZ72,10)</f>
        <v>1.1648457000000001E-3</v>
      </c>
      <c r="EA72">
        <f>ROUND('qx mannen 2022'!EA72,10)</f>
        <v>1.1399896999999999E-3</v>
      </c>
      <c r="EB72">
        <f>ROUND('qx mannen 2022'!EB72,10)</f>
        <v>1.1156638000000001E-3</v>
      </c>
      <c r="EC72">
        <f>ROUND('qx mannen 2022'!EC72,10)</f>
        <v>1.0918567E-3</v>
      </c>
      <c r="ED72">
        <f>ROUND('qx mannen 2022'!ED72,10)</f>
        <v>1.0685573E-3</v>
      </c>
      <c r="EE72">
        <f>ROUND('qx mannen 2022'!EE72,10)</f>
        <v>1.0457547999999999E-3</v>
      </c>
      <c r="EF72">
        <f>ROUND('qx mannen 2022'!EF72,10)</f>
        <v>1.0234387E-3</v>
      </c>
      <c r="EG72">
        <f>ROUND('qx mannen 2022'!EG72,10)</f>
        <v>1.0015985E-3</v>
      </c>
      <c r="EH72">
        <f>ROUND('qx mannen 2022'!EH72,10)</f>
        <v>9.8022420000000009E-4</v>
      </c>
      <c r="EI72">
        <f>ROUND('qx mannen 2022'!EI72,10)</f>
        <v>9.5930579999999998E-4</v>
      </c>
      <c r="EJ72">
        <f>ROUND('qx mannen 2022'!EJ72,10)</f>
        <v>9.3883360000000002E-4</v>
      </c>
      <c r="EK72">
        <f>ROUND('qx mannen 2022'!EK72,10)</f>
        <v>9.187981E-4</v>
      </c>
      <c r="EL72">
        <f>ROUND('qx mannen 2022'!EL72,10)</f>
        <v>8.9919000000000002E-4</v>
      </c>
      <c r="EM72">
        <f>ROUND('qx mannen 2022'!EM72,10)</f>
        <v>8.8000009999999996E-4</v>
      </c>
      <c r="EN72">
        <f>ROUND('qx mannen 2022'!EN72,10)</f>
        <v>8.6121959999999997E-4</v>
      </c>
      <c r="EO72">
        <f>ROUND('qx mannen 2022'!EO72,10)</f>
        <v>8.4283969999999998E-4</v>
      </c>
      <c r="EP72">
        <f>ROUND('qx mannen 2022'!EP72,10)</f>
        <v>8.2485200000000005E-4</v>
      </c>
      <c r="EQ72">
        <f>ROUND('qx mannen 2022'!EQ72,10)</f>
        <v>8.0724789999999996E-4</v>
      </c>
      <c r="ER72">
        <f>ROUND('qx mannen 2022'!ER72,10)</f>
        <v>7.9001940000000001E-4</v>
      </c>
      <c r="ES72">
        <f>ROUND('qx mannen 2022'!ES72,10)</f>
        <v>7.7315849999999998E-4</v>
      </c>
      <c r="ET72">
        <f>ROUND('qx mannen 2022'!ET72,10)</f>
        <v>7.5665729999999998E-4</v>
      </c>
      <c r="EU72">
        <f>ROUND('qx mannen 2022'!EU72,10)</f>
        <v>7.405081E-4</v>
      </c>
      <c r="EV72">
        <f>ROUND('qx mannen 2022'!EV72,10)</f>
        <v>7.247035E-4</v>
      </c>
      <c r="EW72">
        <f>ROUND('qx mannen 2022'!EW72,10)</f>
        <v>7.0923600000000002E-4</v>
      </c>
      <c r="EX72">
        <f>ROUND('qx mannen 2022'!EX72,10)</f>
        <v>6.9409859999999997E-4</v>
      </c>
      <c r="EY72">
        <f>ROUND('qx mannen 2022'!EY72,10)</f>
        <v>6.7928420000000001E-4</v>
      </c>
      <c r="EZ72">
        <f>ROUND('qx mannen 2022'!EZ72,10)</f>
        <v>6.6478580000000004E-4</v>
      </c>
      <c r="FA72">
        <f>ROUND('qx mannen 2022'!FA72,10)</f>
        <v>6.5059679999999998E-4</v>
      </c>
      <c r="FB72">
        <f>ROUND('qx mannen 2022'!FB72,10)</f>
        <v>6.3671050000000003E-4</v>
      </c>
      <c r="FC72">
        <f>ROUND('qx mannen 2022'!FC72,10)</f>
        <v>6.2312049999999996E-4</v>
      </c>
      <c r="FD72">
        <f>ROUND('qx mannen 2022'!FD72,10)</f>
        <v>6.0982050000000002E-4</v>
      </c>
      <c r="FE72">
        <f>ROUND('qx mannen 2022'!FE72,10)</f>
        <v>5.9680430000000003E-4</v>
      </c>
      <c r="FF72">
        <f>ROUND('qx mannen 2022'!FF72,10)</f>
        <v>5.8406590000000002E-4</v>
      </c>
      <c r="FG72">
        <f>ROUND('qx mannen 2022'!FG72,10)</f>
        <v>5.7159919999999996E-4</v>
      </c>
      <c r="FH72">
        <f>ROUND('qx mannen 2022'!FH72,10)</f>
        <v>5.593986E-4</v>
      </c>
      <c r="FI72">
        <f>ROUND('qx mannen 2022'!FI72,10)</f>
        <v>5.4745830000000001E-4</v>
      </c>
      <c r="FJ72">
        <f>ROUND('qx mannen 2022'!FJ72,10)</f>
        <v>5.3577279999999995E-4</v>
      </c>
      <c r="FK72">
        <f>ROUND('qx mannen 2022'!FK72,10)</f>
        <v>5.2433670000000005E-4</v>
      </c>
      <c r="FL72">
        <f>ROUND('qx mannen 2022'!FL72,10)</f>
        <v>5.1314459999999998E-4</v>
      </c>
      <c r="FM72">
        <f>ROUND('qx mannen 2022'!FM72,10)</f>
        <v>5.0219139999999995E-4</v>
      </c>
      <c r="FN72">
        <f>ROUND('qx mannen 2022'!FN72,10)</f>
        <v>4.9147190000000003E-4</v>
      </c>
      <c r="FO72">
        <f>ROUND('qx mannen 2022'!FO72,10)</f>
        <v>4.8098109999999999E-4</v>
      </c>
      <c r="FP72">
        <f>ROUND('qx mannen 2022'!FP72,10)</f>
        <v>4.707143E-4</v>
      </c>
      <c r="FQ72">
        <f>ROUND('qx mannen 2022'!FQ72,10)</f>
        <v>4.6066649999999999E-4</v>
      </c>
    </row>
    <row r="73" spans="2:173" x14ac:dyDescent="0.2">
      <c r="B73">
        <f>ROUND('qx mannen 2022'!B73,10)</f>
        <v>2.1564834500000001E-2</v>
      </c>
      <c r="C73">
        <f>ROUND('qx mannen 2022'!C73,10)</f>
        <v>2.1115478100000001E-2</v>
      </c>
      <c r="D73">
        <f>ROUND('qx mannen 2022'!D73,10)</f>
        <v>1.9907893999999999E-2</v>
      </c>
      <c r="E73">
        <f>ROUND('qx mannen 2022'!E73,10)</f>
        <v>1.9147556499999999E-2</v>
      </c>
      <c r="F73">
        <f>ROUND('qx mannen 2022'!F73,10)</f>
        <v>1.8599369000000001E-2</v>
      </c>
      <c r="G73">
        <f>ROUND('qx mannen 2022'!G73,10)</f>
        <v>1.81550415E-2</v>
      </c>
      <c r="H73">
        <f>ROUND('qx mannen 2022'!H73,10)</f>
        <v>1.77631995E-2</v>
      </c>
      <c r="I73">
        <f>ROUND('qx mannen 2022'!I73,10)</f>
        <v>1.73991345E-2</v>
      </c>
      <c r="J73">
        <f>ROUND('qx mannen 2022'!J73,10)</f>
        <v>1.70509106E-2</v>
      </c>
      <c r="K73">
        <f>ROUND('qx mannen 2022'!K73,10)</f>
        <v>1.6712773E-2</v>
      </c>
      <c r="L73">
        <f>ROUND('qx mannen 2022'!L73,10)</f>
        <v>1.6381970100000001E-2</v>
      </c>
      <c r="M73">
        <f>ROUND('qx mannen 2022'!M73,10)</f>
        <v>1.6057207699999999E-2</v>
      </c>
      <c r="N73">
        <f>ROUND('qx mannen 2022'!N73,10)</f>
        <v>1.5737894700000001E-2</v>
      </c>
      <c r="O73">
        <f>ROUND('qx mannen 2022'!O73,10)</f>
        <v>1.5423775400000001E-2</v>
      </c>
      <c r="P73">
        <f>ROUND('qx mannen 2022'!P73,10)</f>
        <v>1.5114749800000001E-2</v>
      </c>
      <c r="Q73">
        <f>ROUND('qx mannen 2022'!Q73,10)</f>
        <v>1.48107864E-2</v>
      </c>
      <c r="R73">
        <f>ROUND('qx mannen 2022'!R73,10)</f>
        <v>1.45118807E-2</v>
      </c>
      <c r="S73">
        <f>ROUND('qx mannen 2022'!S73,10)</f>
        <v>1.4218034900000001E-2</v>
      </c>
      <c r="T73">
        <f>ROUND('qx mannen 2022'!T73,10)</f>
        <v>1.39292492E-2</v>
      </c>
      <c r="U73">
        <f>ROUND('qx mannen 2022'!U73,10)</f>
        <v>1.36455178E-2</v>
      </c>
      <c r="V73">
        <f>ROUND('qx mannen 2022'!V73,10)</f>
        <v>1.33668277E-2</v>
      </c>
      <c r="W73">
        <f>ROUND('qx mannen 2022'!W73,10)</f>
        <v>1.3093158400000001E-2</v>
      </c>
      <c r="X73">
        <f>ROUND('qx mannen 2022'!X73,10)</f>
        <v>1.28244824E-2</v>
      </c>
      <c r="Y73">
        <f>ROUND('qx mannen 2022'!Y73,10)</f>
        <v>1.25607659E-2</v>
      </c>
      <c r="Z73">
        <f>ROUND('qx mannen 2022'!Z73,10)</f>
        <v>1.2301969100000001E-2</v>
      </c>
      <c r="AA73">
        <f>ROUND('qx mannen 2022'!AA73,10)</f>
        <v>1.2048047399999999E-2</v>
      </c>
      <c r="AB73">
        <f>ROUND('qx mannen 2022'!AB73,10)</f>
        <v>1.17989514E-2</v>
      </c>
      <c r="AC73">
        <f>ROUND('qx mannen 2022'!AC73,10)</f>
        <v>1.1554627899999999E-2</v>
      </c>
      <c r="AD73">
        <f>ROUND('qx mannen 2022'!AD73,10)</f>
        <v>1.13150206E-2</v>
      </c>
      <c r="AE73">
        <f>ROUND('qx mannen 2022'!AE73,10)</f>
        <v>1.1080069999999999E-2</v>
      </c>
      <c r="AF73">
        <f>ROUND('qx mannen 2022'!AF73,10)</f>
        <v>1.0849714200000001E-2</v>
      </c>
      <c r="AG73">
        <f>ROUND('qx mannen 2022'!AG73,10)</f>
        <v>1.0623889399999999E-2</v>
      </c>
      <c r="AH73">
        <f>ROUND('qx mannen 2022'!AH73,10)</f>
        <v>1.040253E-2</v>
      </c>
      <c r="AI73">
        <f>ROUND('qx mannen 2022'!AI73,10)</f>
        <v>1.0185569E-2</v>
      </c>
      <c r="AJ73">
        <f>ROUND('qx mannen 2022'!AJ73,10)</f>
        <v>9.9729384000000008E-3</v>
      </c>
      <c r="AK73">
        <f>ROUND('qx mannen 2022'!AK73,10)</f>
        <v>9.7645692999999995E-3</v>
      </c>
      <c r="AL73">
        <f>ROUND('qx mannen 2022'!AL73,10)</f>
        <v>9.5603922000000001E-3</v>
      </c>
      <c r="AM73">
        <f>ROUND('qx mannen 2022'!AM73,10)</f>
        <v>9.3603372000000008E-3</v>
      </c>
      <c r="AN73">
        <f>ROUND('qx mannen 2022'!AN73,10)</f>
        <v>9.1643340999999993E-3</v>
      </c>
      <c r="AO73">
        <f>ROUND('qx mannen 2022'!AO73,10)</f>
        <v>8.9723127999999999E-3</v>
      </c>
      <c r="AP73">
        <f>ROUND('qx mannen 2022'!AP73,10)</f>
        <v>8.7842031000000004E-3</v>
      </c>
      <c r="AQ73">
        <f>ROUND('qx mannen 2022'!AQ73,10)</f>
        <v>8.5999352000000005E-3</v>
      </c>
      <c r="AR73">
        <f>ROUND('qx mannen 2022'!AR73,10)</f>
        <v>8.4194395000000005E-3</v>
      </c>
      <c r="AS73">
        <f>ROUND('qx mannen 2022'!AS73,10)</f>
        <v>8.2426467999999996E-3</v>
      </c>
      <c r="AT73">
        <f>ROUND('qx mannen 2022'!AT73,10)</f>
        <v>8.0694886000000007E-3</v>
      </c>
      <c r="AU73">
        <f>ROUND('qx mannen 2022'!AU73,10)</f>
        <v>7.8998967000000007E-3</v>
      </c>
      <c r="AV73">
        <f>ROUND('qx mannen 2022'!AV73,10)</f>
        <v>7.7338038999999999E-3</v>
      </c>
      <c r="AW73">
        <f>ROUND('qx mannen 2022'!AW73,10)</f>
        <v>7.5711433000000003E-3</v>
      </c>
      <c r="AX73">
        <f>ROUND('qx mannen 2022'!AX73,10)</f>
        <v>7.4118491999999999E-3</v>
      </c>
      <c r="AY73">
        <f>ROUND('qx mannen 2022'!AY73,10)</f>
        <v>7.2558563000000003E-3</v>
      </c>
      <c r="AZ73">
        <f>ROUND('qx mannen 2022'!AZ73,10)</f>
        <v>7.1031004999999999E-3</v>
      </c>
      <c r="BA73">
        <f>ROUND('qx mannen 2022'!BA73,10)</f>
        <v>6.9535183999999998E-3</v>
      </c>
      <c r="BB73">
        <f>ROUND('qx mannen 2022'!BB73,10)</f>
        <v>6.8070474000000002E-3</v>
      </c>
      <c r="BC73">
        <f>ROUND('qx mannen 2022'!BC73,10)</f>
        <v>6.6636261000000002E-3</v>
      </c>
      <c r="BD73">
        <f>ROUND('qx mannen 2022'!BD73,10)</f>
        <v>6.5231936999999999E-3</v>
      </c>
      <c r="BE73">
        <f>ROUND('qx mannen 2022'!BE73,10)</f>
        <v>6.3856907000000001E-3</v>
      </c>
      <c r="BF73">
        <f>ROUND('qx mannen 2022'!BF73,10)</f>
        <v>6.2510582000000004E-3</v>
      </c>
      <c r="BG73">
        <f>ROUND('qx mannen 2022'!BG73,10)</f>
        <v>6.1192386000000001E-3</v>
      </c>
      <c r="BH73">
        <f>ROUND('qx mannen 2022'!BH73,10)</f>
        <v>5.9901750000000004E-3</v>
      </c>
      <c r="BI73">
        <f>ROUND('qx mannen 2022'!BI73,10)</f>
        <v>5.8638116999999998E-3</v>
      </c>
      <c r="BJ73">
        <f>ROUND('qx mannen 2022'!BJ73,10)</f>
        <v>5.7400938999999998E-3</v>
      </c>
      <c r="BK73">
        <f>ROUND('qx mannen 2022'!BK73,10)</f>
        <v>5.6189676000000001E-3</v>
      </c>
      <c r="BL73">
        <f>ROUND('qx mannen 2022'!BL73,10)</f>
        <v>5.50038E-3</v>
      </c>
      <c r="BM73">
        <f>ROUND('qx mannen 2022'!BM73,10)</f>
        <v>5.3842791999999997E-3</v>
      </c>
      <c r="BN73">
        <f>ROUND('qx mannen 2022'!BN73,10)</f>
        <v>5.2706141000000003E-3</v>
      </c>
      <c r="BO73">
        <f>ROUND('qx mannen 2022'!BO73,10)</f>
        <v>5.1593348000000001E-3</v>
      </c>
      <c r="BP73">
        <f>ROUND('qx mannen 2022'!BP73,10)</f>
        <v>5.0503922E-3</v>
      </c>
      <c r="BQ73">
        <f>ROUND('qx mannen 2022'!BQ73,10)</f>
        <v>4.9437379999999996E-3</v>
      </c>
      <c r="BR73">
        <f>ROUND('qx mannen 2022'!BR73,10)</f>
        <v>4.8393252000000003E-3</v>
      </c>
      <c r="BS73">
        <f>ROUND('qx mannen 2022'!BS73,10)</f>
        <v>4.7371072E-3</v>
      </c>
      <c r="BT73">
        <f>ROUND('qx mannen 2022'!BT73,10)</f>
        <v>4.6370387999999998E-3</v>
      </c>
      <c r="BU73">
        <f>ROUND('qx mannen 2022'!BU73,10)</f>
        <v>4.5390752999999997E-3</v>
      </c>
      <c r="BV73">
        <f>ROUND('qx mannen 2022'!BV73,10)</f>
        <v>4.4431729999999999E-3</v>
      </c>
      <c r="BW73">
        <f>ROUND('qx mannen 2022'!BW73,10)</f>
        <v>4.3492892000000002E-3</v>
      </c>
      <c r="BX73">
        <f>ROUND('qx mannen 2022'!BX73,10)</f>
        <v>4.2573817999999996E-3</v>
      </c>
      <c r="BY73">
        <f>ROUND('qx mannen 2022'!BY73,10)</f>
        <v>4.1674097999999998E-3</v>
      </c>
      <c r="BZ73">
        <f>ROUND('qx mannen 2022'!BZ73,10)</f>
        <v>4.0793328E-3</v>
      </c>
      <c r="CA73">
        <f>ROUND('qx mannen 2022'!CA73,10)</f>
        <v>3.9931113000000002E-3</v>
      </c>
      <c r="CB73">
        <f>ROUND('qx mannen 2022'!CB73,10)</f>
        <v>3.9087065999999998E-3</v>
      </c>
      <c r="CC73">
        <f>ROUND('qx mannen 2022'!CC73,10)</f>
        <v>3.8260807000000002E-3</v>
      </c>
      <c r="CD73">
        <f>ROUND('qx mannen 2022'!CD73,10)</f>
        <v>3.7451964999999999E-3</v>
      </c>
      <c r="CE73">
        <f>ROUND('qx mannen 2022'!CE73,10)</f>
        <v>3.6660174999999999E-3</v>
      </c>
      <c r="CF73">
        <f>ROUND('qx mannen 2022'!CF73,10)</f>
        <v>3.5885080999999998E-3</v>
      </c>
      <c r="CG73">
        <f>ROUND('qx mannen 2022'!CG73,10)</f>
        <v>3.5126334E-3</v>
      </c>
      <c r="CH73">
        <f>ROUND('qx mannen 2022'!CH73,10)</f>
        <v>3.4383590999999998E-3</v>
      </c>
      <c r="CI73">
        <f>ROUND('qx mannen 2022'!CI73,10)</f>
        <v>3.3656516000000001E-3</v>
      </c>
      <c r="CJ73">
        <f>ROUND('qx mannen 2022'!CJ73,10)</f>
        <v>3.2944782000000001E-3</v>
      </c>
      <c r="CK73">
        <f>ROUND('qx mannen 2022'!CK73,10)</f>
        <v>3.2248066E-3</v>
      </c>
      <c r="CL73">
        <f>ROUND('qx mannen 2022'!CL73,10)</f>
        <v>3.1566054E-3</v>
      </c>
      <c r="CM73">
        <f>ROUND('qx mannen 2022'!CM73,10)</f>
        <v>3.0898435999999999E-3</v>
      </c>
      <c r="CN73">
        <f>ROUND('qx mannen 2022'!CN73,10)</f>
        <v>3.0244910999999998E-3</v>
      </c>
      <c r="CO73">
        <f>ROUND('qx mannen 2022'!CO73,10)</f>
        <v>2.9605182000000002E-3</v>
      </c>
      <c r="CP73">
        <f>ROUND('qx mannen 2022'!CP73,10)</f>
        <v>2.8978960000000001E-3</v>
      </c>
      <c r="CQ73">
        <f>ROUND('qx mannen 2022'!CQ73,10)</f>
        <v>2.8365960999999999E-3</v>
      </c>
      <c r="CR73">
        <f>ROUND('qx mannen 2022'!CR73,10)</f>
        <v>2.7765907E-3</v>
      </c>
      <c r="CS73">
        <f>ROUND('qx mannen 2022'!CS73,10)</f>
        <v>2.7178524999999999E-3</v>
      </c>
      <c r="CT73">
        <f>ROUND('qx mannen 2022'!CT73,10)</f>
        <v>2.6603549000000001E-3</v>
      </c>
      <c r="CU73">
        <f>ROUND('qx mannen 2022'!CU73,10)</f>
        <v>2.6040719000000002E-3</v>
      </c>
      <c r="CV73">
        <f>ROUND('qx mannen 2022'!CV73,10)</f>
        <v>2.5489776999999998E-3</v>
      </c>
      <c r="CW73">
        <f>ROUND('qx mannen 2022'!CW73,10)</f>
        <v>2.4950475E-3</v>
      </c>
      <c r="CX73">
        <f>ROUND('qx mannen 2022'!CX73,10)</f>
        <v>2.4422567000000001E-3</v>
      </c>
      <c r="CY73">
        <f>ROUND('qx mannen 2022'!CY73,10)</f>
        <v>2.3905813999999998E-3</v>
      </c>
      <c r="CZ73">
        <f>ROUND('qx mannen 2022'!CZ73,10)</f>
        <v>2.3399978999999998E-3</v>
      </c>
      <c r="DA73">
        <f>ROUND('qx mannen 2022'!DA73,10)</f>
        <v>2.2904834E-3</v>
      </c>
      <c r="DB73">
        <f>ROUND('qx mannen 2022'!DB73,10)</f>
        <v>2.2420153000000001E-3</v>
      </c>
      <c r="DC73">
        <f>ROUND('qx mannen 2022'!DC73,10)</f>
        <v>2.1945716E-3</v>
      </c>
      <c r="DD73">
        <f>ROUND('qx mannen 2022'!DD73,10)</f>
        <v>2.1481306E-3</v>
      </c>
      <c r="DE73">
        <f>ROUND('qx mannen 2022'!DE73,10)</f>
        <v>2.1026712E-3</v>
      </c>
      <c r="DF73">
        <f>ROUND('qx mannen 2022'!DF73,10)</f>
        <v>2.0581727999999999E-3</v>
      </c>
      <c r="DG73">
        <f>ROUND('qx mannen 2022'!DG73,10)</f>
        <v>2.0146151E-3</v>
      </c>
      <c r="DH73">
        <f>ROUND('qx mannen 2022'!DH73,10)</f>
        <v>1.9719782000000002E-3</v>
      </c>
      <c r="DI73">
        <f>ROUND('qx mannen 2022'!DI73,10)</f>
        <v>1.9302426E-3</v>
      </c>
      <c r="DJ73">
        <f>ROUND('qx mannen 2022'!DJ73,10)</f>
        <v>1.8893895E-3</v>
      </c>
      <c r="DK73">
        <f>ROUND('qx mannen 2022'!DK73,10)</f>
        <v>1.8494002E-3</v>
      </c>
      <c r="DL73">
        <f>ROUND('qx mannen 2022'!DL73,10)</f>
        <v>1.8102565000000001E-3</v>
      </c>
      <c r="DM73">
        <f>ROUND('qx mannen 2022'!DM73,10)</f>
        <v>1.7719404E-3</v>
      </c>
      <c r="DN73">
        <f>ROUND('qx mannen 2022'!DN73,10)</f>
        <v>1.7344346E-3</v>
      </c>
      <c r="DO73">
        <f>ROUND('qx mannen 2022'!DO73,10)</f>
        <v>1.697722E-3</v>
      </c>
      <c r="DP73">
        <f>ROUND('qx mannen 2022'!DP73,10)</f>
        <v>1.6617858000000001E-3</v>
      </c>
      <c r="DQ73">
        <f>ROUND('qx mannen 2022'!DQ73,10)</f>
        <v>1.6266096E-3</v>
      </c>
      <c r="DR73">
        <f>ROUND('qx mannen 2022'!DR73,10)</f>
        <v>1.5921774000000001E-3</v>
      </c>
      <c r="DS73">
        <f>ROUND('qx mannen 2022'!DS73,10)</f>
        <v>1.5584734E-3</v>
      </c>
      <c r="DT73">
        <f>ROUND('qx mannen 2022'!DT73,10)</f>
        <v>1.5254823E-3</v>
      </c>
      <c r="DU73">
        <f>ROUND('qx mannen 2022'!DU73,10)</f>
        <v>1.4931891000000001E-3</v>
      </c>
      <c r="DV73">
        <f>ROUND('qx mannen 2022'!DV73,10)</f>
        <v>1.461579E-3</v>
      </c>
      <c r="DW73">
        <f>ROUND('qx mannen 2022'!DW73,10)</f>
        <v>1.4306375E-3</v>
      </c>
      <c r="DX73">
        <f>ROUND('qx mannen 2022'!DX73,10)</f>
        <v>1.4003506000000001E-3</v>
      </c>
      <c r="DY73">
        <f>ROUND('qx mannen 2022'!DY73,10)</f>
        <v>1.3707045000000001E-3</v>
      </c>
      <c r="DZ73">
        <f>ROUND('qx mannen 2022'!DZ73,10)</f>
        <v>1.3416855E-3</v>
      </c>
      <c r="EA73">
        <f>ROUND('qx mannen 2022'!EA73,10)</f>
        <v>1.3132803999999999E-3</v>
      </c>
      <c r="EB73">
        <f>ROUND('qx mannen 2022'!EB73,10)</f>
        <v>1.2854763999999999E-3</v>
      </c>
      <c r="EC73">
        <f>ROUND('qx mannen 2022'!EC73,10)</f>
        <v>1.2582606E-3</v>
      </c>
      <c r="ED73">
        <f>ROUND('qx mannen 2022'!ED73,10)</f>
        <v>1.2316206000000001E-3</v>
      </c>
      <c r="EE73">
        <f>ROUND('qx mannen 2022'!EE73,10)</f>
        <v>1.2055442999999999E-3</v>
      </c>
      <c r="EF73">
        <f>ROUND('qx mannen 2022'!EF73,10)</f>
        <v>1.1800198000000001E-3</v>
      </c>
      <c r="EG73">
        <f>ROUND('qx mannen 2022'!EG73,10)</f>
        <v>1.1550353999999999E-3</v>
      </c>
      <c r="EH73">
        <f>ROUND('qx mannen 2022'!EH73,10)</f>
        <v>1.1305797000000001E-3</v>
      </c>
      <c r="EI73">
        <f>ROUND('qx mannen 2022'!EI73,10)</f>
        <v>1.1066413999999999E-3</v>
      </c>
      <c r="EJ73">
        <f>ROUND('qx mannen 2022'!EJ73,10)</f>
        <v>1.0832098E-3</v>
      </c>
      <c r="EK73">
        <f>ROUND('qx mannen 2022'!EK73,10)</f>
        <v>1.0602739999999999E-3</v>
      </c>
      <c r="EL73">
        <f>ROUND('qx mannen 2022'!EL73,10)</f>
        <v>1.0378236E-3</v>
      </c>
      <c r="EM73">
        <f>ROUND('qx mannen 2022'!EM73,10)</f>
        <v>1.0158483000000001E-3</v>
      </c>
      <c r="EN73">
        <f>ROUND('qx mannen 2022'!EN73,10)</f>
        <v>9.9433810000000003E-4</v>
      </c>
      <c r="EO73">
        <f>ROUND('qx mannen 2022'!EO73,10)</f>
        <v>9.7328319999999999E-4</v>
      </c>
      <c r="EP73">
        <f>ROUND('qx mannen 2022'!EP73,10)</f>
        <v>9.526739E-4</v>
      </c>
      <c r="EQ73">
        <f>ROUND('qx mannen 2022'!EQ73,10)</f>
        <v>9.3250069999999997E-4</v>
      </c>
      <c r="ER73">
        <f>ROUND('qx mannen 2022'!ER73,10)</f>
        <v>9.1275459999999998E-4</v>
      </c>
      <c r="ES73">
        <f>ROUND('qx mannen 2022'!ES73,10)</f>
        <v>8.9342640000000004E-4</v>
      </c>
      <c r="ET73">
        <f>ROUND('qx mannen 2022'!ET73,10)</f>
        <v>8.7450729999999995E-4</v>
      </c>
      <c r="EU73">
        <f>ROUND('qx mannen 2022'!EU73,10)</f>
        <v>8.5598860000000001E-4</v>
      </c>
      <c r="EV73">
        <f>ROUND('qx mannen 2022'!EV73,10)</f>
        <v>8.3786199999999998E-4</v>
      </c>
      <c r="EW73">
        <f>ROUND('qx mannen 2022'!EW73,10)</f>
        <v>8.2011900000000001E-4</v>
      </c>
      <c r="EX73">
        <f>ROUND('qx mannen 2022'!EX73,10)</f>
        <v>8.0275159999999997E-4</v>
      </c>
      <c r="EY73">
        <f>ROUND('qx mannen 2022'!EY73,10)</f>
        <v>7.8575189999999999E-4</v>
      </c>
      <c r="EZ73">
        <f>ROUND('qx mannen 2022'!EZ73,10)</f>
        <v>7.6911199999999996E-4</v>
      </c>
      <c r="FA73">
        <f>ROUND('qx mannen 2022'!FA73,10)</f>
        <v>7.5282430000000002E-4</v>
      </c>
      <c r="FB73">
        <f>ROUND('qx mannen 2022'!FB73,10)</f>
        <v>7.3688149999999995E-4</v>
      </c>
      <c r="FC73">
        <f>ROUND('qx mannen 2022'!FC73,10)</f>
        <v>7.2127620000000004E-4</v>
      </c>
      <c r="FD73">
        <f>ROUND('qx mannen 2022'!FD73,10)</f>
        <v>7.0600120000000001E-4</v>
      </c>
      <c r="FE73">
        <f>ROUND('qx mannen 2022'!FE73,10)</f>
        <v>6.9104959999999999E-4</v>
      </c>
      <c r="FF73">
        <f>ROUND('qx mannen 2022'!FF73,10)</f>
        <v>6.7641459999999995E-4</v>
      </c>
      <c r="FG73">
        <f>ROUND('qx mannen 2022'!FG73,10)</f>
        <v>6.6208930000000003E-4</v>
      </c>
      <c r="FH73">
        <f>ROUND('qx mannen 2022'!FH73,10)</f>
        <v>6.4806740000000003E-4</v>
      </c>
      <c r="FI73">
        <f>ROUND('qx mannen 2022'!FI73,10)</f>
        <v>6.3434229999999997E-4</v>
      </c>
      <c r="FJ73">
        <f>ROUND('qx mannen 2022'!FJ73,10)</f>
        <v>6.2090780000000003E-4</v>
      </c>
      <c r="FK73">
        <f>ROUND('qx mannen 2022'!FK73,10)</f>
        <v>6.0775779999999995E-4</v>
      </c>
      <c r="FL73">
        <f>ROUND('qx mannen 2022'!FL73,10)</f>
        <v>5.9488620000000005E-4</v>
      </c>
      <c r="FM73">
        <f>ROUND('qx mannen 2022'!FM73,10)</f>
        <v>5.8228710000000005E-4</v>
      </c>
      <c r="FN73">
        <f>ROUND('qx mannen 2022'!FN73,10)</f>
        <v>5.6995470000000003E-4</v>
      </c>
      <c r="FO73">
        <f>ROUND('qx mannen 2022'!FO73,10)</f>
        <v>5.5788349999999997E-4</v>
      </c>
      <c r="FP73">
        <f>ROUND('qx mannen 2022'!FP73,10)</f>
        <v>5.460679E-4</v>
      </c>
      <c r="FQ73">
        <f>ROUND('qx mannen 2022'!FQ73,10)</f>
        <v>5.3450239999999999E-4</v>
      </c>
    </row>
    <row r="74" spans="2:173" x14ac:dyDescent="0.2">
      <c r="B74">
        <f>ROUND('qx mannen 2022'!B74,10)</f>
        <v>2.3829121599999999E-2</v>
      </c>
      <c r="C74">
        <f>ROUND('qx mannen 2022'!C74,10)</f>
        <v>2.3341706399999999E-2</v>
      </c>
      <c r="D74">
        <f>ROUND('qx mannen 2022'!D74,10)</f>
        <v>2.2077870499999999E-2</v>
      </c>
      <c r="E74">
        <f>ROUND('qx mannen 2022'!E74,10)</f>
        <v>2.12703752E-2</v>
      </c>
      <c r="F74">
        <f>ROUND('qx mannen 2022'!F74,10)</f>
        <v>2.0680065899999999E-2</v>
      </c>
      <c r="G74">
        <f>ROUND('qx mannen 2022'!G74,10)</f>
        <v>2.0196274600000001E-2</v>
      </c>
      <c r="H74">
        <f>ROUND('qx mannen 2022'!H74,10)</f>
        <v>1.9766388499999999E-2</v>
      </c>
      <c r="I74">
        <f>ROUND('qx mannen 2022'!I74,10)</f>
        <v>1.9365092600000001E-2</v>
      </c>
      <c r="J74">
        <f>ROUND('qx mannen 2022'!J74,10)</f>
        <v>1.89801699E-2</v>
      </c>
      <c r="K74">
        <f>ROUND('qx mannen 2022'!K74,10)</f>
        <v>1.8605746900000001E-2</v>
      </c>
      <c r="L74">
        <f>ROUND('qx mannen 2022'!L74,10)</f>
        <v>1.8239031900000001E-2</v>
      </c>
      <c r="M74">
        <f>ROUND('qx mannen 2022'!M74,10)</f>
        <v>1.78787267E-2</v>
      </c>
      <c r="N74">
        <f>ROUND('qx mannen 2022'!N74,10)</f>
        <v>1.7524253E-2</v>
      </c>
      <c r="O74">
        <f>ROUND('qx mannen 2022'!O74,10)</f>
        <v>1.7175373399999999E-2</v>
      </c>
      <c r="P74">
        <f>ROUND('qx mannen 2022'!P74,10)</f>
        <v>1.6832007400000001E-2</v>
      </c>
      <c r="Q74">
        <f>ROUND('qx mannen 2022'!Q74,10)</f>
        <v>1.6494142400000002E-2</v>
      </c>
      <c r="R74">
        <f>ROUND('qx mannen 2022'!R74,10)</f>
        <v>1.6161790200000001E-2</v>
      </c>
      <c r="S74">
        <f>ROUND('qx mannen 2022'!S74,10)</f>
        <v>1.5834967799999999E-2</v>
      </c>
      <c r="T74">
        <f>ROUND('qx mannen 2022'!T74,10)</f>
        <v>1.55136874E-2</v>
      </c>
      <c r="U74">
        <f>ROUND('qx mannen 2022'!U74,10)</f>
        <v>1.51979534E-2</v>
      </c>
      <c r="V74">
        <f>ROUND('qx mannen 2022'!V74,10)</f>
        <v>1.4887760700000001E-2</v>
      </c>
      <c r="W74">
        <f>ROUND('qx mannen 2022'!W74,10)</f>
        <v>1.45830951E-2</v>
      </c>
      <c r="X74">
        <f>ROUND('qx mannen 2022'!X74,10)</f>
        <v>1.42839336E-2</v>
      </c>
      <c r="Y74">
        <f>ROUND('qx mannen 2022'!Y74,10)</f>
        <v>1.39902455E-2</v>
      </c>
      <c r="Z74">
        <f>ROUND('qx mannen 2022'!Z74,10)</f>
        <v>1.37019927E-2</v>
      </c>
      <c r="AA74">
        <f>ROUND('qx mannen 2022'!AA74,10)</f>
        <v>1.3419130899999999E-2</v>
      </c>
      <c r="AB74">
        <f>ROUND('qx mannen 2022'!AB74,10)</f>
        <v>1.3141610499999999E-2</v>
      </c>
      <c r="AC74">
        <f>ROUND('qx mannen 2022'!AC74,10)</f>
        <v>1.2869376700000001E-2</v>
      </c>
      <c r="AD74">
        <f>ROUND('qx mannen 2022'!AD74,10)</f>
        <v>1.2602370700000001E-2</v>
      </c>
      <c r="AE74">
        <f>ROUND('qx mannen 2022'!AE74,10)</f>
        <v>1.23405301E-2</v>
      </c>
      <c r="AF74">
        <f>ROUND('qx mannen 2022'!AF74,10)</f>
        <v>1.20837892E-2</v>
      </c>
      <c r="AG74">
        <f>ROUND('qx mannen 2022'!AG74,10)</f>
        <v>1.18320799E-2</v>
      </c>
      <c r="AH74">
        <f>ROUND('qx mannen 2022'!AH74,10)</f>
        <v>1.1585331799999999E-2</v>
      </c>
      <c r="AI74">
        <f>ROUND('qx mannen 2022'!AI74,10)</f>
        <v>1.13434726E-2</v>
      </c>
      <c r="AJ74">
        <f>ROUND('qx mannen 2022'!AJ74,10)</f>
        <v>1.11064288E-2</v>
      </c>
      <c r="AK74">
        <f>ROUND('qx mannen 2022'!AK74,10)</f>
        <v>1.08741254E-2</v>
      </c>
      <c r="AL74">
        <f>ROUND('qx mannen 2022'!AL74,10)</f>
        <v>1.0646486700000001E-2</v>
      </c>
      <c r="AM74">
        <f>ROUND('qx mannen 2022'!AM74,10)</f>
        <v>1.04234363E-2</v>
      </c>
      <c r="AN74">
        <f>ROUND('qx mannen 2022'!AN74,10)</f>
        <v>1.02048976E-2</v>
      </c>
      <c r="AO74">
        <f>ROUND('qx mannen 2022'!AO74,10)</f>
        <v>9.9907933999999997E-3</v>
      </c>
      <c r="AP74">
        <f>ROUND('qx mannen 2022'!AP74,10)</f>
        <v>9.7810467000000005E-3</v>
      </c>
      <c r="AQ74">
        <f>ROUND('qx mannen 2022'!AQ74,10)</f>
        <v>9.5755805999999995E-3</v>
      </c>
      <c r="AR74">
        <f>ROUND('qx mannen 2022'!AR74,10)</f>
        <v>9.3743183999999997E-3</v>
      </c>
      <c r="AS74">
        <f>ROUND('qx mannen 2022'!AS74,10)</f>
        <v>9.1771838000000005E-3</v>
      </c>
      <c r="AT74">
        <f>ROUND('qx mannen 2022'!AT74,10)</f>
        <v>8.9841008999999999E-3</v>
      </c>
      <c r="AU74">
        <f>ROUND('qx mannen 2022'!AU74,10)</f>
        <v>8.7949945000000002E-3</v>
      </c>
      <c r="AV74">
        <f>ROUND('qx mannen 2022'!AV74,10)</f>
        <v>8.6097900000000008E-3</v>
      </c>
      <c r="AW74">
        <f>ROUND('qx mannen 2022'!AW74,10)</f>
        <v>8.4284133999999993E-3</v>
      </c>
      <c r="AX74">
        <f>ROUND('qx mannen 2022'!AX74,10)</f>
        <v>8.2507916999999993E-3</v>
      </c>
      <c r="AY74">
        <f>ROUND('qx mannen 2022'!AY74,10)</f>
        <v>8.0768526999999996E-3</v>
      </c>
      <c r="AZ74">
        <f>ROUND('qx mannen 2022'!AZ74,10)</f>
        <v>7.9065248999999997E-3</v>
      </c>
      <c r="BA74">
        <f>ROUND('qx mannen 2022'!BA74,10)</f>
        <v>7.7397380000000003E-3</v>
      </c>
      <c r="BB74">
        <f>ROUND('qx mannen 2022'!BB74,10)</f>
        <v>7.5764224999999999E-3</v>
      </c>
      <c r="BC74">
        <f>ROUND('qx mannen 2022'!BC74,10)</f>
        <v>7.4165100000000003E-3</v>
      </c>
      <c r="BD74">
        <f>ROUND('qx mannen 2022'!BD74,10)</f>
        <v>7.2599329000000001E-3</v>
      </c>
      <c r="BE74">
        <f>ROUND('qx mannen 2022'!BE74,10)</f>
        <v>7.1066248999999996E-3</v>
      </c>
      <c r="BF74">
        <f>ROUND('qx mannen 2022'!BF74,10)</f>
        <v>6.9565206000000001E-3</v>
      </c>
      <c r="BG74">
        <f>ROUND('qx mannen 2022'!BG74,10)</f>
        <v>6.8095556999999999E-3</v>
      </c>
      <c r="BH74">
        <f>ROUND('qx mannen 2022'!BH74,10)</f>
        <v>6.6656668000000001E-3</v>
      </c>
      <c r="BI74">
        <f>ROUND('qx mannen 2022'!BI74,10)</f>
        <v>6.5247919000000001E-3</v>
      </c>
      <c r="BJ74">
        <f>ROUND('qx mannen 2022'!BJ74,10)</f>
        <v>6.3868696999999997E-3</v>
      </c>
      <c r="BK74">
        <f>ROUND('qx mannen 2022'!BK74,10)</f>
        <v>6.2518403000000004E-3</v>
      </c>
      <c r="BL74">
        <f>ROUND('qx mannen 2022'!BL74,10)</f>
        <v>6.1196445999999998E-3</v>
      </c>
      <c r="BM74">
        <f>ROUND('qx mannen 2022'!BM74,10)</f>
        <v>5.9902248E-3</v>
      </c>
      <c r="BN74">
        <f>ROUND('qx mannen 2022'!BN74,10)</f>
        <v>5.8635238999999997E-3</v>
      </c>
      <c r="BO74">
        <f>ROUND('qx mannen 2022'!BO74,10)</f>
        <v>5.7394860999999998E-3</v>
      </c>
      <c r="BP74">
        <f>ROUND('qx mannen 2022'!BP74,10)</f>
        <v>5.6180565999999999E-3</v>
      </c>
      <c r="BQ74">
        <f>ROUND('qx mannen 2022'!BQ74,10)</f>
        <v>5.4991818E-3</v>
      </c>
      <c r="BR74">
        <f>ROUND('qx mannen 2022'!BR74,10)</f>
        <v>5.3828087999999996E-3</v>
      </c>
      <c r="BS74">
        <f>ROUND('qx mannen 2022'!BS74,10)</f>
        <v>5.2688858999999999E-3</v>
      </c>
      <c r="BT74">
        <f>ROUND('qx mannen 2022'!BT74,10)</f>
        <v>5.1573623999999997E-3</v>
      </c>
      <c r="BU74">
        <f>ROUND('qx mannen 2022'!BU74,10)</f>
        <v>5.0481885000000001E-3</v>
      </c>
      <c r="BV74">
        <f>ROUND('qx mannen 2022'!BV74,10)</f>
        <v>4.9413154999999997E-3</v>
      </c>
      <c r="BW74">
        <f>ROUND('qx mannen 2022'!BW74,10)</f>
        <v>4.8366955E-3</v>
      </c>
      <c r="BX74">
        <f>ROUND('qx mannen 2022'!BX74,10)</f>
        <v>4.7342816999999997E-3</v>
      </c>
      <c r="BY74">
        <f>ROUND('qx mannen 2022'!BY74,10)</f>
        <v>4.6340280999999997E-3</v>
      </c>
      <c r="BZ74">
        <f>ROUND('qx mannen 2022'!BZ74,10)</f>
        <v>4.5358897000000002E-3</v>
      </c>
      <c r="CA74">
        <f>ROUND('qx mannen 2022'!CA74,10)</f>
        <v>4.4398223000000001E-3</v>
      </c>
      <c r="CB74">
        <f>ROUND('qx mannen 2022'!CB74,10)</f>
        <v>4.3457825999999996E-3</v>
      </c>
      <c r="CC74">
        <f>ROUND('qx mannen 2022'!CC74,10)</f>
        <v>4.2537284000000002E-3</v>
      </c>
      <c r="CD74">
        <f>ROUND('qx mannen 2022'!CD74,10)</f>
        <v>4.163618E-3</v>
      </c>
      <c r="CE74">
        <f>ROUND('qx mannen 2022'!CE74,10)</f>
        <v>4.0754108000000001E-3</v>
      </c>
      <c r="CF74">
        <f>ROUND('qx mannen 2022'!CF74,10)</f>
        <v>3.9890669999999998E-3</v>
      </c>
      <c r="CG74">
        <f>ROUND('qx mannen 2022'!CG74,10)</f>
        <v>3.9045474000000001E-3</v>
      </c>
      <c r="CH74">
        <f>ROUND('qx mannen 2022'!CH74,10)</f>
        <v>3.8218138000000001E-3</v>
      </c>
      <c r="CI74">
        <f>ROUND('qx mannen 2022'!CI74,10)</f>
        <v>3.7408288000000001E-3</v>
      </c>
      <c r="CJ74">
        <f>ROUND('qx mannen 2022'!CJ74,10)</f>
        <v>3.6615557000000002E-3</v>
      </c>
      <c r="CK74">
        <f>ROUND('qx mannen 2022'!CK74,10)</f>
        <v>3.5839584000000001E-3</v>
      </c>
      <c r="CL74">
        <f>ROUND('qx mannen 2022'!CL74,10)</f>
        <v>3.5080019E-3</v>
      </c>
      <c r="CM74">
        <f>ROUND('qx mannen 2022'!CM74,10)</f>
        <v>3.4336515E-3</v>
      </c>
      <c r="CN74">
        <f>ROUND('qx mannen 2022'!CN74,10)</f>
        <v>3.3608736000000001E-3</v>
      </c>
      <c r="CO74">
        <f>ROUND('qx mannen 2022'!CO74,10)</f>
        <v>3.2896351E-3</v>
      </c>
      <c r="CP74">
        <f>ROUND('qx mannen 2022'!CP74,10)</f>
        <v>3.2199034999999998E-3</v>
      </c>
      <c r="CQ74">
        <f>ROUND('qx mannen 2022'!CQ74,10)</f>
        <v>3.1516472000000001E-3</v>
      </c>
      <c r="CR74">
        <f>ROUND('qx mannen 2022'!CR74,10)</f>
        <v>3.0848350000000002E-3</v>
      </c>
      <c r="CS74">
        <f>ROUND('qx mannen 2022'!CS74,10)</f>
        <v>3.0194367000000001E-3</v>
      </c>
      <c r="CT74">
        <f>ROUND('qx mannen 2022'!CT74,10)</f>
        <v>2.9554223000000002E-3</v>
      </c>
      <c r="CU74">
        <f>ROUND('qx mannen 2022'!CU74,10)</f>
        <v>2.8927628E-3</v>
      </c>
      <c r="CV74">
        <f>ROUND('qx mannen 2022'!CV74,10)</f>
        <v>2.8314295000000001E-3</v>
      </c>
      <c r="CW74">
        <f>ROUND('qx mannen 2022'!CW74,10)</f>
        <v>2.7713946000000001E-3</v>
      </c>
      <c r="CX74">
        <f>ROUND('qx mannen 2022'!CX74,10)</f>
        <v>2.7126304999999999E-3</v>
      </c>
      <c r="CY74">
        <f>ROUND('qx mannen 2022'!CY74,10)</f>
        <v>2.6551105999999998E-3</v>
      </c>
      <c r="CZ74">
        <f>ROUND('qx mannen 2022'!CZ74,10)</f>
        <v>2.5988086E-3</v>
      </c>
      <c r="DA74">
        <f>ROUND('qx mannen 2022'!DA74,10)</f>
        <v>2.5436986999999999E-3</v>
      </c>
      <c r="DB74">
        <f>ROUND('qx mannen 2022'!DB74,10)</f>
        <v>2.4897559000000001E-3</v>
      </c>
      <c r="DC74">
        <f>ROUND('qx mannen 2022'!DC74,10)</f>
        <v>2.4369553999999999E-3</v>
      </c>
      <c r="DD74">
        <f>ROUND('qx mannen 2022'!DD74,10)</f>
        <v>2.3852731999999999E-3</v>
      </c>
      <c r="DE74">
        <f>ROUND('qx mannen 2022'!DE74,10)</f>
        <v>2.3346857000000002E-3</v>
      </c>
      <c r="DF74">
        <f>ROUND('qx mannen 2022'!DF74,10)</f>
        <v>2.2851696999999999E-3</v>
      </c>
      <c r="DG74">
        <f>ROUND('qx mannen 2022'!DG74,10)</f>
        <v>2.2367024999999999E-3</v>
      </c>
      <c r="DH74">
        <f>ROUND('qx mannen 2022'!DH74,10)</f>
        <v>2.1892621E-3</v>
      </c>
      <c r="DI74">
        <f>ROUND('qx mannen 2022'!DI74,10)</f>
        <v>2.1428267999999999E-3</v>
      </c>
      <c r="DJ74">
        <f>ROUND('qx mannen 2022'!DJ74,10)</f>
        <v>2.0973751999999999E-3</v>
      </c>
      <c r="DK74">
        <f>ROUND('qx mannen 2022'!DK74,10)</f>
        <v>2.0528867000000001E-3</v>
      </c>
      <c r="DL74">
        <f>ROUND('qx mannen 2022'!DL74,10)</f>
        <v>2.0093407999999999E-3</v>
      </c>
      <c r="DM74">
        <f>ROUND('qx mannen 2022'!DM74,10)</f>
        <v>1.9667177E-3</v>
      </c>
      <c r="DN74">
        <f>ROUND('qx mannen 2022'!DN74,10)</f>
        <v>1.9249976999999999E-3</v>
      </c>
      <c r="DO74">
        <f>ROUND('qx mannen 2022'!DO74,10)</f>
        <v>1.8841619E-3</v>
      </c>
      <c r="DP74">
        <f>ROUND('qx mannen 2022'!DP74,10)</f>
        <v>1.8441915E-3</v>
      </c>
      <c r="DQ74">
        <f>ROUND('qx mannen 2022'!DQ74,10)</f>
        <v>1.8050683000000001E-3</v>
      </c>
      <c r="DR74">
        <f>ROUND('qx mannen 2022'!DR74,10)</f>
        <v>1.7667742000000001E-3</v>
      </c>
      <c r="DS74">
        <f>ROUND('qx mannen 2022'!DS74,10)</f>
        <v>1.7292918E-3</v>
      </c>
      <c r="DT74">
        <f>ROUND('qx mannen 2022'!DT74,10)</f>
        <v>1.6926039000000001E-3</v>
      </c>
      <c r="DU74">
        <f>ROUND('qx mannen 2022'!DU74,10)</f>
        <v>1.6566936999999999E-3</v>
      </c>
      <c r="DV74">
        <f>ROUND('qx mannen 2022'!DV74,10)</f>
        <v>1.6215447E-3</v>
      </c>
      <c r="DW74">
        <f>ROUND('qx mannen 2022'!DW74,10)</f>
        <v>1.5871408E-3</v>
      </c>
      <c r="DX74">
        <f>ROUND('qx mannen 2022'!DX74,10)</f>
        <v>1.5534663E-3</v>
      </c>
      <c r="DY74">
        <f>ROUND('qx mannen 2022'!DY74,10)</f>
        <v>1.5205056999999999E-3</v>
      </c>
      <c r="DZ74">
        <f>ROUND('qx mannen 2022'!DZ74,10)</f>
        <v>1.4882439000000001E-3</v>
      </c>
      <c r="EA74">
        <f>ROUND('qx mannen 2022'!EA74,10)</f>
        <v>1.4566660999999999E-3</v>
      </c>
      <c r="EB74">
        <f>ROUND('qx mannen 2022'!EB74,10)</f>
        <v>1.4257578E-3</v>
      </c>
      <c r="EC74">
        <f>ROUND('qx mannen 2022'!EC74,10)</f>
        <v>1.3955049E-3</v>
      </c>
      <c r="ED74">
        <f>ROUND('qx mannen 2022'!ED74,10)</f>
        <v>1.3658934999999999E-3</v>
      </c>
      <c r="EE74">
        <f>ROUND('qx mannen 2022'!EE74,10)</f>
        <v>1.3369098999999999E-3</v>
      </c>
      <c r="EF74">
        <f>ROUND('qx mannen 2022'!EF74,10)</f>
        <v>1.3085410000000001E-3</v>
      </c>
      <c r="EG74">
        <f>ROUND('qx mannen 2022'!EG74,10)</f>
        <v>1.2807737E-3</v>
      </c>
      <c r="EH74">
        <f>ROUND('qx mannen 2022'!EH74,10)</f>
        <v>1.2535952E-3</v>
      </c>
      <c r="EI74">
        <f>ROUND('qx mannen 2022'!EI74,10)</f>
        <v>1.2269931E-3</v>
      </c>
      <c r="EJ74">
        <f>ROUND('qx mannen 2022'!EJ74,10)</f>
        <v>1.2009550999999999E-3</v>
      </c>
      <c r="EK74">
        <f>ROUND('qx mannen 2022'!EK74,10)</f>
        <v>1.1754694000000001E-3</v>
      </c>
      <c r="EL74">
        <f>ROUND('qx mannen 2022'!EL74,10)</f>
        <v>1.1505242000000001E-3</v>
      </c>
      <c r="EM74">
        <f>ROUND('qx mannen 2022'!EM74,10)</f>
        <v>1.1261081E-3</v>
      </c>
      <c r="EN74">
        <f>ROUND('qx mannen 2022'!EN74,10)</f>
        <v>1.1022098000000001E-3</v>
      </c>
      <c r="EO74">
        <f>ROUND('qx mannen 2022'!EO74,10)</f>
        <v>1.0788184E-3</v>
      </c>
      <c r="EP74">
        <f>ROUND('qx mannen 2022'!EP74,10)</f>
        <v>1.0559231999999999E-3</v>
      </c>
      <c r="EQ74">
        <f>ROUND('qx mannen 2022'!EQ74,10)</f>
        <v>1.0335136E-3</v>
      </c>
      <c r="ER74">
        <f>ROUND('qx mannen 2022'!ER74,10)</f>
        <v>1.0115794E-3</v>
      </c>
      <c r="ES74">
        <f>ROUND('qx mannen 2022'!ES74,10)</f>
        <v>9.9011049999999995E-4</v>
      </c>
      <c r="ET74">
        <f>ROUND('qx mannen 2022'!ET74,10)</f>
        <v>9.690969E-4</v>
      </c>
      <c r="EU74">
        <f>ROUND('qx mannen 2022'!EU74,10)</f>
        <v>9.4852909999999996E-4</v>
      </c>
      <c r="EV74">
        <f>ROUND('qx mannen 2022'!EV74,10)</f>
        <v>9.2839769999999999E-4</v>
      </c>
      <c r="EW74">
        <f>ROUND('qx mannen 2022'!EW74,10)</f>
        <v>9.0869330000000002E-4</v>
      </c>
      <c r="EX74">
        <f>ROUND('qx mannen 2022'!EX74,10)</f>
        <v>8.8940690000000001E-4</v>
      </c>
      <c r="EY74">
        <f>ROUND('qx mannen 2022'!EY74,10)</f>
        <v>8.7052970000000001E-4</v>
      </c>
      <c r="EZ74">
        <f>ROUND('qx mannen 2022'!EZ74,10)</f>
        <v>8.5205299999999997E-4</v>
      </c>
      <c r="FA74">
        <f>ROUND('qx mannen 2022'!FA74,10)</f>
        <v>8.3396830000000003E-4</v>
      </c>
      <c r="FB74">
        <f>ROUND('qx mannen 2022'!FB74,10)</f>
        <v>8.1626729999999996E-4</v>
      </c>
      <c r="FC74">
        <f>ROUND('qx mannen 2022'!FC74,10)</f>
        <v>7.9894180000000001E-4</v>
      </c>
      <c r="FD74">
        <f>ROUND('qx mannen 2022'!FD74,10)</f>
        <v>7.8198389999999997E-4</v>
      </c>
      <c r="FE74">
        <f>ROUND('qx mannen 2022'!FE74,10)</f>
        <v>7.6538579999999999E-4</v>
      </c>
      <c r="FF74">
        <f>ROUND('qx mannen 2022'!FF74,10)</f>
        <v>7.4913989999999999E-4</v>
      </c>
      <c r="FG74">
        <f>ROUND('qx mannen 2022'!FG74,10)</f>
        <v>7.3323870000000001E-4</v>
      </c>
      <c r="FH74">
        <f>ROUND('qx mannen 2022'!FH74,10)</f>
        <v>7.1767490000000005E-4</v>
      </c>
      <c r="FI74">
        <f>ROUND('qx mannen 2022'!FI74,10)</f>
        <v>7.0244130000000004E-4</v>
      </c>
      <c r="FJ74">
        <f>ROUND('qx mannen 2022'!FJ74,10)</f>
        <v>6.8753100000000001E-4</v>
      </c>
      <c r="FK74">
        <f>ROUND('qx mannen 2022'!FK74,10)</f>
        <v>6.7293710000000001E-4</v>
      </c>
      <c r="FL74">
        <f>ROUND('qx mannen 2022'!FL74,10)</f>
        <v>6.5865279999999997E-4</v>
      </c>
      <c r="FM74">
        <f>ROUND('qx mannen 2022'!FM74,10)</f>
        <v>6.4467159999999997E-4</v>
      </c>
      <c r="FN74">
        <f>ROUND('qx mannen 2022'!FN74,10)</f>
        <v>6.3098720000000002E-4</v>
      </c>
      <c r="FO74">
        <f>ROUND('qx mannen 2022'!FO74,10)</f>
        <v>6.1759309999999997E-4</v>
      </c>
      <c r="FP74">
        <f>ROUND('qx mannen 2022'!FP74,10)</f>
        <v>6.0448320000000002E-4</v>
      </c>
      <c r="FQ74">
        <f>ROUND('qx mannen 2022'!FQ74,10)</f>
        <v>5.9165159999999999E-4</v>
      </c>
    </row>
    <row r="75" spans="2:173" x14ac:dyDescent="0.2">
      <c r="B75">
        <f>ROUND('qx mannen 2022'!B75,10)</f>
        <v>2.61671128E-2</v>
      </c>
      <c r="C75">
        <f>ROUND('qx mannen 2022'!C75,10)</f>
        <v>2.5653571199999999E-2</v>
      </c>
      <c r="D75">
        <f>ROUND('qx mannen 2022'!D75,10)</f>
        <v>2.44021905E-2</v>
      </c>
      <c r="E75">
        <f>ROUND('qx mannen 2022'!E75,10)</f>
        <v>2.3581223599999999E-2</v>
      </c>
      <c r="F75">
        <f>ROUND('qx mannen 2022'!F75,10)</f>
        <v>2.29662011E-2</v>
      </c>
      <c r="G75">
        <f>ROUND('qx mannen 2022'!G75,10)</f>
        <v>2.2452433300000001E-2</v>
      </c>
      <c r="H75">
        <f>ROUND('qx mannen 2022'!H75,10)</f>
        <v>2.1989977899999999E-2</v>
      </c>
      <c r="I75">
        <f>ROUND('qx mannen 2022'!I75,10)</f>
        <v>2.1554794200000001E-2</v>
      </c>
      <c r="J75">
        <f>ROUND('qx mannen 2022'!J75,10)</f>
        <v>2.1135308200000001E-2</v>
      </c>
      <c r="K75">
        <f>ROUND('qx mannen 2022'!K75,10)</f>
        <v>2.07259913E-2</v>
      </c>
      <c r="L75">
        <f>ROUND('qx mannen 2022'!L75,10)</f>
        <v>2.0324250499999998E-2</v>
      </c>
      <c r="M75">
        <f>ROUND('qx mannen 2022'!M75,10)</f>
        <v>1.9928913400000001E-2</v>
      </c>
      <c r="N75">
        <f>ROUND('qx mannen 2022'!N75,10)</f>
        <v>1.9539488300000001E-2</v>
      </c>
      <c r="O75">
        <f>ROUND('qx mannen 2022'!O75,10)</f>
        <v>1.9155802999999999E-2</v>
      </c>
      <c r="P75">
        <f>ROUND('qx mannen 2022'!P75,10)</f>
        <v>1.8777828999999999E-2</v>
      </c>
      <c r="Q75">
        <f>ROUND('qx mannen 2022'!Q75,10)</f>
        <v>1.8405596699999999E-2</v>
      </c>
      <c r="R75">
        <f>ROUND('qx mannen 2022'!R75,10)</f>
        <v>1.8039155000000001E-2</v>
      </c>
      <c r="S75">
        <f>ROUND('qx mannen 2022'!S75,10)</f>
        <v>1.7678552199999999E-2</v>
      </c>
      <c r="T75">
        <f>ROUND('qx mannen 2022'!T75,10)</f>
        <v>1.73238283E-2</v>
      </c>
      <c r="U75">
        <f>ROUND('qx mannen 2022'!U75,10)</f>
        <v>1.6975011000000002E-2</v>
      </c>
      <c r="V75">
        <f>ROUND('qx mannen 2022'!V75,10)</f>
        <v>1.66321158E-2</v>
      </c>
      <c r="W75">
        <f>ROUND('qx mannen 2022'!W75,10)</f>
        <v>1.6295146E-2</v>
      </c>
      <c r="X75">
        <f>ROUND('qx mannen 2022'!X75,10)</f>
        <v>1.59640936E-2</v>
      </c>
      <c r="Y75">
        <f>ROUND('qx mannen 2022'!Y75,10)</f>
        <v>1.5638940099999998E-2</v>
      </c>
      <c r="Z75">
        <f>ROUND('qx mannen 2022'!Z75,10)</f>
        <v>1.5319658099999999E-2</v>
      </c>
      <c r="AA75">
        <f>ROUND('qx mannen 2022'!AA75,10)</f>
        <v>1.5006211699999999E-2</v>
      </c>
      <c r="AB75">
        <f>ROUND('qx mannen 2022'!AB75,10)</f>
        <v>1.4698558E-2</v>
      </c>
      <c r="AC75">
        <f>ROUND('qx mannen 2022'!AC75,10)</f>
        <v>1.43966475E-2</v>
      </c>
      <c r="AD75">
        <f>ROUND('qx mannen 2022'!AD75,10)</f>
        <v>1.4100425099999999E-2</v>
      </c>
      <c r="AE75">
        <f>ROUND('qx mannen 2022'!AE75,10)</f>
        <v>1.3809831099999999E-2</v>
      </c>
      <c r="AF75">
        <f>ROUND('qx mannen 2022'!AF75,10)</f>
        <v>1.35248014E-2</v>
      </c>
      <c r="AG75">
        <f>ROUND('qx mannen 2022'!AG75,10)</f>
        <v>1.3245268100000001E-2</v>
      </c>
      <c r="AH75">
        <f>ROUND('qx mannen 2022'!AH75,10)</f>
        <v>1.29711605E-2</v>
      </c>
      <c r="AI75">
        <f>ROUND('qx mannen 2022'!AI75,10)</f>
        <v>1.27024053E-2</v>
      </c>
      <c r="AJ75">
        <f>ROUND('qx mannen 2022'!AJ75,10)</f>
        <v>1.24389267E-2</v>
      </c>
      <c r="AK75">
        <f>ROUND('qx mannen 2022'!AK75,10)</f>
        <v>1.2180647500000001E-2</v>
      </c>
      <c r="AL75">
        <f>ROUND('qx mannen 2022'!AL75,10)</f>
        <v>1.19274888E-2</v>
      </c>
      <c r="AM75">
        <f>ROUND('qx mannen 2022'!AM75,10)</f>
        <v>1.1679370600000001E-2</v>
      </c>
      <c r="AN75">
        <f>ROUND('qx mannen 2022'!AN75,10)</f>
        <v>1.14362124E-2</v>
      </c>
      <c r="AO75">
        <f>ROUND('qx mannen 2022'!AO75,10)</f>
        <v>1.11979325E-2</v>
      </c>
      <c r="AP75">
        <f>ROUND('qx mannen 2022'!AP75,10)</f>
        <v>1.0964449500000001E-2</v>
      </c>
      <c r="AQ75">
        <f>ROUND('qx mannen 2022'!AQ75,10)</f>
        <v>1.07356812E-2</v>
      </c>
      <c r="AR75">
        <f>ROUND('qx mannen 2022'!AR75,10)</f>
        <v>1.05115459E-2</v>
      </c>
      <c r="AS75">
        <f>ROUND('qx mannen 2022'!AS75,10)</f>
        <v>1.0291961800000001E-2</v>
      </c>
      <c r="AT75">
        <f>ROUND('qx mannen 2022'!AT75,10)</f>
        <v>1.00768475E-2</v>
      </c>
      <c r="AU75">
        <f>ROUND('qx mannen 2022'!AU75,10)</f>
        <v>9.8661219999999997E-3</v>
      </c>
      <c r="AV75">
        <f>ROUND('qx mannen 2022'!AV75,10)</f>
        <v>9.6597049999999993E-3</v>
      </c>
      <c r="AW75">
        <f>ROUND('qx mannen 2022'!AW75,10)</f>
        <v>9.4575163999999993E-3</v>
      </c>
      <c r="AX75">
        <f>ROUND('qx mannen 2022'!AX75,10)</f>
        <v>9.2594774000000005E-3</v>
      </c>
      <c r="AY75">
        <f>ROUND('qx mannen 2022'!AY75,10)</f>
        <v>9.0655095000000008E-3</v>
      </c>
      <c r="AZ75">
        <f>ROUND('qx mannen 2022'!AZ75,10)</f>
        <v>8.8755352999999992E-3</v>
      </c>
      <c r="BA75">
        <f>ROUND('qx mannen 2022'!BA75,10)</f>
        <v>8.6894782999999993E-3</v>
      </c>
      <c r="BB75">
        <f>ROUND('qx mannen 2022'!BB75,10)</f>
        <v>8.5072628999999997E-3</v>
      </c>
      <c r="BC75">
        <f>ROUND('qx mannen 2022'!BC75,10)</f>
        <v>8.3288144000000005E-3</v>
      </c>
      <c r="BD75">
        <f>ROUND('qx mannen 2022'!BD75,10)</f>
        <v>8.1540594999999997E-3</v>
      </c>
      <c r="BE75">
        <f>ROUND('qx mannen 2022'!BE75,10)</f>
        <v>7.9829254000000002E-3</v>
      </c>
      <c r="BF75">
        <f>ROUND('qx mannen 2022'!BF75,10)</f>
        <v>7.8153408000000008E-3</v>
      </c>
      <c r="BG75">
        <f>ROUND('qx mannen 2022'!BG75,10)</f>
        <v>7.6512354000000003E-3</v>
      </c>
      <c r="BH75">
        <f>ROUND('qx mannen 2022'!BH75,10)</f>
        <v>7.4905398999999999E-3</v>
      </c>
      <c r="BI75">
        <f>ROUND('qx mannen 2022'!BI75,10)</f>
        <v>7.3331862000000003E-3</v>
      </c>
      <c r="BJ75">
        <f>ROUND('qx mannen 2022'!BJ75,10)</f>
        <v>7.1791073000000002E-3</v>
      </c>
      <c r="BK75">
        <f>ROUND('qx mannen 2022'!BK75,10)</f>
        <v>7.0282373999999998E-3</v>
      </c>
      <c r="BL75">
        <f>ROUND('qx mannen 2022'!BL75,10)</f>
        <v>6.8805118E-3</v>
      </c>
      <c r="BM75">
        <f>ROUND('qx mannen 2022'!BM75,10)</f>
        <v>6.7358668000000003E-3</v>
      </c>
      <c r="BN75">
        <f>ROUND('qx mannen 2022'!BN75,10)</f>
        <v>6.5942398999999999E-3</v>
      </c>
      <c r="BO75">
        <f>ROUND('qx mannen 2022'!BO75,10)</f>
        <v>6.4555699000000003E-3</v>
      </c>
      <c r="BP75">
        <f>ROUND('qx mannen 2022'!BP75,10)</f>
        <v>6.3197964000000001E-3</v>
      </c>
      <c r="BQ75">
        <f>ROUND('qx mannen 2022'!BQ75,10)</f>
        <v>6.1868603999999999E-3</v>
      </c>
      <c r="BR75">
        <f>ROUND('qx mannen 2022'!BR75,10)</f>
        <v>6.0567036999999999E-3</v>
      </c>
      <c r="BS75">
        <f>ROUND('qx mannen 2022'!BS75,10)</f>
        <v>5.9292694999999998E-3</v>
      </c>
      <c r="BT75">
        <f>ROUND('qx mannen 2022'!BT75,10)</f>
        <v>5.8045019E-3</v>
      </c>
      <c r="BU75">
        <f>ROUND('qx mannen 2022'!BU75,10)</f>
        <v>5.6823459999999996E-3</v>
      </c>
      <c r="BV75">
        <f>ROUND('qx mannen 2022'!BV75,10)</f>
        <v>5.5627480999999998E-3</v>
      </c>
      <c r="BW75">
        <f>ROUND('qx mannen 2022'!BW75,10)</f>
        <v>5.4456555000000004E-3</v>
      </c>
      <c r="BX75">
        <f>ROUND('qx mannen 2022'!BX75,10)</f>
        <v>5.3310164000000002E-3</v>
      </c>
      <c r="BY75">
        <f>ROUND('qx mannen 2022'!BY75,10)</f>
        <v>5.2187802000000002E-3</v>
      </c>
      <c r="BZ75">
        <f>ROUND('qx mannen 2022'!BZ75,10)</f>
        <v>5.1088972000000003E-3</v>
      </c>
      <c r="CA75">
        <f>ROUND('qx mannen 2022'!CA75,10)</f>
        <v>5.0013185E-3</v>
      </c>
      <c r="CB75">
        <f>ROUND('qx mannen 2022'!CB75,10)</f>
        <v>4.8959965000000003E-3</v>
      </c>
      <c r="CC75">
        <f>ROUND('qx mannen 2022'!CC75,10)</f>
        <v>4.7928844E-3</v>
      </c>
      <c r="CD75">
        <f>ROUND('qx mannen 2022'!CD75,10)</f>
        <v>4.6919363000000004E-3</v>
      </c>
      <c r="CE75">
        <f>ROUND('qx mannen 2022'!CE75,10)</f>
        <v>4.5931071000000004E-3</v>
      </c>
      <c r="CF75">
        <f>ROUND('qx mannen 2022'!CF75,10)</f>
        <v>4.4963529999999998E-3</v>
      </c>
      <c r="CG75">
        <f>ROUND('qx mannen 2022'!CG75,10)</f>
        <v>4.4016306000000003E-3</v>
      </c>
      <c r="CH75">
        <f>ROUND('qx mannen 2022'!CH75,10)</f>
        <v>4.3088976999999997E-3</v>
      </c>
      <c r="CI75">
        <f>ROUND('qx mannen 2022'!CI75,10)</f>
        <v>4.2181127999999998E-3</v>
      </c>
      <c r="CJ75">
        <f>ROUND('qx mannen 2022'!CJ75,10)</f>
        <v>4.1292352999999999E-3</v>
      </c>
      <c r="CK75">
        <f>ROUND('qx mannen 2022'!CK75,10)</f>
        <v>4.0422256000000002E-3</v>
      </c>
      <c r="CL75">
        <f>ROUND('qx mannen 2022'!CL75,10)</f>
        <v>3.9570444E-3</v>
      </c>
      <c r="CM75">
        <f>ROUND('qx mannen 2022'!CM75,10)</f>
        <v>3.8736538000000002E-3</v>
      </c>
      <c r="CN75">
        <f>ROUND('qx mannen 2022'!CN75,10)</f>
        <v>3.7920164000000002E-3</v>
      </c>
      <c r="CO75">
        <f>ROUND('qx mannen 2022'!CO75,10)</f>
        <v>3.7120954E-3</v>
      </c>
      <c r="CP75">
        <f>ROUND('qx mannen 2022'!CP75,10)</f>
        <v>3.6338550000000001E-3</v>
      </c>
      <c r="CQ75">
        <f>ROUND('qx mannen 2022'!CQ75,10)</f>
        <v>3.55726E-3</v>
      </c>
      <c r="CR75">
        <f>ROUND('qx mannen 2022'!CR75,10)</f>
        <v>3.4822760999999999E-3</v>
      </c>
      <c r="CS75">
        <f>ROUND('qx mannen 2022'!CS75,10)</f>
        <v>3.4088695999999999E-3</v>
      </c>
      <c r="CT75">
        <f>ROUND('qx mannen 2022'!CT75,10)</f>
        <v>3.3370074E-3</v>
      </c>
      <c r="CU75">
        <f>ROUND('qx mannen 2022'!CU75,10)</f>
        <v>3.2666572000000001E-3</v>
      </c>
      <c r="CV75">
        <f>ROUND('qx mannen 2022'!CV75,10)</f>
        <v>3.1977873000000002E-3</v>
      </c>
      <c r="CW75">
        <f>ROUND('qx mannen 2022'!CW75,10)</f>
        <v>3.1303667000000001E-3</v>
      </c>
      <c r="CX75">
        <f>ROUND('qx mannen 2022'!CX75,10)</f>
        <v>3.0643649999999999E-3</v>
      </c>
      <c r="CY75">
        <f>ROUND('qx mannen 2022'!CY75,10)</f>
        <v>2.9997525999999998E-3</v>
      </c>
      <c r="CZ75">
        <f>ROUND('qx mannen 2022'!CZ75,10)</f>
        <v>2.9365003E-3</v>
      </c>
      <c r="DA75">
        <f>ROUND('qx mannen 2022'!DA75,10)</f>
        <v>2.8745795000000001E-3</v>
      </c>
      <c r="DB75">
        <f>ROUND('qx mannen 2022'!DB75,10)</f>
        <v>2.8139622999999998E-3</v>
      </c>
      <c r="DC75">
        <f>ROUND('qx mannen 2022'!DC75,10)</f>
        <v>2.7546214000000002E-3</v>
      </c>
      <c r="DD75">
        <f>ROUND('qx mannen 2022'!DD75,10)</f>
        <v>2.6965301E-3</v>
      </c>
      <c r="DE75">
        <f>ROUND('qx mannen 2022'!DE75,10)</f>
        <v>2.6396620000000001E-3</v>
      </c>
      <c r="DF75">
        <f>ROUND('qx mannen 2022'!DF75,10)</f>
        <v>2.5839915000000001E-3</v>
      </c>
      <c r="DG75">
        <f>ROUND('qx mannen 2022'!DG75,10)</f>
        <v>2.5294935E-3</v>
      </c>
      <c r="DH75">
        <f>ROUND('qx mannen 2022'!DH75,10)</f>
        <v>2.4761433999999998E-3</v>
      </c>
      <c r="DI75">
        <f>ROUND('qx mannen 2022'!DI75,10)</f>
        <v>2.4239168999999998E-3</v>
      </c>
      <c r="DJ75">
        <f>ROUND('qx mannen 2022'!DJ75,10)</f>
        <v>2.3727906999999999E-3</v>
      </c>
      <c r="DK75">
        <f>ROUND('qx mannen 2022'!DK75,10)</f>
        <v>2.3227413999999998E-3</v>
      </c>
      <c r="DL75">
        <f>ROUND('qx mannen 2022'!DL75,10)</f>
        <v>2.2737465999999999E-3</v>
      </c>
      <c r="DM75">
        <f>ROUND('qx mannen 2022'!DM75,10)</f>
        <v>2.2257840000000002E-3</v>
      </c>
      <c r="DN75">
        <f>ROUND('qx mannen 2022'!DN75,10)</f>
        <v>2.1788319999999999E-3</v>
      </c>
      <c r="DO75">
        <f>ROUND('qx mannen 2022'!DO75,10)</f>
        <v>2.1328693E-3</v>
      </c>
      <c r="DP75">
        <f>ROUND('qx mannen 2022'!DP75,10)</f>
        <v>2.0878750999999999E-3</v>
      </c>
      <c r="DQ75">
        <f>ROUND('qx mannen 2022'!DQ75,10)</f>
        <v>2.043829E-3</v>
      </c>
      <c r="DR75">
        <f>ROUND('qx mannen 2022'!DR75,10)</f>
        <v>2.0007112000000001E-3</v>
      </c>
      <c r="DS75">
        <f>ROUND('qx mannen 2022'!DS75,10)</f>
        <v>1.9585021E-3</v>
      </c>
      <c r="DT75">
        <f>ROUND('qx mannen 2022'!DT75,10)</f>
        <v>1.9171825999999999E-3</v>
      </c>
      <c r="DU75">
        <f>ROUND('qx mannen 2022'!DU75,10)</f>
        <v>1.8767339999999999E-3</v>
      </c>
      <c r="DV75">
        <f>ROUND('qx mannen 2022'!DV75,10)</f>
        <v>1.8371379000000001E-3</v>
      </c>
      <c r="DW75">
        <f>ROUND('qx mannen 2022'!DW75,10)</f>
        <v>1.7983764999999999E-3</v>
      </c>
      <c r="DX75">
        <f>ROUND('qx mannen 2022'!DX75,10)</f>
        <v>1.7604322E-3</v>
      </c>
      <c r="DY75">
        <f>ROUND('qx mannen 2022'!DY75,10)</f>
        <v>1.7232877E-3</v>
      </c>
      <c r="DZ75">
        <f>ROUND('qx mannen 2022'!DZ75,10)</f>
        <v>1.6869262999999999E-3</v>
      </c>
      <c r="EA75">
        <f>ROUND('qx mannen 2022'!EA75,10)</f>
        <v>1.6513315E-3</v>
      </c>
      <c r="EB75">
        <f>ROUND('qx mannen 2022'!EB75,10)</f>
        <v>1.6164871E-3</v>
      </c>
      <c r="EC75">
        <f>ROUND('qx mannen 2022'!EC75,10)</f>
        <v>1.5823772999999999E-3</v>
      </c>
      <c r="ED75">
        <f>ROUND('qx mannen 2022'!ED75,10)</f>
        <v>1.5489867E-3</v>
      </c>
      <c r="EE75">
        <f>ROUND('qx mannen 2022'!EE75,10)</f>
        <v>1.5163002E-3</v>
      </c>
      <c r="EF75">
        <f>ROUND('qx mannen 2022'!EF75,10)</f>
        <v>1.4843028999999999E-3</v>
      </c>
      <c r="EG75">
        <f>ROUND('qx mannen 2022'!EG75,10)</f>
        <v>1.4529803000000001E-3</v>
      </c>
      <c r="EH75">
        <f>ROUND('qx mannen 2022'!EH75,10)</f>
        <v>1.4223183E-3</v>
      </c>
      <c r="EI75">
        <f>ROUND('qx mannen 2022'!EI75,10)</f>
        <v>1.3923028E-3</v>
      </c>
      <c r="EJ75">
        <f>ROUND('qx mannen 2022'!EJ75,10)</f>
        <v>1.3629203E-3</v>
      </c>
      <c r="EK75">
        <f>ROUND('qx mannen 2022'!EK75,10)</f>
        <v>1.3341574E-3</v>
      </c>
      <c r="EL75">
        <f>ROUND('qx mannen 2022'!EL75,10)</f>
        <v>1.3060012000000001E-3</v>
      </c>
      <c r="EM75">
        <f>ROUND('qx mannen 2022'!EM75,10)</f>
        <v>1.2784388000000001E-3</v>
      </c>
      <c r="EN75">
        <f>ROUND('qx mannen 2022'!EN75,10)</f>
        <v>1.2514576999999999E-3</v>
      </c>
      <c r="EO75">
        <f>ROUND('qx mannen 2022'!EO75,10)</f>
        <v>1.2250456999999999E-3</v>
      </c>
      <c r="EP75">
        <f>ROUND('qx mannen 2022'!EP75,10)</f>
        <v>1.1991908E-3</v>
      </c>
      <c r="EQ75">
        <f>ROUND('qx mannen 2022'!EQ75,10)</f>
        <v>1.1738812E-3</v>
      </c>
      <c r="ER75">
        <f>ROUND('qx mannen 2022'!ER75,10)</f>
        <v>1.1491055E-3</v>
      </c>
      <c r="ES75">
        <f>ROUND('qx mannen 2022'!ES75,10)</f>
        <v>1.1248524000000001E-3</v>
      </c>
      <c r="ET75">
        <f>ROUND('qx mannen 2022'!ET75,10)</f>
        <v>1.1011109000000001E-3</v>
      </c>
      <c r="EU75">
        <f>ROUND('qx mannen 2022'!EU75,10)</f>
        <v>1.0778701999999999E-3</v>
      </c>
      <c r="EV75">
        <f>ROUND('qx mannen 2022'!EV75,10)</f>
        <v>1.0551198E-3</v>
      </c>
      <c r="EW75">
        <f>ROUND('qx mannen 2022'!EW75,10)</f>
        <v>1.0328493000000001E-3</v>
      </c>
      <c r="EX75">
        <f>ROUND('qx mannen 2022'!EX75,10)</f>
        <v>1.0110487000000001E-3</v>
      </c>
      <c r="EY75">
        <f>ROUND('qx mannen 2022'!EY75,10)</f>
        <v>9.8970789999999992E-4</v>
      </c>
      <c r="EZ75">
        <f>ROUND('qx mannen 2022'!EZ75,10)</f>
        <v>9.6881739999999999E-4</v>
      </c>
      <c r="FA75">
        <f>ROUND('qx mannen 2022'!FA75,10)</f>
        <v>9.483677E-4</v>
      </c>
      <c r="FB75">
        <f>ROUND('qx mannen 2022'!FB75,10)</f>
        <v>9.283494E-4</v>
      </c>
      <c r="FC75">
        <f>ROUND('qx mannen 2022'!FC75,10)</f>
        <v>9.0875350000000005E-4</v>
      </c>
      <c r="FD75">
        <f>ROUND('qx mannen 2022'!FD75,10)</f>
        <v>8.8957100000000002E-4</v>
      </c>
      <c r="FE75">
        <f>ROUND('qx mannen 2022'!FE75,10)</f>
        <v>8.7079319999999998E-4</v>
      </c>
      <c r="FF75">
        <f>ROUND('qx mannen 2022'!FF75,10)</f>
        <v>8.5241169999999999E-4</v>
      </c>
      <c r="FG75">
        <f>ROUND('qx mannen 2022'!FG75,10)</f>
        <v>8.3441799999999997E-4</v>
      </c>
      <c r="FH75">
        <f>ROUND('qx mannen 2022'!FH75,10)</f>
        <v>8.1680390000000004E-4</v>
      </c>
      <c r="FI75">
        <f>ROUND('qx mannen 2022'!FI75,10)</f>
        <v>7.9956160000000005E-4</v>
      </c>
      <c r="FJ75">
        <f>ROUND('qx mannen 2022'!FJ75,10)</f>
        <v>7.8268309999999998E-4</v>
      </c>
      <c r="FK75">
        <f>ROUND('qx mannen 2022'!FK75,10)</f>
        <v>7.6616070000000002E-4</v>
      </c>
      <c r="FL75">
        <f>ROUND('qx mannen 2022'!FL75,10)</f>
        <v>7.4998700000000003E-4</v>
      </c>
      <c r="FM75">
        <f>ROUND('qx mannen 2022'!FM75,10)</f>
        <v>7.3415459999999998E-4</v>
      </c>
      <c r="FN75">
        <f>ROUND('qx mannen 2022'!FN75,10)</f>
        <v>7.1865640000000005E-4</v>
      </c>
      <c r="FO75">
        <f>ROUND('qx mannen 2022'!FO75,10)</f>
        <v>7.0348510000000004E-4</v>
      </c>
      <c r="FP75">
        <f>ROUND('qx mannen 2022'!FP75,10)</f>
        <v>6.8863409999999996E-4</v>
      </c>
      <c r="FQ75">
        <f>ROUND('qx mannen 2022'!FQ75,10)</f>
        <v>6.7409640000000003E-4</v>
      </c>
    </row>
    <row r="76" spans="2:173" x14ac:dyDescent="0.2">
      <c r="B76">
        <f>ROUND('qx mannen 2022'!B76,10)</f>
        <v>2.91495781E-2</v>
      </c>
      <c r="C76">
        <f>ROUND('qx mannen 2022'!C76,10)</f>
        <v>2.8585592600000001E-2</v>
      </c>
      <c r="D76">
        <f>ROUND('qx mannen 2022'!D76,10)</f>
        <v>2.7229191100000001E-2</v>
      </c>
      <c r="E76">
        <f>ROUND('qx mannen 2022'!E76,10)</f>
        <v>2.6334429699999998E-2</v>
      </c>
      <c r="F76">
        <f>ROUND('qx mannen 2022'!F76,10)</f>
        <v>2.5660928499999999E-2</v>
      </c>
      <c r="G76">
        <f>ROUND('qx mannen 2022'!G76,10)</f>
        <v>2.5096344400000001E-2</v>
      </c>
      <c r="H76">
        <f>ROUND('qx mannen 2022'!H76,10)</f>
        <v>2.4587021399999999E-2</v>
      </c>
      <c r="I76">
        <f>ROUND('qx mannen 2022'!I76,10)</f>
        <v>2.4107113600000001E-2</v>
      </c>
      <c r="J76">
        <f>ROUND('qx mannen 2022'!J76,10)</f>
        <v>2.36441727E-2</v>
      </c>
      <c r="K76">
        <f>ROUND('qx mannen 2022'!K76,10)</f>
        <v>2.3192250899999999E-2</v>
      </c>
      <c r="L76">
        <f>ROUND('qx mannen 2022'!L76,10)</f>
        <v>2.2748558499999998E-2</v>
      </c>
      <c r="M76">
        <f>ROUND('qx mannen 2022'!M76,10)</f>
        <v>2.2311834499999999E-2</v>
      </c>
      <c r="N76">
        <f>ROUND('qx mannen 2022'!N76,10)</f>
        <v>2.18815508E-2</v>
      </c>
      <c r="O76">
        <f>ROUND('qx mannen 2022'!O76,10)</f>
        <v>2.1457522999999999E-2</v>
      </c>
      <c r="P76">
        <f>ROUND('qx mannen 2022'!P76,10)</f>
        <v>2.1039721899999999E-2</v>
      </c>
      <c r="Q76">
        <f>ROUND('qx mannen 2022'!Q76,10)</f>
        <v>2.06281816E-2</v>
      </c>
      <c r="R76">
        <f>ROUND('qx mannen 2022'!R76,10)</f>
        <v>2.0222955800000001E-2</v>
      </c>
      <c r="S76">
        <f>ROUND('qx mannen 2022'!S76,10)</f>
        <v>1.9824098200000001E-2</v>
      </c>
      <c r="T76">
        <f>ROUND('qx mannen 2022'!T76,10)</f>
        <v>1.9431652899999999E-2</v>
      </c>
      <c r="U76">
        <f>ROUND('qx mannen 2022'!U76,10)</f>
        <v>1.9045651100000002E-2</v>
      </c>
      <c r="V76">
        <f>ROUND('qx mannen 2022'!V76,10)</f>
        <v>1.86661108E-2</v>
      </c>
      <c r="W76">
        <f>ROUND('qx mannen 2022'!W76,10)</f>
        <v>1.8293036499999998E-2</v>
      </c>
      <c r="X76">
        <f>ROUND('qx mannen 2022'!X76,10)</f>
        <v>1.79264209E-2</v>
      </c>
      <c r="Y76">
        <f>ROUND('qx mannen 2022'!Y76,10)</f>
        <v>1.75662452E-2</v>
      </c>
      <c r="Z76">
        <f>ROUND('qx mannen 2022'!Z76,10)</f>
        <v>1.72124806E-2</v>
      </c>
      <c r="AA76">
        <f>ROUND('qx mannen 2022'!AA76,10)</f>
        <v>1.68650898E-2</v>
      </c>
      <c r="AB76">
        <f>ROUND('qx mannen 2022'!AB76,10)</f>
        <v>1.6524027E-2</v>
      </c>
      <c r="AC76">
        <f>ROUND('qx mannen 2022'!AC76,10)</f>
        <v>1.6189240000000001E-2</v>
      </c>
      <c r="AD76">
        <f>ROUND('qx mannen 2022'!AD76,10)</f>
        <v>1.5860670300000001E-2</v>
      </c>
      <c r="AE76">
        <f>ROUND('qx mannen 2022'!AE76,10)</f>
        <v>1.55382539E-2</v>
      </c>
      <c r="AF76">
        <f>ROUND('qx mannen 2022'!AF76,10)</f>
        <v>1.52219225E-2</v>
      </c>
      <c r="AG76">
        <f>ROUND('qx mannen 2022'!AG76,10)</f>
        <v>1.49116037E-2</v>
      </c>
      <c r="AH76">
        <f>ROUND('qx mannen 2022'!AH76,10)</f>
        <v>1.4607221700000001E-2</v>
      </c>
      <c r="AI76">
        <f>ROUND('qx mannen 2022'!AI76,10)</f>
        <v>1.4308697800000001E-2</v>
      </c>
      <c r="AJ76">
        <f>ROUND('qx mannen 2022'!AJ76,10)</f>
        <v>1.4015951E-2</v>
      </c>
      <c r="AK76">
        <f>ROUND('qx mannen 2022'!AK76,10)</f>
        <v>1.37288983E-2</v>
      </c>
      <c r="AL76">
        <f>ROUND('qx mannen 2022'!AL76,10)</f>
        <v>1.3447454899999999E-2</v>
      </c>
      <c r="AM76">
        <f>ROUND('qx mannen 2022'!AM76,10)</f>
        <v>1.3171535099999999E-2</v>
      </c>
      <c r="AN76">
        <f>ROUND('qx mannen 2022'!AN76,10)</f>
        <v>1.29010518E-2</v>
      </c>
      <c r="AO76">
        <f>ROUND('qx mannen 2022'!AO76,10)</f>
        <v>1.2635917599999999E-2</v>
      </c>
      <c r="AP76">
        <f>ROUND('qx mannen 2022'!AP76,10)</f>
        <v>1.2376044399999999E-2</v>
      </c>
      <c r="AQ76">
        <f>ROUND('qx mannen 2022'!AQ76,10)</f>
        <v>1.2121343999999999E-2</v>
      </c>
      <c r="AR76">
        <f>ROUND('qx mannen 2022'!AR76,10)</f>
        <v>1.1871728099999999E-2</v>
      </c>
      <c r="AS76">
        <f>ROUND('qx mannen 2022'!AS76,10)</f>
        <v>1.16271085E-2</v>
      </c>
      <c r="AT76">
        <f>ROUND('qx mannen 2022'!AT76,10)</f>
        <v>1.13873975E-2</v>
      </c>
      <c r="AU76">
        <f>ROUND('qx mannen 2022'!AU76,10)</f>
        <v>1.11525075E-2</v>
      </c>
      <c r="AV76">
        <f>ROUND('qx mannen 2022'!AV76,10)</f>
        <v>1.0922351699999999E-2</v>
      </c>
      <c r="AW76">
        <f>ROUND('qx mannen 2022'!AW76,10)</f>
        <v>1.06968438E-2</v>
      </c>
      <c r="AX76">
        <f>ROUND('qx mannen 2022'!AX76,10)</f>
        <v>1.04758983E-2</v>
      </c>
      <c r="AY76">
        <f>ROUND('qx mannen 2022'!AY76,10)</f>
        <v>1.02594305E-2</v>
      </c>
      <c r="AZ76">
        <f>ROUND('qx mannen 2022'!AZ76,10)</f>
        <v>1.00473566E-2</v>
      </c>
      <c r="BA76">
        <f>ROUND('qx mannen 2022'!BA76,10)</f>
        <v>9.8395937999999992E-3</v>
      </c>
      <c r="BB76">
        <f>ROUND('qx mannen 2022'!BB76,10)</f>
        <v>9.6360600999999997E-3</v>
      </c>
      <c r="BC76">
        <f>ROUND('qx mannen 2022'!BC76,10)</f>
        <v>9.4366749000000007E-3</v>
      </c>
      <c r="BD76">
        <f>ROUND('qx mannen 2022'!BD76,10)</f>
        <v>9.2413582000000008E-3</v>
      </c>
      <c r="BE76">
        <f>ROUND('qx mannen 2022'!BE76,10)</f>
        <v>9.0500315999999994E-3</v>
      </c>
      <c r="BF76">
        <f>ROUND('qx mannen 2022'!BF76,10)</f>
        <v>8.8626174999999995E-3</v>
      </c>
      <c r="BG76">
        <f>ROUND('qx mannen 2022'!BG76,10)</f>
        <v>8.6790396000000006E-3</v>
      </c>
      <c r="BH76">
        <f>ROUND('qx mannen 2022'!BH76,10)</f>
        <v>8.4992226999999997E-3</v>
      </c>
      <c r="BI76">
        <f>ROUND('qx mannen 2022'!BI76,10)</f>
        <v>8.3230929000000006E-3</v>
      </c>
      <c r="BJ76">
        <f>ROUND('qx mannen 2022'!BJ76,10)</f>
        <v>8.1505773999999993E-3</v>
      </c>
      <c r="BK76">
        <f>ROUND('qx mannen 2022'!BK76,10)</f>
        <v>7.9816046000000009E-3</v>
      </c>
      <c r="BL76">
        <f>ROUND('qx mannen 2022'!BL76,10)</f>
        <v>7.8161042E-3</v>
      </c>
      <c r="BM76">
        <f>ROUND('qx mannen 2022'!BM76,10)</f>
        <v>7.654007E-3</v>
      </c>
      <c r="BN76">
        <f>ROUND('qx mannen 2022'!BN76,10)</f>
        <v>7.4952450000000002E-3</v>
      </c>
      <c r="BO76">
        <f>ROUND('qx mannen 2022'!BO76,10)</f>
        <v>7.3397514000000004E-3</v>
      </c>
      <c r="BP76">
        <f>ROUND('qx mannen 2022'!BP76,10)</f>
        <v>7.1874605999999999E-3</v>
      </c>
      <c r="BQ76">
        <f>ROUND('qx mannen 2022'!BQ76,10)</f>
        <v>7.0383082000000001E-3</v>
      </c>
      <c r="BR76">
        <f>ROUND('qx mannen 2022'!BR76,10)</f>
        <v>6.8922311E-3</v>
      </c>
      <c r="BS76">
        <f>ROUND('qx mannen 2022'!BS76,10)</f>
        <v>6.7491670000000004E-3</v>
      </c>
      <c r="BT76">
        <f>ROUND('qx mannen 2022'!BT76,10)</f>
        <v>6.6090552E-3</v>
      </c>
      <c r="BU76">
        <f>ROUND('qx mannen 2022'!BU76,10)</f>
        <v>6.4718357000000002E-3</v>
      </c>
      <c r="BV76">
        <f>ROUND('qx mannen 2022'!BV76,10)</f>
        <v>6.3374499000000001E-3</v>
      </c>
      <c r="BW76">
        <f>ROUND('qx mannen 2022'!BW76,10)</f>
        <v>6.2058403999999999E-3</v>
      </c>
      <c r="BX76">
        <f>ROUND('qx mannen 2022'!BX76,10)</f>
        <v>6.0769505E-3</v>
      </c>
      <c r="BY76">
        <f>ROUND('qx mannen 2022'!BY76,10)</f>
        <v>5.9507249999999996E-3</v>
      </c>
      <c r="BZ76">
        <f>ROUND('qx mannen 2022'!BZ76,10)</f>
        <v>5.8271095000000002E-3</v>
      </c>
      <c r="CA76">
        <f>ROUND('qx mannen 2022'!CA76,10)</f>
        <v>5.7060508000000001E-3</v>
      </c>
      <c r="CB76">
        <f>ROUND('qx mannen 2022'!CB76,10)</f>
        <v>5.5874966000000002E-3</v>
      </c>
      <c r="CC76">
        <f>ROUND('qx mannen 2022'!CC76,10)</f>
        <v>5.4713957999999998E-3</v>
      </c>
      <c r="CD76">
        <f>ROUND('qx mannen 2022'!CD76,10)</f>
        <v>5.3576982000000002E-3</v>
      </c>
      <c r="CE76">
        <f>ROUND('qx mannen 2022'!CE76,10)</f>
        <v>5.2463544999999997E-3</v>
      </c>
      <c r="CF76">
        <f>ROUND('qx mannen 2022'!CF76,10)</f>
        <v>5.1373165E-3</v>
      </c>
      <c r="CG76">
        <f>ROUND('qx mannen 2022'!CG76,10)</f>
        <v>5.0305369000000003E-3</v>
      </c>
      <c r="CH76">
        <f>ROUND('qx mannen 2022'!CH76,10)</f>
        <v>4.9259693999999998E-3</v>
      </c>
      <c r="CI76">
        <f>ROUND('qx mannen 2022'!CI76,10)</f>
        <v>4.8235685999999996E-3</v>
      </c>
      <c r="CJ76">
        <f>ROUND('qx mannen 2022'!CJ76,10)</f>
        <v>4.7232899000000002E-3</v>
      </c>
      <c r="CK76">
        <f>ROUND('qx mannen 2022'!CK76,10)</f>
        <v>4.6250896999999996E-3</v>
      </c>
      <c r="CL76">
        <f>ROUND('qx mannen 2022'!CL76,10)</f>
        <v>4.5289253000000002E-3</v>
      </c>
      <c r="CM76">
        <f>ROUND('qx mannen 2022'!CM76,10)</f>
        <v>4.4347546999999998E-3</v>
      </c>
      <c r="CN76">
        <f>ROUND('qx mannen 2022'!CN76,10)</f>
        <v>4.3425369999999996E-3</v>
      </c>
      <c r="CO76">
        <f>ROUND('qx mannen 2022'!CO76,10)</f>
        <v>4.2522317999999998E-3</v>
      </c>
      <c r="CP76">
        <f>ROUND('qx mannen 2022'!CP76,10)</f>
        <v>4.1637998000000004E-3</v>
      </c>
      <c r="CQ76">
        <f>ROUND('qx mannen 2022'!CQ76,10)</f>
        <v>4.0772024000000004E-3</v>
      </c>
      <c r="CR76">
        <f>ROUND('qx mannen 2022'!CR76,10)</f>
        <v>3.9924017999999999E-3</v>
      </c>
      <c r="CS76">
        <f>ROUND('qx mannen 2022'!CS76,10)</f>
        <v>3.9093608E-3</v>
      </c>
      <c r="CT76">
        <f>ROUND('qx mannen 2022'!CT76,10)</f>
        <v>3.8280431999999998E-3</v>
      </c>
      <c r="CU76">
        <f>ROUND('qx mannen 2022'!CU76,10)</f>
        <v>3.7484133E-3</v>
      </c>
      <c r="CV76">
        <f>ROUND('qx mannen 2022'!CV76,10)</f>
        <v>3.6704364000000001E-3</v>
      </c>
      <c r="CW76">
        <f>ROUND('qx mannen 2022'!CW76,10)</f>
        <v>3.5940782999999998E-3</v>
      </c>
      <c r="CX76">
        <f>ROUND('qx mannen 2022'!CX76,10)</f>
        <v>3.5193055000000001E-3</v>
      </c>
      <c r="CY76">
        <f>ROUND('qx mannen 2022'!CY76,10)</f>
        <v>3.4460852999999999E-3</v>
      </c>
      <c r="CZ76">
        <f>ROUND('qx mannen 2022'!CZ76,10)</f>
        <v>3.3743855999999999E-3</v>
      </c>
      <c r="DA76">
        <f>ROUND('qx mannen 2022'!DA76,10)</f>
        <v>3.3041748999999999E-3</v>
      </c>
      <c r="DB76">
        <f>ROUND('qx mannen 2022'!DB76,10)</f>
        <v>3.2354225000000001E-3</v>
      </c>
      <c r="DC76">
        <f>ROUND('qx mannen 2022'!DC76,10)</f>
        <v>3.1680981999999999E-3</v>
      </c>
      <c r="DD76">
        <f>ROUND('qx mannen 2022'!DD76,10)</f>
        <v>3.1021724E-3</v>
      </c>
      <c r="DE76">
        <f>ROUND('qx mannen 2022'!DE76,10)</f>
        <v>3.0376162E-3</v>
      </c>
      <c r="DF76">
        <f>ROUND('qx mannen 2022'!DF76,10)</f>
        <v>2.9744011999999998E-3</v>
      </c>
      <c r="DG76">
        <f>ROUND('qx mannen 2022'!DG76,10)</f>
        <v>2.9124997000000001E-3</v>
      </c>
      <c r="DH76">
        <f>ROUND('qx mannen 2022'!DH76,10)</f>
        <v>2.8518845E-3</v>
      </c>
      <c r="DI76">
        <f>ROUND('qx mannen 2022'!DI76,10)</f>
        <v>2.7925289000000002E-3</v>
      </c>
      <c r="DJ76">
        <f>ROUND('qx mannen 2022'!DJ76,10)</f>
        <v>2.7344068999999999E-3</v>
      </c>
      <c r="DK76">
        <f>ROUND('qx mannen 2022'!DK76,10)</f>
        <v>2.6774928999999999E-3</v>
      </c>
      <c r="DL76">
        <f>ROUND('qx mannen 2022'!DL76,10)</f>
        <v>2.6217618000000001E-3</v>
      </c>
      <c r="DM76">
        <f>ROUND('qx mannen 2022'!DM76,10)</f>
        <v>2.5671892000000002E-3</v>
      </c>
      <c r="DN76">
        <f>ROUND('qx mannen 2022'!DN76,10)</f>
        <v>2.5137509999999998E-3</v>
      </c>
      <c r="DO76">
        <f>ROUND('qx mannen 2022'!DO76,10)</f>
        <v>2.4614238000000002E-3</v>
      </c>
      <c r="DP76">
        <f>ROUND('qx mannen 2022'!DP76,10)</f>
        <v>2.4101843999999998E-3</v>
      </c>
      <c r="DQ76">
        <f>ROUND('qx mannen 2022'!DQ76,10)</f>
        <v>2.3600104000000002E-3</v>
      </c>
      <c r="DR76">
        <f>ROUND('qx mannen 2022'!DR76,10)</f>
        <v>2.3108795999999998E-3</v>
      </c>
      <c r="DS76">
        <f>ROUND('qx mannen 2022'!DS76,10)</f>
        <v>2.2627704E-3</v>
      </c>
      <c r="DT76">
        <f>ROUND('qx mannen 2022'!DT76,10)</f>
        <v>2.2156616000000001E-3</v>
      </c>
      <c r="DU76">
        <f>ROUND('qx mannen 2022'!DU76,10)</f>
        <v>2.1695324999999998E-3</v>
      </c>
      <c r="DV76">
        <f>ROUND('qx mannen 2022'!DV76,10)</f>
        <v>2.1243627000000001E-3</v>
      </c>
      <c r="DW76">
        <f>ROUND('qx mannen 2022'!DW76,10)</f>
        <v>2.0801322999999998E-3</v>
      </c>
      <c r="DX76">
        <f>ROUND('qx mannen 2022'!DX76,10)</f>
        <v>2.0368219000000002E-3</v>
      </c>
      <c r="DY76">
        <f>ROUND('qx mannen 2022'!DY76,10)</f>
        <v>1.9944123000000002E-3</v>
      </c>
      <c r="DZ76">
        <f>ROUND('qx mannen 2022'!DZ76,10)</f>
        <v>1.9528848000000001E-3</v>
      </c>
      <c r="EA76">
        <f>ROUND('qx mannen 2022'!EA76,10)</f>
        <v>1.9122212E-3</v>
      </c>
      <c r="EB76">
        <f>ROUND('qx mannen 2022'!EB76,10)</f>
        <v>1.8724035000000001E-3</v>
      </c>
      <c r="EC76">
        <f>ROUND('qx mannen 2022'!EC76,10)</f>
        <v>1.8334141E-3</v>
      </c>
      <c r="ED76">
        <f>ROUND('qx mannen 2022'!ED76,10)</f>
        <v>1.7952358999999999E-3</v>
      </c>
      <c r="EE76">
        <f>ROUND('qx mannen 2022'!EE76,10)</f>
        <v>1.7578519E-3</v>
      </c>
      <c r="EF76">
        <f>ROUND('qx mannen 2022'!EF76,10)</f>
        <v>1.7212457E-3</v>
      </c>
      <c r="EG76">
        <f>ROUND('qx mannen 2022'!EG76,10)</f>
        <v>1.6854012000000001E-3</v>
      </c>
      <c r="EH76">
        <f>ROUND('qx mannen 2022'!EH76,10)</f>
        <v>1.6503026E-3</v>
      </c>
      <c r="EI76">
        <f>ROUND('qx mannen 2022'!EI76,10)</f>
        <v>1.6159341999999999E-3</v>
      </c>
      <c r="EJ76">
        <f>ROUND('qx mannen 2022'!EJ76,10)</f>
        <v>1.5822810000000001E-3</v>
      </c>
      <c r="EK76">
        <f>ROUND('qx mannen 2022'!EK76,10)</f>
        <v>1.5493281E-3</v>
      </c>
      <c r="EL76">
        <f>ROUND('qx mannen 2022'!EL76,10)</f>
        <v>1.5170610000000001E-3</v>
      </c>
      <c r="EM76">
        <f>ROUND('qx mannen 2022'!EM76,10)</f>
        <v>1.4854654E-3</v>
      </c>
      <c r="EN76">
        <f>ROUND('qx mannen 2022'!EN76,10)</f>
        <v>1.4545273E-3</v>
      </c>
      <c r="EO76">
        <f>ROUND('qx mannen 2022'!EO76,10)</f>
        <v>1.4242332000000001E-3</v>
      </c>
      <c r="EP76">
        <f>ROUND('qx mannen 2022'!EP76,10)</f>
        <v>1.3945695E-3</v>
      </c>
      <c r="EQ76">
        <f>ROUND('qx mannen 2022'!EQ76,10)</f>
        <v>1.3655232000000001E-3</v>
      </c>
      <c r="ER76">
        <f>ROUND('qx mannen 2022'!ER76,10)</f>
        <v>1.3370814999999999E-3</v>
      </c>
      <c r="ES76">
        <f>ROUND('qx mannen 2022'!ES76,10)</f>
        <v>1.3092317999999999E-3</v>
      </c>
      <c r="ET76">
        <f>ROUND('qx mannen 2022'!ET76,10)</f>
        <v>1.2819617999999999E-3</v>
      </c>
      <c r="EU76">
        <f>ROUND('qx mannen 2022'!EU76,10)</f>
        <v>1.2552595000000001E-3</v>
      </c>
      <c r="EV76">
        <f>ROUND('qx mannen 2022'!EV76,10)</f>
        <v>1.229113E-3</v>
      </c>
      <c r="EW76">
        <f>ROUND('qx mannen 2022'!EW76,10)</f>
        <v>1.2035107999999999E-3</v>
      </c>
      <c r="EX76">
        <f>ROUND('qx mannen 2022'!EX76,10)</f>
        <v>1.1784415000000001E-3</v>
      </c>
      <c r="EY76">
        <f>ROUND('qx mannen 2022'!EY76,10)</f>
        <v>1.1538942E-3</v>
      </c>
      <c r="EZ76">
        <f>ROUND('qx mannen 2022'!EZ76,10)</f>
        <v>1.1298579E-3</v>
      </c>
      <c r="FA76">
        <f>ROUND('qx mannen 2022'!FA76,10)</f>
        <v>1.1063220000000001E-3</v>
      </c>
      <c r="FB76">
        <f>ROUND('qx mannen 2022'!FB76,10)</f>
        <v>1.0832761E-3</v>
      </c>
      <c r="FC76">
        <f>ROUND('qx mannen 2022'!FC76,10)</f>
        <v>1.0607100000000001E-3</v>
      </c>
      <c r="FD76">
        <f>ROUND('qx mannen 2022'!FD76,10)</f>
        <v>1.0386137999999999E-3</v>
      </c>
      <c r="FE76">
        <f>ROUND('qx mannen 2022'!FE76,10)</f>
        <v>1.0169776000000001E-3</v>
      </c>
      <c r="FF76">
        <f>ROUND('qx mannen 2022'!FF76,10)</f>
        <v>9.9579190000000008E-4</v>
      </c>
      <c r="FG76">
        <f>ROUND('qx mannen 2022'!FG76,10)</f>
        <v>9.7504730000000004E-4</v>
      </c>
      <c r="FH76">
        <f>ROUND('qx mannen 2022'!FH76,10)</f>
        <v>9.5473469999999996E-4</v>
      </c>
      <c r="FI76">
        <f>ROUND('qx mannen 2022'!FI76,10)</f>
        <v>9.3484510000000005E-4</v>
      </c>
      <c r="FJ76">
        <f>ROUND('qx mannen 2022'!FJ76,10)</f>
        <v>9.1536959999999996E-4</v>
      </c>
      <c r="FK76">
        <f>ROUND('qx mannen 2022'!FK76,10)</f>
        <v>8.9629960000000002E-4</v>
      </c>
      <c r="FL76">
        <f>ROUND('qx mannen 2022'!FL76,10)</f>
        <v>8.776268E-4</v>
      </c>
      <c r="FM76">
        <f>ROUND('qx mannen 2022'!FM76,10)</f>
        <v>8.5934279999999997E-4</v>
      </c>
      <c r="FN76">
        <f>ROUND('qx mannen 2022'!FN76,10)</f>
        <v>8.4143960000000002E-4</v>
      </c>
      <c r="FO76">
        <f>ROUND('qx mannen 2022'!FO76,10)</f>
        <v>8.2390920000000002E-4</v>
      </c>
      <c r="FP76">
        <f>ROUND('qx mannen 2022'!FP76,10)</f>
        <v>8.0674390000000005E-4</v>
      </c>
      <c r="FQ76">
        <f>ROUND('qx mannen 2022'!FQ76,10)</f>
        <v>7.8993610000000001E-4</v>
      </c>
    </row>
    <row r="77" spans="2:173" x14ac:dyDescent="0.2">
      <c r="B77">
        <f>ROUND('qx mannen 2022'!B77,10)</f>
        <v>3.3977682400000001E-2</v>
      </c>
      <c r="C77">
        <f>ROUND('qx mannen 2022'!C77,10)</f>
        <v>3.3282236399999998E-2</v>
      </c>
      <c r="D77">
        <f>ROUND('qx mannen 2022'!D77,10)</f>
        <v>3.1084807700000001E-2</v>
      </c>
      <c r="E77">
        <f>ROUND('qx mannen 2022'!E77,10)</f>
        <v>2.9771853300000001E-2</v>
      </c>
      <c r="F77">
        <f>ROUND('qx mannen 2022'!F77,10)</f>
        <v>2.8872857799999999E-2</v>
      </c>
      <c r="G77">
        <f>ROUND('qx mannen 2022'!G77,10)</f>
        <v>2.8174109700000002E-2</v>
      </c>
      <c r="H77">
        <f>ROUND('qx mannen 2022'!H77,10)</f>
        <v>2.7574892600000001E-2</v>
      </c>
      <c r="I77">
        <f>ROUND('qx mannen 2022'!I77,10)</f>
        <v>2.7026899E-2</v>
      </c>
      <c r="J77">
        <f>ROUND('qx mannen 2022'!J77,10)</f>
        <v>2.65068088E-2</v>
      </c>
      <c r="K77">
        <f>ROUND('qx mannen 2022'!K77,10)</f>
        <v>2.6003377099999999E-2</v>
      </c>
      <c r="L77">
        <f>ROUND('qx mannen 2022'!L77,10)</f>
        <v>2.5511226299999998E-2</v>
      </c>
      <c r="M77">
        <f>ROUND('qx mannen 2022'!M77,10)</f>
        <v>2.5027830500000001E-2</v>
      </c>
      <c r="N77">
        <f>ROUND('qx mannen 2022'!N77,10)</f>
        <v>2.4552044200000001E-2</v>
      </c>
      <c r="O77">
        <f>ROUND('qx mannen 2022'!O77,10)</f>
        <v>2.4083382800000001E-2</v>
      </c>
      <c r="P77">
        <f>ROUND('qx mannen 2022'!P77,10)</f>
        <v>2.36216715E-2</v>
      </c>
      <c r="Q77">
        <f>ROUND('qx mannen 2022'!Q77,10)</f>
        <v>2.3166874600000002E-2</v>
      </c>
      <c r="R77">
        <f>ROUND('qx mannen 2022'!R77,10)</f>
        <v>2.2719012600000001E-2</v>
      </c>
      <c r="S77">
        <f>ROUND('qx mannen 2022'!S77,10)</f>
        <v>2.2278122899999999E-2</v>
      </c>
      <c r="T77">
        <f>ROUND('qx mannen 2022'!T77,10)</f>
        <v>2.1844241800000001E-2</v>
      </c>
      <c r="U77">
        <f>ROUND('qx mannen 2022'!U77,10)</f>
        <v>2.1417396500000001E-2</v>
      </c>
      <c r="V77">
        <f>ROUND('qx mannen 2022'!V77,10)</f>
        <v>2.0997601899999999E-2</v>
      </c>
      <c r="W77">
        <f>ROUND('qx mannen 2022'!W77,10)</f>
        <v>2.05848603E-2</v>
      </c>
      <c r="X77">
        <f>ROUND('qx mannen 2022'!X77,10)</f>
        <v>2.0179161599999999E-2</v>
      </c>
      <c r="Y77">
        <f>ROUND('qx mannen 2022'!Y77,10)</f>
        <v>1.9780484099999999E-2</v>
      </c>
      <c r="Z77">
        <f>ROUND('qx mannen 2022'!Z77,10)</f>
        <v>1.9388796E-2</v>
      </c>
      <c r="AA77">
        <f>ROUND('qx mannen 2022'!AA77,10)</f>
        <v>1.9004055999999998E-2</v>
      </c>
      <c r="AB77">
        <f>ROUND('qx mannen 2022'!AB77,10)</f>
        <v>1.86262146E-2</v>
      </c>
      <c r="AC77">
        <f>ROUND('qx mannen 2022'!AC77,10)</f>
        <v>1.82552149E-2</v>
      </c>
      <c r="AD77">
        <f>ROUND('qx mannen 2022'!AD77,10)</f>
        <v>1.7890993800000001E-2</v>
      </c>
      <c r="AE77">
        <f>ROUND('qx mannen 2022'!AE77,10)</f>
        <v>1.7533482499999999E-2</v>
      </c>
      <c r="AF77">
        <f>ROUND('qx mannen 2022'!AF77,10)</f>
        <v>1.7182607200000002E-2</v>
      </c>
      <c r="AG77">
        <f>ROUND('qx mannen 2022'!AG77,10)</f>
        <v>1.68382901E-2</v>
      </c>
      <c r="AH77">
        <f>ROUND('qx mannen 2022'!AH77,10)</f>
        <v>1.6500449899999999E-2</v>
      </c>
      <c r="AI77">
        <f>ROUND('qx mannen 2022'!AI77,10)</f>
        <v>1.61690019E-2</v>
      </c>
      <c r="AJ77">
        <f>ROUND('qx mannen 2022'!AJ77,10)</f>
        <v>1.5843859200000001E-2</v>
      </c>
      <c r="AK77">
        <f>ROUND('qx mannen 2022'!AK77,10)</f>
        <v>1.5524932599999999E-2</v>
      </c>
      <c r="AL77">
        <f>ROUND('qx mannen 2022'!AL77,10)</f>
        <v>1.5212131300000001E-2</v>
      </c>
      <c r="AM77">
        <f>ROUND('qx mannen 2022'!AM77,10)</f>
        <v>1.4905363099999999E-2</v>
      </c>
      <c r="AN77">
        <f>ROUND('qx mannen 2022'!AN77,10)</f>
        <v>1.4604534799999999E-2</v>
      </c>
      <c r="AO77">
        <f>ROUND('qx mannen 2022'!AO77,10)</f>
        <v>1.43095524E-2</v>
      </c>
      <c r="AP77">
        <f>ROUND('qx mannen 2022'!AP77,10)</f>
        <v>1.4020321400000001E-2</v>
      </c>
      <c r="AQ77">
        <f>ROUND('qx mannen 2022'!AQ77,10)</f>
        <v>1.37367471E-2</v>
      </c>
      <c r="AR77">
        <f>ROUND('qx mannen 2022'!AR77,10)</f>
        <v>1.3458734700000001E-2</v>
      </c>
      <c r="AS77">
        <f>ROUND('qx mannen 2022'!AS77,10)</f>
        <v>1.31861896E-2</v>
      </c>
      <c r="AT77">
        <f>ROUND('qx mannen 2022'!AT77,10)</f>
        <v>1.29190173E-2</v>
      </c>
      <c r="AU77">
        <f>ROUND('qx mannen 2022'!AU77,10)</f>
        <v>1.2657124E-2</v>
      </c>
      <c r="AV77">
        <f>ROUND('qx mannen 2022'!AV77,10)</f>
        <v>1.24004162E-2</v>
      </c>
      <c r="AW77">
        <f>ROUND('qx mannen 2022'!AW77,10)</f>
        <v>1.21488013E-2</v>
      </c>
      <c r="AX77">
        <f>ROUND('qx mannen 2022'!AX77,10)</f>
        <v>1.1902187200000001E-2</v>
      </c>
      <c r="AY77">
        <f>ROUND('qx mannen 2022'!AY77,10)</f>
        <v>1.16604829E-2</v>
      </c>
      <c r="AZ77">
        <f>ROUND('qx mannen 2022'!AZ77,10)</f>
        <v>1.1423598300000001E-2</v>
      </c>
      <c r="BA77">
        <f>ROUND('qx mannen 2022'!BA77,10)</f>
        <v>1.1191444E-2</v>
      </c>
      <c r="BB77">
        <f>ROUND('qx mannen 2022'!BB77,10)</f>
        <v>1.09639319E-2</v>
      </c>
      <c r="BC77">
        <f>ROUND('qx mannen 2022'!BC77,10)</f>
        <v>1.0740975099999999E-2</v>
      </c>
      <c r="BD77">
        <f>ROUND('qx mannen 2022'!BD77,10)</f>
        <v>1.05224876E-2</v>
      </c>
      <c r="BE77">
        <f>ROUND('qx mannen 2022'!BE77,10)</f>
        <v>1.03083846E-2</v>
      </c>
      <c r="BF77">
        <f>ROUND('qx mannen 2022'!BF77,10)</f>
        <v>1.0098582599999999E-2</v>
      </c>
      <c r="BG77">
        <f>ROUND('qx mannen 2022'!BG77,10)</f>
        <v>9.8929993000000001E-3</v>
      </c>
      <c r="BH77">
        <f>ROUND('qx mannen 2022'!BH77,10)</f>
        <v>9.6915535000000001E-3</v>
      </c>
      <c r="BI77">
        <f>ROUND('qx mannen 2022'!BI77,10)</f>
        <v>9.4941654000000007E-3</v>
      </c>
      <c r="BJ77">
        <f>ROUND('qx mannen 2022'!BJ77,10)</f>
        <v>9.3007564000000004E-3</v>
      </c>
      <c r="BK77">
        <f>ROUND('qx mannen 2022'!BK77,10)</f>
        <v>9.1112491999999993E-3</v>
      </c>
      <c r="BL77">
        <f>ROUND('qx mannen 2022'!BL77,10)</f>
        <v>8.9255675999999999E-3</v>
      </c>
      <c r="BM77">
        <f>ROUND('qx mannen 2022'!BM77,10)</f>
        <v>8.7436370000000003E-3</v>
      </c>
      <c r="BN77">
        <f>ROUND('qx mannen 2022'!BN77,10)</f>
        <v>8.5653837999999996E-3</v>
      </c>
      <c r="BO77">
        <f>ROUND('qx mannen 2022'!BO77,10)</f>
        <v>8.3907357000000005E-3</v>
      </c>
      <c r="BP77">
        <f>ROUND('qx mannen 2022'!BP77,10)</f>
        <v>8.2196217000000005E-3</v>
      </c>
      <c r="BQ77">
        <f>ROUND('qx mannen 2022'!BQ77,10)</f>
        <v>8.0519719999999993E-3</v>
      </c>
      <c r="BR77">
        <f>ROUND('qx mannen 2022'!BR77,10)</f>
        <v>7.8877181999999994E-3</v>
      </c>
      <c r="BS77">
        <f>ROUND('qx mannen 2022'!BS77,10)</f>
        <v>7.726793E-3</v>
      </c>
      <c r="BT77">
        <f>ROUND('qx mannen 2022'!BT77,10)</f>
        <v>7.5691303E-3</v>
      </c>
      <c r="BU77">
        <f>ROUND('qx mannen 2022'!BU77,10)</f>
        <v>7.4146652E-3</v>
      </c>
      <c r="BV77">
        <f>ROUND('qx mannen 2022'!BV77,10)</f>
        <v>7.2633341000000002E-3</v>
      </c>
      <c r="BW77">
        <f>ROUND('qx mannen 2022'!BW77,10)</f>
        <v>7.1150744999999996E-3</v>
      </c>
      <c r="BX77">
        <f>ROUND('qx mannen 2022'!BX77,10)</f>
        <v>6.9698251000000003E-3</v>
      </c>
      <c r="BY77">
        <f>ROUND('qx mannen 2022'!BY77,10)</f>
        <v>6.8275256999999999E-3</v>
      </c>
      <c r="BZ77">
        <f>ROUND('qx mannen 2022'!BZ77,10)</f>
        <v>6.6881171999999996E-3</v>
      </c>
      <c r="CA77">
        <f>ROUND('qx mannen 2022'!CA77,10)</f>
        <v>6.5515419E-3</v>
      </c>
      <c r="CB77">
        <f>ROUND('qx mannen 2022'!CB77,10)</f>
        <v>6.4177428E-3</v>
      </c>
      <c r="CC77">
        <f>ROUND('qx mannen 2022'!CC77,10)</f>
        <v>6.2866642999999996E-3</v>
      </c>
      <c r="CD77">
        <f>ROUND('qx mannen 2022'!CD77,10)</f>
        <v>6.1582516999999998E-3</v>
      </c>
      <c r="CE77">
        <f>ROUND('qx mannen 2022'!CE77,10)</f>
        <v>6.0324513999999996E-3</v>
      </c>
      <c r="CF77">
        <f>ROUND('qx mannen 2022'!CF77,10)</f>
        <v>5.9092108000000001E-3</v>
      </c>
      <c r="CG77">
        <f>ROUND('qx mannen 2022'!CG77,10)</f>
        <v>5.7884785000000003E-3</v>
      </c>
      <c r="CH77">
        <f>ROUND('qx mannen 2022'!CH77,10)</f>
        <v>5.6702037000000002E-3</v>
      </c>
      <c r="CI77">
        <f>ROUND('qx mannen 2022'!CI77,10)</f>
        <v>5.5543370999999999E-3</v>
      </c>
      <c r="CJ77">
        <f>ROUND('qx mannen 2022'!CJ77,10)</f>
        <v>5.4408301000000003E-3</v>
      </c>
      <c r="CK77">
        <f>ROUND('qx mannen 2022'!CK77,10)</f>
        <v>5.3296348999999996E-3</v>
      </c>
      <c r="CL77">
        <f>ROUND('qx mannen 2022'!CL77,10)</f>
        <v>5.2207049000000004E-3</v>
      </c>
      <c r="CM77">
        <f>ROUND('qx mannen 2022'!CM77,10)</f>
        <v>5.1139944000000003E-3</v>
      </c>
      <c r="CN77">
        <f>ROUND('qx mannen 2022'!CN77,10)</f>
        <v>5.0094583999999998E-3</v>
      </c>
      <c r="CO77">
        <f>ROUND('qx mannen 2022'!CO77,10)</f>
        <v>4.9070529000000002E-3</v>
      </c>
      <c r="CP77">
        <f>ROUND('qx mannen 2022'!CP77,10)</f>
        <v>4.8067350000000003E-3</v>
      </c>
      <c r="CQ77">
        <f>ROUND('qx mannen 2022'!CQ77,10)</f>
        <v>4.7084622000000001E-3</v>
      </c>
      <c r="CR77">
        <f>ROUND('qx mannen 2022'!CR77,10)</f>
        <v>4.6121931999999997E-3</v>
      </c>
      <c r="CS77">
        <f>ROUND('qx mannen 2022'!CS77,10)</f>
        <v>4.5178872999999996E-3</v>
      </c>
      <c r="CT77">
        <f>ROUND('qx mannen 2022'!CT77,10)</f>
        <v>4.4255049000000001E-3</v>
      </c>
      <c r="CU77">
        <f>ROUND('qx mannen 2022'!CU77,10)</f>
        <v>4.3350068E-3</v>
      </c>
      <c r="CV77">
        <f>ROUND('qx mannen 2022'!CV77,10)</f>
        <v>4.2463550000000003E-3</v>
      </c>
      <c r="CW77">
        <f>ROUND('qx mannen 2022'!CW77,10)</f>
        <v>4.1595117999999997E-3</v>
      </c>
      <c r="CX77">
        <f>ROUND('qx mannen 2022'!CX77,10)</f>
        <v>4.0744405999999997E-3</v>
      </c>
      <c r="CY77">
        <f>ROUND('qx mannen 2022'!CY77,10)</f>
        <v>3.9911054999999997E-3</v>
      </c>
      <c r="CZ77">
        <f>ROUND('qx mannen 2022'!CZ77,10)</f>
        <v>3.9094712000000004E-3</v>
      </c>
      <c r="DA77">
        <f>ROUND('qx mannen 2022'!DA77,10)</f>
        <v>3.8295031000000002E-3</v>
      </c>
      <c r="DB77">
        <f>ROUND('qx mannen 2022'!DB77,10)</f>
        <v>3.7511673999999998E-3</v>
      </c>
      <c r="DC77">
        <f>ROUND('qx mannen 2022'!DC77,10)</f>
        <v>3.6744309000000001E-3</v>
      </c>
      <c r="DD77">
        <f>ROUND('qx mannen 2022'!DD77,10)</f>
        <v>3.5992610999999999E-3</v>
      </c>
      <c r="DE77">
        <f>ROUND('qx mannen 2022'!DE77,10)</f>
        <v>3.5256262000000001E-3</v>
      </c>
      <c r="DF77">
        <f>ROUND('qx mannen 2022'!DF77,10)</f>
        <v>3.453495E-3</v>
      </c>
      <c r="DG77">
        <f>ROUND('qx mannen 2022'!DG77,10)</f>
        <v>3.3828368E-3</v>
      </c>
      <c r="DH77">
        <f>ROUND('qx mannen 2022'!DH77,10)</f>
        <v>3.3136217999999999E-3</v>
      </c>
      <c r="DI77">
        <f>ROUND('qx mannen 2022'!DI77,10)</f>
        <v>3.2458205000000001E-3</v>
      </c>
      <c r="DJ77">
        <f>ROUND('qx mannen 2022'!DJ77,10)</f>
        <v>3.1794040999999999E-3</v>
      </c>
      <c r="DK77">
        <f>ROUND('qx mannen 2022'!DK77,10)</f>
        <v>3.1143445E-3</v>
      </c>
      <c r="DL77">
        <f>ROUND('qx mannen 2022'!DL77,10)</f>
        <v>3.0506141000000001E-3</v>
      </c>
      <c r="DM77">
        <f>ROUND('qx mannen 2022'!DM77,10)</f>
        <v>2.9881858999999998E-3</v>
      </c>
      <c r="DN77">
        <f>ROUND('qx mannen 2022'!DN77,10)</f>
        <v>2.9270330999999999E-3</v>
      </c>
      <c r="DO77">
        <f>ROUND('qx mannen 2022'!DO77,10)</f>
        <v>2.8671299999999999E-3</v>
      </c>
      <c r="DP77">
        <f>ROUND('qx mannen 2022'!DP77,10)</f>
        <v>2.8084511E-3</v>
      </c>
      <c r="DQ77">
        <f>ROUND('qx mannen 2022'!DQ77,10)</f>
        <v>2.7509714000000002E-3</v>
      </c>
      <c r="DR77">
        <f>ROUND('qx mannen 2022'!DR77,10)</f>
        <v>2.6946664000000002E-3</v>
      </c>
      <c r="DS77">
        <f>ROUND('qx mannen 2022'!DS77,10)</f>
        <v>2.6395123000000002E-3</v>
      </c>
      <c r="DT77">
        <f>ROUND('qx mannen 2022'!DT77,10)</f>
        <v>2.5854855E-3</v>
      </c>
      <c r="DU77">
        <f>ROUND('qx mannen 2022'!DU77,10)</f>
        <v>2.5325631999999999E-3</v>
      </c>
      <c r="DV77">
        <f>ROUND('qx mannen 2022'!DV77,10)</f>
        <v>2.4807227000000001E-3</v>
      </c>
      <c r="DW77">
        <f>ROUND('qx mannen 2022'!DW77,10)</f>
        <v>2.4299421000000001E-3</v>
      </c>
      <c r="DX77">
        <f>ROUND('qx mannen 2022'!DX77,10)</f>
        <v>2.3801996000000001E-3</v>
      </c>
      <c r="DY77">
        <f>ROUND('qx mannen 2022'!DY77,10)</f>
        <v>2.3314743000000001E-3</v>
      </c>
      <c r="DZ77">
        <f>ROUND('qx mannen 2022'!DZ77,10)</f>
        <v>2.2837451999999999E-3</v>
      </c>
      <c r="EA77">
        <f>ROUND('qx mannen 2022'!EA77,10)</f>
        <v>2.2369921000000002E-3</v>
      </c>
      <c r="EB77">
        <f>ROUND('qx mannen 2022'!EB77,10)</f>
        <v>2.1911949999999999E-3</v>
      </c>
      <c r="EC77">
        <f>ROUND('qx mannen 2022'!EC77,10)</f>
        <v>2.1463344999999999E-3</v>
      </c>
      <c r="ED77">
        <f>ROUND('qx mannen 2022'!ED77,10)</f>
        <v>2.1023915000000001E-3</v>
      </c>
      <c r="EE77">
        <f>ROUND('qx mannen 2022'!EE77,10)</f>
        <v>2.0593472000000001E-3</v>
      </c>
      <c r="EF77">
        <f>ROUND('qx mannen 2022'!EF77,10)</f>
        <v>2.0171832000000002E-3</v>
      </c>
      <c r="EG77">
        <f>ROUND('qx mannen 2022'!EG77,10)</f>
        <v>1.9758816999999999E-3</v>
      </c>
      <c r="EH77">
        <f>ROUND('qx mannen 2022'!EH77,10)</f>
        <v>1.9354249999999999E-3</v>
      </c>
      <c r="EI77">
        <f>ROUND('qx mannen 2022'!EI77,10)</f>
        <v>1.8957958999999999E-3</v>
      </c>
      <c r="EJ77">
        <f>ROUND('qx mannen 2022'!EJ77,10)</f>
        <v>1.8569774E-3</v>
      </c>
      <c r="EK77">
        <f>ROUND('qx mannen 2022'!EK77,10)</f>
        <v>1.8189530999999999E-3</v>
      </c>
      <c r="EL77">
        <f>ROUND('qx mannen 2022'!EL77,10)</f>
        <v>1.7817066000000001E-3</v>
      </c>
      <c r="EM77">
        <f>ROUND('qx mannen 2022'!EM77,10)</f>
        <v>1.7452221999999999E-3</v>
      </c>
      <c r="EN77">
        <f>ROUND('qx mannen 2022'!EN77,10)</f>
        <v>1.7094841999999999E-3</v>
      </c>
      <c r="EO77">
        <f>ROUND('qx mannen 2022'!EO77,10)</f>
        <v>1.6744774000000001E-3</v>
      </c>
      <c r="EP77">
        <f>ROUND('qx mannen 2022'!EP77,10)</f>
        <v>1.6401868999999999E-3</v>
      </c>
      <c r="EQ77">
        <f>ROUND('qx mannen 2022'!EQ77,10)</f>
        <v>1.6065980999999999E-3</v>
      </c>
      <c r="ER77">
        <f>ROUND('qx mannen 2022'!ER77,10)</f>
        <v>1.5736965E-3</v>
      </c>
      <c r="ES77">
        <f>ROUND('qx mannen 2022'!ES77,10)</f>
        <v>1.5414682999999999E-3</v>
      </c>
      <c r="ET77">
        <f>ROUND('qx mannen 2022'!ET77,10)</f>
        <v>1.5098995E-3</v>
      </c>
      <c r="EU77">
        <f>ROUND('qx mannen 2022'!EU77,10)</f>
        <v>1.4789768E-3</v>
      </c>
      <c r="EV77">
        <f>ROUND('qx mannen 2022'!EV77,10)</f>
        <v>1.4486868999999999E-3</v>
      </c>
      <c r="EW77">
        <f>ROUND('qx mannen 2022'!EW77,10)</f>
        <v>1.4190169E-3</v>
      </c>
      <c r="EX77">
        <f>ROUND('qx mannen 2022'!EX77,10)</f>
        <v>1.3899540999999999E-3</v>
      </c>
      <c r="EY77">
        <f>ROUND('qx mannen 2022'!EY77,10)</f>
        <v>1.3614861999999999E-3</v>
      </c>
      <c r="EZ77">
        <f>ROUND('qx mannen 2022'!EZ77,10)</f>
        <v>1.3336009E-3</v>
      </c>
      <c r="FA77">
        <f>ROUND('qx mannen 2022'!FA77,10)</f>
        <v>1.3062864E-3</v>
      </c>
      <c r="FB77">
        <f>ROUND('qx mannen 2022'!FB77,10)</f>
        <v>1.279531E-3</v>
      </c>
      <c r="FC77">
        <f>ROUND('qx mannen 2022'!FC77,10)</f>
        <v>1.2533232E-3</v>
      </c>
      <c r="FD77">
        <f>ROUND('qx mannen 2022'!FD77,10)</f>
        <v>1.2276519E-3</v>
      </c>
      <c r="FE77">
        <f>ROUND('qx mannen 2022'!FE77,10)</f>
        <v>1.2025060999999999E-3</v>
      </c>
      <c r="FF77">
        <f>ROUND('qx mannen 2022'!FF77,10)</f>
        <v>1.1778750999999999E-3</v>
      </c>
      <c r="FG77">
        <f>ROUND('qx mannen 2022'!FG77,10)</f>
        <v>1.1537482999999999E-3</v>
      </c>
      <c r="FH77">
        <f>ROUND('qx mannen 2022'!FH77,10)</f>
        <v>1.1301154E-3</v>
      </c>
      <c r="FI77">
        <f>ROUND('qx mannen 2022'!FI77,10)</f>
        <v>1.1069662999999999E-3</v>
      </c>
      <c r="FJ77">
        <f>ROUND('qx mannen 2022'!FJ77,10)</f>
        <v>1.0842911000000001E-3</v>
      </c>
      <c r="FK77">
        <f>ROUND('qx mannen 2022'!FK77,10)</f>
        <v>1.0620802E-3</v>
      </c>
      <c r="FL77">
        <f>ROUND('qx mannen 2022'!FL77,10)</f>
        <v>1.040324E-3</v>
      </c>
      <c r="FM77">
        <f>ROUND('qx mannen 2022'!FM77,10)</f>
        <v>1.0190132000000001E-3</v>
      </c>
      <c r="FN77">
        <f>ROUND('qx mannen 2022'!FN77,10)</f>
        <v>9.9813880000000003E-4</v>
      </c>
      <c r="FO77">
        <f>ROUND('qx mannen 2022'!FO77,10)</f>
        <v>9.7769179999999999E-4</v>
      </c>
      <c r="FP77">
        <f>ROUND('qx mannen 2022'!FP77,10)</f>
        <v>9.5766340000000001E-4</v>
      </c>
      <c r="FQ77">
        <f>ROUND('qx mannen 2022'!FQ77,10)</f>
        <v>9.3804510000000002E-4</v>
      </c>
    </row>
    <row r="78" spans="2:173" x14ac:dyDescent="0.2">
      <c r="B78">
        <f>ROUND('qx mannen 2022'!B78,10)</f>
        <v>3.7987126599999997E-2</v>
      </c>
      <c r="C78">
        <f>ROUND('qx mannen 2022'!C78,10)</f>
        <v>3.7248587E-2</v>
      </c>
      <c r="D78">
        <f>ROUND('qx mannen 2022'!D78,10)</f>
        <v>3.4777836899999998E-2</v>
      </c>
      <c r="E78">
        <f>ROUND('qx mannen 2022'!E78,10)</f>
        <v>3.3319647399999999E-2</v>
      </c>
      <c r="F78">
        <f>ROUND('qx mannen 2022'!F78,10)</f>
        <v>3.23338632E-2</v>
      </c>
      <c r="G78">
        <f>ROUND('qx mannen 2022'!G78,10)</f>
        <v>3.15754413E-2</v>
      </c>
      <c r="H78">
        <f>ROUND('qx mannen 2022'!H78,10)</f>
        <v>3.09289723E-2</v>
      </c>
      <c r="I78">
        <f>ROUND('qx mannen 2022'!I78,10)</f>
        <v>3.0339146300000001E-2</v>
      </c>
      <c r="J78">
        <f>ROUND('qx mannen 2022'!J78,10)</f>
        <v>2.97793121E-2</v>
      </c>
      <c r="K78">
        <f>ROUND('qx mannen 2022'!K78,10)</f>
        <v>2.9236672299999999E-2</v>
      </c>
      <c r="L78">
        <f>ROUND('qx mannen 2022'!L78,10)</f>
        <v>2.8705162100000001E-2</v>
      </c>
      <c r="M78">
        <f>ROUND('qx mannen 2022'!M78,10)</f>
        <v>2.8181988000000002E-2</v>
      </c>
      <c r="N78">
        <f>ROUND('qx mannen 2022'!N78,10)</f>
        <v>2.7665937200000001E-2</v>
      </c>
      <c r="O78">
        <f>ROUND('qx mannen 2022'!O78,10)</f>
        <v>2.71565509E-2</v>
      </c>
      <c r="P78">
        <f>ROUND('qx mannen 2022'!P78,10)</f>
        <v>2.6653720200000001E-2</v>
      </c>
      <c r="Q78">
        <f>ROUND('qx mannen 2022'!Q78,10)</f>
        <v>2.6157489999999999E-2</v>
      </c>
      <c r="R78">
        <f>ROUND('qx mannen 2022'!R78,10)</f>
        <v>2.5667964099999999E-2</v>
      </c>
      <c r="S78">
        <f>ROUND('qx mannen 2022'!S78,10)</f>
        <v>2.5185260300000002E-2</v>
      </c>
      <c r="T78">
        <f>ROUND('qx mannen 2022'!T78,10)</f>
        <v>2.47094897E-2</v>
      </c>
      <c r="U78">
        <f>ROUND('qx mannen 2022'!U78,10)</f>
        <v>2.4240747900000002E-2</v>
      </c>
      <c r="V78">
        <f>ROUND('qx mannen 2022'!V78,10)</f>
        <v>2.3779112000000002E-2</v>
      </c>
      <c r="W78">
        <f>ROUND('qx mannen 2022'!W78,10)</f>
        <v>2.3324640300000001E-2</v>
      </c>
      <c r="X78">
        <f>ROUND('qx mannen 2022'!X78,10)</f>
        <v>2.2877372900000002E-2</v>
      </c>
      <c r="Y78">
        <f>ROUND('qx mannen 2022'!Y78,10)</f>
        <v>2.2437333E-2</v>
      </c>
      <c r="Z78">
        <f>ROUND('qx mannen 2022'!Z78,10)</f>
        <v>2.2004528799999999E-2</v>
      </c>
      <c r="AA78">
        <f>ROUND('qx mannen 2022'!AA78,10)</f>
        <v>2.1578954599999998E-2</v>
      </c>
      <c r="AB78">
        <f>ROUND('qx mannen 2022'!AB78,10)</f>
        <v>2.1160592299999999E-2</v>
      </c>
      <c r="AC78">
        <f>ROUND('qx mannen 2022'!AC78,10)</f>
        <v>2.0749412700000001E-2</v>
      </c>
      <c r="AD78">
        <f>ROUND('qx mannen 2022'!AD78,10)</f>
        <v>2.03453772E-2</v>
      </c>
      <c r="AE78">
        <f>ROUND('qx mannen 2022'!AE78,10)</f>
        <v>1.9948438200000002E-2</v>
      </c>
      <c r="AF78">
        <f>ROUND('qx mannen 2022'!AF78,10)</f>
        <v>1.95585406E-2</v>
      </c>
      <c r="AG78">
        <f>ROUND('qx mannen 2022'!AG78,10)</f>
        <v>1.9175622600000001E-2</v>
      </c>
      <c r="AH78">
        <f>ROUND('qx mannen 2022'!AH78,10)</f>
        <v>1.8799616500000001E-2</v>
      </c>
      <c r="AI78">
        <f>ROUND('qx mannen 2022'!AI78,10)</f>
        <v>1.8430449500000001E-2</v>
      </c>
      <c r="AJ78">
        <f>ROUND('qx mannen 2022'!AJ78,10)</f>
        <v>1.8068044500000002E-2</v>
      </c>
      <c r="AK78">
        <f>ROUND('qx mannen 2022'!AK78,10)</f>
        <v>1.7712320300000001E-2</v>
      </c>
      <c r="AL78">
        <f>ROUND('qx mannen 2022'!AL78,10)</f>
        <v>1.7363192999999999E-2</v>
      </c>
      <c r="AM78">
        <f>ROUND('qx mannen 2022'!AM78,10)</f>
        <v>1.7020575400000001E-2</v>
      </c>
      <c r="AN78">
        <f>ROUND('qx mannen 2022'!AN78,10)</f>
        <v>1.66843783E-2</v>
      </c>
      <c r="AO78">
        <f>ROUND('qx mannen 2022'!AO78,10)</f>
        <v>1.6354510799999999E-2</v>
      </c>
      <c r="AP78">
        <f>ROUND('qx mannen 2022'!AP78,10)</f>
        <v>1.60308802E-2</v>
      </c>
      <c r="AQ78">
        <f>ROUND('qx mannen 2022'!AQ78,10)</f>
        <v>1.5713392900000001E-2</v>
      </c>
      <c r="AR78">
        <f>ROUND('qx mannen 2022'!AR78,10)</f>
        <v>1.54019541E-2</v>
      </c>
      <c r="AS78">
        <f>ROUND('qx mannen 2022'!AS78,10)</f>
        <v>1.5096468700000001E-2</v>
      </c>
      <c r="AT78">
        <f>ROUND('qx mannen 2022'!AT78,10)</f>
        <v>1.4796841200000001E-2</v>
      </c>
      <c r="AU78">
        <f>ROUND('qx mannen 2022'!AU78,10)</f>
        <v>1.4502975899999999E-2</v>
      </c>
      <c r="AV78">
        <f>ROUND('qx mannen 2022'!AV78,10)</f>
        <v>1.4214777099999999E-2</v>
      </c>
      <c r="AW78">
        <f>ROUND('qx mannen 2022'!AW78,10)</f>
        <v>1.39321493E-2</v>
      </c>
      <c r="AX78">
        <f>ROUND('qx mannen 2022'!AX78,10)</f>
        <v>1.36549974E-2</v>
      </c>
      <c r="AY78">
        <f>ROUND('qx mannen 2022'!AY78,10)</f>
        <v>1.33832269E-2</v>
      </c>
      <c r="AZ78">
        <f>ROUND('qx mannen 2022'!AZ78,10)</f>
        <v>1.3116743599999999E-2</v>
      </c>
      <c r="BA78">
        <f>ROUND('qx mannen 2022'!BA78,10)</f>
        <v>1.2855454400000001E-2</v>
      </c>
      <c r="BB78">
        <f>ROUND('qx mannen 2022'!BB78,10)</f>
        <v>1.25992668E-2</v>
      </c>
      <c r="BC78">
        <f>ROUND('qx mannen 2022'!BC78,10)</f>
        <v>1.2348089E-2</v>
      </c>
      <c r="BD78">
        <f>ROUND('qx mannen 2022'!BD78,10)</f>
        <v>1.2101830500000001E-2</v>
      </c>
      <c r="BE78">
        <f>ROUND('qx mannen 2022'!BE78,10)</f>
        <v>1.1860401600000001E-2</v>
      </c>
      <c r="BF78">
        <f>ROUND('qx mannen 2022'!BF78,10)</f>
        <v>1.16237137E-2</v>
      </c>
      <c r="BG78">
        <f>ROUND('qx mannen 2022'!BG78,10)</f>
        <v>1.1391679300000001E-2</v>
      </c>
      <c r="BH78">
        <f>ROUND('qx mannen 2022'!BH78,10)</f>
        <v>1.1164212E-2</v>
      </c>
      <c r="BI78">
        <f>ROUND('qx mannen 2022'!BI78,10)</f>
        <v>1.0941226599999999E-2</v>
      </c>
      <c r="BJ78">
        <f>ROUND('qx mannen 2022'!BJ78,10)</f>
        <v>1.07226392E-2</v>
      </c>
      <c r="BK78">
        <f>ROUND('qx mannen 2022'!BK78,10)</f>
        <v>1.0508366999999999E-2</v>
      </c>
      <c r="BL78">
        <f>ROUND('qx mannen 2022'!BL78,10)</f>
        <v>1.0298328400000001E-2</v>
      </c>
      <c r="BM78">
        <f>ROUND('qx mannen 2022'!BM78,10)</f>
        <v>1.0092443099999999E-2</v>
      </c>
      <c r="BN78">
        <f>ROUND('qx mannen 2022'!BN78,10)</f>
        <v>9.8906322000000008E-3</v>
      </c>
      <c r="BO78">
        <f>ROUND('qx mannen 2022'!BO78,10)</f>
        <v>9.6928177000000001E-3</v>
      </c>
      <c r="BP78">
        <f>ROUND('qx mannen 2022'!BP78,10)</f>
        <v>9.4989231000000007E-3</v>
      </c>
      <c r="BQ78">
        <f>ROUND('qx mannen 2022'!BQ78,10)</f>
        <v>9.3088731999999997E-3</v>
      </c>
      <c r="BR78">
        <f>ROUND('qx mannen 2022'!BR78,10)</f>
        <v>9.1225939999999995E-3</v>
      </c>
      <c r="BS78">
        <f>ROUND('qx mannen 2022'!BS78,10)</f>
        <v>8.9400126999999996E-3</v>
      </c>
      <c r="BT78">
        <f>ROUND('qx mannen 2022'!BT78,10)</f>
        <v>8.7610576999999999E-3</v>
      </c>
      <c r="BU78">
        <f>ROUND('qx mannen 2022'!BU78,10)</f>
        <v>8.5856588999999994E-3</v>
      </c>
      <c r="BV78">
        <f>ROUND('qx mannen 2022'!BV78,10)</f>
        <v>8.4137472000000001E-3</v>
      </c>
      <c r="BW78">
        <f>ROUND('qx mannen 2022'!BW78,10)</f>
        <v>8.2452545999999998E-3</v>
      </c>
      <c r="BX78">
        <f>ROUND('qx mannen 2022'!BX78,10)</f>
        <v>8.0801147E-3</v>
      </c>
      <c r="BY78">
        <f>ROUND('qx mannen 2022'!BY78,10)</f>
        <v>7.9182620000000006E-3</v>
      </c>
      <c r="BZ78">
        <f>ROUND('qx mannen 2022'!BZ78,10)</f>
        <v>7.7596323000000004E-3</v>
      </c>
      <c r="CA78">
        <f>ROUND('qx mannen 2022'!CA78,10)</f>
        <v>7.6041625E-3</v>
      </c>
      <c r="CB78">
        <f>ROUND('qx mannen 2022'!CB78,10)</f>
        <v>7.4517906E-3</v>
      </c>
      <c r="CC78">
        <f>ROUND('qx mannen 2022'!CC78,10)</f>
        <v>7.3024559999999997E-3</v>
      </c>
      <c r="CD78">
        <f>ROUND('qx mannen 2022'!CD78,10)</f>
        <v>7.156099E-3</v>
      </c>
      <c r="CE78">
        <f>ROUND('qx mannen 2022'!CE78,10)</f>
        <v>7.0126609999999999E-3</v>
      </c>
      <c r="CF78">
        <f>ROUND('qx mannen 2022'!CF78,10)</f>
        <v>6.8720845999999999E-3</v>
      </c>
      <c r="CG78">
        <f>ROUND('qx mannen 2022'!CG78,10)</f>
        <v>6.7343135000000002E-3</v>
      </c>
      <c r="CH78">
        <f>ROUND('qx mannen 2022'!CH78,10)</f>
        <v>6.5992923999999998E-3</v>
      </c>
      <c r="CI78">
        <f>ROUND('qx mannen 2022'!CI78,10)</f>
        <v>6.4669669000000001E-3</v>
      </c>
      <c r="CJ78">
        <f>ROUND('qx mannen 2022'!CJ78,10)</f>
        <v>6.3372840000000003E-3</v>
      </c>
      <c r="CK78">
        <f>ROUND('qx mannen 2022'!CK78,10)</f>
        <v>6.2101913E-3</v>
      </c>
      <c r="CL78">
        <f>ROUND('qx mannen 2022'!CL78,10)</f>
        <v>6.0856377000000003E-3</v>
      </c>
      <c r="CM78">
        <f>ROUND('qx mannen 2022'!CM78,10)</f>
        <v>5.9635729000000002E-3</v>
      </c>
      <c r="CN78">
        <f>ROUND('qx mannen 2022'!CN78,10)</f>
        <v>5.8439477000000002E-3</v>
      </c>
      <c r="CO78">
        <f>ROUND('qx mannen 2022'!CO78,10)</f>
        <v>5.7267137000000003E-3</v>
      </c>
      <c r="CP78">
        <f>ROUND('qx mannen 2022'!CP78,10)</f>
        <v>5.6118236000000004E-3</v>
      </c>
      <c r="CQ78">
        <f>ROUND('qx mannen 2022'!CQ78,10)</f>
        <v>5.4992308999999998E-3</v>
      </c>
      <c r="CR78">
        <f>ROUND('qx mannen 2022'!CR78,10)</f>
        <v>5.3888900000000003E-3</v>
      </c>
      <c r="CS78">
        <f>ROUND('qx mannen 2022'!CS78,10)</f>
        <v>5.2807562000000002E-3</v>
      </c>
      <c r="CT78">
        <f>ROUND('qx mannen 2022'!CT78,10)</f>
        <v>5.1747857000000001E-3</v>
      </c>
      <c r="CU78">
        <f>ROUND('qx mannen 2022'!CU78,10)</f>
        <v>5.0709355000000001E-3</v>
      </c>
      <c r="CV78">
        <f>ROUND('qx mannen 2022'!CV78,10)</f>
        <v>4.9691635999999997E-3</v>
      </c>
      <c r="CW78">
        <f>ROUND('qx mannen 2022'!CW78,10)</f>
        <v>4.8694285E-3</v>
      </c>
      <c r="CX78">
        <f>ROUND('qx mannen 2022'!CX78,10)</f>
        <v>4.7716898000000002E-3</v>
      </c>
      <c r="CY78">
        <f>ROUND('qx mannen 2022'!CY78,10)</f>
        <v>4.6759076999999998E-3</v>
      </c>
      <c r="CZ78">
        <f>ROUND('qx mannen 2022'!CZ78,10)</f>
        <v>4.5820434000000002E-3</v>
      </c>
      <c r="DA78">
        <f>ROUND('qx mannen 2022'!DA78,10)</f>
        <v>4.4900586999999997E-3</v>
      </c>
      <c r="DB78">
        <f>ROUND('qx mannen 2022'!DB78,10)</f>
        <v>4.3999160000000002E-3</v>
      </c>
      <c r="DC78">
        <f>ROUND('qx mannen 2022'!DC78,10)</f>
        <v>4.3115788000000002E-3</v>
      </c>
      <c r="DD78">
        <f>ROUND('qx mannen 2022'!DD78,10)</f>
        <v>4.2250109999999999E-3</v>
      </c>
      <c r="DE78">
        <f>ROUND('qx mannen 2022'!DE78,10)</f>
        <v>4.1401774999999998E-3</v>
      </c>
      <c r="DF78">
        <f>ROUND('qx mannen 2022'!DF78,10)</f>
        <v>4.0570436E-3</v>
      </c>
      <c r="DG78">
        <f>ROUND('qx mannen 2022'!DG78,10)</f>
        <v>3.9755754000000004E-3</v>
      </c>
      <c r="DH78">
        <f>ROUND('qx mannen 2022'!DH78,10)</f>
        <v>3.8957396999999999E-3</v>
      </c>
      <c r="DI78">
        <f>ROUND('qx mannen 2022'!DI78,10)</f>
        <v>3.8175040000000002E-3</v>
      </c>
      <c r="DJ78">
        <f>ROUND('qx mannen 2022'!DJ78,10)</f>
        <v>3.7408363000000001E-3</v>
      </c>
      <c r="DK78">
        <f>ROUND('qx mannen 2022'!DK78,10)</f>
        <v>3.6657054000000001E-3</v>
      </c>
      <c r="DL78">
        <f>ROUND('qx mannen 2022'!DL78,10)</f>
        <v>3.5920804999999998E-3</v>
      </c>
      <c r="DM78">
        <f>ROUND('qx mannen 2022'!DM78,10)</f>
        <v>3.5199315999999998E-3</v>
      </c>
      <c r="DN78">
        <f>ROUND('qx mannen 2022'!DN78,10)</f>
        <v>3.4492292999999999E-3</v>
      </c>
      <c r="DO78">
        <f>ROUND('qx mannen 2022'!DO78,10)</f>
        <v>3.3799445999999999E-3</v>
      </c>
      <c r="DP78">
        <f>ROUND('qx mannen 2022'!DP78,10)</f>
        <v>3.3120491000000001E-3</v>
      </c>
      <c r="DQ78">
        <f>ROUND('qx mannen 2022'!DQ78,10)</f>
        <v>3.2455153000000001E-3</v>
      </c>
      <c r="DR78">
        <f>ROUND('qx mannen 2022'!DR78,10)</f>
        <v>3.1803157999999998E-3</v>
      </c>
      <c r="DS78">
        <f>ROUND('qx mannen 2022'!DS78,10)</f>
        <v>3.1164239E-3</v>
      </c>
      <c r="DT78">
        <f>ROUND('qx mannen 2022'!DT78,10)</f>
        <v>3.0538136E-3</v>
      </c>
      <c r="DU78">
        <f>ROUND('qx mannen 2022'!DU78,10)</f>
        <v>2.9924592999999999E-3</v>
      </c>
      <c r="DV78">
        <f>ROUND('qx mannen 2022'!DV78,10)</f>
        <v>2.9323357000000001E-3</v>
      </c>
      <c r="DW78">
        <f>ROUND('qx mannen 2022'!DW78,10)</f>
        <v>2.8734183000000001E-3</v>
      </c>
      <c r="DX78">
        <f>ROUND('qx mannen 2022'!DX78,10)</f>
        <v>2.8156829999999998E-3</v>
      </c>
      <c r="DY78">
        <f>ROUND('qx mannen 2022'!DY78,10)</f>
        <v>2.7591062E-3</v>
      </c>
      <c r="DZ78">
        <f>ROUND('qx mannen 2022'!DZ78,10)</f>
        <v>2.7036644999999999E-3</v>
      </c>
      <c r="EA78">
        <f>ROUND('qx mannen 2022'!EA78,10)</f>
        <v>2.6493354000000002E-3</v>
      </c>
      <c r="EB78">
        <f>ROUND('qx mannen 2022'!EB78,10)</f>
        <v>2.5960966000000002E-3</v>
      </c>
      <c r="EC78">
        <f>ROUND('qx mannen 2022'!EC78,10)</f>
        <v>2.5439262999999998E-3</v>
      </c>
      <c r="ED78">
        <f>ROUND('qx mannen 2022'!ED78,10)</f>
        <v>2.492803E-3</v>
      </c>
      <c r="EE78">
        <f>ROUND('qx mannen 2022'!EE78,10)</f>
        <v>2.4427058000000001E-3</v>
      </c>
      <c r="EF78">
        <f>ROUND('qx mannen 2022'!EF78,10)</f>
        <v>2.3936141000000001E-3</v>
      </c>
      <c r="EG78">
        <f>ROUND('qx mannen 2022'!EG78,10)</f>
        <v>2.3455079E-3</v>
      </c>
      <c r="EH78">
        <f>ROUND('qx mannen 2022'!EH78,10)</f>
        <v>2.2983674000000001E-3</v>
      </c>
      <c r="EI78">
        <f>ROUND('qx mannen 2022'!EI78,10)</f>
        <v>2.2521732000000002E-3</v>
      </c>
      <c r="EJ78">
        <f>ROUND('qx mannen 2022'!EJ78,10)</f>
        <v>2.2069065E-3</v>
      </c>
      <c r="EK78">
        <f>ROUND('qx mannen 2022'!EK78,10)</f>
        <v>2.1625486E-3</v>
      </c>
      <c r="EL78">
        <f>ROUND('qx mannen 2022'!EL78,10)</f>
        <v>2.1190812000000002E-3</v>
      </c>
      <c r="EM78">
        <f>ROUND('qx mannen 2022'!EM78,10)</f>
        <v>2.0764867E-3</v>
      </c>
      <c r="EN78">
        <f>ROUND('qx mannen 2022'!EN78,10)</f>
        <v>2.0347475000000001E-3</v>
      </c>
      <c r="EO78">
        <f>ROUND('qx mannen 2022'!EO78,10)</f>
        <v>1.9938464000000002E-3</v>
      </c>
      <c r="EP78">
        <f>ROUND('qx mannen 2022'!EP78,10)</f>
        <v>1.9537666000000002E-3</v>
      </c>
      <c r="EQ78">
        <f>ROUND('qx mannen 2022'!EQ78,10)</f>
        <v>1.9144918E-3</v>
      </c>
      <c r="ER78">
        <f>ROUND('qx mannen 2022'!ER78,10)</f>
        <v>1.8760057000000001E-3</v>
      </c>
      <c r="ES78">
        <f>ROUND('qx mannen 2022'!ES78,10)</f>
        <v>1.8382925E-3</v>
      </c>
      <c r="ET78">
        <f>ROUND('qx mannen 2022'!ET78,10)</f>
        <v>1.8013368E-3</v>
      </c>
      <c r="EU78">
        <f>ROUND('qx mannen 2022'!EU78,10)</f>
        <v>1.7651234000000001E-3</v>
      </c>
      <c r="EV78">
        <f>ROUND('qx mannen 2022'!EV78,10)</f>
        <v>1.7296373999999999E-3</v>
      </c>
      <c r="EW78">
        <f>ROUND('qx mannen 2022'!EW78,10)</f>
        <v>1.6948641E-3</v>
      </c>
      <c r="EX78">
        <f>ROUND('qx mannen 2022'!EX78,10)</f>
        <v>1.6607894000000001E-3</v>
      </c>
      <c r="EY78">
        <f>ROUND('qx mannen 2022'!EY78,10)</f>
        <v>1.6273991999999999E-3</v>
      </c>
      <c r="EZ78">
        <f>ROUND('qx mannen 2022'!EZ78,10)</f>
        <v>1.5946796999999999E-3</v>
      </c>
      <c r="FA78">
        <f>ROUND('qx mannen 2022'!FA78,10)</f>
        <v>1.5626176000000001E-3</v>
      </c>
      <c r="FB78">
        <f>ROUND('qx mannen 2022'!FB78,10)</f>
        <v>1.5311996E-3</v>
      </c>
      <c r="FC78">
        <f>ROUND('qx mannen 2022'!FC78,10)</f>
        <v>1.5004128000000001E-3</v>
      </c>
      <c r="FD78">
        <f>ROUND('qx mannen 2022'!FD78,10)</f>
        <v>1.4702446000000001E-3</v>
      </c>
      <c r="FE78">
        <f>ROUND('qx mannen 2022'!FE78,10)</f>
        <v>1.4406824999999999E-3</v>
      </c>
      <c r="FF78">
        <f>ROUND('qx mannen 2022'!FF78,10)</f>
        <v>1.4117144E-3</v>
      </c>
      <c r="FG78">
        <f>ROUND('qx mannen 2022'!FG78,10)</f>
        <v>1.3833284E-3</v>
      </c>
      <c r="FH78">
        <f>ROUND('qx mannen 2022'!FH78,10)</f>
        <v>1.3555126999999999E-3</v>
      </c>
      <c r="FI78">
        <f>ROUND('qx mannen 2022'!FI78,10)</f>
        <v>1.3282560000000001E-3</v>
      </c>
      <c r="FJ78">
        <f>ROUND('qx mannen 2022'!FJ78,10)</f>
        <v>1.3015469999999999E-3</v>
      </c>
      <c r="FK78">
        <f>ROUND('qx mannen 2022'!FK78,10)</f>
        <v>1.2753746999999999E-3</v>
      </c>
      <c r="FL78">
        <f>ROUND('qx mannen 2022'!FL78,10)</f>
        <v>1.2497284E-3</v>
      </c>
      <c r="FM78">
        <f>ROUND('qx mannen 2022'!FM78,10)</f>
        <v>1.2245975E-3</v>
      </c>
      <c r="FN78">
        <f>ROUND('qx mannen 2022'!FN78,10)</f>
        <v>1.1999716E-3</v>
      </c>
      <c r="FO78">
        <f>ROUND('qx mannen 2022'!FO78,10)</f>
        <v>1.1758407000000001E-3</v>
      </c>
      <c r="FP78">
        <f>ROUND('qx mannen 2022'!FP78,10)</f>
        <v>1.1521947000000001E-3</v>
      </c>
      <c r="FQ78">
        <f>ROUND('qx mannen 2022'!FQ78,10)</f>
        <v>1.129024E-3</v>
      </c>
    </row>
    <row r="79" spans="2:173" x14ac:dyDescent="0.2">
      <c r="B79">
        <f>ROUND('qx mannen 2022'!B79,10)</f>
        <v>4.2027079699999997E-2</v>
      </c>
      <c r="C79">
        <f>ROUND('qx mannen 2022'!C79,10)</f>
        <v>4.1280602100000001E-2</v>
      </c>
      <c r="D79">
        <f>ROUND('qx mannen 2022'!D79,10)</f>
        <v>3.8752262400000001E-2</v>
      </c>
      <c r="E79">
        <f>ROUND('qx mannen 2022'!E79,10)</f>
        <v>3.7251907500000001E-2</v>
      </c>
      <c r="F79">
        <f>ROUND('qx mannen 2022'!F79,10)</f>
        <v>3.6232304100000001E-2</v>
      </c>
      <c r="G79">
        <f>ROUND('qx mannen 2022'!G79,10)</f>
        <v>3.5443482800000002E-2</v>
      </c>
      <c r="H79">
        <f>ROUND('qx mannen 2022'!H79,10)</f>
        <v>3.4767312799999998E-2</v>
      </c>
      <c r="I79">
        <f>ROUND('qx mannen 2022'!I79,10)</f>
        <v>3.4147136799999998E-2</v>
      </c>
      <c r="J79">
        <f>ROUND('qx mannen 2022'!J79,10)</f>
        <v>3.3555711500000002E-2</v>
      </c>
      <c r="K79">
        <f>ROUND('qx mannen 2022'!K79,10)</f>
        <v>3.2980039900000001E-2</v>
      </c>
      <c r="L79">
        <f>ROUND('qx mannen 2022'!L79,10)</f>
        <v>3.2414053900000003E-2</v>
      </c>
      <c r="M79">
        <f>ROUND('qx mannen 2022'!M79,10)</f>
        <v>3.1855048699999999E-2</v>
      </c>
      <c r="N79">
        <f>ROUND('qx mannen 2022'!N79,10)</f>
        <v>3.1301940200000003E-2</v>
      </c>
      <c r="O79">
        <f>ROUND('qx mannen 2022'!O79,10)</f>
        <v>3.07544108E-2</v>
      </c>
      <c r="P79">
        <f>ROUND('qx mannen 2022'!P79,10)</f>
        <v>3.0212493E-2</v>
      </c>
      <c r="Q79">
        <f>ROUND('qx mannen 2022'!Q79,10)</f>
        <v>2.9676366900000001E-2</v>
      </c>
      <c r="R79">
        <f>ROUND('qx mannen 2022'!R79,10)</f>
        <v>2.9146262100000001E-2</v>
      </c>
      <c r="S79">
        <f>ROUND('qx mannen 2022'!S79,10)</f>
        <v>2.8622412900000001E-2</v>
      </c>
      <c r="T79">
        <f>ROUND('qx mannen 2022'!T79,10)</f>
        <v>2.81050368E-2</v>
      </c>
      <c r="U79">
        <f>ROUND('qx mannen 2022'!U79,10)</f>
        <v>2.7594326499999999E-2</v>
      </c>
      <c r="V79">
        <f>ROUND('qx mannen 2022'!V79,10)</f>
        <v>2.7090447600000001E-2</v>
      </c>
      <c r="W79">
        <f>ROUND('qx mannen 2022'!W79,10)</f>
        <v>2.6593538199999999E-2</v>
      </c>
      <c r="X79">
        <f>ROUND('qx mannen 2022'!X79,10)</f>
        <v>2.6103711200000001E-2</v>
      </c>
      <c r="Y79">
        <f>ROUND('qx mannen 2022'!Y79,10)</f>
        <v>2.5621055199999999E-2</v>
      </c>
      <c r="Z79">
        <f>ROUND('qx mannen 2022'!Z79,10)</f>
        <v>2.5145637700000001E-2</v>
      </c>
      <c r="AA79">
        <f>ROUND('qx mannen 2022'!AA79,10)</f>
        <v>2.4677506299999999E-2</v>
      </c>
      <c r="AB79">
        <f>ROUND('qx mannen 2022'!AB79,10)</f>
        <v>2.42166911E-2</v>
      </c>
      <c r="AC79">
        <f>ROUND('qx mannen 2022'!AC79,10)</f>
        <v>2.37632061E-2</v>
      </c>
      <c r="AD79">
        <f>ROUND('qx mannen 2022'!AD79,10)</f>
        <v>2.3317051200000001E-2</v>
      </c>
      <c r="AE79">
        <f>ROUND('qx mannen 2022'!AE79,10)</f>
        <v>2.28782137E-2</v>
      </c>
      <c r="AF79">
        <f>ROUND('qx mannen 2022'!AF79,10)</f>
        <v>2.2446669499999999E-2</v>
      </c>
      <c r="AG79">
        <f>ROUND('qx mannen 2022'!AG79,10)</f>
        <v>2.20223843E-2</v>
      </c>
      <c r="AH79">
        <f>ROUND('qx mannen 2022'!AH79,10)</f>
        <v>2.1605315E-2</v>
      </c>
      <c r="AI79">
        <f>ROUND('qx mannen 2022'!AI79,10)</f>
        <v>2.11954107E-2</v>
      </c>
      <c r="AJ79">
        <f>ROUND('qx mannen 2022'!AJ79,10)</f>
        <v>2.0792613299999999E-2</v>
      </c>
      <c r="AK79">
        <f>ROUND('qx mannen 2022'!AK79,10)</f>
        <v>2.0396858800000001E-2</v>
      </c>
      <c r="AL79">
        <f>ROUND('qx mannen 2022'!AL79,10)</f>
        <v>2.0008077799999999E-2</v>
      </c>
      <c r="AM79">
        <f>ROUND('qx mannen 2022'!AM79,10)</f>
        <v>1.9626196200000001E-2</v>
      </c>
      <c r="AN79">
        <f>ROUND('qx mannen 2022'!AN79,10)</f>
        <v>1.9251135999999999E-2</v>
      </c>
      <c r="AO79">
        <f>ROUND('qx mannen 2022'!AO79,10)</f>
        <v>1.8882815599999998E-2</v>
      </c>
      <c r="AP79">
        <f>ROUND('qx mannen 2022'!AP79,10)</f>
        <v>1.8521150699999999E-2</v>
      </c>
      <c r="AQ79">
        <f>ROUND('qx mannen 2022'!AQ79,10)</f>
        <v>1.8166054399999999E-2</v>
      </c>
      <c r="AR79">
        <f>ROUND('qx mannen 2022'!AR79,10)</f>
        <v>1.7817437799999999E-2</v>
      </c>
      <c r="AS79">
        <f>ROUND('qx mannen 2022'!AS79,10)</f>
        <v>1.7475210200000001E-2</v>
      </c>
      <c r="AT79">
        <f>ROUND('qx mannen 2022'!AT79,10)</f>
        <v>1.7139279800000001E-2</v>
      </c>
      <c r="AU79">
        <f>ROUND('qx mannen 2022'!AU79,10)</f>
        <v>1.68095537E-2</v>
      </c>
      <c r="AV79">
        <f>ROUND('qx mannen 2022'!AV79,10)</f>
        <v>1.6485937999999999E-2</v>
      </c>
      <c r="AW79">
        <f>ROUND('qx mannen 2022'!AW79,10)</f>
        <v>1.6168338800000001E-2</v>
      </c>
      <c r="AX79">
        <f>ROUND('qx mannen 2022'!AX79,10)</f>
        <v>1.5856661399999999E-2</v>
      </c>
      <c r="AY79">
        <f>ROUND('qx mannen 2022'!AY79,10)</f>
        <v>1.55508112E-2</v>
      </c>
      <c r="AZ79">
        <f>ROUND('qx mannen 2022'!AZ79,10)</f>
        <v>1.5250693799999999E-2</v>
      </c>
      <c r="BA79">
        <f>ROUND('qx mannen 2022'!BA79,10)</f>
        <v>1.4956215E-2</v>
      </c>
      <c r="BB79">
        <f>ROUND('qx mannen 2022'!BB79,10)</f>
        <v>1.46672808E-2</v>
      </c>
      <c r="BC79">
        <f>ROUND('qx mannen 2022'!BC79,10)</f>
        <v>1.4383797800000001E-2</v>
      </c>
      <c r="BD79">
        <f>ROUND('qx mannen 2022'!BD79,10)</f>
        <v>1.41056733E-2</v>
      </c>
      <c r="BE79">
        <f>ROUND('qx mannen 2022'!BE79,10)</f>
        <v>1.38328151E-2</v>
      </c>
      <c r="BF79">
        <f>ROUND('qx mannen 2022'!BF79,10)</f>
        <v>1.3565132000000001E-2</v>
      </c>
      <c r="BG79">
        <f>ROUND('qx mannen 2022'!BG79,10)</f>
        <v>1.33025335E-2</v>
      </c>
      <c r="BH79">
        <f>ROUND('qx mannen 2022'!BH79,10)</f>
        <v>1.3044930099999999E-2</v>
      </c>
      <c r="BI79">
        <f>ROUND('qx mannen 2022'!BI79,10)</f>
        <v>1.2792233199999999E-2</v>
      </c>
      <c r="BJ79">
        <f>ROUND('qx mannen 2022'!BJ79,10)</f>
        <v>1.25443554E-2</v>
      </c>
      <c r="BK79">
        <f>ROUND('qx mannen 2022'!BK79,10)</f>
        <v>1.23012101E-2</v>
      </c>
      <c r="BL79">
        <f>ROUND('qx mannen 2022'!BL79,10)</f>
        <v>1.2062712E-2</v>
      </c>
      <c r="BM79">
        <f>ROUND('qx mannen 2022'!BM79,10)</f>
        <v>1.1828776900000001E-2</v>
      </c>
      <c r="BN79">
        <f>ROUND('qx mannen 2022'!BN79,10)</f>
        <v>1.15993217E-2</v>
      </c>
      <c r="BO79">
        <f>ROUND('qx mannen 2022'!BO79,10)</f>
        <v>1.13742645E-2</v>
      </c>
      <c r="BP79">
        <f>ROUND('qx mannen 2022'!BP79,10)</f>
        <v>1.1153524499999999E-2</v>
      </c>
      <c r="BQ79">
        <f>ROUND('qx mannen 2022'!BQ79,10)</f>
        <v>1.09370223E-2</v>
      </c>
      <c r="BR79">
        <f>ROUND('qx mannen 2022'!BR79,10)</f>
        <v>1.0724679500000001E-2</v>
      </c>
      <c r="BS79">
        <f>ROUND('qx mannen 2022'!BS79,10)</f>
        <v>1.0516419000000001E-2</v>
      </c>
      <c r="BT79">
        <f>ROUND('qx mannen 2022'!BT79,10)</f>
        <v>1.03121649E-2</v>
      </c>
      <c r="BU79">
        <f>ROUND('qx mannen 2022'!BU79,10)</f>
        <v>1.0111842500000001E-2</v>
      </c>
      <c r="BV79">
        <f>ROUND('qx mannen 2022'!BV79,10)</f>
        <v>9.9153782999999995E-3</v>
      </c>
      <c r="BW79">
        <f>ROUND('qx mannen 2022'!BW79,10)</f>
        <v>9.7227002E-3</v>
      </c>
      <c r="BX79">
        <f>ROUND('qx mannen 2022'!BX79,10)</f>
        <v>9.5337369000000009E-3</v>
      </c>
      <c r="BY79">
        <f>ROUND('qx mannen 2022'!BY79,10)</f>
        <v>9.3484186999999996E-3</v>
      </c>
      <c r="BZ79">
        <f>ROUND('qx mannen 2022'!BZ79,10)</f>
        <v>9.1666769000000002E-3</v>
      </c>
      <c r="CA79">
        <f>ROUND('qx mannen 2022'!CA79,10)</f>
        <v>8.9884439000000003E-3</v>
      </c>
      <c r="CB79">
        <f>ROUND('qx mannen 2022'!CB79,10)</f>
        <v>8.8136533999999996E-3</v>
      </c>
      <c r="CC79">
        <f>ROUND('qx mannen 2022'!CC79,10)</f>
        <v>8.6422402999999995E-3</v>
      </c>
      <c r="CD79">
        <f>ROUND('qx mannen 2022'!CD79,10)</f>
        <v>8.4741404999999995E-3</v>
      </c>
      <c r="CE79">
        <f>ROUND('qx mannen 2022'!CE79,10)</f>
        <v>8.3092909999999999E-3</v>
      </c>
      <c r="CF79">
        <f>ROUND('qx mannen 2022'!CF79,10)</f>
        <v>8.1476302000000004E-3</v>
      </c>
      <c r="CG79">
        <f>ROUND('qx mannen 2022'!CG79,10)</f>
        <v>7.9890971999999998E-3</v>
      </c>
      <c r="CH79">
        <f>ROUND('qx mannen 2022'!CH79,10)</f>
        <v>7.8336325999999994E-3</v>
      </c>
      <c r="CI79">
        <f>ROUND('qx mannen 2022'!CI79,10)</f>
        <v>7.6811778000000002E-3</v>
      </c>
      <c r="CJ79">
        <f>ROUND('qx mannen 2022'!CJ79,10)</f>
        <v>7.5316753000000004E-3</v>
      </c>
      <c r="CK79">
        <f>ROUND('qx mannen 2022'!CK79,10)</f>
        <v>7.3850686999999996E-3</v>
      </c>
      <c r="CL79">
        <f>ROUND('qx mannen 2022'!CL79,10)</f>
        <v>7.2413026E-3</v>
      </c>
      <c r="CM79">
        <f>ROUND('qx mannen 2022'!CM79,10)</f>
        <v>7.1003226999999999E-3</v>
      </c>
      <c r="CN79">
        <f>ROUND('qx mannen 2022'!CN79,10)</f>
        <v>6.9620756000000001E-3</v>
      </c>
      <c r="CO79">
        <f>ROUND('qx mannen 2022'!CO79,10)</f>
        <v>6.8265089000000001E-3</v>
      </c>
      <c r="CP79">
        <f>ROUND('qx mannen 2022'!CP79,10)</f>
        <v>6.6935711999999998E-3</v>
      </c>
      <c r="CQ79">
        <f>ROUND('qx mannen 2022'!CQ79,10)</f>
        <v>6.5632119999999997E-3</v>
      </c>
      <c r="CR79">
        <f>ROUND('qx mannen 2022'!CR79,10)</f>
        <v>6.4353817999999998E-3</v>
      </c>
      <c r="CS79">
        <f>ROUND('qx mannen 2022'!CS79,10)</f>
        <v>6.3100320000000001E-3</v>
      </c>
      <c r="CT79">
        <f>ROUND('qx mannen 2022'!CT79,10)</f>
        <v>6.187115E-3</v>
      </c>
      <c r="CU79">
        <f>ROUND('qx mannen 2022'!CU79,10)</f>
        <v>6.0665839000000003E-3</v>
      </c>
      <c r="CV79">
        <f>ROUND('qx mannen 2022'!CV79,10)</f>
        <v>5.9483927000000001E-3</v>
      </c>
      <c r="CW79">
        <f>ROUND('qx mannen 2022'!CW79,10)</f>
        <v>5.8324965000000001E-3</v>
      </c>
      <c r="CX79">
        <f>ROUND('qx mannen 2022'!CX79,10)</f>
        <v>5.7188511000000001E-3</v>
      </c>
      <c r="CY79">
        <f>ROUND('qx mannen 2022'!CY79,10)</f>
        <v>5.6074128999999999E-3</v>
      </c>
      <c r="CZ79">
        <f>ROUND('qx mannen 2022'!CZ79,10)</f>
        <v>5.4981396000000002E-3</v>
      </c>
      <c r="DA79">
        <f>ROUND('qx mannen 2022'!DA79,10)</f>
        <v>5.3909893000000002E-3</v>
      </c>
      <c r="DB79">
        <f>ROUND('qx mannen 2022'!DB79,10)</f>
        <v>5.2859211000000003E-3</v>
      </c>
      <c r="DC79">
        <f>ROUND('qx mannen 2022'!DC79,10)</f>
        <v>5.1828947000000002E-3</v>
      </c>
      <c r="DD79">
        <f>ROUND('qx mannen 2022'!DD79,10)</f>
        <v>5.0818707999999999E-3</v>
      </c>
      <c r="DE79">
        <f>ROUND('qx mannen 2022'!DE79,10)</f>
        <v>4.9828106999999996E-3</v>
      </c>
      <c r="DF79">
        <f>ROUND('qx mannen 2022'!DF79,10)</f>
        <v>4.8856764000000004E-3</v>
      </c>
      <c r="DG79">
        <f>ROUND('qx mannen 2022'!DG79,10)</f>
        <v>4.7904308000000003E-3</v>
      </c>
      <c r="DH79">
        <f>ROUND('qx mannen 2022'!DH79,10)</f>
        <v>4.6970372000000003E-3</v>
      </c>
      <c r="DI79">
        <f>ROUND('qx mannen 2022'!DI79,10)</f>
        <v>4.6054599E-3</v>
      </c>
      <c r="DJ79">
        <f>ROUND('qx mannen 2022'!DJ79,10)</f>
        <v>4.5156637999999999E-3</v>
      </c>
      <c r="DK79">
        <f>ROUND('qx mannen 2022'!DK79,10)</f>
        <v>4.4276144E-3</v>
      </c>
      <c r="DL79">
        <f>ROUND('qx mannen 2022'!DL79,10)</f>
        <v>4.3412778000000004E-3</v>
      </c>
      <c r="DM79">
        <f>ROUND('qx mannen 2022'!DM79,10)</f>
        <v>4.2566210000000004E-3</v>
      </c>
      <c r="DN79">
        <f>ROUND('qx mannen 2022'!DN79,10)</f>
        <v>4.1736114E-3</v>
      </c>
      <c r="DO79">
        <f>ROUND('qx mannen 2022'!DO79,10)</f>
        <v>4.0922171E-3</v>
      </c>
      <c r="DP79">
        <f>ROUND('qx mannen 2022'!DP79,10)</f>
        <v>4.0124069000000004E-3</v>
      </c>
      <c r="DQ79">
        <f>ROUND('qx mannen 2022'!DQ79,10)</f>
        <v>3.9341499000000004E-3</v>
      </c>
      <c r="DR79">
        <f>ROUND('qx mannen 2022'!DR79,10)</f>
        <v>3.8574161999999999E-3</v>
      </c>
      <c r="DS79">
        <f>ROUND('qx mannen 2022'!DS79,10)</f>
        <v>3.7821762E-3</v>
      </c>
      <c r="DT79">
        <f>ROUND('qx mannen 2022'!DT79,10)</f>
        <v>3.7084009E-3</v>
      </c>
      <c r="DU79">
        <f>ROUND('qx mannen 2022'!DU79,10)</f>
        <v>3.6360619999999998E-3</v>
      </c>
      <c r="DV79">
        <f>ROUND('qx mannen 2022'!DV79,10)</f>
        <v>3.5651315999999998E-3</v>
      </c>
      <c r="DW79">
        <f>ROUND('qx mannen 2022'!DW79,10)</f>
        <v>3.4955823999999998E-3</v>
      </c>
      <c r="DX79">
        <f>ROUND('qx mannen 2022'!DX79,10)</f>
        <v>3.4273874999999998E-3</v>
      </c>
      <c r="DY79">
        <f>ROUND('qx mannen 2022'!DY79,10)</f>
        <v>3.3605206999999999E-3</v>
      </c>
      <c r="DZ79">
        <f>ROUND('qx mannen 2022'!DZ79,10)</f>
        <v>3.2949563E-3</v>
      </c>
      <c r="EA79">
        <f>ROUND('qx mannen 2022'!EA79,10)</f>
        <v>3.2306689000000002E-3</v>
      </c>
      <c r="EB79">
        <f>ROUND('qx mannen 2022'!EB79,10)</f>
        <v>3.1676337999999998E-3</v>
      </c>
      <c r="EC79">
        <f>ROUND('qx mannen 2022'!EC79,10)</f>
        <v>3.1058266000000001E-3</v>
      </c>
      <c r="ED79">
        <f>ROUND('qx mannen 2022'!ED79,10)</f>
        <v>3.0452235999999999E-3</v>
      </c>
      <c r="EE79">
        <f>ROUND('qx mannen 2022'!EE79,10)</f>
        <v>2.9858012999999998E-3</v>
      </c>
      <c r="EF79">
        <f>ROUND('qx mannen 2022'!EF79,10)</f>
        <v>2.9275366999999999E-3</v>
      </c>
      <c r="EG79">
        <f>ROUND('qx mannen 2022'!EG79,10)</f>
        <v>2.8704074999999999E-3</v>
      </c>
      <c r="EH79">
        <f>ROUND('qx mannen 2022'!EH79,10)</f>
        <v>2.8143915E-3</v>
      </c>
      <c r="EI79">
        <f>ROUND('qx mannen 2022'!EI79,10)</f>
        <v>2.7594670999999999E-3</v>
      </c>
      <c r="EJ79">
        <f>ROUND('qx mannen 2022'!EJ79,10)</f>
        <v>2.7056132E-3</v>
      </c>
      <c r="EK79">
        <f>ROUND('qx mannen 2022'!EK79,10)</f>
        <v>2.6528087999999998E-3</v>
      </c>
      <c r="EL79">
        <f>ROUND('qx mannen 2022'!EL79,10)</f>
        <v>2.6010336000000002E-3</v>
      </c>
      <c r="EM79">
        <f>ROUND('qx mannen 2022'!EM79,10)</f>
        <v>2.5502677E-3</v>
      </c>
      <c r="EN79">
        <f>ROUND('qx mannen 2022'!EN79,10)</f>
        <v>2.5004913000000002E-3</v>
      </c>
      <c r="EO79">
        <f>ROUND('qx mannen 2022'!EO79,10)</f>
        <v>2.4516852E-3</v>
      </c>
      <c r="EP79">
        <f>ROUND('qx mannen 2022'!EP79,10)</f>
        <v>2.4038305999999998E-3</v>
      </c>
      <c r="EQ79">
        <f>ROUND('qx mannen 2022'!EQ79,10)</f>
        <v>2.3569089999999999E-3</v>
      </c>
      <c r="ER79">
        <f>ROUND('qx mannen 2022'!ER79,10)</f>
        <v>2.3109022000000002E-3</v>
      </c>
      <c r="ES79">
        <f>ROUND('qx mannen 2022'!ES79,10)</f>
        <v>2.2657924000000001E-3</v>
      </c>
      <c r="ET79">
        <f>ROUND('qx mannen 2022'!ET79,10)</f>
        <v>2.2215621999999999E-3</v>
      </c>
      <c r="EU79">
        <f>ROUND('qx mannen 2022'!EU79,10)</f>
        <v>2.1781944000000002E-3</v>
      </c>
      <c r="EV79">
        <f>ROUND('qx mannen 2022'!EV79,10)</f>
        <v>2.1356724000000001E-3</v>
      </c>
      <c r="EW79">
        <f>ROUND('qx mannen 2022'!EW79,10)</f>
        <v>2.0939794999999999E-3</v>
      </c>
      <c r="EX79">
        <f>ROUND('qx mannen 2022'!EX79,10)</f>
        <v>2.0530997999999999E-3</v>
      </c>
      <c r="EY79">
        <f>ROUND('qx mannen 2022'!EY79,10)</f>
        <v>2.0130172999999999E-3</v>
      </c>
      <c r="EZ79">
        <f>ROUND('qx mannen 2022'!EZ79,10)</f>
        <v>1.9737165000000001E-3</v>
      </c>
      <c r="FA79">
        <f>ROUND('qx mannen 2022'!FA79,10)</f>
        <v>1.9351823E-3</v>
      </c>
      <c r="FB79">
        <f>ROUND('qx mannen 2022'!FB79,10)</f>
        <v>1.8973996999999999E-3</v>
      </c>
      <c r="FC79">
        <f>ROUND('qx mannen 2022'!FC79,10)</f>
        <v>1.8603541000000001E-3</v>
      </c>
      <c r="FD79">
        <f>ROUND('qx mannen 2022'!FD79,10)</f>
        <v>1.8240311000000001E-3</v>
      </c>
      <c r="FE79">
        <f>ROUND('qx mannen 2022'!FE79,10)</f>
        <v>1.7884166999999999E-3</v>
      </c>
      <c r="FF79">
        <f>ROUND('qx mannen 2022'!FF79,10)</f>
        <v>1.7534970999999999E-3</v>
      </c>
      <c r="FG79">
        <f>ROUND('qx mannen 2022'!FG79,10)</f>
        <v>1.7192586E-3</v>
      </c>
      <c r="FH79">
        <f>ROUND('qx mannen 2022'!FH79,10)</f>
        <v>1.6856881999999999E-3</v>
      </c>
      <c r="FI79">
        <f>ROUND('qx mannen 2022'!FI79,10)</f>
        <v>1.6527727000000001E-3</v>
      </c>
      <c r="FJ79">
        <f>ROUND('qx mannen 2022'!FJ79,10)</f>
        <v>1.6204993E-3</v>
      </c>
      <c r="FK79">
        <f>ROUND('qx mannen 2022'!FK79,10)</f>
        <v>1.5888556999999999E-3</v>
      </c>
      <c r="FL79">
        <f>ROUND('qx mannen 2022'!FL79,10)</f>
        <v>1.5578294999999999E-3</v>
      </c>
      <c r="FM79">
        <f>ROUND('qx mannen 2022'!FM79,10)</f>
        <v>1.5274087000000001E-3</v>
      </c>
      <c r="FN79">
        <f>ROUND('qx mannen 2022'!FN79,10)</f>
        <v>1.4975815E-3</v>
      </c>
      <c r="FO79">
        <f>ROUND('qx mannen 2022'!FO79,10)</f>
        <v>1.4683363999999999E-3</v>
      </c>
      <c r="FP79">
        <f>ROUND('qx mannen 2022'!FP79,10)</f>
        <v>1.4396618999999999E-3</v>
      </c>
      <c r="FQ79">
        <f>ROUND('qx mannen 2022'!FQ79,10)</f>
        <v>1.411547E-3</v>
      </c>
    </row>
    <row r="80" spans="2:173" x14ac:dyDescent="0.2">
      <c r="B80">
        <f>ROUND('qx mannen 2022'!B80,10)</f>
        <v>4.7689226600000002E-2</v>
      </c>
      <c r="C80">
        <f>ROUND('qx mannen 2022'!C80,10)</f>
        <v>4.68723406E-2</v>
      </c>
      <c r="D80">
        <f>ROUND('qx mannen 2022'!D80,10)</f>
        <v>4.3873297499999998E-2</v>
      </c>
      <c r="E80">
        <f>ROUND('qx mannen 2022'!E80,10)</f>
        <v>4.2130521900000002E-2</v>
      </c>
      <c r="F80">
        <f>ROUND('qx mannen 2022'!F80,10)</f>
        <v>4.0972675700000002E-2</v>
      </c>
      <c r="G80">
        <f>ROUND('qx mannen 2022'!G80,10)</f>
        <v>4.0094483E-2</v>
      </c>
      <c r="H80">
        <f>ROUND('qx mannen 2022'!H80,10)</f>
        <v>3.9351951000000003E-2</v>
      </c>
      <c r="I80">
        <f>ROUND('qx mannen 2022'!I80,10)</f>
        <v>3.8676053600000003E-2</v>
      </c>
      <c r="J80">
        <f>ROUND('qx mannen 2022'!J80,10)</f>
        <v>3.8033593599999999E-2</v>
      </c>
      <c r="K80">
        <f>ROUND('qx mannen 2022'!K80,10)</f>
        <v>3.7408726199999999E-2</v>
      </c>
      <c r="L80">
        <f>ROUND('qx mannen 2022'!L80,10)</f>
        <v>3.6794050500000001E-2</v>
      </c>
      <c r="M80">
        <f>ROUND('qx mannen 2022'!M80,10)</f>
        <v>3.6186269200000003E-2</v>
      </c>
      <c r="N80">
        <f>ROUND('qx mannen 2022'!N80,10)</f>
        <v>3.5584064999999998E-2</v>
      </c>
      <c r="O80">
        <f>ROUND('qx mannen 2022'!O80,10)</f>
        <v>3.4987059700000003E-2</v>
      </c>
      <c r="P80">
        <f>ROUND('qx mannen 2022'!P80,10)</f>
        <v>3.4395305600000002E-2</v>
      </c>
      <c r="Q80">
        <f>ROUND('qx mannen 2022'!Q80,10)</f>
        <v>3.3809037399999999E-2</v>
      </c>
      <c r="R80">
        <f>ROUND('qx mannen 2022'!R80,10)</f>
        <v>3.3228553600000002E-2</v>
      </c>
      <c r="S80">
        <f>ROUND('qx mannen 2022'!S80,10)</f>
        <v>3.2654159299999999E-2</v>
      </c>
      <c r="T80">
        <f>ROUND('qx mannen 2022'!T80,10)</f>
        <v>3.2086141399999997E-2</v>
      </c>
      <c r="U80">
        <f>ROUND('qx mannen 2022'!U80,10)</f>
        <v>3.1524757600000002E-2</v>
      </c>
      <c r="V80">
        <f>ROUND('qx mannen 2022'!V80,10)</f>
        <v>3.0970233400000002E-2</v>
      </c>
      <c r="W80">
        <f>ROUND('qx mannen 2022'!W80,10)</f>
        <v>3.04227621E-2</v>
      </c>
      <c r="X80">
        <f>ROUND('qx mannen 2022'!X80,10)</f>
        <v>2.9882506100000001E-2</v>
      </c>
      <c r="Y80">
        <f>ROUND('qx mannen 2022'!Y80,10)</f>
        <v>2.9349599600000002E-2</v>
      </c>
      <c r="Z80">
        <f>ROUND('qx mannen 2022'!Z80,10)</f>
        <v>2.8824150600000001E-2</v>
      </c>
      <c r="AA80">
        <f>ROUND('qx mannen 2022'!AA80,10)</f>
        <v>2.8306243500000002E-2</v>
      </c>
      <c r="AB80">
        <f>ROUND('qx mannen 2022'!AB80,10)</f>
        <v>2.7795941399999999E-2</v>
      </c>
      <c r="AC80">
        <f>ROUND('qx mannen 2022'!AC80,10)</f>
        <v>2.7293287999999999E-2</v>
      </c>
      <c r="AD80">
        <f>ROUND('qx mannen 2022'!AD80,10)</f>
        <v>2.6798309499999999E-2</v>
      </c>
      <c r="AE80">
        <f>ROUND('qx mannen 2022'!AE80,10)</f>
        <v>2.63110168E-2</v>
      </c>
      <c r="AF80">
        <f>ROUND('qx mannen 2022'!AF80,10)</f>
        <v>2.58314067E-2</v>
      </c>
      <c r="AG80">
        <f>ROUND('qx mannen 2022'!AG80,10)</f>
        <v>2.5359463400000001E-2</v>
      </c>
      <c r="AH80">
        <f>ROUND('qx mannen 2022'!AH80,10)</f>
        <v>2.4895160400000001E-2</v>
      </c>
      <c r="AI80">
        <f>ROUND('qx mannen 2022'!AI80,10)</f>
        <v>2.4438460700000001E-2</v>
      </c>
      <c r="AJ80">
        <f>ROUND('qx mannen 2022'!AJ80,10)</f>
        <v>2.3989318999999999E-2</v>
      </c>
      <c r="AK80">
        <f>ROUND('qx mannen 2022'!AK80,10)</f>
        <v>2.3547682100000002E-2</v>
      </c>
      <c r="AL80">
        <f>ROUND('qx mannen 2022'!AL80,10)</f>
        <v>2.3113489899999999E-2</v>
      </c>
      <c r="AM80">
        <f>ROUND('qx mannen 2022'!AM80,10)</f>
        <v>2.2686676199999999E-2</v>
      </c>
      <c r="AN80">
        <f>ROUND('qx mannen 2022'!AN80,10)</f>
        <v>2.2267169699999999E-2</v>
      </c>
      <c r="AO80">
        <f>ROUND('qx mannen 2022'!AO80,10)</f>
        <v>2.1854894400000002E-2</v>
      </c>
      <c r="AP80">
        <f>ROUND('qx mannen 2022'!AP80,10)</f>
        <v>2.1449770399999998E-2</v>
      </c>
      <c r="AQ80">
        <f>ROUND('qx mannen 2022'!AQ80,10)</f>
        <v>2.1051714400000001E-2</v>
      </c>
      <c r="AR80">
        <f>ROUND('qx mannen 2022'!AR80,10)</f>
        <v>2.0660640099999999E-2</v>
      </c>
      <c r="AS80">
        <f>ROUND('qx mannen 2022'!AS80,10)</f>
        <v>2.0276458800000001E-2</v>
      </c>
      <c r="AT80">
        <f>ROUND('qx mannen 2022'!AT80,10)</f>
        <v>1.9899079900000002E-2</v>
      </c>
      <c r="AU80">
        <f>ROUND('qx mannen 2022'!AU80,10)</f>
        <v>1.95284108E-2</v>
      </c>
      <c r="AV80">
        <f>ROUND('qx mannen 2022'!AV80,10)</f>
        <v>1.91643578E-2</v>
      </c>
      <c r="AW80">
        <f>ROUND('qx mannen 2022'!AW80,10)</f>
        <v>1.8806826299999999E-2</v>
      </c>
      <c r="AX80">
        <f>ROUND('qx mannen 2022'!AX80,10)</f>
        <v>1.8455720500000002E-2</v>
      </c>
      <c r="AY80">
        <f>ROUND('qx mannen 2022'!AY80,10)</f>
        <v>1.8110944600000001E-2</v>
      </c>
      <c r="AZ80">
        <f>ROUND('qx mannen 2022'!AZ80,10)</f>
        <v>1.7772402E-2</v>
      </c>
      <c r="BA80">
        <f>ROUND('qx mannen 2022'!BA80,10)</f>
        <v>1.74399963E-2</v>
      </c>
      <c r="BB80">
        <f>ROUND('qx mannen 2022'!BB80,10)</f>
        <v>1.7113631000000001E-2</v>
      </c>
      <c r="BC80">
        <f>ROUND('qx mannen 2022'!BC80,10)</f>
        <v>1.6793209999999999E-2</v>
      </c>
      <c r="BD80">
        <f>ROUND('qx mannen 2022'!BD80,10)</f>
        <v>1.6478637300000001E-2</v>
      </c>
      <c r="BE80">
        <f>ROUND('qx mannen 2022'!BE80,10)</f>
        <v>1.6169817499999999E-2</v>
      </c>
      <c r="BF80">
        <f>ROUND('qx mannen 2022'!BF80,10)</f>
        <v>1.5866655800000001E-2</v>
      </c>
      <c r="BG80">
        <f>ROUND('qx mannen 2022'!BG80,10)</f>
        <v>1.55690581E-2</v>
      </c>
      <c r="BH80">
        <f>ROUND('qx mannen 2022'!BH80,10)</f>
        <v>1.5276930899999999E-2</v>
      </c>
      <c r="BI80">
        <f>ROUND('qx mannen 2022'!BI80,10)</f>
        <v>1.4990181700000001E-2</v>
      </c>
      <c r="BJ80">
        <f>ROUND('qx mannen 2022'!BJ80,10)</f>
        <v>1.4708718799999999E-2</v>
      </c>
      <c r="BK80">
        <f>ROUND('qx mannen 2022'!BK80,10)</f>
        <v>1.44324515E-2</v>
      </c>
      <c r="BL80">
        <f>ROUND('qx mannen 2022'!BL80,10)</f>
        <v>1.416129E-2</v>
      </c>
      <c r="BM80">
        <f>ROUND('qx mannen 2022'!BM80,10)</f>
        <v>1.38951458E-2</v>
      </c>
      <c r="BN80">
        <f>ROUND('qx mannen 2022'!BN80,10)</f>
        <v>1.3633931300000001E-2</v>
      </c>
      <c r="BO80">
        <f>ROUND('qx mannen 2022'!BO80,10)</f>
        <v>1.3377559799999999E-2</v>
      </c>
      <c r="BP80">
        <f>ROUND('qx mannen 2022'!BP80,10)</f>
        <v>1.31259462E-2</v>
      </c>
      <c r="BQ80">
        <f>ROUND('qx mannen 2022'!BQ80,10)</f>
        <v>1.2879006199999999E-2</v>
      </c>
      <c r="BR80">
        <f>ROUND('qx mannen 2022'!BR80,10)</f>
        <v>1.26366567E-2</v>
      </c>
      <c r="BS80">
        <f>ROUND('qx mannen 2022'!BS80,10)</f>
        <v>1.2398816E-2</v>
      </c>
      <c r="BT80">
        <f>ROUND('qx mannen 2022'!BT80,10)</f>
        <v>1.2165403300000001E-2</v>
      </c>
      <c r="BU80">
        <f>ROUND('qx mannen 2022'!BU80,10)</f>
        <v>1.1936339299999999E-2</v>
      </c>
      <c r="BV80">
        <f>ROUND('qx mannen 2022'!BV80,10)</f>
        <v>1.17115456E-2</v>
      </c>
      <c r="BW80">
        <f>ROUND('qx mannen 2022'!BW80,10)</f>
        <v>1.1490945299999999E-2</v>
      </c>
      <c r="BX80">
        <f>ROUND('qx mannen 2022'!BX80,10)</f>
        <v>1.12744625E-2</v>
      </c>
      <c r="BY80">
        <f>ROUND('qx mannen 2022'!BY80,10)</f>
        <v>1.1062022499999999E-2</v>
      </c>
      <c r="BZ80">
        <f>ROUND('qx mannen 2022'!BZ80,10)</f>
        <v>1.0853551899999999E-2</v>
      </c>
      <c r="CA80">
        <f>ROUND('qx mannen 2022'!CA80,10)</f>
        <v>1.06489784E-2</v>
      </c>
      <c r="CB80">
        <f>ROUND('qx mannen 2022'!CB80,10)</f>
        <v>1.0448231000000001E-2</v>
      </c>
      <c r="CC80">
        <f>ROUND('qx mannen 2022'!CC80,10)</f>
        <v>1.0251239699999999E-2</v>
      </c>
      <c r="CD80">
        <f>ROUND('qx mannen 2022'!CD80,10)</f>
        <v>1.0057935800000001E-2</v>
      </c>
      <c r="CE80">
        <f>ROUND('qx mannen 2022'!CE80,10)</f>
        <v>9.8682518E-3</v>
      </c>
      <c r="CF80">
        <f>ROUND('qx mannen 2022'!CF80,10)</f>
        <v>9.6821210999999997E-3</v>
      </c>
      <c r="CG80">
        <f>ROUND('qx mannen 2022'!CG80,10)</f>
        <v>9.4994785000000002E-3</v>
      </c>
      <c r="CH80">
        <f>ROUND('qx mannen 2022'!CH80,10)</f>
        <v>9.3202597999999994E-3</v>
      </c>
      <c r="CI80">
        <f>ROUND('qx mannen 2022'!CI80,10)</f>
        <v>9.1444018999999998E-3</v>
      </c>
      <c r="CJ80">
        <f>ROUND('qx mannen 2022'!CJ80,10)</f>
        <v>8.9718427999999992E-3</v>
      </c>
      <c r="CK80">
        <f>ROUND('qx mannen 2022'!CK80,10)</f>
        <v>8.8025216E-3</v>
      </c>
      <c r="CL80">
        <f>ROUND('qx mannen 2022'!CL80,10)</f>
        <v>8.6363784000000002E-3</v>
      </c>
      <c r="CM80">
        <f>ROUND('qx mannen 2022'!CM80,10)</f>
        <v>8.4733544000000008E-3</v>
      </c>
      <c r="CN80">
        <f>ROUND('qx mannen 2022'!CN80,10)</f>
        <v>8.3133919999999993E-3</v>
      </c>
      <c r="CO80">
        <f>ROUND('qx mannen 2022'!CO80,10)</f>
        <v>8.1564342999999994E-3</v>
      </c>
      <c r="CP80">
        <f>ROUND('qx mannen 2022'!CP80,10)</f>
        <v>8.0024256999999994E-3</v>
      </c>
      <c r="CQ80">
        <f>ROUND('qx mannen 2022'!CQ80,10)</f>
        <v>7.8513113000000002E-3</v>
      </c>
      <c r="CR80">
        <f>ROUND('qx mannen 2022'!CR80,10)</f>
        <v>7.7030374000000004E-3</v>
      </c>
      <c r="CS80">
        <f>ROUND('qx mannen 2022'!CS80,10)</f>
        <v>7.5575512999999997E-3</v>
      </c>
      <c r="CT80">
        <f>ROUND('qx mannen 2022'!CT80,10)</f>
        <v>7.4148011E-3</v>
      </c>
      <c r="CU80">
        <f>ROUND('qx mannen 2022'!CU80,10)</f>
        <v>7.2747358999999999E-3</v>
      </c>
      <c r="CV80">
        <f>ROUND('qx mannen 2022'!CV80,10)</f>
        <v>7.1373056999999998E-3</v>
      </c>
      <c r="CW80">
        <f>ROUND('qx mannen 2022'!CW80,10)</f>
        <v>7.0024613000000003E-3</v>
      </c>
      <c r="CX80">
        <f>ROUND('qx mannen 2022'!CX80,10)</f>
        <v>6.8701546999999996E-3</v>
      </c>
      <c r="CY80">
        <f>ROUND('qx mannen 2022'!CY80,10)</f>
        <v>6.7403384000000004E-3</v>
      </c>
      <c r="CZ80">
        <f>ROUND('qx mannen 2022'!CZ80,10)</f>
        <v>6.6129659999999996E-3</v>
      </c>
      <c r="DA80">
        <f>ROUND('qx mannen 2022'!DA80,10)</f>
        <v>6.4879919000000001E-3</v>
      </c>
      <c r="DB80">
        <f>ROUND('qx mannen 2022'!DB80,10)</f>
        <v>6.3653713000000004E-3</v>
      </c>
      <c r="DC80">
        <f>ROUND('qx mannen 2022'!DC80,10)</f>
        <v>6.2450602999999999E-3</v>
      </c>
      <c r="DD80">
        <f>ROUND('qx mannen 2022'!DD80,10)</f>
        <v>6.1270155999999997E-3</v>
      </c>
      <c r="DE80">
        <f>ROUND('qx mannen 2022'!DE80,10)</f>
        <v>6.0111949E-3</v>
      </c>
      <c r="DF80">
        <f>ROUND('qx mannen 2022'!DF80,10)</f>
        <v>5.8975566000000002E-3</v>
      </c>
      <c r="DG80">
        <f>ROUND('qx mannen 2022'!DG80,10)</f>
        <v>5.7860597999999999E-3</v>
      </c>
      <c r="DH80">
        <f>ROUND('qx mannen 2022'!DH80,10)</f>
        <v>5.6766645999999999E-3</v>
      </c>
      <c r="DI80">
        <f>ROUND('qx mannen 2022'!DI80,10)</f>
        <v>5.5693315E-3</v>
      </c>
      <c r="DJ80">
        <f>ROUND('qx mannen 2022'!DJ80,10)</f>
        <v>5.4640219000000002E-3</v>
      </c>
      <c r="DK80">
        <f>ROUND('qx mannen 2022'!DK80,10)</f>
        <v>5.3606979000000001E-3</v>
      </c>
      <c r="DL80">
        <f>ROUND('qx mannen 2022'!DL80,10)</f>
        <v>5.2593223E-3</v>
      </c>
      <c r="DM80">
        <f>ROUND('qx mannen 2022'!DM80,10)</f>
        <v>5.1598586E-3</v>
      </c>
      <c r="DN80">
        <f>ROUND('qx mannen 2022'!DN80,10)</f>
        <v>5.0622710000000001E-3</v>
      </c>
      <c r="DO80">
        <f>ROUND('qx mannen 2022'!DO80,10)</f>
        <v>4.9665241000000004E-3</v>
      </c>
      <c r="DP80">
        <f>ROUND('qx mannen 2022'!DP80,10)</f>
        <v>4.8725836E-3</v>
      </c>
      <c r="DQ80">
        <f>ROUND('qx mannen 2022'!DQ80,10)</f>
        <v>4.7804155000000003E-3</v>
      </c>
      <c r="DR80">
        <f>ROUND('qx mannen 2022'!DR80,10)</f>
        <v>4.6899866000000004E-3</v>
      </c>
      <c r="DS80">
        <f>ROUND('qx mannen 2022'!DS80,10)</f>
        <v>4.6012641999999999E-3</v>
      </c>
      <c r="DT80">
        <f>ROUND('qx mannen 2022'!DT80,10)</f>
        <v>4.5142163000000003E-3</v>
      </c>
      <c r="DU80">
        <f>ROUND('qx mannen 2022'!DU80,10)</f>
        <v>4.4288113E-3</v>
      </c>
      <c r="DV80">
        <f>ROUND('qx mannen 2022'!DV80,10)</f>
        <v>4.3450186000000002E-3</v>
      </c>
      <c r="DW80">
        <f>ROUND('qx mannen 2022'!DW80,10)</f>
        <v>4.2628077000000002E-3</v>
      </c>
      <c r="DX80">
        <f>ROUND('qx mannen 2022'!DX80,10)</f>
        <v>4.1821489E-3</v>
      </c>
      <c r="DY80">
        <f>ROUND('qx mannen 2022'!DY80,10)</f>
        <v>4.1030130999999996E-3</v>
      </c>
      <c r="DZ80">
        <f>ROUND('qx mannen 2022'!DZ80,10)</f>
        <v>4.0253716E-3</v>
      </c>
      <c r="EA80">
        <f>ROUND('qx mannen 2022'!EA80,10)</f>
        <v>3.9491963999999996E-3</v>
      </c>
      <c r="EB80">
        <f>ROUND('qx mannen 2022'!EB80,10)</f>
        <v>3.8744598000000001E-3</v>
      </c>
      <c r="EC80">
        <f>ROUND('qx mannen 2022'!EC80,10)</f>
        <v>3.8011348000000001E-3</v>
      </c>
      <c r="ED80">
        <f>ROUND('qx mannen 2022'!ED80,10)</f>
        <v>3.7291948999999998E-3</v>
      </c>
      <c r="EE80">
        <f>ROUND('qx mannen 2022'!EE80,10)</f>
        <v>3.6586139000000001E-3</v>
      </c>
      <c r="EF80">
        <f>ROUND('qx mannen 2022'!EF80,10)</f>
        <v>3.5893663999999998E-3</v>
      </c>
      <c r="EG80">
        <f>ROUND('qx mannen 2022'!EG80,10)</f>
        <v>3.5214271999999998E-3</v>
      </c>
      <c r="EH80">
        <f>ROUND('qx mannen 2022'!EH80,10)</f>
        <v>3.4547716999999999E-3</v>
      </c>
      <c r="EI80">
        <f>ROUND('qx mannen 2022'!EI80,10)</f>
        <v>3.3893755999999998E-3</v>
      </c>
      <c r="EJ80">
        <f>ROUND('qx mannen 2022'!EJ80,10)</f>
        <v>3.3252154E-3</v>
      </c>
      <c r="EK80">
        <f>ROUND('qx mannen 2022'!EK80,10)</f>
        <v>3.2622676999999999E-3</v>
      </c>
      <c r="EL80">
        <f>ROUND('qx mannen 2022'!EL80,10)</f>
        <v>3.2005097000000001E-3</v>
      </c>
      <c r="EM80">
        <f>ROUND('qx mannen 2022'!EM80,10)</f>
        <v>3.1399190000000001E-3</v>
      </c>
      <c r="EN80">
        <f>ROUND('qx mannen 2022'!EN80,10)</f>
        <v>3.0804736E-3</v>
      </c>
      <c r="EO80">
        <f>ROUND('qx mannen 2022'!EO80,10)</f>
        <v>3.0221519000000001E-3</v>
      </c>
      <c r="EP80">
        <f>ROUND('qx mannen 2022'!EP80,10)</f>
        <v>2.9649326999999998E-3</v>
      </c>
      <c r="EQ80">
        <f>ROUND('qx mannen 2022'!EQ80,10)</f>
        <v>2.9087953000000001E-3</v>
      </c>
      <c r="ER80">
        <f>ROUND('qx mannen 2022'!ER80,10)</f>
        <v>2.8537191999999999E-3</v>
      </c>
      <c r="ES80">
        <f>ROUND('qx mannen 2022'!ES80,10)</f>
        <v>2.7996844999999999E-3</v>
      </c>
      <c r="ET80">
        <f>ROUND('qx mannen 2022'!ET80,10)</f>
        <v>2.7466715000000002E-3</v>
      </c>
      <c r="EU80">
        <f>ROUND('qx mannen 2022'!EU80,10)</f>
        <v>2.6946609000000001E-3</v>
      </c>
      <c r="EV80">
        <f>ROUND('qx mannen 2022'!EV80,10)</f>
        <v>2.6436339000000001E-3</v>
      </c>
      <c r="EW80">
        <f>ROUND('qx mannen 2022'!EW80,10)</f>
        <v>2.5935719000000001E-3</v>
      </c>
      <c r="EX80">
        <f>ROUND('qx mannen 2022'!EX80,10)</f>
        <v>2.5444566999999999E-3</v>
      </c>
      <c r="EY80">
        <f>ROUND('qx mannen 2022'!EY80,10)</f>
        <v>2.4962704999999998E-3</v>
      </c>
      <c r="EZ80">
        <f>ROUND('qx mannen 2022'!EZ80,10)</f>
        <v>2.4489956E-3</v>
      </c>
      <c r="FA80">
        <f>ROUND('qx mannen 2022'!FA80,10)</f>
        <v>2.4026149999999999E-3</v>
      </c>
      <c r="FB80">
        <f>ROUND('qx mannen 2022'!FB80,10)</f>
        <v>2.3571117000000001E-3</v>
      </c>
      <c r="FC80">
        <f>ROUND('qx mannen 2022'!FC80,10)</f>
        <v>2.3124691999999998E-3</v>
      </c>
      <c r="FD80">
        <f>ROUND('qx mannen 2022'!FD80,10)</f>
        <v>2.2686712E-3</v>
      </c>
      <c r="FE80">
        <f>ROUND('qx mannen 2022'!FE80,10)</f>
        <v>2.2257018999999999E-3</v>
      </c>
      <c r="FF80">
        <f>ROUND('qx mannen 2022'!FF80,10)</f>
        <v>2.1835455E-3</v>
      </c>
      <c r="FG80">
        <f>ROUND('qx mannen 2022'!FG80,10)</f>
        <v>2.1421867000000002E-3</v>
      </c>
      <c r="FH80">
        <f>ROUND('qx mannen 2022'!FH80,10)</f>
        <v>2.1016104E-3</v>
      </c>
      <c r="FI80">
        <f>ROUND('qx mannen 2022'!FI80,10)</f>
        <v>2.0618020000000002E-3</v>
      </c>
      <c r="FJ80">
        <f>ROUND('qx mannen 2022'!FJ80,10)</f>
        <v>2.0227468E-3</v>
      </c>
      <c r="FK80">
        <f>ROUND('qx mannen 2022'!FK80,10)</f>
        <v>1.9844306999999999E-3</v>
      </c>
      <c r="FL80">
        <f>ROUND('qx mannen 2022'!FL80,10)</f>
        <v>1.9468396999999999E-3</v>
      </c>
      <c r="FM80">
        <f>ROUND('qx mannen 2022'!FM80,10)</f>
        <v>1.9099601000000001E-3</v>
      </c>
      <c r="FN80">
        <f>ROUND('qx mannen 2022'!FN80,10)</f>
        <v>1.8737783999999999E-3</v>
      </c>
      <c r="FO80">
        <f>ROUND('qx mannen 2022'!FO80,10)</f>
        <v>1.8382814999999999E-3</v>
      </c>
      <c r="FP80">
        <f>ROUND('qx mannen 2022'!FP80,10)</f>
        <v>1.8034564999999999E-3</v>
      </c>
      <c r="FQ80">
        <f>ROUND('qx mannen 2022'!FQ80,10)</f>
        <v>1.7692906E-3</v>
      </c>
    </row>
    <row r="81" spans="2:173" x14ac:dyDescent="0.2">
      <c r="B81">
        <f>ROUND('qx mannen 2022'!B81,10)</f>
        <v>5.26560363E-2</v>
      </c>
      <c r="C81">
        <f>ROUND('qx mannen 2022'!C81,10)</f>
        <v>5.1785696999999999E-2</v>
      </c>
      <c r="D81">
        <f>ROUND('qx mannen 2022'!D81,10)</f>
        <v>4.8923330399999999E-2</v>
      </c>
      <c r="E81">
        <f>ROUND('qx mannen 2022'!E81,10)</f>
        <v>4.7200953499999997E-2</v>
      </c>
      <c r="F81">
        <f>ROUND('qx mannen 2022'!F81,10)</f>
        <v>4.6015011199999997E-2</v>
      </c>
      <c r="G81">
        <f>ROUND('qx mannen 2022'!G81,10)</f>
        <v>4.5087263699999998E-2</v>
      </c>
      <c r="H81">
        <f>ROUND('qx mannen 2022'!H81,10)</f>
        <v>4.4285553599999999E-2</v>
      </c>
      <c r="I81">
        <f>ROUND('qx mannen 2022'!I81,10)</f>
        <v>4.3546320899999998E-2</v>
      </c>
      <c r="J81">
        <f>ROUND('qx mannen 2022'!J81,10)</f>
        <v>4.2838963899999999E-2</v>
      </c>
      <c r="K81">
        <f>ROUND('qx mannen 2022'!K81,10)</f>
        <v>4.2148883700000001E-2</v>
      </c>
      <c r="L81">
        <f>ROUND('qx mannen 2022'!L81,10)</f>
        <v>4.1469277300000003E-2</v>
      </c>
      <c r="M81">
        <f>ROUND('qx mannen 2022'!M81,10)</f>
        <v>4.0797131399999999E-2</v>
      </c>
      <c r="N81">
        <f>ROUND('qx mannen 2022'!N81,10)</f>
        <v>4.0131259099999997E-2</v>
      </c>
      <c r="O81">
        <f>ROUND('qx mannen 2022'!O81,10)</f>
        <v>3.9471338100000003E-2</v>
      </c>
      <c r="P81">
        <f>ROUND('qx mannen 2022'!P81,10)</f>
        <v>3.8817440699999997E-2</v>
      </c>
      <c r="Q81">
        <f>ROUND('qx mannen 2022'!Q81,10)</f>
        <v>3.8169804600000003E-2</v>
      </c>
      <c r="R81">
        <f>ROUND('qx mannen 2022'!R81,10)</f>
        <v>3.7528722600000002E-2</v>
      </c>
      <c r="S81">
        <f>ROUND('qx mannen 2022'!S81,10)</f>
        <v>3.6894491100000003E-2</v>
      </c>
      <c r="T81">
        <f>ROUND('qx mannen 2022'!T81,10)</f>
        <v>3.6267386800000002E-2</v>
      </c>
      <c r="U81">
        <f>ROUND('qx mannen 2022'!U81,10)</f>
        <v>3.5647656799999997E-2</v>
      </c>
      <c r="V81">
        <f>ROUND('qx mannen 2022'!V81,10)</f>
        <v>3.5035516199999998E-2</v>
      </c>
      <c r="W81">
        <f>ROUND('qx mannen 2022'!W81,10)</f>
        <v>3.4431148000000002E-2</v>
      </c>
      <c r="X81">
        <f>ROUND('qx mannen 2022'!X81,10)</f>
        <v>3.3834705E-2</v>
      </c>
      <c r="Y81">
        <f>ROUND('qx mannen 2022'!Y81,10)</f>
        <v>3.3246312E-2</v>
      </c>
      <c r="Z81">
        <f>ROUND('qx mannen 2022'!Z81,10)</f>
        <v>3.2666068299999997E-2</v>
      </c>
      <c r="AA81">
        <f>ROUND('qx mannen 2022'!AA81,10)</f>
        <v>3.2094049700000002E-2</v>
      </c>
      <c r="AB81">
        <f>ROUND('qx mannen 2022'!AB81,10)</f>
        <v>3.15303111E-2</v>
      </c>
      <c r="AC81">
        <f>ROUND('qx mannen 2022'!AC81,10)</f>
        <v>3.0974888400000001E-2</v>
      </c>
      <c r="AD81">
        <f>ROUND('qx mannen 2022'!AD81,10)</f>
        <v>3.0427800200000001E-2</v>
      </c>
      <c r="AE81">
        <f>ROUND('qx mannen 2022'!AE81,10)</f>
        <v>2.9889050100000002E-2</v>
      </c>
      <c r="AF81">
        <f>ROUND('qx mannen 2022'!AF81,10)</f>
        <v>2.9358627799999999E-2</v>
      </c>
      <c r="AG81">
        <f>ROUND('qx mannen 2022'!AG81,10)</f>
        <v>2.8836510700000002E-2</v>
      </c>
      <c r="AH81">
        <f>ROUND('qx mannen 2022'!AH81,10)</f>
        <v>2.8322665300000001E-2</v>
      </c>
      <c r="AI81">
        <f>ROUND('qx mannen 2022'!AI81,10)</f>
        <v>2.7817048399999999E-2</v>
      </c>
      <c r="AJ81">
        <f>ROUND('qx mannen 2022'!AJ81,10)</f>
        <v>2.73196081E-2</v>
      </c>
      <c r="AK81">
        <f>ROUND('qx mannen 2022'!AK81,10)</f>
        <v>2.68302848E-2</v>
      </c>
      <c r="AL81">
        <f>ROUND('qx mannen 2022'!AL81,10)</f>
        <v>2.6349012200000001E-2</v>
      </c>
      <c r="AM81">
        <f>ROUND('qx mannen 2022'!AM81,10)</f>
        <v>2.5875718200000002E-2</v>
      </c>
      <c r="AN81">
        <f>ROUND('qx mannen 2022'!AN81,10)</f>
        <v>2.5410325300000002E-2</v>
      </c>
      <c r="AO81">
        <f>ROUND('qx mannen 2022'!AO81,10)</f>
        <v>2.4952751499999998E-2</v>
      </c>
      <c r="AP81">
        <f>ROUND('qx mannen 2022'!AP81,10)</f>
        <v>2.4502911200000001E-2</v>
      </c>
      <c r="AQ81">
        <f>ROUND('qx mannen 2022'!AQ81,10)</f>
        <v>2.4060715100000001E-2</v>
      </c>
      <c r="AR81">
        <f>ROUND('qx mannen 2022'!AR81,10)</f>
        <v>2.3626071200000001E-2</v>
      </c>
      <c r="AS81">
        <f>ROUND('qx mannen 2022'!AS81,10)</f>
        <v>2.3198884999999999E-2</v>
      </c>
      <c r="AT81">
        <f>ROUND('qx mannen 2022'!AT81,10)</f>
        <v>2.2779060199999999E-2</v>
      </c>
      <c r="AU81">
        <f>ROUND('qx mannen 2022'!AU81,10)</f>
        <v>2.23664986E-2</v>
      </c>
      <c r="AV81">
        <f>ROUND('qx mannen 2022'!AV81,10)</f>
        <v>2.1961101E-2</v>
      </c>
      <c r="AW81">
        <f>ROUND('qx mannen 2022'!AW81,10)</f>
        <v>2.1562766800000001E-2</v>
      </c>
      <c r="AX81">
        <f>ROUND('qx mannen 2022'!AX81,10)</f>
        <v>2.11713951E-2</v>
      </c>
      <c r="AY81">
        <f>ROUND('qx mannen 2022'!AY81,10)</f>
        <v>2.0786884200000001E-2</v>
      </c>
      <c r="AZ81">
        <f>ROUND('qx mannen 2022'!AZ81,10)</f>
        <v>2.0409132199999999E-2</v>
      </c>
      <c r="BA81">
        <f>ROUND('qx mannen 2022'!BA81,10)</f>
        <v>2.0038037099999999E-2</v>
      </c>
      <c r="BB81">
        <f>ROUND('qx mannen 2022'!BB81,10)</f>
        <v>1.9673497000000002E-2</v>
      </c>
      <c r="BC81">
        <f>ROUND('qx mannen 2022'!BC81,10)</f>
        <v>1.9315410299999999E-2</v>
      </c>
      <c r="BD81">
        <f>ROUND('qx mannen 2022'!BD81,10)</f>
        <v>1.89636756E-2</v>
      </c>
      <c r="BE81">
        <f>ROUND('qx mannen 2022'!BE81,10)</f>
        <v>1.8618192200000001E-2</v>
      </c>
      <c r="BF81">
        <f>ROUND('qx mannen 2022'!BF81,10)</f>
        <v>1.8278859799999998E-2</v>
      </c>
      <c r="BG81">
        <f>ROUND('qx mannen 2022'!BG81,10)</f>
        <v>1.7945579E-2</v>
      </c>
      <c r="BH81">
        <f>ROUND('qx mannen 2022'!BH81,10)</f>
        <v>1.76182509E-2</v>
      </c>
      <c r="BI81">
        <f>ROUND('qx mannen 2022'!BI81,10)</f>
        <v>1.7296777900000001E-2</v>
      </c>
      <c r="BJ81">
        <f>ROUND('qx mannen 2022'!BJ81,10)</f>
        <v>1.6981062799999998E-2</v>
      </c>
      <c r="BK81">
        <f>ROUND('qx mannen 2022'!BK81,10)</f>
        <v>1.6671009800000001E-2</v>
      </c>
      <c r="BL81">
        <f>ROUND('qx mannen 2022'!BL81,10)</f>
        <v>1.6366523899999999E-2</v>
      </c>
      <c r="BM81">
        <f>ROUND('qx mannen 2022'!BM81,10)</f>
        <v>1.60675113E-2</v>
      </c>
      <c r="BN81">
        <f>ROUND('qx mannen 2022'!BN81,10)</f>
        <v>1.57738792E-2</v>
      </c>
      <c r="BO81">
        <f>ROUND('qx mannen 2022'!BO81,10)</f>
        <v>1.54855359E-2</v>
      </c>
      <c r="BP81">
        <f>ROUND('qx mannen 2022'!BP81,10)</f>
        <v>1.5202391000000001E-2</v>
      </c>
      <c r="BQ81">
        <f>ROUND('qx mannen 2022'!BQ81,10)</f>
        <v>1.4924355300000001E-2</v>
      </c>
      <c r="BR81">
        <f>ROUND('qx mannen 2022'!BR81,10)</f>
        <v>1.46513406E-2</v>
      </c>
      <c r="BS81">
        <f>ROUND('qx mannen 2022'!BS81,10)</f>
        <v>1.43832601E-2</v>
      </c>
      <c r="BT81">
        <f>ROUND('qx mannen 2022'!BT81,10)</f>
        <v>1.4120028200000001E-2</v>
      </c>
      <c r="BU81">
        <f>ROUND('qx mannen 2022'!BU81,10)</f>
        <v>1.38615604E-2</v>
      </c>
      <c r="BV81">
        <f>ROUND('qx mannen 2022'!BV81,10)</f>
        <v>1.36077735E-2</v>
      </c>
      <c r="BW81">
        <f>ROUND('qx mannen 2022'!BW81,10)</f>
        <v>1.33585857E-2</v>
      </c>
      <c r="BX81">
        <f>ROUND('qx mannen 2022'!BX81,10)</f>
        <v>1.3113916200000001E-2</v>
      </c>
      <c r="BY81">
        <f>ROUND('qx mannen 2022'!BY81,10)</f>
        <v>1.2873685500000001E-2</v>
      </c>
      <c r="BZ81">
        <f>ROUND('qx mannen 2022'!BZ81,10)</f>
        <v>1.26378155E-2</v>
      </c>
      <c r="CA81">
        <f>ROUND('qx mannen 2022'!CA81,10)</f>
        <v>1.2406229E-2</v>
      </c>
      <c r="CB81">
        <f>ROUND('qx mannen 2022'!CB81,10)</f>
        <v>1.21788504E-2</v>
      </c>
      <c r="CC81">
        <f>ROUND('qx mannen 2022'!CC81,10)</f>
        <v>1.1955604999999999E-2</v>
      </c>
      <c r="CD81">
        <f>ROUND('qx mannen 2022'!CD81,10)</f>
        <v>1.17364194E-2</v>
      </c>
      <c r="CE81">
        <f>ROUND('qx mannen 2022'!CE81,10)</f>
        <v>1.15212215E-2</v>
      </c>
      <c r="CF81">
        <f>ROUND('qx mannen 2022'!CF81,10)</f>
        <v>1.13099402E-2</v>
      </c>
      <c r="CG81">
        <f>ROUND('qx mannen 2022'!CG81,10)</f>
        <v>1.1102505699999999E-2</v>
      </c>
      <c r="CH81">
        <f>ROUND('qx mannen 2022'!CH81,10)</f>
        <v>1.0898849299999999E-2</v>
      </c>
      <c r="CI81">
        <f>ROUND('qx mannen 2022'!CI81,10)</f>
        <v>1.0698903399999999E-2</v>
      </c>
      <c r="CJ81">
        <f>ROUND('qx mannen 2022'!CJ81,10)</f>
        <v>1.0502601699999999E-2</v>
      </c>
      <c r="CK81">
        <f>ROUND('qx mannen 2022'!CK81,10)</f>
        <v>1.03098789E-2</v>
      </c>
      <c r="CL81">
        <f>ROUND('qx mannen 2022'!CL81,10)</f>
        <v>1.01206708E-2</v>
      </c>
      <c r="CM81">
        <f>ROUND('qx mannen 2022'!CM81,10)</f>
        <v>9.9349143000000001E-3</v>
      </c>
      <c r="CN81">
        <f>ROUND('qx mannen 2022'!CN81,10)</f>
        <v>9.7525473000000008E-3</v>
      </c>
      <c r="CO81">
        <f>ROUND('qx mannen 2022'!CO81,10)</f>
        <v>9.5735089999999991E-3</v>
      </c>
      <c r="CP81">
        <f>ROUND('qx mannen 2022'!CP81,10)</f>
        <v>9.3977394000000006E-3</v>
      </c>
      <c r="CQ81">
        <f>ROUND('qx mannen 2022'!CQ81,10)</f>
        <v>9.2251795999999994E-3</v>
      </c>
      <c r="CR81">
        <f>ROUND('qx mannen 2022'!CR81,10)</f>
        <v>9.0557717999999992E-3</v>
      </c>
      <c r="CS81">
        <f>ROUND('qx mannen 2022'!CS81,10)</f>
        <v>8.8894591000000002E-3</v>
      </c>
      <c r="CT81">
        <f>ROUND('qx mannen 2022'!CT81,10)</f>
        <v>8.7261856000000002E-3</v>
      </c>
      <c r="CU81">
        <f>ROUND('qx mannen 2022'!CU81,10)</f>
        <v>8.5658965999999993E-3</v>
      </c>
      <c r="CV81">
        <f>ROUND('qx mannen 2022'!CV81,10)</f>
        <v>8.4085379000000005E-3</v>
      </c>
      <c r="CW81">
        <f>ROUND('qx mannen 2022'!CW81,10)</f>
        <v>8.2540566999999999E-3</v>
      </c>
      <c r="CX81">
        <f>ROUND('qx mannen 2022'!CX81,10)</f>
        <v>8.1024009000000008E-3</v>
      </c>
      <c r="CY81">
        <f>ROUND('qx mannen 2022'!CY81,10)</f>
        <v>7.9535192999999997E-3</v>
      </c>
      <c r="CZ81">
        <f>ROUND('qx mannen 2022'!CZ81,10)</f>
        <v>7.8073617000000003E-3</v>
      </c>
      <c r="DA81">
        <f>ROUND('qx mannen 2022'!DA81,10)</f>
        <v>7.6638788000000001E-3</v>
      </c>
      <c r="DB81">
        <f>ROUND('qx mannen 2022'!DB81,10)</f>
        <v>7.5230219000000003E-3</v>
      </c>
      <c r="DC81">
        <f>ROUND('qx mannen 2022'!DC81,10)</f>
        <v>7.3847436000000002E-3</v>
      </c>
      <c r="DD81">
        <f>ROUND('qx mannen 2022'!DD81,10)</f>
        <v>7.2489970999999997E-3</v>
      </c>
      <c r="DE81">
        <f>ROUND('qx mannen 2022'!DE81,10)</f>
        <v>7.1157362999999998E-3</v>
      </c>
      <c r="DF81">
        <f>ROUND('qx mannen 2022'!DF81,10)</f>
        <v>6.9849161000000003E-3</v>
      </c>
      <c r="DG81">
        <f>ROUND('qx mannen 2022'!DG81,10)</f>
        <v>6.8564921999999997E-3</v>
      </c>
      <c r="DH81">
        <f>ROUND('qx mannen 2022'!DH81,10)</f>
        <v>6.7304210999999999E-3</v>
      </c>
      <c r="DI81">
        <f>ROUND('qx mannen 2022'!DI81,10)</f>
        <v>6.6066600000000003E-3</v>
      </c>
      <c r="DJ81">
        <f>ROUND('qx mannen 2022'!DJ81,10)</f>
        <v>6.4851669000000004E-3</v>
      </c>
      <c r="DK81">
        <f>ROUND('qx mannen 2022'!DK81,10)</f>
        <v>6.3659004E-3</v>
      </c>
      <c r="DL81">
        <f>ROUND('qx mannen 2022'!DL81,10)</f>
        <v>6.2488201999999996E-3</v>
      </c>
      <c r="DM81">
        <f>ROUND('qx mannen 2022'!DM81,10)</f>
        <v>6.1338863000000004E-3</v>
      </c>
      <c r="DN81">
        <f>ROUND('qx mannen 2022'!DN81,10)</f>
        <v>6.0210597999999999E-3</v>
      </c>
      <c r="DO81">
        <f>ROUND('qx mannen 2022'!DO81,10)</f>
        <v>5.9103022000000002E-3</v>
      </c>
      <c r="DP81">
        <f>ROUND('qx mannen 2022'!DP81,10)</f>
        <v>5.8015758999999997E-3</v>
      </c>
      <c r="DQ81">
        <f>ROUND('qx mannen 2022'!DQ81,10)</f>
        <v>5.6948438000000001E-3</v>
      </c>
      <c r="DR81">
        <f>ROUND('qx mannen 2022'!DR81,10)</f>
        <v>5.5900695999999998E-3</v>
      </c>
      <c r="DS81">
        <f>ROUND('qx mannen 2022'!DS81,10)</f>
        <v>5.4872174999999997E-3</v>
      </c>
      <c r="DT81">
        <f>ROUND('qx mannen 2022'!DT81,10)</f>
        <v>5.3862526000000004E-3</v>
      </c>
      <c r="DU81">
        <f>ROUND('qx mannen 2022'!DU81,10)</f>
        <v>5.2871402999999997E-3</v>
      </c>
      <c r="DV81">
        <f>ROUND('qx mannen 2022'!DV81,10)</f>
        <v>5.189847E-3</v>
      </c>
      <c r="DW81">
        <f>ROUND('qx mannen 2022'!DW81,10)</f>
        <v>5.0943393999999999E-3</v>
      </c>
      <c r="DX81">
        <f>ROUND('qx mannen 2022'!DX81,10)</f>
        <v>5.0005848E-3</v>
      </c>
      <c r="DY81">
        <f>ROUND('qx mannen 2022'!DY81,10)</f>
        <v>4.9085513000000002E-3</v>
      </c>
      <c r="DZ81">
        <f>ROUND('qx mannen 2022'!DZ81,10)</f>
        <v>4.8182075000000003E-3</v>
      </c>
      <c r="EA81">
        <f>ROUND('qx mannen 2022'!EA81,10)</f>
        <v>4.7295224999999996E-3</v>
      </c>
      <c r="EB81">
        <f>ROUND('qx mannen 2022'!EB81,10)</f>
        <v>4.6424659999999996E-3</v>
      </c>
      <c r="EC81">
        <f>ROUND('qx mannen 2022'!EC81,10)</f>
        <v>4.5570081999999996E-3</v>
      </c>
      <c r="ED81">
        <f>ROUND('qx mannen 2022'!ED81,10)</f>
        <v>4.4731199000000001E-3</v>
      </c>
      <c r="EE81">
        <f>ROUND('qx mannen 2022'!EE81,10)</f>
        <v>4.3907724000000004E-3</v>
      </c>
      <c r="EF81">
        <f>ROUND('qx mannen 2022'!EF81,10)</f>
        <v>4.3099376E-3</v>
      </c>
      <c r="EG81">
        <f>ROUND('qx mannen 2022'!EG81,10)</f>
        <v>4.2305876999999999E-3</v>
      </c>
      <c r="EH81">
        <f>ROUND('qx mannen 2022'!EH81,10)</f>
        <v>4.1526957000000003E-3</v>
      </c>
      <c r="EI81">
        <f>ROUND('qx mannen 2022'!EI81,10)</f>
        <v>4.0762348E-3</v>
      </c>
      <c r="EJ81">
        <f>ROUND('qx mannen 2022'!EJ81,10)</f>
        <v>4.0011789000000001E-3</v>
      </c>
      <c r="EK81">
        <f>ROUND('qx mannen 2022'!EK81,10)</f>
        <v>3.9275022999999999E-3</v>
      </c>
      <c r="EL81">
        <f>ROUND('qx mannen 2022'!EL81,10)</f>
        <v>3.8551796E-3</v>
      </c>
      <c r="EM81">
        <f>ROUND('qx mannen 2022'!EM81,10)</f>
        <v>3.7841862000000002E-3</v>
      </c>
      <c r="EN81">
        <f>ROUND('qx mannen 2022'!EN81,10)</f>
        <v>3.7144977E-3</v>
      </c>
      <c r="EO81">
        <f>ROUND('qx mannen 2022'!EO81,10)</f>
        <v>3.6460901999999999E-3</v>
      </c>
      <c r="EP81">
        <f>ROUND('qx mannen 2022'!EP81,10)</f>
        <v>3.5789402000000001E-3</v>
      </c>
      <c r="EQ81">
        <f>ROUND('qx mannen 2022'!EQ81,10)</f>
        <v>3.5130246999999998E-3</v>
      </c>
      <c r="ER81">
        <f>ROUND('qx mannen 2022'!ER81,10)</f>
        <v>3.4483210999999999E-3</v>
      </c>
      <c r="ES81">
        <f>ROUND('qx mannen 2022'!ES81,10)</f>
        <v>3.3848072000000002E-3</v>
      </c>
      <c r="ET81">
        <f>ROUND('qx mannen 2022'!ET81,10)</f>
        <v>3.3224612000000001E-3</v>
      </c>
      <c r="EU81">
        <f>ROUND('qx mannen 2022'!EU81,10)</f>
        <v>3.2612616999999999E-3</v>
      </c>
      <c r="EV81">
        <f>ROUND('qx mannen 2022'!EV81,10)</f>
        <v>3.2011876000000001E-3</v>
      </c>
      <c r="EW81">
        <f>ROUND('qx mannen 2022'!EW81,10)</f>
        <v>3.1422184000000001E-3</v>
      </c>
      <c r="EX81">
        <f>ROUND('qx mannen 2022'!EX81,10)</f>
        <v>3.0843338000000001E-3</v>
      </c>
      <c r="EY81">
        <f>ROUND('qx mannen 2022'!EY81,10)</f>
        <v>3.0275139000000002E-3</v>
      </c>
      <c r="EZ81">
        <f>ROUND('qx mannen 2022'!EZ81,10)</f>
        <v>2.9717391000000002E-3</v>
      </c>
      <c r="FA81">
        <f>ROUND('qx mannen 2022'!FA81,10)</f>
        <v>2.9169904000000001E-3</v>
      </c>
      <c r="FB81">
        <f>ROUND('qx mannen 2022'!FB81,10)</f>
        <v>2.8632487999999999E-3</v>
      </c>
      <c r="FC81">
        <f>ROUND('qx mannen 2022'!FC81,10)</f>
        <v>2.810496E-3</v>
      </c>
      <c r="FD81">
        <f>ROUND('qx mannen 2022'!FD81,10)</f>
        <v>2.7587137000000001E-3</v>
      </c>
      <c r="FE81">
        <f>ROUND('qx mannen 2022'!FE81,10)</f>
        <v>2.7078841999999999E-3</v>
      </c>
      <c r="FF81">
        <f>ROUND('qx mannen 2022'!FF81,10)</f>
        <v>2.6579899999999998E-3</v>
      </c>
      <c r="FG81">
        <f>ROUND('qx mannen 2022'!FG81,10)</f>
        <v>2.6090139000000002E-3</v>
      </c>
      <c r="FH81">
        <f>ROUND('qx mannen 2022'!FH81,10)</f>
        <v>2.5609391E-3</v>
      </c>
      <c r="FI81">
        <f>ROUND('qx mannen 2022'!FI81,10)</f>
        <v>2.513749E-3</v>
      </c>
      <c r="FJ81">
        <f>ROUND('qx mannen 2022'!FJ81,10)</f>
        <v>2.4674274E-3</v>
      </c>
      <c r="FK81">
        <f>ROUND('qx mannen 2022'!FK81,10)</f>
        <v>2.4219583999999998E-3</v>
      </c>
      <c r="FL81">
        <f>ROUND('qx mannen 2022'!FL81,10)</f>
        <v>2.3773262E-3</v>
      </c>
      <c r="FM81">
        <f>ROUND('qx mannen 2022'!FM81,10)</f>
        <v>2.3335155000000002E-3</v>
      </c>
      <c r="FN81">
        <f>ROUND('qx mannen 2022'!FN81,10)</f>
        <v>2.2905113E-3</v>
      </c>
      <c r="FO81">
        <f>ROUND('qx mannen 2022'!FO81,10)</f>
        <v>2.2482988E-3</v>
      </c>
      <c r="FP81">
        <f>ROUND('qx mannen 2022'!FP81,10)</f>
        <v>2.2068633E-3</v>
      </c>
      <c r="FQ81">
        <f>ROUND('qx mannen 2022'!FQ81,10)</f>
        <v>2.1661905999999999E-3</v>
      </c>
    </row>
    <row r="82" spans="2:173" x14ac:dyDescent="0.2">
      <c r="B82">
        <f>ROUND('qx mannen 2022'!B82,10)</f>
        <v>5.9964445900000003E-2</v>
      </c>
      <c r="C82">
        <f>ROUND('qx mannen 2022'!C82,10)</f>
        <v>5.9031365500000002E-2</v>
      </c>
      <c r="D82">
        <f>ROUND('qx mannen 2022'!D82,10)</f>
        <v>5.5405541799999999E-2</v>
      </c>
      <c r="E82">
        <f>ROUND('qx mannen 2022'!E82,10)</f>
        <v>5.3315620399999999E-2</v>
      </c>
      <c r="F82">
        <f>ROUND('qx mannen 2022'!F82,10)</f>
        <v>5.1941435299999998E-2</v>
      </c>
      <c r="G82">
        <f>ROUND('qx mannen 2022'!G82,10)</f>
        <v>5.0908703899999998E-2</v>
      </c>
      <c r="H82">
        <f>ROUND('qx mannen 2022'!H82,10)</f>
        <v>5.0040477200000003E-2</v>
      </c>
      <c r="I82">
        <f>ROUND('qx mannen 2022'!I82,10)</f>
        <v>4.9251811899999998E-2</v>
      </c>
      <c r="J82">
        <f>ROUND('qx mannen 2022'!J82,10)</f>
        <v>4.8501838800000002E-2</v>
      </c>
      <c r="K82">
        <f>ROUND('qx mannen 2022'!K82,10)</f>
        <v>4.7771073800000001E-2</v>
      </c>
      <c r="L82">
        <f>ROUND('qx mannen 2022'!L82,10)</f>
        <v>4.7050454999999998E-2</v>
      </c>
      <c r="M82">
        <f>ROUND('qx mannen 2022'!M82,10)</f>
        <v>4.6335992700000002E-2</v>
      </c>
      <c r="N82">
        <f>ROUND('qx mannen 2022'!N82,10)</f>
        <v>4.5626145700000002E-2</v>
      </c>
      <c r="O82">
        <f>ROUND('qx mannen 2022'!O82,10)</f>
        <v>4.4920534800000002E-2</v>
      </c>
      <c r="P82">
        <f>ROUND('qx mannen 2022'!P82,10)</f>
        <v>4.4219312199999999E-2</v>
      </c>
      <c r="Q82">
        <f>ROUND('qx mannen 2022'!Q82,10)</f>
        <v>4.3522854399999998E-2</v>
      </c>
      <c r="R82">
        <f>ROUND('qx mannen 2022'!R82,10)</f>
        <v>4.28316137E-2</v>
      </c>
      <c r="S82">
        <f>ROUND('qx mannen 2022'!S82,10)</f>
        <v>4.2146048399999997E-2</v>
      </c>
      <c r="T82">
        <f>ROUND('qx mannen 2022'!T82,10)</f>
        <v>4.1466591099999998E-2</v>
      </c>
      <c r="U82">
        <f>ROUND('qx mannen 2022'!U82,10)</f>
        <v>4.0793635299999999E-2</v>
      </c>
      <c r="V82">
        <f>ROUND('qx mannen 2022'!V82,10)</f>
        <v>4.0127531600000002E-2</v>
      </c>
      <c r="W82">
        <f>ROUND('qx mannen 2022'!W82,10)</f>
        <v>3.9468587700000002E-2</v>
      </c>
      <c r="X82">
        <f>ROUND('qx mannen 2022'!X82,10)</f>
        <v>3.8817070600000003E-2</v>
      </c>
      <c r="Y82">
        <f>ROUND('qx mannen 2022'!Y82,10)</f>
        <v>3.8173209200000002E-2</v>
      </c>
      <c r="Z82">
        <f>ROUND('qx mannen 2022'!Z82,10)</f>
        <v>3.7537197600000002E-2</v>
      </c>
      <c r="AA82">
        <f>ROUND('qx mannen 2022'!AA82,10)</f>
        <v>3.69091982E-2</v>
      </c>
      <c r="AB82">
        <f>ROUND('qx mannen 2022'!AB82,10)</f>
        <v>3.6289344100000002E-2</v>
      </c>
      <c r="AC82">
        <f>ROUND('qx mannen 2022'!AC82,10)</f>
        <v>3.5677742599999999E-2</v>
      </c>
      <c r="AD82">
        <f>ROUND('qx mannen 2022'!AD82,10)</f>
        <v>3.5074477100000001E-2</v>
      </c>
      <c r="AE82">
        <f>ROUND('qx mannen 2022'!AE82,10)</f>
        <v>3.4479609500000001E-2</v>
      </c>
      <c r="AF82">
        <f>ROUND('qx mannen 2022'!AF82,10)</f>
        <v>3.3893182500000001E-2</v>
      </c>
      <c r="AG82">
        <f>ROUND('qx mannen 2022'!AG82,10)</f>
        <v>3.3315221399999997E-2</v>
      </c>
      <c r="AH82">
        <f>ROUND('qx mannen 2022'!AH82,10)</f>
        <v>3.2745735999999998E-2</v>
      </c>
      <c r="AI82">
        <f>ROUND('qx mannen 2022'!AI82,10)</f>
        <v>3.2184721999999999E-2</v>
      </c>
      <c r="AJ82">
        <f>ROUND('qx mannen 2022'!AJ82,10)</f>
        <v>3.1632162399999997E-2</v>
      </c>
      <c r="AK82">
        <f>ROUND('qx mannen 2022'!AK82,10)</f>
        <v>3.10880293E-2</v>
      </c>
      <c r="AL82">
        <f>ROUND('qx mannen 2022'!AL82,10)</f>
        <v>3.0552284499999999E-2</v>
      </c>
      <c r="AM82">
        <f>ROUND('qx mannen 2022'!AM82,10)</f>
        <v>3.0024881199999999E-2</v>
      </c>
      <c r="AN82">
        <f>ROUND('qx mannen 2022'!AN82,10)</f>
        <v>2.9505764300000001E-2</v>
      </c>
      <c r="AO82">
        <f>ROUND('qx mannen 2022'!AO82,10)</f>
        <v>2.8994872200000001E-2</v>
      </c>
      <c r="AP82">
        <f>ROUND('qx mannen 2022'!AP82,10)</f>
        <v>2.8492136599999999E-2</v>
      </c>
      <c r="AQ82">
        <f>ROUND('qx mannen 2022'!AQ82,10)</f>
        <v>2.79974843E-2</v>
      </c>
      <c r="AR82">
        <f>ROUND('qx mannen 2022'!AR82,10)</f>
        <v>2.7510837E-2</v>
      </c>
      <c r="AS82">
        <f>ROUND('qx mannen 2022'!AS82,10)</f>
        <v>2.7032112300000001E-2</v>
      </c>
      <c r="AT82">
        <f>ROUND('qx mannen 2022'!AT82,10)</f>
        <v>2.6561224500000001E-2</v>
      </c>
      <c r="AU82">
        <f>ROUND('qx mannen 2022'!AU82,10)</f>
        <v>2.6098084600000002E-2</v>
      </c>
      <c r="AV82">
        <f>ROUND('qx mannen 2022'!AV82,10)</f>
        <v>2.5642601000000001E-2</v>
      </c>
      <c r="AW82">
        <f>ROUND('qx mannen 2022'!AW82,10)</f>
        <v>2.5194680099999998E-2</v>
      </c>
      <c r="AX82">
        <f>ROUND('qx mannen 2022'!AX82,10)</f>
        <v>2.47542262E-2</v>
      </c>
      <c r="AY82">
        <f>ROUND('qx mannen 2022'!AY82,10)</f>
        <v>2.4321142300000001E-2</v>
      </c>
      <c r="AZ82">
        <f>ROUND('qx mannen 2022'!AZ82,10)</f>
        <v>2.38953303E-2</v>
      </c>
      <c r="BA82">
        <f>ROUND('qx mannen 2022'!BA82,10)</f>
        <v>2.3476691000000001E-2</v>
      </c>
      <c r="BB82">
        <f>ROUND('qx mannen 2022'!BB82,10)</f>
        <v>2.3065124499999999E-2</v>
      </c>
      <c r="BC82">
        <f>ROUND('qx mannen 2022'!BC82,10)</f>
        <v>2.2660530799999998E-2</v>
      </c>
      <c r="BD82">
        <f>ROUND('qx mannen 2022'!BD82,10)</f>
        <v>2.22628094E-2</v>
      </c>
      <c r="BE82">
        <f>ROUND('qx mannen 2022'!BE82,10)</f>
        <v>2.1871859600000002E-2</v>
      </c>
      <c r="BF82">
        <f>ROUND('qx mannen 2022'!BF82,10)</f>
        <v>2.14875811E-2</v>
      </c>
      <c r="BG82">
        <f>ROUND('qx mannen 2022'!BG82,10)</f>
        <v>2.1109873800000001E-2</v>
      </c>
      <c r="BH82">
        <f>ROUND('qx mannen 2022'!BH82,10)</f>
        <v>2.07386377E-2</v>
      </c>
      <c r="BI82">
        <f>ROUND('qx mannen 2022'!BI82,10)</f>
        <v>2.0373773500000001E-2</v>
      </c>
      <c r="BJ82">
        <f>ROUND('qx mannen 2022'!BJ82,10)</f>
        <v>2.0015182499999999E-2</v>
      </c>
      <c r="BK82">
        <f>ROUND('qx mannen 2022'!BK82,10)</f>
        <v>1.9662766599999999E-2</v>
      </c>
      <c r="BL82">
        <f>ROUND('qx mannen 2022'!BL82,10)</f>
        <v>1.93164285E-2</v>
      </c>
      <c r="BM82">
        <f>ROUND('qx mannen 2022'!BM82,10)</f>
        <v>1.89760715E-2</v>
      </c>
      <c r="BN82">
        <f>ROUND('qx mannen 2022'!BN82,10)</f>
        <v>1.8641600099999999E-2</v>
      </c>
      <c r="BO82">
        <f>ROUND('qx mannen 2022'!BO82,10)</f>
        <v>1.8312919600000001E-2</v>
      </c>
      <c r="BP82">
        <f>ROUND('qx mannen 2022'!BP82,10)</f>
        <v>1.7989936200000001E-2</v>
      </c>
      <c r="BQ82">
        <f>ROUND('qx mannen 2022'!BQ82,10)</f>
        <v>1.76725571E-2</v>
      </c>
      <c r="BR82">
        <f>ROUND('qx mannen 2022'!BR82,10)</f>
        <v>1.7360690799999998E-2</v>
      </c>
      <c r="BS82">
        <f>ROUND('qx mannen 2022'!BS82,10)</f>
        <v>1.70542466E-2</v>
      </c>
      <c r="BT82">
        <f>ROUND('qx mannen 2022'!BT82,10)</f>
        <v>1.67531351E-2</v>
      </c>
      <c r="BU82">
        <f>ROUND('qx mannen 2022'!BU82,10)</f>
        <v>1.6457267899999999E-2</v>
      </c>
      <c r="BV82">
        <f>ROUND('qx mannen 2022'!BV82,10)</f>
        <v>1.6166557799999998E-2</v>
      </c>
      <c r="BW82">
        <f>ROUND('qx mannen 2022'!BW82,10)</f>
        <v>1.58809187E-2</v>
      </c>
      <c r="BX82">
        <f>ROUND('qx mannen 2022'!BX82,10)</f>
        <v>1.5600265699999999E-2</v>
      </c>
      <c r="BY82">
        <f>ROUND('qx mannen 2022'!BY82,10)</f>
        <v>1.53245152E-2</v>
      </c>
      <c r="BZ82">
        <f>ROUND('qx mannen 2022'!BZ82,10)</f>
        <v>1.5053584599999999E-2</v>
      </c>
      <c r="CA82">
        <f>ROUND('qx mannen 2022'!CA82,10)</f>
        <v>1.47873925E-2</v>
      </c>
      <c r="CB82">
        <f>ROUND('qx mannen 2022'!CB82,10)</f>
        <v>1.4525858799999999E-2</v>
      </c>
      <c r="CC82">
        <f>ROUND('qx mannen 2022'!CC82,10)</f>
        <v>1.4268904400000001E-2</v>
      </c>
      <c r="CD82">
        <f>ROUND('qx mannen 2022'!CD82,10)</f>
        <v>1.4016451500000001E-2</v>
      </c>
      <c r="CE82">
        <f>ROUND('qx mannen 2022'!CE82,10)</f>
        <v>1.37684235E-2</v>
      </c>
      <c r="CF82">
        <f>ROUND('qx mannen 2022'!CF82,10)</f>
        <v>1.35247449E-2</v>
      </c>
      <c r="CG82">
        <f>ROUND('qx mannen 2022'!CG82,10)</f>
        <v>1.32853413E-2</v>
      </c>
      <c r="CH82">
        <f>ROUND('qx mannen 2022'!CH82,10)</f>
        <v>1.30501395E-2</v>
      </c>
      <c r="CI82">
        <f>ROUND('qx mannen 2022'!CI82,10)</f>
        <v>1.2819067599999999E-2</v>
      </c>
      <c r="CJ82">
        <f>ROUND('qx mannen 2022'!CJ82,10)</f>
        <v>1.2592054599999999E-2</v>
      </c>
      <c r="CK82">
        <f>ROUND('qx mannen 2022'!CK82,10)</f>
        <v>1.23690308E-2</v>
      </c>
      <c r="CL82">
        <f>ROUND('qx mannen 2022'!CL82,10)</f>
        <v>1.21499274E-2</v>
      </c>
      <c r="CM82">
        <f>ROUND('qx mannen 2022'!CM82,10)</f>
        <v>1.19346769E-2</v>
      </c>
      <c r="CN82">
        <f>ROUND('qx mannen 2022'!CN82,10)</f>
        <v>1.17232129E-2</v>
      </c>
      <c r="CO82">
        <f>ROUND('qx mannen 2022'!CO82,10)</f>
        <v>1.15154699E-2</v>
      </c>
      <c r="CP82">
        <f>ROUND('qx mannen 2022'!CP82,10)</f>
        <v>1.1311383499999999E-2</v>
      </c>
      <c r="CQ82">
        <f>ROUND('qx mannen 2022'!CQ82,10)</f>
        <v>1.11108905E-2</v>
      </c>
      <c r="CR82">
        <f>ROUND('qx mannen 2022'!CR82,10)</f>
        <v>1.09139287E-2</v>
      </c>
      <c r="CS82">
        <f>ROUND('qx mannen 2022'!CS82,10)</f>
        <v>1.0720436700000001E-2</v>
      </c>
      <c r="CT82">
        <f>ROUND('qx mannen 2022'!CT82,10)</f>
        <v>1.05303545E-2</v>
      </c>
      <c r="CU82">
        <f>ROUND('qx mannen 2022'!CU82,10)</f>
        <v>1.0343622699999999E-2</v>
      </c>
      <c r="CV82">
        <f>ROUND('qx mannen 2022'!CV82,10)</f>
        <v>1.0160183200000001E-2</v>
      </c>
      <c r="CW82">
        <f>ROUND('qx mannen 2022'!CW82,10)</f>
        <v>9.9799785999999998E-3</v>
      </c>
      <c r="CX82">
        <f>ROUND('qx mannen 2022'!CX82,10)</f>
        <v>9.8029528000000005E-3</v>
      </c>
      <c r="CY82">
        <f>ROUND('qx mannen 2022'!CY82,10)</f>
        <v>9.6290503000000006E-3</v>
      </c>
      <c r="CZ82">
        <f>ROUND('qx mannen 2022'!CZ82,10)</f>
        <v>9.4582165999999995E-3</v>
      </c>
      <c r="DA82">
        <f>ROUND('qx mannen 2022'!DA82,10)</f>
        <v>9.2903984000000002E-3</v>
      </c>
      <c r="DB82">
        <f>ROUND('qx mannen 2022'!DB82,10)</f>
        <v>9.1255429000000002E-3</v>
      </c>
      <c r="DC82">
        <f>ROUND('qx mannen 2022'!DC82,10)</f>
        <v>8.9635984999999994E-3</v>
      </c>
      <c r="DD82">
        <f>ROUND('qx mannen 2022'!DD82,10)</f>
        <v>8.8045142999999999E-3</v>
      </c>
      <c r="DE82">
        <f>ROUND('qx mannen 2022'!DE82,10)</f>
        <v>8.6482403000000003E-3</v>
      </c>
      <c r="DF82">
        <f>ROUND('qx mannen 2022'!DF82,10)</f>
        <v>8.4947275000000003E-3</v>
      </c>
      <c r="DG82">
        <f>ROUND('qx mannen 2022'!DG82,10)</f>
        <v>8.3439273999999994E-3</v>
      </c>
      <c r="DH82">
        <f>ROUND('qx mannen 2022'!DH82,10)</f>
        <v>8.1957926999999993E-3</v>
      </c>
      <c r="DI82">
        <f>ROUND('qx mannen 2022'!DI82,10)</f>
        <v>8.0502765999999996E-3</v>
      </c>
      <c r="DJ82">
        <f>ROUND('qx mannen 2022'!DJ82,10)</f>
        <v>7.9073333999999992E-3</v>
      </c>
      <c r="DK82">
        <f>ROUND('qx mannen 2022'!DK82,10)</f>
        <v>7.7669178999999998E-3</v>
      </c>
      <c r="DL82">
        <f>ROUND('qx mannen 2022'!DL82,10)</f>
        <v>7.6289857999999999E-3</v>
      </c>
      <c r="DM82">
        <f>ROUND('qx mannen 2022'!DM82,10)</f>
        <v>7.4934937000000002E-3</v>
      </c>
      <c r="DN82">
        <f>ROUND('qx mannen 2022'!DN82,10)</f>
        <v>7.3603986E-3</v>
      </c>
      <c r="DO82">
        <f>ROUND('qx mannen 2022'!DO82,10)</f>
        <v>7.2296584999999997E-3</v>
      </c>
      <c r="DP82">
        <f>ROUND('qx mannen 2022'!DP82,10)</f>
        <v>7.1012321000000003E-3</v>
      </c>
      <c r="DQ82">
        <f>ROUND('qx mannen 2022'!DQ82,10)</f>
        <v>6.9750788000000003E-3</v>
      </c>
      <c r="DR82">
        <f>ROUND('qx mannen 2022'!DR82,10)</f>
        <v>6.8511585999999998E-3</v>
      </c>
      <c r="DS82">
        <f>ROUND('qx mannen 2022'!DS82,10)</f>
        <v>6.7294323000000001E-3</v>
      </c>
      <c r="DT82">
        <f>ROUND('qx mannen 2022'!DT82,10)</f>
        <v>6.6098614E-3</v>
      </c>
      <c r="DU82">
        <f>ROUND('qx mannen 2022'!DU82,10)</f>
        <v>6.4924079000000003E-3</v>
      </c>
      <c r="DV82">
        <f>ROUND('qx mannen 2022'!DV82,10)</f>
        <v>6.3770347E-3</v>
      </c>
      <c r="DW82">
        <f>ROUND('qx mannen 2022'!DW82,10)</f>
        <v>6.2637051000000001E-3</v>
      </c>
      <c r="DX82">
        <f>ROUND('qx mannen 2022'!DX82,10)</f>
        <v>6.1523830999999996E-3</v>
      </c>
      <c r="DY82">
        <f>ROUND('qx mannen 2022'!DY82,10)</f>
        <v>6.0430335000000003E-3</v>
      </c>
      <c r="DZ82">
        <f>ROUND('qx mannen 2022'!DZ82,10)</f>
        <v>5.9356215E-3</v>
      </c>
      <c r="EA82">
        <f>ROUND('qx mannen 2022'!EA82,10)</f>
        <v>5.8301129E-3</v>
      </c>
      <c r="EB82">
        <f>ROUND('qx mannen 2022'!EB82,10)</f>
        <v>5.7264743999999998E-3</v>
      </c>
      <c r="EC82">
        <f>ROUND('qx mannen 2022'!EC82,10)</f>
        <v>5.6246728999999997E-3</v>
      </c>
      <c r="ED82">
        <f>ROUND('qx mannen 2022'!ED82,10)</f>
        <v>5.5246760000000001E-3</v>
      </c>
      <c r="EE82">
        <f>ROUND('qx mannen 2022'!EE82,10)</f>
        <v>5.426452E-3</v>
      </c>
      <c r="EF82">
        <f>ROUND('qx mannen 2022'!EF82,10)</f>
        <v>5.3299695999999997E-3</v>
      </c>
      <c r="EG82">
        <f>ROUND('qx mannen 2022'!EG82,10)</f>
        <v>5.2351979999999999E-3</v>
      </c>
      <c r="EH82">
        <f>ROUND('qx mannen 2022'!EH82,10)</f>
        <v>5.1421072E-3</v>
      </c>
      <c r="EI82">
        <f>ROUND('qx mannen 2022'!EI82,10)</f>
        <v>5.0506674999999997E-3</v>
      </c>
      <c r="EJ82">
        <f>ROUND('qx mannen 2022'!EJ82,10)</f>
        <v>4.9608496999999996E-3</v>
      </c>
      <c r="EK82">
        <f>ROUND('qx mannen 2022'!EK82,10)</f>
        <v>4.8726250999999998E-3</v>
      </c>
      <c r="EL82">
        <f>ROUND('qx mannen 2022'!EL82,10)</f>
        <v>4.7859657999999999E-3</v>
      </c>
      <c r="EM82">
        <f>ROUND('qx mannen 2022'!EM82,10)</f>
        <v>4.7008440999999996E-3</v>
      </c>
      <c r="EN82">
        <f>ROUND('qx mannen 2022'!EN82,10)</f>
        <v>4.6172327000000004E-3</v>
      </c>
      <c r="EO82">
        <f>ROUND('qx mannen 2022'!EO82,10)</f>
        <v>4.5351050999999998E-3</v>
      </c>
      <c r="EP82">
        <f>ROUND('qx mannen 2022'!EP82,10)</f>
        <v>4.4544349999999996E-3</v>
      </c>
      <c r="EQ82">
        <f>ROUND('qx mannen 2022'!EQ82,10)</f>
        <v>4.3751967000000003E-3</v>
      </c>
      <c r="ER82">
        <f>ROUND('qx mannen 2022'!ER82,10)</f>
        <v>4.2973648E-3</v>
      </c>
      <c r="ES82">
        <f>ROUND('qx mannen 2022'!ES82,10)</f>
        <v>4.2209146000000003E-3</v>
      </c>
      <c r="ET82">
        <f>ROUND('qx mannen 2022'!ET82,10)</f>
        <v>4.1458216000000003E-3</v>
      </c>
      <c r="EU82">
        <f>ROUND('qx mannen 2022'!EU82,10)</f>
        <v>4.0720618000000004E-3</v>
      </c>
      <c r="EV82">
        <f>ROUND('qx mannen 2022'!EV82,10)</f>
        <v>3.9996116000000003E-3</v>
      </c>
      <c r="EW82">
        <f>ROUND('qx mannen 2022'!EW82,10)</f>
        <v>3.9284480000000002E-3</v>
      </c>
      <c r="EX82">
        <f>ROUND('qx mannen 2022'!EX82,10)</f>
        <v>3.8585479999999998E-3</v>
      </c>
      <c r="EY82">
        <f>ROUND('qx mannen 2022'!EY82,10)</f>
        <v>3.7898894E-3</v>
      </c>
      <c r="EZ82">
        <f>ROUND('qx mannen 2022'!EZ82,10)</f>
        <v>3.7224502E-3</v>
      </c>
      <c r="FA82">
        <f>ROUND('qx mannen 2022'!FA82,10)</f>
        <v>3.6562089000000001E-3</v>
      </c>
      <c r="FB82">
        <f>ROUND('qx mannen 2022'!FB82,10)</f>
        <v>3.5911442000000002E-3</v>
      </c>
      <c r="FC82">
        <f>ROUND('qx mannen 2022'!FC82,10)</f>
        <v>3.5272353000000002E-3</v>
      </c>
      <c r="FD82">
        <f>ROUND('qx mannen 2022'!FD82,10)</f>
        <v>3.4644618000000001E-3</v>
      </c>
      <c r="FE82">
        <f>ROUND('qx mannen 2022'!FE82,10)</f>
        <v>3.4028035E-3</v>
      </c>
      <c r="FF82">
        <f>ROUND('qx mannen 2022'!FF82,10)</f>
        <v>3.3422407E-3</v>
      </c>
      <c r="FG82">
        <f>ROUND('qx mannen 2022'!FG82,10)</f>
        <v>3.2827541000000002E-3</v>
      </c>
      <c r="FH82">
        <f>ROUND('qx mannen 2022'!FH82,10)</f>
        <v>3.2243243999999999E-3</v>
      </c>
      <c r="FI82">
        <f>ROUND('qx mannen 2022'!FI82,10)</f>
        <v>3.1669331999999999E-3</v>
      </c>
      <c r="FJ82">
        <f>ROUND('qx mannen 2022'!FJ82,10)</f>
        <v>3.1105617999999998E-3</v>
      </c>
      <c r="FK82">
        <f>ROUND('qx mannen 2022'!FK82,10)</f>
        <v>3.0551923000000001E-3</v>
      </c>
      <c r="FL82">
        <f>ROUND('qx mannen 2022'!FL82,10)</f>
        <v>3.0008069999999999E-3</v>
      </c>
      <c r="FM82">
        <f>ROUND('qx mannen 2022'!FM82,10)</f>
        <v>2.9473883000000001E-3</v>
      </c>
      <c r="FN82">
        <f>ROUND('qx mannen 2022'!FN82,10)</f>
        <v>2.8949192000000002E-3</v>
      </c>
      <c r="FO82">
        <f>ROUND('qx mannen 2022'!FO82,10)</f>
        <v>2.8433827E-3</v>
      </c>
      <c r="FP82">
        <f>ROUND('qx mannen 2022'!FP82,10)</f>
        <v>2.7927625E-3</v>
      </c>
      <c r="FQ82">
        <f>ROUND('qx mannen 2022'!FQ82,10)</f>
        <v>2.7430421999999999E-3</v>
      </c>
    </row>
    <row r="83" spans="2:173" x14ac:dyDescent="0.2">
      <c r="B83">
        <f>ROUND('qx mannen 2022'!B83,10)</f>
        <v>6.7505132499999995E-2</v>
      </c>
      <c r="C83">
        <f>ROUND('qx mannen 2022'!C83,10)</f>
        <v>6.6558685000000006E-2</v>
      </c>
      <c r="D83">
        <f>ROUND('qx mannen 2022'!D83,10)</f>
        <v>6.2623073400000007E-2</v>
      </c>
      <c r="E83">
        <f>ROUND('qx mannen 2022'!E83,10)</f>
        <v>6.0376162900000002E-2</v>
      </c>
      <c r="F83">
        <f>ROUND('qx mannen 2022'!F83,10)</f>
        <v>5.8916165200000002E-2</v>
      </c>
      <c r="G83">
        <f>ROUND('qx mannen 2022'!G83,10)</f>
        <v>5.7830375900000001E-2</v>
      </c>
      <c r="H83">
        <f>ROUND('qx mannen 2022'!H83,10)</f>
        <v>5.6923331799999997E-2</v>
      </c>
      <c r="I83">
        <f>ROUND('qx mannen 2022'!I83,10)</f>
        <v>5.6101121699999999E-2</v>
      </c>
      <c r="J83">
        <f>ROUND('qx mannen 2022'!J83,10)</f>
        <v>5.5318578100000002E-2</v>
      </c>
      <c r="K83">
        <f>ROUND('qx mannen 2022'!K83,10)</f>
        <v>5.4554221899999998E-2</v>
      </c>
      <c r="L83">
        <f>ROUND('qx mannen 2022'!L83,10)</f>
        <v>5.3798133099999999E-2</v>
      </c>
      <c r="M83">
        <f>ROUND('qx mannen 2022'!M83,10)</f>
        <v>5.3046020499999999E-2</v>
      </c>
      <c r="N83">
        <f>ROUND('qx mannen 2022'!N83,10)</f>
        <v>5.2296310899999997E-2</v>
      </c>
      <c r="O83">
        <f>ROUND('qx mannen 2022'!O83,10)</f>
        <v>5.1548718200000003E-2</v>
      </c>
      <c r="P83">
        <f>ROUND('qx mannen 2022'!P83,10)</f>
        <v>5.0803542200000003E-2</v>
      </c>
      <c r="Q83">
        <f>ROUND('qx mannen 2022'!Q83,10)</f>
        <v>5.00613263E-2</v>
      </c>
      <c r="R83">
        <f>ROUND('qx mannen 2022'!R83,10)</f>
        <v>4.9322692600000002E-2</v>
      </c>
      <c r="S83">
        <f>ROUND('qx mannen 2022'!S83,10)</f>
        <v>4.8588263200000002E-2</v>
      </c>
      <c r="T83">
        <f>ROUND('qx mannen 2022'!T83,10)</f>
        <v>4.78586259E-2</v>
      </c>
      <c r="U83">
        <f>ROUND('qx mannen 2022'!U83,10)</f>
        <v>4.7134319100000002E-2</v>
      </c>
      <c r="V83">
        <f>ROUND('qx mannen 2022'!V83,10)</f>
        <v>4.6415827799999997E-2</v>
      </c>
      <c r="W83">
        <f>ROUND('qx mannen 2022'!W83,10)</f>
        <v>4.5703584200000001E-2</v>
      </c>
      <c r="X83">
        <f>ROUND('qx mannen 2022'!X83,10)</f>
        <v>4.4997969899999997E-2</v>
      </c>
      <c r="Y83">
        <f>ROUND('qx mannen 2022'!Y83,10)</f>
        <v>4.4299319400000002E-2</v>
      </c>
      <c r="Z83">
        <f>ROUND('qx mannen 2022'!Z83,10)</f>
        <v>4.3607924300000003E-2</v>
      </c>
      <c r="AA83">
        <f>ROUND('qx mannen 2022'!AA83,10)</f>
        <v>4.29240361E-2</v>
      </c>
      <c r="AB83">
        <f>ROUND('qx mannen 2022'!AB83,10)</f>
        <v>4.2247870700000002E-2</v>
      </c>
      <c r="AC83">
        <f>ROUND('qx mannen 2022'!AC83,10)</f>
        <v>4.1579610599999997E-2</v>
      </c>
      <c r="AD83">
        <f>ROUND('qx mannen 2022'!AD83,10)</f>
        <v>4.0919408900000002E-2</v>
      </c>
      <c r="AE83">
        <f>ROUND('qx mannen 2022'!AE83,10)</f>
        <v>4.0267391299999997E-2</v>
      </c>
      <c r="AF83">
        <f>ROUND('qx mannen 2022'!AF83,10)</f>
        <v>3.9623659200000001E-2</v>
      </c>
      <c r="AG83">
        <f>ROUND('qx mannen 2022'!AG83,10)</f>
        <v>3.8988291699999997E-2</v>
      </c>
      <c r="AH83">
        <f>ROUND('qx mannen 2022'!AH83,10)</f>
        <v>3.8361347900000002E-2</v>
      </c>
      <c r="AI83">
        <f>ROUND('qx mannen 2022'!AI83,10)</f>
        <v>3.7742868800000003E-2</v>
      </c>
      <c r="AJ83">
        <f>ROUND('qx mannen 2022'!AJ83,10)</f>
        <v>3.7132879000000001E-2</v>
      </c>
      <c r="AK83">
        <f>ROUND('qx mannen 2022'!AK83,10)</f>
        <v>3.65313887E-2</v>
      </c>
      <c r="AL83">
        <f>ROUND('qx mannen 2022'!AL83,10)</f>
        <v>3.59383946E-2</v>
      </c>
      <c r="AM83">
        <f>ROUND('qx mannen 2022'!AM83,10)</f>
        <v>3.5353881699999999E-2</v>
      </c>
      <c r="AN83">
        <f>ROUND('qx mannen 2022'!AN83,10)</f>
        <v>3.4777824499999999E-2</v>
      </c>
      <c r="AO83">
        <f>ROUND('qx mannen 2022'!AO83,10)</f>
        <v>3.4210187900000001E-2</v>
      </c>
      <c r="AP83">
        <f>ROUND('qx mannen 2022'!AP83,10)</f>
        <v>3.3650928400000002E-2</v>
      </c>
      <c r="AQ83">
        <f>ROUND('qx mannen 2022'!AQ83,10)</f>
        <v>3.3099994899999999E-2</v>
      </c>
      <c r="AR83">
        <f>ROUND('qx mannen 2022'!AR83,10)</f>
        <v>3.2557329699999998E-2</v>
      </c>
      <c r="AS83">
        <f>ROUND('qx mannen 2022'!AS83,10)</f>
        <v>3.2022869099999997E-2</v>
      </c>
      <c r="AT83">
        <f>ROUND('qx mannen 2022'!AT83,10)</f>
        <v>3.14965444E-2</v>
      </c>
      <c r="AU83">
        <f>ROUND('qx mannen 2022'!AU83,10)</f>
        <v>3.0978282100000001E-2</v>
      </c>
      <c r="AV83">
        <f>ROUND('qx mannen 2022'!AV83,10)</f>
        <v>3.04680048E-2</v>
      </c>
      <c r="AW83">
        <f>ROUND('qx mannen 2022'!AW83,10)</f>
        <v>2.9965631499999999E-2</v>
      </c>
      <c r="AX83">
        <f>ROUND('qx mannen 2022'!AX83,10)</f>
        <v>2.9471078500000001E-2</v>
      </c>
      <c r="AY83">
        <f>ROUND('qx mannen 2022'!AY83,10)</f>
        <v>2.89842591E-2</v>
      </c>
      <c r="AZ83">
        <f>ROUND('qx mannen 2022'!AZ83,10)</f>
        <v>2.85050848E-2</v>
      </c>
      <c r="BA83">
        <f>ROUND('qx mannen 2022'!BA83,10)</f>
        <v>2.8033465E-2</v>
      </c>
      <c r="BB83">
        <f>ROUND('qx mannen 2022'!BB83,10)</f>
        <v>2.75693077E-2</v>
      </c>
      <c r="BC83">
        <f>ROUND('qx mannen 2022'!BC83,10)</f>
        <v>2.7112519599999999E-2</v>
      </c>
      <c r="BD83">
        <f>ROUND('qx mannen 2022'!BD83,10)</f>
        <v>2.6663006400000001E-2</v>
      </c>
      <c r="BE83">
        <f>ROUND('qx mannen 2022'!BE83,10)</f>
        <v>2.62206733E-2</v>
      </c>
      <c r="BF83">
        <f>ROUND('qx mannen 2022'!BF83,10)</f>
        <v>2.57854247E-2</v>
      </c>
      <c r="BG83">
        <f>ROUND('qx mannen 2022'!BG83,10)</f>
        <v>2.53571647E-2</v>
      </c>
      <c r="BH83">
        <f>ROUND('qx mannen 2022'!BH83,10)</f>
        <v>2.4935797199999998E-2</v>
      </c>
      <c r="BI83">
        <f>ROUND('qx mannen 2022'!BI83,10)</f>
        <v>2.4521226399999999E-2</v>
      </c>
      <c r="BJ83">
        <f>ROUND('qx mannen 2022'!BJ83,10)</f>
        <v>2.4113356200000002E-2</v>
      </c>
      <c r="BK83">
        <f>ROUND('qx mannen 2022'!BK83,10)</f>
        <v>2.37120909E-2</v>
      </c>
      <c r="BL83">
        <f>ROUND('qx mannen 2022'!BL83,10)</f>
        <v>2.3317335299999999E-2</v>
      </c>
      <c r="BM83">
        <f>ROUND('qx mannen 2022'!BM83,10)</f>
        <v>2.2928994500000001E-2</v>
      </c>
      <c r="BN83">
        <f>ROUND('qx mannen 2022'!BN83,10)</f>
        <v>2.2546974000000001E-2</v>
      </c>
      <c r="BO83">
        <f>ROUND('qx mannen 2022'!BO83,10)</f>
        <v>2.2171180299999999E-2</v>
      </c>
      <c r="BP83">
        <f>ROUND('qx mannen 2022'!BP83,10)</f>
        <v>2.1801520200000001E-2</v>
      </c>
      <c r="BQ83">
        <f>ROUND('qx mannen 2022'!BQ83,10)</f>
        <v>2.1437901499999999E-2</v>
      </c>
      <c r="BR83">
        <f>ROUND('qx mannen 2022'!BR83,10)</f>
        <v>2.1080232599999998E-2</v>
      </c>
      <c r="BS83">
        <f>ROUND('qx mannen 2022'!BS83,10)</f>
        <v>2.0728422999999999E-2</v>
      </c>
      <c r="BT83">
        <f>ROUND('qx mannen 2022'!BT83,10)</f>
        <v>2.0382382800000001E-2</v>
      </c>
      <c r="BU83">
        <f>ROUND('qx mannen 2022'!BU83,10)</f>
        <v>2.00420233E-2</v>
      </c>
      <c r="BV83">
        <f>ROUND('qx mannen 2022'!BV83,10)</f>
        <v>1.9707256400000001E-2</v>
      </c>
      <c r="BW83">
        <f>ROUND('qx mannen 2022'!BW83,10)</f>
        <v>1.9377995499999998E-2</v>
      </c>
      <c r="BX83">
        <f>ROUND('qx mannen 2022'!BX83,10)</f>
        <v>1.9054154399999999E-2</v>
      </c>
      <c r="BY83">
        <f>ROUND('qx mannen 2022'!BY83,10)</f>
        <v>1.8735648399999999E-2</v>
      </c>
      <c r="BZ83">
        <f>ROUND('qx mannen 2022'!BZ83,10)</f>
        <v>1.8422393499999998E-2</v>
      </c>
      <c r="CA83">
        <f>ROUND('qx mannen 2022'!CA83,10)</f>
        <v>1.8114307E-2</v>
      </c>
      <c r="CB83">
        <f>ROUND('qx mannen 2022'!CB83,10)</f>
        <v>1.7811307200000001E-2</v>
      </c>
      <c r="CC83">
        <f>ROUND('qx mannen 2022'!CC83,10)</f>
        <v>1.7513313199999998E-2</v>
      </c>
      <c r="CD83">
        <f>ROUND('qx mannen 2022'!CD83,10)</f>
        <v>1.7220245499999998E-2</v>
      </c>
      <c r="CE83">
        <f>ROUND('qx mannen 2022'!CE83,10)</f>
        <v>1.6932025600000001E-2</v>
      </c>
      <c r="CF83">
        <f>ROUND('qx mannen 2022'!CF83,10)</f>
        <v>1.6648575999999998E-2</v>
      </c>
      <c r="CG83">
        <f>ROUND('qx mannen 2022'!CG83,10)</f>
        <v>1.6369820199999999E-2</v>
      </c>
      <c r="CH83">
        <f>ROUND('qx mannen 2022'!CH83,10)</f>
        <v>1.6095683E-2</v>
      </c>
      <c r="CI83">
        <f>ROUND('qx mannen 2022'!CI83,10)</f>
        <v>1.5826090000000001E-2</v>
      </c>
      <c r="CJ83">
        <f>ROUND('qx mannen 2022'!CJ83,10)</f>
        <v>1.5560968E-2</v>
      </c>
      <c r="CK83">
        <f>ROUND('qx mannen 2022'!CK83,10)</f>
        <v>1.5300244899999999E-2</v>
      </c>
      <c r="CL83">
        <f>ROUND('qx mannen 2022'!CL83,10)</f>
        <v>1.5043849600000001E-2</v>
      </c>
      <c r="CM83">
        <f>ROUND('qx mannen 2022'!CM83,10)</f>
        <v>1.4791711900000001E-2</v>
      </c>
      <c r="CN83">
        <f>ROUND('qx mannen 2022'!CN83,10)</f>
        <v>1.4543762999999999E-2</v>
      </c>
      <c r="CO83">
        <f>ROUND('qx mannen 2022'!CO83,10)</f>
        <v>1.4299934800000001E-2</v>
      </c>
      <c r="CP83">
        <f>ROUND('qx mannen 2022'!CP83,10)</f>
        <v>1.4060160299999999E-2</v>
      </c>
      <c r="CQ83">
        <f>ROUND('qx mannen 2022'!CQ83,10)</f>
        <v>1.3824373500000001E-2</v>
      </c>
      <c r="CR83">
        <f>ROUND('qx mannen 2022'!CR83,10)</f>
        <v>1.3592509500000001E-2</v>
      </c>
      <c r="CS83">
        <f>ROUND('qx mannen 2022'!CS83,10)</f>
        <v>1.33645043E-2</v>
      </c>
      <c r="CT83">
        <f>ROUND('qx mannen 2022'!CT83,10)</f>
        <v>1.31402949E-2</v>
      </c>
      <c r="CU83">
        <f>ROUND('qx mannen 2022'!CU83,10)</f>
        <v>1.29198192E-2</v>
      </c>
      <c r="CV83">
        <f>ROUND('qx mannen 2022'!CV83,10)</f>
        <v>1.27030163E-2</v>
      </c>
      <c r="CW83">
        <f>ROUND('qx mannen 2022'!CW83,10)</f>
        <v>1.2489825899999999E-2</v>
      </c>
      <c r="CX83">
        <f>ROUND('qx mannen 2022'!CX83,10)</f>
        <v>1.2280188799999999E-2</v>
      </c>
      <c r="CY83">
        <f>ROUND('qx mannen 2022'!CY83,10)</f>
        <v>1.20740468E-2</v>
      </c>
      <c r="CZ83">
        <f>ROUND('qx mannen 2022'!CZ83,10)</f>
        <v>1.18713425E-2</v>
      </c>
      <c r="DA83">
        <f>ROUND('qx mannen 2022'!DA83,10)</f>
        <v>1.16720195E-2</v>
      </c>
      <c r="DB83">
        <f>ROUND('qx mannen 2022'!DB83,10)</f>
        <v>1.14760222E-2</v>
      </c>
      <c r="DC83">
        <f>ROUND('qx mannen 2022'!DC83,10)</f>
        <v>1.12832959E-2</v>
      </c>
      <c r="DD83">
        <f>ROUND('qx mannen 2022'!DD83,10)</f>
        <v>1.10937867E-2</v>
      </c>
      <c r="DE83">
        <f>ROUND('qx mannen 2022'!DE83,10)</f>
        <v>1.0907441699999999E-2</v>
      </c>
      <c r="DF83">
        <f>ROUND('qx mannen 2022'!DF83,10)</f>
        <v>1.07242087E-2</v>
      </c>
      <c r="DG83">
        <f>ROUND('qx mannen 2022'!DG83,10)</f>
        <v>1.0544036499999999E-2</v>
      </c>
      <c r="DH83">
        <f>ROUND('qx mannen 2022'!DH83,10)</f>
        <v>1.03668745E-2</v>
      </c>
      <c r="DI83">
        <f>ROUND('qx mannen 2022'!DI83,10)</f>
        <v>1.0192672999999999E-2</v>
      </c>
      <c r="DJ83">
        <f>ROUND('qx mannen 2022'!DJ83,10)</f>
        <v>1.0021383300000001E-2</v>
      </c>
      <c r="DK83">
        <f>ROUND('qx mannen 2022'!DK83,10)</f>
        <v>9.8529571000000003E-3</v>
      </c>
      <c r="DL83">
        <f>ROUND('qx mannen 2022'!DL83,10)</f>
        <v>9.6873471000000003E-3</v>
      </c>
      <c r="DM83">
        <f>ROUND('qx mannen 2022'!DM83,10)</f>
        <v>9.5245068000000006E-3</v>
      </c>
      <c r="DN83">
        <f>ROUND('qx mannen 2022'!DN83,10)</f>
        <v>9.3643903000000007E-3</v>
      </c>
      <c r="DO83">
        <f>ROUND('qx mannen 2022'!DO83,10)</f>
        <v>9.2069526000000002E-3</v>
      </c>
      <c r="DP83">
        <f>ROUND('qx mannen 2022'!DP83,10)</f>
        <v>9.0521492999999995E-3</v>
      </c>
      <c r="DQ83">
        <f>ROUND('qx mannen 2022'!DQ83,10)</f>
        <v>8.8999366999999996E-3</v>
      </c>
      <c r="DR83">
        <f>ROUND('qx mannen 2022'!DR83,10)</f>
        <v>8.7502719000000003E-3</v>
      </c>
      <c r="DS83">
        <f>ROUND('qx mannen 2022'!DS83,10)</f>
        <v>8.6031127999999998E-3</v>
      </c>
      <c r="DT83">
        <f>ROUND('qx mannen 2022'!DT83,10)</f>
        <v>8.4584176000000004E-3</v>
      </c>
      <c r="DU83">
        <f>ROUND('qx mannen 2022'!DU83,10)</f>
        <v>8.3161455999999998E-3</v>
      </c>
      <c r="DV83">
        <f>ROUND('qx mannen 2022'!DV83,10)</f>
        <v>8.1762565999999991E-3</v>
      </c>
      <c r="DW83">
        <f>ROUND('qx mannen 2022'!DW83,10)</f>
        <v>8.0387109000000009E-3</v>
      </c>
      <c r="DX83">
        <f>ROUND('qx mannen 2022'!DX83,10)</f>
        <v>7.9034697000000004E-3</v>
      </c>
      <c r="DY83">
        <f>ROUND('qx mannen 2022'!DY83,10)</f>
        <v>7.7704946000000004E-3</v>
      </c>
      <c r="DZ83">
        <f>ROUND('qx mannen 2022'!DZ83,10)</f>
        <v>7.6397480999999996E-3</v>
      </c>
      <c r="EA83">
        <f>ROUND('qx mannen 2022'!EA83,10)</f>
        <v>7.5111930999999998E-3</v>
      </c>
      <c r="EB83">
        <f>ROUND('qx mannen 2022'!EB83,10)</f>
        <v>7.3847929999999997E-3</v>
      </c>
      <c r="EC83">
        <f>ROUND('qx mannen 2022'!EC83,10)</f>
        <v>7.2605122000000003E-3</v>
      </c>
      <c r="ED83">
        <f>ROUND('qx mannen 2022'!ED83,10)</f>
        <v>7.1383152999999998E-3</v>
      </c>
      <c r="EE83">
        <f>ROUND('qx mannen 2022'!EE83,10)</f>
        <v>7.0181675999999998E-3</v>
      </c>
      <c r="EF83">
        <f>ROUND('qx mannen 2022'!EF83,10)</f>
        <v>6.9000351000000001E-3</v>
      </c>
      <c r="EG83">
        <f>ROUND('qx mannen 2022'!EG83,10)</f>
        <v>6.7838841E-3</v>
      </c>
      <c r="EH83">
        <f>ROUND('qx mannen 2022'!EH83,10)</f>
        <v>6.6696817E-3</v>
      </c>
      <c r="EI83">
        <f>ROUND('qx mannen 2022'!EI83,10)</f>
        <v>6.5573953999999999E-3</v>
      </c>
      <c r="EJ83">
        <f>ROUND('qx mannen 2022'!EJ83,10)</f>
        <v>6.4469933000000004E-3</v>
      </c>
      <c r="EK83">
        <f>ROUND('qx mannen 2022'!EK83,10)</f>
        <v>6.3384440000000004E-3</v>
      </c>
      <c r="EL83">
        <f>ROUND('qx mannen 2022'!EL83,10)</f>
        <v>6.2317164999999997E-3</v>
      </c>
      <c r="EM83">
        <f>ROUND('qx mannen 2022'!EM83,10)</f>
        <v>6.1267806000000003E-3</v>
      </c>
      <c r="EN83">
        <f>ROUND('qx mannen 2022'!EN83,10)</f>
        <v>6.0236062999999996E-3</v>
      </c>
      <c r="EO83">
        <f>ROUND('qx mannen 2022'!EO83,10)</f>
        <v>5.9221641999999998E-3</v>
      </c>
      <c r="EP83">
        <f>ROUND('qx mannen 2022'!EP83,10)</f>
        <v>5.8224254000000001E-3</v>
      </c>
      <c r="EQ83">
        <f>ROUND('qx mannen 2022'!EQ83,10)</f>
        <v>5.7243614999999996E-3</v>
      </c>
      <c r="ER83">
        <f>ROUND('qx mannen 2022'!ER83,10)</f>
        <v>5.6279444999999999E-3</v>
      </c>
      <c r="ES83">
        <f>ROUND('qx mannen 2022'!ES83,10)</f>
        <v>5.5331470000000004E-3</v>
      </c>
      <c r="ET83">
        <f>ROUND('qx mannen 2022'!ET83,10)</f>
        <v>5.4399417999999996E-3</v>
      </c>
      <c r="EU83">
        <f>ROUND('qx mannen 2022'!EU83,10)</f>
        <v>5.3483024999999998E-3</v>
      </c>
      <c r="EV83">
        <f>ROUND('qx mannen 2022'!EV83,10)</f>
        <v>5.2582026999999998E-3</v>
      </c>
      <c r="EW83">
        <f>ROUND('qx mannen 2022'!EW83,10)</f>
        <v>5.1696169E-3</v>
      </c>
      <c r="EX83">
        <f>ROUND('qx mannen 2022'!EX83,10)</f>
        <v>5.0825196E-3</v>
      </c>
      <c r="EY83">
        <f>ROUND('qx mannen 2022'!EY83,10)</f>
        <v>4.9968861000000003E-3</v>
      </c>
      <c r="EZ83">
        <f>ROUND('qx mannen 2022'!EZ83,10)</f>
        <v>4.9126917999999997E-3</v>
      </c>
      <c r="FA83">
        <f>ROUND('qx mannen 2022'!FA83,10)</f>
        <v>4.8299125999999998E-3</v>
      </c>
      <c r="FB83">
        <f>ROUND('qx mannen 2022'!FB83,10)</f>
        <v>4.7485249000000004E-3</v>
      </c>
      <c r="FC83">
        <f>ROUND('qx mannen 2022'!FC83,10)</f>
        <v>4.6685054999999996E-3</v>
      </c>
      <c r="FD83">
        <f>ROUND('qx mannen 2022'!FD83,10)</f>
        <v>4.5898314000000001E-3</v>
      </c>
      <c r="FE83">
        <f>ROUND('qx mannen 2022'!FE83,10)</f>
        <v>4.5124800000000001E-3</v>
      </c>
      <c r="FF83">
        <f>ROUND('qx mannen 2022'!FF83,10)</f>
        <v>4.4364293999999997E-3</v>
      </c>
      <c r="FG83">
        <f>ROUND('qx mannen 2022'!FG83,10)</f>
        <v>4.3616575999999999E-3</v>
      </c>
      <c r="FH83">
        <f>ROUND('qx mannen 2022'!FH83,10)</f>
        <v>4.2881433999999996E-3</v>
      </c>
      <c r="FI83">
        <f>ROUND('qx mannen 2022'!FI83,10)</f>
        <v>4.2158654999999998E-3</v>
      </c>
      <c r="FJ83">
        <f>ROUND('qx mannen 2022'!FJ83,10)</f>
        <v>4.1448034E-3</v>
      </c>
      <c r="FK83">
        <f>ROUND('qx mannen 2022'!FK83,10)</f>
        <v>4.0749367000000002E-3</v>
      </c>
      <c r="FL83">
        <f>ROUND('qx mannen 2022'!FL83,10)</f>
        <v>4.0062452000000004E-3</v>
      </c>
      <c r="FM83">
        <f>ROUND('qx mannen 2022'!FM83,10)</f>
        <v>3.9387093999999996E-3</v>
      </c>
      <c r="FN83">
        <f>ROUND('qx mannen 2022'!FN83,10)</f>
        <v>3.8723098999999999E-3</v>
      </c>
      <c r="FO83">
        <f>ROUND('qx mannen 2022'!FO83,10)</f>
        <v>3.8070275999999999E-3</v>
      </c>
      <c r="FP83">
        <f>ROUND('qx mannen 2022'!FP83,10)</f>
        <v>3.7428438999999999E-3</v>
      </c>
      <c r="FQ83">
        <f>ROUND('qx mannen 2022'!FQ83,10)</f>
        <v>3.6797402E-3</v>
      </c>
    </row>
    <row r="84" spans="2:173" x14ac:dyDescent="0.2">
      <c r="B84">
        <f>ROUND('qx mannen 2022'!B84,10)</f>
        <v>7.6108233499999997E-2</v>
      </c>
      <c r="C84">
        <f>ROUND('qx mannen 2022'!C84,10)</f>
        <v>7.5062674499999996E-2</v>
      </c>
      <c r="D84">
        <f>ROUND('qx mannen 2022'!D84,10)</f>
        <v>7.0360312800000005E-2</v>
      </c>
      <c r="E84">
        <f>ROUND('qx mannen 2022'!E84,10)</f>
        <v>6.7728993799999998E-2</v>
      </c>
      <c r="F84">
        <f>ROUND('qx mannen 2022'!F84,10)</f>
        <v>6.6059721399999993E-2</v>
      </c>
      <c r="G84">
        <f>ROUND('qx mannen 2022'!G84,10)</f>
        <v>6.4847553500000002E-2</v>
      </c>
      <c r="H84">
        <f>ROUND('qx mannen 2022'!H84,10)</f>
        <v>6.3853810600000005E-2</v>
      </c>
      <c r="I84">
        <f>ROUND('qx mannen 2022'!I84,10)</f>
        <v>6.2963801700000002E-2</v>
      </c>
      <c r="J84">
        <f>ROUND('qx mannen 2022'!J84,10)</f>
        <v>6.2122255000000001E-2</v>
      </c>
      <c r="K84">
        <f>ROUND('qx mannen 2022'!K84,10)</f>
        <v>6.1302770100000001E-2</v>
      </c>
      <c r="L84">
        <f>ROUND('qx mannen 2022'!L84,10)</f>
        <v>6.0493045299999999E-2</v>
      </c>
      <c r="M84">
        <f>ROUND('qx mannen 2022'!M84,10)</f>
        <v>5.9687657999999998E-2</v>
      </c>
      <c r="N84">
        <f>ROUND('qx mannen 2022'!N84,10)</f>
        <v>5.8884518099999998E-2</v>
      </c>
      <c r="O84">
        <f>ROUND('qx mannen 2022'!O84,10)</f>
        <v>5.8083124200000003E-2</v>
      </c>
      <c r="P84">
        <f>ROUND('qx mannen 2022'!P84,10)</f>
        <v>5.7283707099999998E-2</v>
      </c>
      <c r="Q84">
        <f>ROUND('qx mannen 2022'!Q84,10)</f>
        <v>5.6486811099999999E-2</v>
      </c>
      <c r="R84">
        <f>ROUND('qx mannen 2022'!R84,10)</f>
        <v>5.5693091200000003E-2</v>
      </c>
      <c r="S84">
        <f>ROUND('qx mannen 2022'!S84,10)</f>
        <v>5.4903216400000003E-2</v>
      </c>
      <c r="T84">
        <f>ROUND('qx mannen 2022'!T84,10)</f>
        <v>5.4117825299999998E-2</v>
      </c>
      <c r="U84">
        <f>ROUND('qx mannen 2022'!U84,10)</f>
        <v>5.33375081E-2</v>
      </c>
      <c r="V84">
        <f>ROUND('qx mannen 2022'!V84,10)</f>
        <v>5.2562799200000003E-2</v>
      </c>
      <c r="W84">
        <f>ROUND('qx mannen 2022'!W84,10)</f>
        <v>5.1794178000000003E-2</v>
      </c>
      <c r="X84">
        <f>ROUND('qx mannen 2022'!X84,10)</f>
        <v>5.10320701E-2</v>
      </c>
      <c r="Y84">
        <f>ROUND('qx mannen 2022'!Y84,10)</f>
        <v>5.0276851499999997E-2</v>
      </c>
      <c r="Z84">
        <f>ROUND('qx mannen 2022'!Z84,10)</f>
        <v>4.9528851700000001E-2</v>
      </c>
      <c r="AA84">
        <f>ROUND('qx mannen 2022'!AA84,10)</f>
        <v>4.8788358099999998E-2</v>
      </c>
      <c r="AB84">
        <f>ROUND('qx mannen 2022'!AB84,10)</f>
        <v>4.8055619500000001E-2</v>
      </c>
      <c r="AC84">
        <f>ROUND('qx mannen 2022'!AC84,10)</f>
        <v>4.7330849100000003E-2</v>
      </c>
      <c r="AD84">
        <f>ROUND('qx mannen 2022'!AD84,10)</f>
        <v>4.6614228200000003E-2</v>
      </c>
      <c r="AE84">
        <f>ROUND('qx mannen 2022'!AE84,10)</f>
        <v>4.59059089E-2</v>
      </c>
      <c r="AF84">
        <f>ROUND('qx mannen 2022'!AF84,10)</f>
        <v>4.5206017000000001E-2</v>
      </c>
      <c r="AG84">
        <f>ROUND('qx mannen 2022'!AG84,10)</f>
        <v>4.4514653899999999E-2</v>
      </c>
      <c r="AH84">
        <f>ROUND('qx mannen 2022'!AH84,10)</f>
        <v>4.3831899799999997E-2</v>
      </c>
      <c r="AI84">
        <f>ROUND('qx mannen 2022'!AI84,10)</f>
        <v>4.3157814699999998E-2</v>
      </c>
      <c r="AJ84">
        <f>ROUND('qx mannen 2022'!AJ84,10)</f>
        <v>4.2492441300000003E-2</v>
      </c>
      <c r="AK84">
        <f>ROUND('qx mannen 2022'!AK84,10)</f>
        <v>4.1835805900000002E-2</v>
      </c>
      <c r="AL84">
        <f>ROUND('qx mannen 2022'!AL84,10)</f>
        <v>4.1187920699999998E-2</v>
      </c>
      <c r="AM84">
        <f>ROUND('qx mannen 2022'!AM84,10)</f>
        <v>4.05487847E-2</v>
      </c>
      <c r="AN84">
        <f>ROUND('qx mannen 2022'!AN84,10)</f>
        <v>3.9918385100000002E-2</v>
      </c>
      <c r="AO84">
        <f>ROUND('qx mannen 2022'!AO84,10)</f>
        <v>3.9296698900000003E-2</v>
      </c>
      <c r="AP84">
        <f>ROUND('qx mannen 2022'!AP84,10)</f>
        <v>3.8683693399999997E-2</v>
      </c>
      <c r="AQ84">
        <f>ROUND('qx mannen 2022'!AQ84,10)</f>
        <v>3.8079327599999997E-2</v>
      </c>
      <c r="AR84">
        <f>ROUND('qx mannen 2022'!AR84,10)</f>
        <v>3.7483553199999999E-2</v>
      </c>
      <c r="AS84">
        <f>ROUND('qx mannen 2022'!AS84,10)</f>
        <v>3.6896314899999998E-2</v>
      </c>
      <c r="AT84">
        <f>ROUND('qx mannen 2022'!AT84,10)</f>
        <v>3.6317551599999998E-2</v>
      </c>
      <c r="AU84">
        <f>ROUND('qx mannen 2022'!AU84,10)</f>
        <v>3.5747197100000003E-2</v>
      </c>
      <c r="AV84">
        <f>ROUND('qx mannen 2022'!AV84,10)</f>
        <v>3.51851803E-2</v>
      </c>
      <c r="AW84">
        <f>ROUND('qx mannen 2022'!AW84,10)</f>
        <v>3.4631426399999998E-2</v>
      </c>
      <c r="AX84">
        <f>ROUND('qx mannen 2022'!AX84,10)</f>
        <v>3.40858567E-2</v>
      </c>
      <c r="AY84">
        <f>ROUND('qx mannen 2022'!AY84,10)</f>
        <v>3.3548389599999999E-2</v>
      </c>
      <c r="AZ84">
        <f>ROUND('qx mannen 2022'!AZ84,10)</f>
        <v>3.3018940900000002E-2</v>
      </c>
      <c r="BA84">
        <f>ROUND('qx mannen 2022'!BA84,10)</f>
        <v>3.2497423900000003E-2</v>
      </c>
      <c r="BB84">
        <f>ROUND('qx mannen 2022'!BB84,10)</f>
        <v>3.19837501E-2</v>
      </c>
      <c r="BC84">
        <f>ROUND('qx mannen 2022'!BC84,10)</f>
        <v>3.1477829399999997E-2</v>
      </c>
      <c r="BD84">
        <f>ROUND('qx mannen 2022'!BD84,10)</f>
        <v>3.09795704E-2</v>
      </c>
      <c r="BE84">
        <f>ROUND('qx mannen 2022'!BE84,10)</f>
        <v>3.0488880499999999E-2</v>
      </c>
      <c r="BF84">
        <f>ROUND('qx mannen 2022'!BF84,10)</f>
        <v>3.0005666300000001E-2</v>
      </c>
      <c r="BG84">
        <f>ROUND('qx mannen 2022'!BG84,10)</f>
        <v>2.9529833799999999E-2</v>
      </c>
      <c r="BH84">
        <f>ROUND('qx mannen 2022'!BH84,10)</f>
        <v>2.9061288599999999E-2</v>
      </c>
      <c r="BI84">
        <f>ROUND('qx mannen 2022'!BI84,10)</f>
        <v>2.85999358E-2</v>
      </c>
      <c r="BJ84">
        <f>ROUND('qx mannen 2022'!BJ84,10)</f>
        <v>2.81456806E-2</v>
      </c>
      <c r="BK84">
        <f>ROUND('qx mannen 2022'!BK84,10)</f>
        <v>2.76984282E-2</v>
      </c>
      <c r="BL84">
        <f>ROUND('qx mannen 2022'!BL84,10)</f>
        <v>2.7258083700000001E-2</v>
      </c>
      <c r="BM84">
        <f>ROUND('qx mannen 2022'!BM84,10)</f>
        <v>2.68245529E-2</v>
      </c>
      <c r="BN84">
        <f>ROUND('qx mannen 2022'!BN84,10)</f>
        <v>2.6397741400000001E-2</v>
      </c>
      <c r="BO84">
        <f>ROUND('qx mannen 2022'!BO84,10)</f>
        <v>2.59775556E-2</v>
      </c>
      <c r="BP84">
        <f>ROUND('qx mannen 2022'!BP84,10)</f>
        <v>2.5563902400000001E-2</v>
      </c>
      <c r="BQ84">
        <f>ROUND('qx mannen 2022'!BQ84,10)</f>
        <v>2.5156689199999999E-2</v>
      </c>
      <c r="BR84">
        <f>ROUND('qx mannen 2022'!BR84,10)</f>
        <v>2.4755823900000001E-2</v>
      </c>
      <c r="BS84">
        <f>ROUND('qx mannen 2022'!BS84,10)</f>
        <v>2.4361215499999998E-2</v>
      </c>
      <c r="BT84">
        <f>ROUND('qx mannen 2022'!BT84,10)</f>
        <v>2.3972773499999999E-2</v>
      </c>
      <c r="BU84">
        <f>ROUND('qx mannen 2022'!BU84,10)</f>
        <v>2.3590408E-2</v>
      </c>
      <c r="BV84">
        <f>ROUND('qx mannen 2022'!BV84,10)</f>
        <v>2.3214030399999998E-2</v>
      </c>
      <c r="BW84">
        <f>ROUND('qx mannen 2022'!BW84,10)</f>
        <v>2.2843552699999999E-2</v>
      </c>
      <c r="BX84">
        <f>ROUND('qx mannen 2022'!BX84,10)</f>
        <v>2.2478887699999998E-2</v>
      </c>
      <c r="BY84">
        <f>ROUND('qx mannen 2022'!BY84,10)</f>
        <v>2.2119949400000002E-2</v>
      </c>
      <c r="BZ84">
        <f>ROUND('qx mannen 2022'!BZ84,10)</f>
        <v>2.1766652399999999E-2</v>
      </c>
      <c r="CA84">
        <f>ROUND('qx mannen 2022'!CA84,10)</f>
        <v>2.1418912599999999E-2</v>
      </c>
      <c r="CB84">
        <f>ROUND('qx mannen 2022'!CB84,10)</f>
        <v>2.1076646800000001E-2</v>
      </c>
      <c r="CC84">
        <f>ROUND('qx mannen 2022'!CC84,10)</f>
        <v>2.07397725E-2</v>
      </c>
      <c r="CD84">
        <f>ROUND('qx mannen 2022'!CD84,10)</f>
        <v>2.04082085E-2</v>
      </c>
      <c r="CE84">
        <f>ROUND('qx mannen 2022'!CE84,10)</f>
        <v>2.0081874499999999E-2</v>
      </c>
      <c r="CF84">
        <f>ROUND('qx mannen 2022'!CF84,10)</f>
        <v>1.9760691300000001E-2</v>
      </c>
      <c r="CG84">
        <f>ROUND('qx mannen 2022'!CG84,10)</f>
        <v>1.9444580499999999E-2</v>
      </c>
      <c r="CH84">
        <f>ROUND('qx mannen 2022'!CH84,10)</f>
        <v>1.9133464999999999E-2</v>
      </c>
      <c r="CI84">
        <f>ROUND('qx mannen 2022'!CI84,10)</f>
        <v>1.8827268300000002E-2</v>
      </c>
      <c r="CJ84">
        <f>ROUND('qx mannen 2022'!CJ84,10)</f>
        <v>1.8525915399999999E-2</v>
      </c>
      <c r="CK84">
        <f>ROUND('qx mannen 2022'!CK84,10)</f>
        <v>1.8229332000000001E-2</v>
      </c>
      <c r="CL84">
        <f>ROUND('qx mannen 2022'!CL84,10)</f>
        <v>1.7937444800000001E-2</v>
      </c>
      <c r="CM84">
        <f>ROUND('qx mannen 2022'!CM84,10)</f>
        <v>1.76501817E-2</v>
      </c>
      <c r="CN84">
        <f>ROUND('qx mannen 2022'!CN84,10)</f>
        <v>1.7367471400000001E-2</v>
      </c>
      <c r="CO84">
        <f>ROUND('qx mannen 2022'!CO84,10)</f>
        <v>1.7089243699999999E-2</v>
      </c>
      <c r="CP84">
        <f>ROUND('qx mannen 2022'!CP84,10)</f>
        <v>1.6815429400000002E-2</v>
      </c>
      <c r="CQ84">
        <f>ROUND('qx mannen 2022'!CQ84,10)</f>
        <v>1.65459601E-2</v>
      </c>
      <c r="CR84">
        <f>ROUND('qx mannen 2022'!CR84,10)</f>
        <v>1.6280768599999999E-2</v>
      </c>
      <c r="CS84">
        <f>ROUND('qx mannen 2022'!CS84,10)</f>
        <v>1.60197885E-2</v>
      </c>
      <c r="CT84">
        <f>ROUND('qx mannen 2022'!CT84,10)</f>
        <v>1.5762954499999999E-2</v>
      </c>
      <c r="CU84">
        <f>ROUND('qx mannen 2022'!CU84,10)</f>
        <v>1.55102021E-2</v>
      </c>
      <c r="CV84">
        <f>ROUND('qx mannen 2022'!CV84,10)</f>
        <v>1.5261467799999999E-2</v>
      </c>
      <c r="CW84">
        <f>ROUND('qx mannen 2022'!CW84,10)</f>
        <v>1.5016689099999999E-2</v>
      </c>
      <c r="CX84">
        <f>ROUND('qx mannen 2022'!CX84,10)</f>
        <v>1.4775804199999999E-2</v>
      </c>
      <c r="CY84">
        <f>ROUND('qx mannen 2022'!CY84,10)</f>
        <v>1.45387524E-2</v>
      </c>
      <c r="CZ84">
        <f>ROUND('qx mannen 2022'!CZ84,10)</f>
        <v>1.4305473799999999E-2</v>
      </c>
      <c r="DA84">
        <f>ROUND('qx mannen 2022'!DA84,10)</f>
        <v>1.4075909500000001E-2</v>
      </c>
      <c r="DB84">
        <f>ROUND('qx mannen 2022'!DB84,10)</f>
        <v>1.3850001400000001E-2</v>
      </c>
      <c r="DC84">
        <f>ROUND('qx mannen 2022'!DC84,10)</f>
        <v>1.3627692199999999E-2</v>
      </c>
      <c r="DD84">
        <f>ROUND('qx mannen 2022'!DD84,10)</f>
        <v>1.34089255E-2</v>
      </c>
      <c r="DE84">
        <f>ROUND('qx mannen 2022'!DE84,10)</f>
        <v>1.3193645800000001E-2</v>
      </c>
      <c r="DF84">
        <f>ROUND('qx mannen 2022'!DF84,10)</f>
        <v>1.2981798500000001E-2</v>
      </c>
      <c r="DG84">
        <f>ROUND('qx mannen 2022'!DG84,10)</f>
        <v>1.27733295E-2</v>
      </c>
      <c r="DH84">
        <f>ROUND('qx mannen 2022'!DH84,10)</f>
        <v>1.2568185900000001E-2</v>
      </c>
      <c r="DI84">
        <f>ROUND('qx mannen 2022'!DI84,10)</f>
        <v>1.2366315399999999E-2</v>
      </c>
      <c r="DJ84">
        <f>ROUND('qx mannen 2022'!DJ84,10)</f>
        <v>1.21676665E-2</v>
      </c>
      <c r="DK84">
        <f>ROUND('qx mannen 2022'!DK84,10)</f>
        <v>1.19721885E-2</v>
      </c>
      <c r="DL84">
        <f>ROUND('qx mannen 2022'!DL84,10)</f>
        <v>1.1779831399999999E-2</v>
      </c>
      <c r="DM84">
        <f>ROUND('qx mannen 2022'!DM84,10)</f>
        <v>1.1590546199999999E-2</v>
      </c>
      <c r="DN84">
        <f>ROUND('qx mannen 2022'!DN84,10)</f>
        <v>1.1404284400000001E-2</v>
      </c>
      <c r="DO84">
        <f>ROUND('qx mannen 2022'!DO84,10)</f>
        <v>1.12209983E-2</v>
      </c>
      <c r="DP84">
        <f>ROUND('qx mannen 2022'!DP84,10)</f>
        <v>1.1040640900000001E-2</v>
      </c>
      <c r="DQ84">
        <f>ROUND('qx mannen 2022'!DQ84,10)</f>
        <v>1.08631661E-2</v>
      </c>
      <c r="DR84">
        <f>ROUND('qx mannen 2022'!DR84,10)</f>
        <v>1.0688528399999999E-2</v>
      </c>
      <c r="DS84">
        <f>ROUND('qx mannen 2022'!DS84,10)</f>
        <v>1.05166828E-2</v>
      </c>
      <c r="DT84">
        <f>ROUND('qx mannen 2022'!DT84,10)</f>
        <v>1.03475853E-2</v>
      </c>
      <c r="DU84">
        <f>ROUND('qx mannen 2022'!DU84,10)</f>
        <v>1.0181192400000001E-2</v>
      </c>
      <c r="DV84">
        <f>ROUND('qx mannen 2022'!DV84,10)</f>
        <v>1.0017461300000001E-2</v>
      </c>
      <c r="DW84">
        <f>ROUND('qx mannen 2022'!DW84,10)</f>
        <v>9.8563499999999998E-3</v>
      </c>
      <c r="DX84">
        <f>ROUND('qx mannen 2022'!DX84,10)</f>
        <v>9.6978168999999996E-3</v>
      </c>
      <c r="DY84">
        <f>ROUND('qx mannen 2022'!DY84,10)</f>
        <v>9.5418211000000003E-3</v>
      </c>
      <c r="DZ84">
        <f>ROUND('qx mannen 2022'!DZ84,10)</f>
        <v>9.3883226000000004E-3</v>
      </c>
      <c r="EA84">
        <f>ROUND('qx mannen 2022'!EA84,10)</f>
        <v>9.2372817000000006E-3</v>
      </c>
      <c r="EB84">
        <f>ROUND('qx mannen 2022'!EB84,10)</f>
        <v>9.0886595000000004E-3</v>
      </c>
      <c r="EC84">
        <f>ROUND('qx mannen 2022'!EC84,10)</f>
        <v>8.9424175000000009E-3</v>
      </c>
      <c r="ED84">
        <f>ROUND('qx mannen 2022'!ED84,10)</f>
        <v>8.7985180999999996E-3</v>
      </c>
      <c r="EE84">
        <f>ROUND('qx mannen 2022'!EE84,10)</f>
        <v>8.6569240999999995E-3</v>
      </c>
      <c r="EF84">
        <f>ROUND('qx mannen 2022'!EF84,10)</f>
        <v>8.5175987999999998E-3</v>
      </c>
      <c r="EG84">
        <f>ROUND('qx mannen 2022'!EG84,10)</f>
        <v>8.3805062999999999E-3</v>
      </c>
      <c r="EH84">
        <f>ROUND('qx mannen 2022'!EH84,10)</f>
        <v>8.2456109999999999E-3</v>
      </c>
      <c r="EI84">
        <f>ROUND('qx mannen 2022'!EI84,10)</f>
        <v>8.1128780000000005E-3</v>
      </c>
      <c r="EJ84">
        <f>ROUND('qx mannen 2022'!EJ84,10)</f>
        <v>7.9822730999999994E-3</v>
      </c>
      <c r="EK84">
        <f>ROUND('qx mannen 2022'!EK84,10)</f>
        <v>7.8537621999999994E-3</v>
      </c>
      <c r="EL84">
        <f>ROUND('qx mannen 2022'!EL84,10)</f>
        <v>7.7273122000000001E-3</v>
      </c>
      <c r="EM84">
        <f>ROUND('qx mannen 2022'!EM84,10)</f>
        <v>7.6028902999999998E-3</v>
      </c>
      <c r="EN84">
        <f>ROUND('qx mannen 2022'!EN84,10)</f>
        <v>7.4804642000000001E-3</v>
      </c>
      <c r="EO84">
        <f>ROUND('qx mannen 2022'!EO84,10)</f>
        <v>7.360002E-3</v>
      </c>
      <c r="EP84">
        <f>ROUND('qx mannen 2022'!EP84,10)</f>
        <v>7.2414727000000003E-3</v>
      </c>
      <c r="EQ84">
        <f>ROUND('qx mannen 2022'!EQ84,10)</f>
        <v>7.1248452000000004E-3</v>
      </c>
      <c r="ER84">
        <f>ROUND('qx mannen 2022'!ER84,10)</f>
        <v>7.0100895000000003E-3</v>
      </c>
      <c r="ES84">
        <f>ROUND('qx mannen 2022'!ES84,10)</f>
        <v>6.8971756000000004E-3</v>
      </c>
      <c r="ET84">
        <f>ROUND('qx mannen 2022'!ET84,10)</f>
        <v>6.7860741999999996E-3</v>
      </c>
      <c r="EU84">
        <f>ROUND('qx mannen 2022'!EU84,10)</f>
        <v>6.6767564E-3</v>
      </c>
      <c r="EV84">
        <f>ROUND('qx mannen 2022'!EV84,10)</f>
        <v>6.5691936999999999E-3</v>
      </c>
      <c r="EW84">
        <f>ROUND('qx mannen 2022'!EW84,10)</f>
        <v>6.4633583000000003E-3</v>
      </c>
      <c r="EX84">
        <f>ROUND('qx mannen 2022'!EX84,10)</f>
        <v>6.3592223999999996E-3</v>
      </c>
      <c r="EY84">
        <f>ROUND('qx mannen 2022'!EY84,10)</f>
        <v>6.2567591000000002E-3</v>
      </c>
      <c r="EZ84">
        <f>ROUND('qx mannen 2022'!EZ84,10)</f>
        <v>6.1559414999999996E-3</v>
      </c>
      <c r="FA84">
        <f>ROUND('qx mannen 2022'!FA84,10)</f>
        <v>6.0567434999999996E-3</v>
      </c>
      <c r="FB84">
        <f>ROUND('qx mannen 2022'!FB84,10)</f>
        <v>5.9591391999999997E-3</v>
      </c>
      <c r="FC84">
        <f>ROUND('qx mannen 2022'!FC84,10)</f>
        <v>5.8631031999999998E-3</v>
      </c>
      <c r="FD84">
        <f>ROUND('qx mannen 2022'!FD84,10)</f>
        <v>5.7686103000000001E-3</v>
      </c>
      <c r="FE84">
        <f>ROUND('qx mannen 2022'!FE84,10)</f>
        <v>5.6756358999999999E-3</v>
      </c>
      <c r="FF84">
        <f>ROUND('qx mannen 2022'!FF84,10)</f>
        <v>5.5841559000000002E-3</v>
      </c>
      <c r="FG84">
        <f>ROUND('qx mannen 2022'!FG84,10)</f>
        <v>5.4941462000000002E-3</v>
      </c>
      <c r="FH84">
        <f>ROUND('qx mannen 2022'!FH84,10)</f>
        <v>5.4055834000000004E-3</v>
      </c>
      <c r="FI84">
        <f>ROUND('qx mannen 2022'!FI84,10)</f>
        <v>5.3184444000000004E-3</v>
      </c>
      <c r="FJ84">
        <f>ROUND('qx mannen 2022'!FJ84,10)</f>
        <v>5.2327064000000003E-3</v>
      </c>
      <c r="FK84">
        <f>ROUND('qx mannen 2022'!FK84,10)</f>
        <v>5.1483468999999997E-3</v>
      </c>
      <c r="FL84">
        <f>ROUND('qx mannen 2022'!FL84,10)</f>
        <v>5.0653440000000003E-3</v>
      </c>
      <c r="FM84">
        <f>ROUND('qx mannen 2022'!FM84,10)</f>
        <v>4.9836758999999998E-3</v>
      </c>
      <c r="FN84">
        <f>ROUND('qx mannen 2022'!FN84,10)</f>
        <v>4.9033213000000001E-3</v>
      </c>
      <c r="FO84">
        <f>ROUND('qx mannen 2022'!FO84,10)</f>
        <v>4.8242592000000001E-3</v>
      </c>
      <c r="FP84">
        <f>ROUND('qx mannen 2022'!FP84,10)</f>
        <v>4.7464687999999996E-3</v>
      </c>
      <c r="FQ84">
        <f>ROUND('qx mannen 2022'!FQ84,10)</f>
        <v>4.6699298999999996E-3</v>
      </c>
    </row>
    <row r="85" spans="2:173" x14ac:dyDescent="0.2">
      <c r="B85">
        <f>ROUND('qx mannen 2022'!B85,10)</f>
        <v>8.5403941499999997E-2</v>
      </c>
      <c r="C85">
        <f>ROUND('qx mannen 2022'!C85,10)</f>
        <v>8.4344617999999996E-2</v>
      </c>
      <c r="D85">
        <f>ROUND('qx mannen 2022'!D85,10)</f>
        <v>7.9226248400000004E-2</v>
      </c>
      <c r="E85">
        <f>ROUND('qx mannen 2022'!E85,10)</f>
        <v>7.6388887000000003E-2</v>
      </c>
      <c r="F85">
        <f>ROUND('qx mannen 2022'!F85,10)</f>
        <v>7.4611483500000006E-2</v>
      </c>
      <c r="G85">
        <f>ROUND('qx mannen 2022'!G85,10)</f>
        <v>7.3336617199999996E-2</v>
      </c>
      <c r="H85">
        <f>ROUND('qx mannen 2022'!H85,10)</f>
        <v>7.2300354900000002E-2</v>
      </c>
      <c r="I85">
        <f>ROUND('qx mannen 2022'!I85,10)</f>
        <v>7.1375748399999994E-2</v>
      </c>
      <c r="J85">
        <f>ROUND('qx mannen 2022'!J85,10)</f>
        <v>7.0501614599999998E-2</v>
      </c>
      <c r="K85">
        <f>ROUND('qx mannen 2022'!K85,10)</f>
        <v>6.9648770400000004E-2</v>
      </c>
      <c r="L85">
        <f>ROUND('qx mannen 2022'!L85,10)</f>
        <v>6.8803677800000004E-2</v>
      </c>
      <c r="M85">
        <f>ROUND('qx mannen 2022'!M85,10)</f>
        <v>6.7960438999999997E-2</v>
      </c>
      <c r="N85">
        <f>ROUND('qx mannen 2022'!N85,10)</f>
        <v>6.7116858400000007E-2</v>
      </c>
      <c r="O85">
        <f>ROUND('qx mannen 2022'!O85,10)</f>
        <v>6.6272504199999999E-2</v>
      </c>
      <c r="P85">
        <f>ROUND('qx mannen 2022'!P85,10)</f>
        <v>6.5427755500000004E-2</v>
      </c>
      <c r="Q85">
        <f>ROUND('qx mannen 2022'!Q85,10)</f>
        <v>6.4583335699999994E-2</v>
      </c>
      <c r="R85">
        <f>ROUND('qx mannen 2022'!R85,10)</f>
        <v>6.3740086099999996E-2</v>
      </c>
      <c r="S85">
        <f>ROUND('qx mannen 2022'!S85,10)</f>
        <v>6.2898858700000004E-2</v>
      </c>
      <c r="T85">
        <f>ROUND('qx mannen 2022'!T85,10)</f>
        <v>6.2060466600000003E-2</v>
      </c>
      <c r="U85">
        <f>ROUND('qx mannen 2022'!U85,10)</f>
        <v>6.1225663299999997E-2</v>
      </c>
      <c r="V85">
        <f>ROUND('qx mannen 2022'!V85,10)</f>
        <v>6.0395136100000003E-2</v>
      </c>
      <c r="W85">
        <f>ROUND('qx mannen 2022'!W85,10)</f>
        <v>5.9569505600000003E-2</v>
      </c>
      <c r="X85">
        <f>ROUND('qx mannen 2022'!X85,10)</f>
        <v>5.8749328300000001E-2</v>
      </c>
      <c r="Y85">
        <f>ROUND('qx mannen 2022'!Y85,10)</f>
        <v>5.7935101000000003E-2</v>
      </c>
      <c r="Z85">
        <f>ROUND('qx mannen 2022'!Z85,10)</f>
        <v>5.7127265099999998E-2</v>
      </c>
      <c r="AA85">
        <f>ROUND('qx mannen 2022'!AA85,10)</f>
        <v>5.63262109E-2</v>
      </c>
      <c r="AB85">
        <f>ROUND('qx mannen 2022'!AB85,10)</f>
        <v>5.5532281900000001E-2</v>
      </c>
      <c r="AC85">
        <f>ROUND('qx mannen 2022'!AC85,10)</f>
        <v>5.4745779199999997E-2</v>
      </c>
      <c r="AD85">
        <f>ROUND('qx mannen 2022'!AD85,10)</f>
        <v>5.39669646E-2</v>
      </c>
      <c r="AE85">
        <f>ROUND('qx mannen 2022'!AE85,10)</f>
        <v>5.3196064600000002E-2</v>
      </c>
      <c r="AF85">
        <f>ROUND('qx mannen 2022'!AF85,10)</f>
        <v>5.2433273400000001E-2</v>
      </c>
      <c r="AG85">
        <f>ROUND('qx mannen 2022'!AG85,10)</f>
        <v>5.1678755700000002E-2</v>
      </c>
      <c r="AH85">
        <f>ROUND('qx mannen 2022'!AH85,10)</f>
        <v>5.0932649400000002E-2</v>
      </c>
      <c r="AI85">
        <f>ROUND('qx mannen 2022'!AI85,10)</f>
        <v>5.0195068599999997E-2</v>
      </c>
      <c r="AJ85">
        <f>ROUND('qx mannen 2022'!AJ85,10)</f>
        <v>4.9466104800000001E-2</v>
      </c>
      <c r="AK85">
        <f>ROUND('qx mannen 2022'!AK85,10)</f>
        <v>4.8745829900000003E-2</v>
      </c>
      <c r="AL85">
        <f>ROUND('qx mannen 2022'!AL85,10)</f>
        <v>4.80342978E-2</v>
      </c>
      <c r="AM85">
        <f>ROUND('qx mannen 2022'!AM85,10)</f>
        <v>4.7331545900000001E-2</v>
      </c>
      <c r="AN85">
        <f>ROUND('qx mannen 2022'!AN85,10)</f>
        <v>4.6637596900000002E-2</v>
      </c>
      <c r="AO85">
        <f>ROUND('qx mannen 2022'!AO85,10)</f>
        <v>4.5952460200000003E-2</v>
      </c>
      <c r="AP85">
        <f>ROUND('qx mannen 2022'!AP85,10)</f>
        <v>4.5276133099999998E-2</v>
      </c>
      <c r="AQ85">
        <f>ROUND('qx mannen 2022'!AQ85,10)</f>
        <v>4.46086022E-2</v>
      </c>
      <c r="AR85">
        <f>ROUND('qx mannen 2022'!AR85,10)</f>
        <v>4.39498444E-2</v>
      </c>
      <c r="AS85">
        <f>ROUND('qx mannen 2022'!AS85,10)</f>
        <v>4.3299827800000003E-2</v>
      </c>
      <c r="AT85">
        <f>ROUND('qx mannen 2022'!AT85,10)</f>
        <v>4.2658512699999998E-2</v>
      </c>
      <c r="AU85">
        <f>ROUND('qx mannen 2022'!AU85,10)</f>
        <v>4.2025852500000002E-2</v>
      </c>
      <c r="AV85">
        <f>ROUND('qx mannen 2022'!AV85,10)</f>
        <v>4.1401794300000003E-2</v>
      </c>
      <c r="AW85">
        <f>ROUND('qx mannen 2022'!AW85,10)</f>
        <v>4.0786279600000003E-2</v>
      </c>
      <c r="AX85">
        <f>ROUND('qx mannen 2022'!AX85,10)</f>
        <v>4.0179245199999998E-2</v>
      </c>
      <c r="AY85">
        <f>ROUND('qx mannen 2022'!AY85,10)</f>
        <v>3.9580623299999999E-2</v>
      </c>
      <c r="AZ85">
        <f>ROUND('qx mannen 2022'!AZ85,10)</f>
        <v>3.8990342400000003E-2</v>
      </c>
      <c r="BA85">
        <f>ROUND('qx mannen 2022'!BA85,10)</f>
        <v>3.8408327700000001E-2</v>
      </c>
      <c r="BB85">
        <f>ROUND('qx mannen 2022'!BB85,10)</f>
        <v>3.7834501299999997E-2</v>
      </c>
      <c r="BC85">
        <f>ROUND('qx mannen 2022'!BC85,10)</f>
        <v>3.7268782799999997E-2</v>
      </c>
      <c r="BD85">
        <f>ROUND('qx mannen 2022'!BD85,10)</f>
        <v>3.67110899E-2</v>
      </c>
      <c r="BE85">
        <f>ROUND('qx mannen 2022'!BE85,10)</f>
        <v>3.6161338000000001E-2</v>
      </c>
      <c r="BF85">
        <f>ROUND('qx mannen 2022'!BF85,10)</f>
        <v>3.5619441199999997E-2</v>
      </c>
      <c r="BG85">
        <f>ROUND('qx mannen 2022'!BG85,10)</f>
        <v>3.5085312100000002E-2</v>
      </c>
      <c r="BH85">
        <f>ROUND('qx mannen 2022'!BH85,10)</f>
        <v>3.4558862400000001E-2</v>
      </c>
      <c r="BI85">
        <f>ROUND('qx mannen 2022'!BI85,10)</f>
        <v>3.4040002899999998E-2</v>
      </c>
      <c r="BJ85">
        <f>ROUND('qx mannen 2022'!BJ85,10)</f>
        <v>3.3528643599999998E-2</v>
      </c>
      <c r="BK85">
        <f>ROUND('qx mannen 2022'!BK85,10)</f>
        <v>3.3024694100000002E-2</v>
      </c>
      <c r="BL85">
        <f>ROUND('qx mannen 2022'!BL85,10)</f>
        <v>3.25280638E-2</v>
      </c>
      <c r="BM85">
        <f>ROUND('qx mannen 2022'!BM85,10)</f>
        <v>3.2038661699999998E-2</v>
      </c>
      <c r="BN85">
        <f>ROUND('qx mannen 2022'!BN85,10)</f>
        <v>3.1556396799999997E-2</v>
      </c>
      <c r="BO85">
        <f>ROUND('qx mannen 2022'!BO85,10)</f>
        <v>3.10811782E-2</v>
      </c>
      <c r="BP85">
        <f>ROUND('qx mannen 2022'!BP85,10)</f>
        <v>3.06129152E-2</v>
      </c>
      <c r="BQ85">
        <f>ROUND('qx mannen 2022'!BQ85,10)</f>
        <v>3.0151517400000001E-2</v>
      </c>
      <c r="BR85">
        <f>ROUND('qx mannen 2022'!BR85,10)</f>
        <v>2.96968944E-2</v>
      </c>
      <c r="BS85">
        <f>ROUND('qx mannen 2022'!BS85,10)</f>
        <v>2.92489568E-2</v>
      </c>
      <c r="BT85">
        <f>ROUND('qx mannen 2022'!BT85,10)</f>
        <v>2.88076151E-2</v>
      </c>
      <c r="BU85">
        <f>ROUND('qx mannen 2022'!BU85,10)</f>
        <v>2.83727808E-2</v>
      </c>
      <c r="BV85">
        <f>ROUND('qx mannen 2022'!BV85,10)</f>
        <v>2.7944365799999999E-2</v>
      </c>
      <c r="BW85">
        <f>ROUND('qx mannen 2022'!BW85,10)</f>
        <v>2.75222826E-2</v>
      </c>
      <c r="BX85">
        <f>ROUND('qx mannen 2022'!BX85,10)</f>
        <v>2.71064445E-2</v>
      </c>
      <c r="BY85">
        <f>ROUND('qx mannen 2022'!BY85,10)</f>
        <v>2.6696765500000001E-2</v>
      </c>
      <c r="BZ85">
        <f>ROUND('qx mannen 2022'!BZ85,10)</f>
        <v>2.6293160400000001E-2</v>
      </c>
      <c r="CA85">
        <f>ROUND('qx mannen 2022'!CA85,10)</f>
        <v>2.58955448E-2</v>
      </c>
      <c r="CB85">
        <f>ROUND('qx mannen 2022'!CB85,10)</f>
        <v>2.5503834999999999E-2</v>
      </c>
      <c r="CC85">
        <f>ROUND('qx mannen 2022'!CC85,10)</f>
        <v>2.5117948099999999E-2</v>
      </c>
      <c r="CD85">
        <f>ROUND('qx mannen 2022'!CD85,10)</f>
        <v>2.4737802400000002E-2</v>
      </c>
      <c r="CE85">
        <f>ROUND('qx mannen 2022'!CE85,10)</f>
        <v>2.4363316699999998E-2</v>
      </c>
      <c r="CF85">
        <f>ROUND('qx mannen 2022'!CF85,10)</f>
        <v>2.3994410800000001E-2</v>
      </c>
      <c r="CG85">
        <f>ROUND('qx mannen 2022'!CG85,10)</f>
        <v>2.3631005399999998E-2</v>
      </c>
      <c r="CH85">
        <f>ROUND('qx mannen 2022'!CH85,10)</f>
        <v>2.3273022300000001E-2</v>
      </c>
      <c r="CI85">
        <f>ROUND('qx mannen 2022'!CI85,10)</f>
        <v>2.2920383799999999E-2</v>
      </c>
      <c r="CJ85">
        <f>ROUND('qx mannen 2022'!CJ85,10)</f>
        <v>2.2573013499999999E-2</v>
      </c>
      <c r="CK85">
        <f>ROUND('qx mannen 2022'!CK85,10)</f>
        <v>2.2230835800000001E-2</v>
      </c>
      <c r="CL85">
        <f>ROUND('qx mannen 2022'!CL85,10)</f>
        <v>2.1893775800000001E-2</v>
      </c>
      <c r="CM85">
        <f>ROUND('qx mannen 2022'!CM85,10)</f>
        <v>2.15617598E-2</v>
      </c>
      <c r="CN85">
        <f>ROUND('qx mannen 2022'!CN85,10)</f>
        <v>2.1234715000000001E-2</v>
      </c>
      <c r="CO85">
        <f>ROUND('qx mannen 2022'!CO85,10)</f>
        <v>2.0912569400000001E-2</v>
      </c>
      <c r="CP85">
        <f>ROUND('qx mannen 2022'!CP85,10)</f>
        <v>2.05952519E-2</v>
      </c>
      <c r="CQ85">
        <f>ROUND('qx mannen 2022'!CQ85,10)</f>
        <v>2.02826924E-2</v>
      </c>
      <c r="CR85">
        <f>ROUND('qx mannen 2022'!CR85,10)</f>
        <v>1.9974821800000001E-2</v>
      </c>
      <c r="CS85">
        <f>ROUND('qx mannen 2022'!CS85,10)</f>
        <v>1.96715716E-2</v>
      </c>
      <c r="CT85">
        <f>ROUND('qx mannen 2022'!CT85,10)</f>
        <v>1.9372874500000001E-2</v>
      </c>
      <c r="CU85">
        <f>ROUND('qx mannen 2022'!CU85,10)</f>
        <v>1.9078663999999999E-2</v>
      </c>
      <c r="CV85">
        <f>ROUND('qx mannen 2022'!CV85,10)</f>
        <v>1.8788874399999999E-2</v>
      </c>
      <c r="CW85">
        <f>ROUND('qx mannen 2022'!CW85,10)</f>
        <v>1.85034411E-2</v>
      </c>
      <c r="CX85">
        <f>ROUND('qx mannen 2022'!CX85,10)</f>
        <v>1.82223E-2</v>
      </c>
      <c r="CY85">
        <f>ROUND('qx mannen 2022'!CY85,10)</f>
        <v>1.79453883E-2</v>
      </c>
      <c r="CZ85">
        <f>ROUND('qx mannen 2022'!CZ85,10)</f>
        <v>1.7672643799999999E-2</v>
      </c>
      <c r="DA85">
        <f>ROUND('qx mannen 2022'!DA85,10)</f>
        <v>1.7404005100000002E-2</v>
      </c>
      <c r="DB85">
        <f>ROUND('qx mannen 2022'!DB85,10)</f>
        <v>1.7139411800000001E-2</v>
      </c>
      <c r="DC85">
        <f>ROUND('qx mannen 2022'!DC85,10)</f>
        <v>1.6878804399999999E-2</v>
      </c>
      <c r="DD85">
        <f>ROUND('qx mannen 2022'!DD85,10)</f>
        <v>1.6622123900000001E-2</v>
      </c>
      <c r="DE85">
        <f>ROUND('qx mannen 2022'!DE85,10)</f>
        <v>1.63693125E-2</v>
      </c>
      <c r="DF85">
        <f>ROUND('qx mannen 2022'!DF85,10)</f>
        <v>1.6120312899999999E-2</v>
      </c>
      <c r="DG85">
        <f>ROUND('qx mannen 2022'!DG85,10)</f>
        <v>1.5875068799999999E-2</v>
      </c>
      <c r="DH85">
        <f>ROUND('qx mannen 2022'!DH85,10)</f>
        <v>1.5633524699999998E-2</v>
      </c>
      <c r="DI85">
        <f>ROUND('qx mannen 2022'!DI85,10)</f>
        <v>1.5395625600000001E-2</v>
      </c>
      <c r="DJ85">
        <f>ROUND('qx mannen 2022'!DJ85,10)</f>
        <v>1.5161317699999999E-2</v>
      </c>
      <c r="DK85">
        <f>ROUND('qx mannen 2022'!DK85,10)</f>
        <v>1.49305476E-2</v>
      </c>
      <c r="DL85">
        <f>ROUND('qx mannen 2022'!DL85,10)</f>
        <v>1.47032629E-2</v>
      </c>
      <c r="DM85">
        <f>ROUND('qx mannen 2022'!DM85,10)</f>
        <v>1.44794117E-2</v>
      </c>
      <c r="DN85">
        <f>ROUND('qx mannen 2022'!DN85,10)</f>
        <v>1.4258943099999999E-2</v>
      </c>
      <c r="DO85">
        <f>ROUND('qx mannen 2022'!DO85,10)</f>
        <v>1.4041806800000001E-2</v>
      </c>
      <c r="DP85">
        <f>ROUND('qx mannen 2022'!DP85,10)</f>
        <v>1.38279531E-2</v>
      </c>
      <c r="DQ85">
        <f>ROUND('qx mannen 2022'!DQ85,10)</f>
        <v>1.3617333299999999E-2</v>
      </c>
      <c r="DR85">
        <f>ROUND('qx mannen 2022'!DR85,10)</f>
        <v>1.3409899100000001E-2</v>
      </c>
      <c r="DS85">
        <f>ROUND('qx mannen 2022'!DS85,10)</f>
        <v>1.3205603200000001E-2</v>
      </c>
      <c r="DT85">
        <f>ROUND('qx mannen 2022'!DT85,10)</f>
        <v>1.30043986E-2</v>
      </c>
      <c r="DU85">
        <f>ROUND('qx mannen 2022'!DU85,10)</f>
        <v>1.2806239299999999E-2</v>
      </c>
      <c r="DV85">
        <f>ROUND('qx mannen 2022'!DV85,10)</f>
        <v>1.2611079900000001E-2</v>
      </c>
      <c r="DW85">
        <f>ROUND('qx mannen 2022'!DW85,10)</f>
        <v>1.2418875500000001E-2</v>
      </c>
      <c r="DX85">
        <f>ROUND('qx mannen 2022'!DX85,10)</f>
        <v>1.2229581999999999E-2</v>
      </c>
      <c r="DY85">
        <f>ROUND('qx mannen 2022'!DY85,10)</f>
        <v>1.20431559E-2</v>
      </c>
      <c r="DZ85">
        <f>ROUND('qx mannen 2022'!DZ85,10)</f>
        <v>1.18595543E-2</v>
      </c>
      <c r="EA85">
        <f>ROUND('qx mannen 2022'!EA85,10)</f>
        <v>1.1678735000000001E-2</v>
      </c>
      <c r="EB85">
        <f>ROUND('qx mannen 2022'!EB85,10)</f>
        <v>1.15006563E-2</v>
      </c>
      <c r="EC85">
        <f>ROUND('qx mannen 2022'!EC85,10)</f>
        <v>1.1325277200000001E-2</v>
      </c>
      <c r="ED85">
        <f>ROUND('qx mannen 2022'!ED85,10)</f>
        <v>1.11525572E-2</v>
      </c>
      <c r="EE85">
        <f>ROUND('qx mannen 2022'!EE85,10)</f>
        <v>1.0982456599999999E-2</v>
      </c>
      <c r="EF85">
        <f>ROUND('qx mannen 2022'!EF85,10)</f>
        <v>1.0814936000000001E-2</v>
      </c>
      <c r="EG85">
        <f>ROUND('qx mannen 2022'!EG85,10)</f>
        <v>1.0649956800000001E-2</v>
      </c>
      <c r="EH85">
        <f>ROUND('qx mannen 2022'!EH85,10)</f>
        <v>1.0487480800000001E-2</v>
      </c>
      <c r="EI85">
        <f>ROUND('qx mannen 2022'!EI85,10)</f>
        <v>1.03274705E-2</v>
      </c>
      <c r="EJ85">
        <f>ROUND('qx mannen 2022'!EJ85,10)</f>
        <v>1.01698889E-2</v>
      </c>
      <c r="EK85">
        <f>ROUND('qx mannen 2022'!EK85,10)</f>
        <v>1.00146994E-2</v>
      </c>
      <c r="EL85">
        <f>ROUND('qx mannen 2022'!EL85,10)</f>
        <v>9.8618661999999996E-3</v>
      </c>
      <c r="EM85">
        <f>ROUND('qx mannen 2022'!EM85,10)</f>
        <v>9.7113537999999992E-3</v>
      </c>
      <c r="EN85">
        <f>ROUND('qx mannen 2022'!EN85,10)</f>
        <v>9.5631273999999995E-3</v>
      </c>
      <c r="EO85">
        <f>ROUND('qx mannen 2022'!EO85,10)</f>
        <v>9.4171525999999992E-3</v>
      </c>
      <c r="EP85">
        <f>ROUND('qx mannen 2022'!EP85,10)</f>
        <v>9.2733954000000004E-3</v>
      </c>
      <c r="EQ85">
        <f>ROUND('qx mannen 2022'!EQ85,10)</f>
        <v>9.1318227000000002E-3</v>
      </c>
      <c r="ER85">
        <f>ROUND('qx mannen 2022'!ER85,10)</f>
        <v>8.9924012999999994E-3</v>
      </c>
      <c r="ES85">
        <f>ROUND('qx mannen 2022'!ES85,10)</f>
        <v>8.8550990999999996E-3</v>
      </c>
      <c r="ET85">
        <f>ROUND('qx mannen 2022'!ET85,10)</f>
        <v>8.7198840000000007E-3</v>
      </c>
      <c r="EU85">
        <f>ROUND('qx mannen 2022'!EU85,10)</f>
        <v>8.5867245999999998E-3</v>
      </c>
      <c r="EV85">
        <f>ROUND('qx mannen 2022'!EV85,10)</f>
        <v>8.4555898999999993E-3</v>
      </c>
      <c r="EW85">
        <f>ROUND('qx mannen 2022'!EW85,10)</f>
        <v>8.3264494999999994E-3</v>
      </c>
      <c r="EX85">
        <f>ROUND('qx mannen 2022'!EX85,10)</f>
        <v>8.1992731999999992E-3</v>
      </c>
      <c r="EY85">
        <f>ROUND('qx mannen 2022'!EY85,10)</f>
        <v>8.0740314000000007E-3</v>
      </c>
      <c r="EZ85">
        <f>ROUND('qx mannen 2022'!EZ85,10)</f>
        <v>7.9506948999999993E-3</v>
      </c>
      <c r="FA85">
        <f>ROUND('qx mannen 2022'!FA85,10)</f>
        <v>7.8292351E-3</v>
      </c>
      <c r="FB85">
        <f>ROUND('qx mannen 2022'!FB85,10)</f>
        <v>7.7096235000000003E-3</v>
      </c>
      <c r="FC85">
        <f>ROUND('qx mannen 2022'!FC85,10)</f>
        <v>7.5918321999999998E-3</v>
      </c>
      <c r="FD85">
        <f>ROUND('qx mannen 2022'!FD85,10)</f>
        <v>7.4758339000000002E-3</v>
      </c>
      <c r="FE85">
        <f>ROUND('qx mannen 2022'!FE85,10)</f>
        <v>7.3616013000000003E-3</v>
      </c>
      <c r="FF85">
        <f>ROUND('qx mannen 2022'!FF85,10)</f>
        <v>7.2491077999999997E-3</v>
      </c>
      <c r="FG85">
        <f>ROUND('qx mannen 2022'!FG85,10)</f>
        <v>7.1383271000000003E-3</v>
      </c>
      <c r="FH85">
        <f>ROUND('qx mannen 2022'!FH85,10)</f>
        <v>7.0292334000000003E-3</v>
      </c>
      <c r="FI85">
        <f>ROUND('qx mannen 2022'!FI85,10)</f>
        <v>6.9218010999999996E-3</v>
      </c>
      <c r="FJ85">
        <f>ROUND('qx mannen 2022'!FJ85,10)</f>
        <v>6.8160052E-3</v>
      </c>
      <c r="FK85">
        <f>ROUND('qx mannen 2022'!FK85,10)</f>
        <v>6.7118207999999997E-3</v>
      </c>
      <c r="FL85">
        <f>ROUND('qx mannen 2022'!FL85,10)</f>
        <v>6.6092234999999997E-3</v>
      </c>
      <c r="FM85">
        <f>ROUND('qx mannen 2022'!FM85,10)</f>
        <v>6.5081894000000003E-3</v>
      </c>
      <c r="FN85">
        <f>ROUND('qx mannen 2022'!FN85,10)</f>
        <v>6.4086947999999998E-3</v>
      </c>
      <c r="FO85">
        <f>ROUND('qx mannen 2022'!FO85,10)</f>
        <v>6.3107164000000002E-3</v>
      </c>
      <c r="FP85">
        <f>ROUND('qx mannen 2022'!FP85,10)</f>
        <v>6.2142313000000003E-3</v>
      </c>
      <c r="FQ85">
        <f>ROUND('qx mannen 2022'!FQ85,10)</f>
        <v>6.1192167E-3</v>
      </c>
    </row>
    <row r="86" spans="2:173" x14ac:dyDescent="0.2">
      <c r="B86">
        <f>ROUND('qx mannen 2022'!B86,10)</f>
        <v>9.6698644900000005E-2</v>
      </c>
      <c r="C86">
        <f>ROUND('qx mannen 2022'!C86,10)</f>
        <v>9.5530210599999998E-2</v>
      </c>
      <c r="D86">
        <f>ROUND('qx mannen 2022'!D86,10)</f>
        <v>8.9567330599999995E-2</v>
      </c>
      <c r="E86">
        <f>ROUND('qx mannen 2022'!E86,10)</f>
        <v>8.6303036099999994E-2</v>
      </c>
      <c r="F86">
        <f>ROUND('qx mannen 2022'!F86,10)</f>
        <v>8.42918104E-2</v>
      </c>
      <c r="G86">
        <f>ROUND('qx mannen 2022'!G86,10)</f>
        <v>8.2875176600000003E-2</v>
      </c>
      <c r="H86">
        <f>ROUND('qx mannen 2022'!H86,10)</f>
        <v>8.1741507199999994E-2</v>
      </c>
      <c r="I86">
        <f>ROUND('qx mannen 2022'!I86,10)</f>
        <v>8.0740795300000001E-2</v>
      </c>
      <c r="J86">
        <f>ROUND('qx mannen 2022'!J86,10)</f>
        <v>7.9800586199999995E-2</v>
      </c>
      <c r="K86">
        <f>ROUND('qx mannen 2022'!K86,10)</f>
        <v>7.8886171199999994E-2</v>
      </c>
      <c r="L86">
        <f>ROUND('qx mannen 2022'!L86,10)</f>
        <v>7.7981313400000002E-2</v>
      </c>
      <c r="M86">
        <f>ROUND('qx mannen 2022'!M86,10)</f>
        <v>7.7078811299999994E-2</v>
      </c>
      <c r="N86">
        <f>ROUND('qx mannen 2022'!N86,10)</f>
        <v>7.6175856099999995E-2</v>
      </c>
      <c r="O86">
        <f>ROUND('qx mannen 2022'!O86,10)</f>
        <v>7.5271743200000005E-2</v>
      </c>
      <c r="P86">
        <f>ROUND('qx mannen 2022'!P86,10)</f>
        <v>7.43667462E-2</v>
      </c>
      <c r="Q86">
        <f>ROUND('qx mannen 2022'!Q86,10)</f>
        <v>7.3461563999999993E-2</v>
      </c>
      <c r="R86">
        <f>ROUND('qx mannen 2022'!R86,10)</f>
        <v>7.2557052699999999E-2</v>
      </c>
      <c r="S86">
        <f>ROUND('qx mannen 2022'!S86,10)</f>
        <v>7.1654096400000006E-2</v>
      </c>
      <c r="T86">
        <f>ROUND('qx mannen 2022'!T86,10)</f>
        <v>7.0753548099999994E-2</v>
      </c>
      <c r="U86">
        <f>ROUND('qx mannen 2022'!U86,10)</f>
        <v>6.9856203199999994E-2</v>
      </c>
      <c r="V86">
        <f>ROUND('qx mannen 2022'!V86,10)</f>
        <v>6.8962791100000004E-2</v>
      </c>
      <c r="W86">
        <f>ROUND('qx mannen 2022'!W86,10)</f>
        <v>6.8073972999999996E-2</v>
      </c>
      <c r="X86">
        <f>ROUND('qx mannen 2022'!X86,10)</f>
        <v>6.7190344599999993E-2</v>
      </c>
      <c r="Y86">
        <f>ROUND('qx mannen 2022'!Y86,10)</f>
        <v>6.6312439900000006E-2</v>
      </c>
      <c r="Z86">
        <f>ROUND('qx mannen 2022'!Z86,10)</f>
        <v>6.5440735400000005E-2</v>
      </c>
      <c r="AA86">
        <f>ROUND('qx mannen 2022'!AA86,10)</f>
        <v>6.4575654800000007E-2</v>
      </c>
      <c r="AB86">
        <f>ROUND('qx mannen 2022'!AB86,10)</f>
        <v>6.3717573299999997E-2</v>
      </c>
      <c r="AC86">
        <f>ROUND('qx mannen 2022'!AC86,10)</f>
        <v>6.2866821599999997E-2</v>
      </c>
      <c r="AD86">
        <f>ROUND('qx mannen 2022'!AD86,10)</f>
        <v>6.2023689700000002E-2</v>
      </c>
      <c r="AE86">
        <f>ROUND('qx mannen 2022'!AE86,10)</f>
        <v>6.1188431000000001E-2</v>
      </c>
      <c r="AF86">
        <f>ROUND('qx mannen 2022'!AF86,10)</f>
        <v>6.0361264499999998E-2</v>
      </c>
      <c r="AG86">
        <f>ROUND('qx mannen 2022'!AG86,10)</f>
        <v>5.9542378999999999E-2</v>
      </c>
      <c r="AH86">
        <f>ROUND('qx mannen 2022'!AH86,10)</f>
        <v>5.8731934800000003E-2</v>
      </c>
      <c r="AI86">
        <f>ROUND('qx mannen 2022'!AI86,10)</f>
        <v>5.7930067100000003E-2</v>
      </c>
      <c r="AJ86">
        <f>ROUND('qx mannen 2022'!AJ86,10)</f>
        <v>5.7136887599999998E-2</v>
      </c>
      <c r="AK86">
        <f>ROUND('qx mannen 2022'!AK86,10)</f>
        <v>5.6352487299999997E-2</v>
      </c>
      <c r="AL86">
        <f>ROUND('qx mannen 2022'!AL86,10)</f>
        <v>5.5576937799999997E-2</v>
      </c>
      <c r="AM86">
        <f>ROUND('qx mannen 2022'!AM86,10)</f>
        <v>5.4810293599999997E-2</v>
      </c>
      <c r="AN86">
        <f>ROUND('qx mannen 2022'!AN86,10)</f>
        <v>5.40525933E-2</v>
      </c>
      <c r="AO86">
        <f>ROUND('qx mannen 2022'!AO86,10)</f>
        <v>5.3303861600000002E-2</v>
      </c>
      <c r="AP86">
        <f>ROUND('qx mannen 2022'!AP86,10)</f>
        <v>5.2564109999999997E-2</v>
      </c>
      <c r="AQ86">
        <f>ROUND('qx mannen 2022'!AQ86,10)</f>
        <v>5.1833338700000002E-2</v>
      </c>
      <c r="AR86">
        <f>ROUND('qx mannen 2022'!AR86,10)</f>
        <v>5.1111537300000003E-2</v>
      </c>
      <c r="AS86">
        <f>ROUND('qx mannen 2022'!AS86,10)</f>
        <v>5.0398685999999998E-2</v>
      </c>
      <c r="AT86">
        <f>ROUND('qx mannen 2022'!AT86,10)</f>
        <v>4.9694756600000001E-2</v>
      </c>
      <c r="AU86">
        <f>ROUND('qx mannen 2022'!AU86,10)</f>
        <v>4.8999713E-2</v>
      </c>
      <c r="AV86">
        <f>ROUND('qx mannen 2022'!AV86,10)</f>
        <v>4.8313512699999998E-2</v>
      </c>
      <c r="AW86">
        <f>ROUND('qx mannen 2022'!AW86,10)</f>
        <v>4.7636106800000001E-2</v>
      </c>
      <c r="AX86">
        <f>ROUND('qx mannen 2022'!AX86,10)</f>
        <v>4.69674411E-2</v>
      </c>
      <c r="AY86">
        <f>ROUND('qx mannen 2022'!AY86,10)</f>
        <v>4.6307456300000001E-2</v>
      </c>
      <c r="AZ86">
        <f>ROUND('qx mannen 2022'!AZ86,10)</f>
        <v>4.5656089099999998E-2</v>
      </c>
      <c r="BA86">
        <f>ROUND('qx mannen 2022'!BA86,10)</f>
        <v>4.5013272100000001E-2</v>
      </c>
      <c r="BB86">
        <f>ROUND('qx mannen 2022'!BB86,10)</f>
        <v>4.43789349E-2</v>
      </c>
      <c r="BC86">
        <f>ROUND('qx mannen 2022'!BC86,10)</f>
        <v>4.3753003700000001E-2</v>
      </c>
      <c r="BD86">
        <f>ROUND('qx mannen 2022'!BD86,10)</f>
        <v>4.3135402400000002E-2</v>
      </c>
      <c r="BE86">
        <f>ROUND('qx mannen 2022'!BE86,10)</f>
        <v>4.2526052600000003E-2</v>
      </c>
      <c r="BF86">
        <f>ROUND('qx mannen 2022'!BF86,10)</f>
        <v>4.1924874000000001E-2</v>
      </c>
      <c r="BG86">
        <f>ROUND('qx mannen 2022'!BG86,10)</f>
        <v>4.1331784599999997E-2</v>
      </c>
      <c r="BH86">
        <f>ROUND('qx mannen 2022'!BH86,10)</f>
        <v>4.0746700800000001E-2</v>
      </c>
      <c r="BI86">
        <f>ROUND('qx mannen 2022'!BI86,10)</f>
        <v>4.0169538300000002E-2</v>
      </c>
      <c r="BJ86">
        <f>ROUND('qx mannen 2022'!BJ86,10)</f>
        <v>3.96002113E-2</v>
      </c>
      <c r="BK86">
        <f>ROUND('qx mannen 2022'!BK86,10)</f>
        <v>3.90386338E-2</v>
      </c>
      <c r="BL86">
        <f>ROUND('qx mannen 2022'!BL86,10)</f>
        <v>3.8484718600000002E-2</v>
      </c>
      <c r="BM86">
        <f>ROUND('qx mannen 2022'!BM86,10)</f>
        <v>3.7938378600000003E-2</v>
      </c>
      <c r="BN86">
        <f>ROUND('qx mannen 2022'!BN86,10)</f>
        <v>3.7399526000000002E-2</v>
      </c>
      <c r="BO86">
        <f>ROUND('qx mannen 2022'!BO86,10)</f>
        <v>3.6868073000000001E-2</v>
      </c>
      <c r="BP86">
        <f>ROUND('qx mannen 2022'!BP86,10)</f>
        <v>3.6343931900000001E-2</v>
      </c>
      <c r="BQ86">
        <f>ROUND('qx mannen 2022'!BQ86,10)</f>
        <v>3.58270147E-2</v>
      </c>
      <c r="BR86">
        <f>ROUND('qx mannen 2022'!BR86,10)</f>
        <v>3.53172338E-2</v>
      </c>
      <c r="BS86">
        <f>ROUND('qx mannen 2022'!BS86,10)</f>
        <v>3.4814501800000001E-2</v>
      </c>
      <c r="BT86">
        <f>ROUND('qx mannen 2022'!BT86,10)</f>
        <v>3.4318731399999997E-2</v>
      </c>
      <c r="BU86">
        <f>ROUND('qx mannen 2022'!BU86,10)</f>
        <v>3.3829836000000002E-2</v>
      </c>
      <c r="BV86">
        <f>ROUND('qx mannen 2022'!BV86,10)</f>
        <v>3.3347729100000001E-2</v>
      </c>
      <c r="BW86">
        <f>ROUND('qx mannen 2022'!BW86,10)</f>
        <v>3.2872325000000001E-2</v>
      </c>
      <c r="BX86">
        <f>ROUND('qx mannen 2022'!BX86,10)</f>
        <v>3.24035383E-2</v>
      </c>
      <c r="BY86">
        <f>ROUND('qx mannen 2022'!BY86,10)</f>
        <v>3.1941284200000003E-2</v>
      </c>
      <c r="BZ86">
        <f>ROUND('qx mannen 2022'!BZ86,10)</f>
        <v>3.1485478599999998E-2</v>
      </c>
      <c r="CA86">
        <f>ROUND('qx mannen 2022'!CA86,10)</f>
        <v>3.1036038200000001E-2</v>
      </c>
      <c r="CB86">
        <f>ROUND('qx mannen 2022'!CB86,10)</f>
        <v>3.0592879999999999E-2</v>
      </c>
      <c r="CC86">
        <f>ROUND('qx mannen 2022'!CC86,10)</f>
        <v>3.0155922000000002E-2</v>
      </c>
      <c r="CD86">
        <f>ROUND('qx mannen 2022'!CD86,10)</f>
        <v>2.97250828E-2</v>
      </c>
      <c r="CE86">
        <f>ROUND('qx mannen 2022'!CE86,10)</f>
        <v>2.9300281899999999E-2</v>
      </c>
      <c r="CF86">
        <f>ROUND('qx mannen 2022'!CF86,10)</f>
        <v>2.8881439500000002E-2</v>
      </c>
      <c r="CG86">
        <f>ROUND('qx mannen 2022'!CG86,10)</f>
        <v>2.8468476400000001E-2</v>
      </c>
      <c r="CH86">
        <f>ROUND('qx mannen 2022'!CH86,10)</f>
        <v>2.80613145E-2</v>
      </c>
      <c r="CI86">
        <f>ROUND('qx mannen 2022'!CI86,10)</f>
        <v>2.7659876399999998E-2</v>
      </c>
      <c r="CJ86">
        <f>ROUND('qx mannen 2022'!CJ86,10)</f>
        <v>2.7264085399999999E-2</v>
      </c>
      <c r="CK86">
        <f>ROUND('qx mannen 2022'!CK86,10)</f>
        <v>2.6873865699999999E-2</v>
      </c>
      <c r="CL86">
        <f>ROUND('qx mannen 2022'!CL86,10)</f>
        <v>2.6489142300000001E-2</v>
      </c>
      <c r="CM86">
        <f>ROUND('qx mannen 2022'!CM86,10)</f>
        <v>2.6109841299999999E-2</v>
      </c>
      <c r="CN86">
        <f>ROUND('qx mannen 2022'!CN86,10)</f>
        <v>2.5735889200000001E-2</v>
      </c>
      <c r="CO86">
        <f>ROUND('qx mannen 2022'!CO86,10)</f>
        <v>2.5367213600000001E-2</v>
      </c>
      <c r="CP86">
        <f>ROUND('qx mannen 2022'!CP86,10)</f>
        <v>2.5003742900000001E-2</v>
      </c>
      <c r="CQ86">
        <f>ROUND('qx mannen 2022'!CQ86,10)</f>
        <v>2.46454064E-2</v>
      </c>
      <c r="CR86">
        <f>ROUND('qx mannen 2022'!CR86,10)</f>
        <v>2.4292134E-2</v>
      </c>
      <c r="CS86">
        <f>ROUND('qx mannen 2022'!CS86,10)</f>
        <v>2.3943856699999998E-2</v>
      </c>
      <c r="CT86">
        <f>ROUND('qx mannen 2022'!CT86,10)</f>
        <v>2.3600506300000001E-2</v>
      </c>
      <c r="CU86">
        <f>ROUND('qx mannen 2022'!CU86,10)</f>
        <v>2.3262015300000001E-2</v>
      </c>
      <c r="CV86">
        <f>ROUND('qx mannen 2022'!CV86,10)</f>
        <v>2.2928317100000001E-2</v>
      </c>
      <c r="CW86">
        <f>ROUND('qx mannen 2022'!CW86,10)</f>
        <v>2.2599345900000001E-2</v>
      </c>
      <c r="CX86">
        <f>ROUND('qx mannen 2022'!CX86,10)</f>
        <v>2.22750367E-2</v>
      </c>
      <c r="CY86">
        <f>ROUND('qx mannen 2022'!CY86,10)</f>
        <v>2.1955325299999998E-2</v>
      </c>
      <c r="CZ86">
        <f>ROUND('qx mannen 2022'!CZ86,10)</f>
        <v>2.1640148500000001E-2</v>
      </c>
      <c r="DA86">
        <f>ROUND('qx mannen 2022'!DA86,10)</f>
        <v>2.1329443699999999E-2</v>
      </c>
      <c r="DB86">
        <f>ROUND('qx mannen 2022'!DB86,10)</f>
        <v>2.1023149099999999E-2</v>
      </c>
      <c r="DC86">
        <f>ROUND('qx mannen 2022'!DC86,10)</f>
        <v>2.0721203600000002E-2</v>
      </c>
      <c r="DD86">
        <f>ROUND('qx mannen 2022'!DD86,10)</f>
        <v>2.0423547300000001E-2</v>
      </c>
      <c r="DE86">
        <f>ROUND('qx mannen 2022'!DE86,10)</f>
        <v>2.0130120500000001E-2</v>
      </c>
      <c r="DF86">
        <f>ROUND('qx mannen 2022'!DF86,10)</f>
        <v>1.98408648E-2</v>
      </c>
      <c r="DG86">
        <f>ROUND('qx mannen 2022'!DG86,10)</f>
        <v>1.9555722099999999E-2</v>
      </c>
      <c r="DH86">
        <f>ROUND('qx mannen 2022'!DH86,10)</f>
        <v>1.9274635299999999E-2</v>
      </c>
      <c r="DI86">
        <f>ROUND('qx mannen 2022'!DI86,10)</f>
        <v>1.8997548100000001E-2</v>
      </c>
      <c r="DJ86">
        <f>ROUND('qx mannen 2022'!DJ86,10)</f>
        <v>1.87244048E-2</v>
      </c>
      <c r="DK86">
        <f>ROUND('qx mannen 2022'!DK86,10)</f>
        <v>1.84551505E-2</v>
      </c>
      <c r="DL86">
        <f>ROUND('qx mannen 2022'!DL86,10)</f>
        <v>1.8189731000000001E-2</v>
      </c>
      <c r="DM86">
        <f>ROUND('qx mannen 2022'!DM86,10)</f>
        <v>1.7928092699999999E-2</v>
      </c>
      <c r="DN86">
        <f>ROUND('qx mannen 2022'!DN86,10)</f>
        <v>1.7670182999999999E-2</v>
      </c>
      <c r="DO86">
        <f>ROUND('qx mannen 2022'!DO86,10)</f>
        <v>1.7415949699999999E-2</v>
      </c>
      <c r="DP86">
        <f>ROUND('qx mannen 2022'!DP86,10)</f>
        <v>1.71653415E-2</v>
      </c>
      <c r="DQ86">
        <f>ROUND('qx mannen 2022'!DQ86,10)</f>
        <v>1.6918307600000002E-2</v>
      </c>
      <c r="DR86">
        <f>ROUND('qx mannen 2022'!DR86,10)</f>
        <v>1.6674798000000001E-2</v>
      </c>
      <c r="DS86">
        <f>ROUND('qx mannen 2022'!DS86,10)</f>
        <v>1.64347634E-2</v>
      </c>
      <c r="DT86">
        <f>ROUND('qx mannen 2022'!DT86,10)</f>
        <v>1.6198154999999999E-2</v>
      </c>
      <c r="DU86">
        <f>ROUND('qx mannen 2022'!DU86,10)</f>
        <v>1.59649249E-2</v>
      </c>
      <c r="DV86">
        <f>ROUND('qx mannen 2022'!DV86,10)</f>
        <v>1.5735025600000001E-2</v>
      </c>
      <c r="DW86">
        <f>ROUND('qx mannen 2022'!DW86,10)</f>
        <v>1.55084104E-2</v>
      </c>
      <c r="DX86">
        <f>ROUND('qx mannen 2022'!DX86,10)</f>
        <v>1.5285033199999999E-2</v>
      </c>
      <c r="DY86">
        <f>ROUND('qx mannen 2022'!DY86,10)</f>
        <v>1.5064848400000001E-2</v>
      </c>
      <c r="DZ86">
        <f>ROUND('qx mannen 2022'!DZ86,10)</f>
        <v>1.48478112E-2</v>
      </c>
      <c r="EA86">
        <f>ROUND('qx mannen 2022'!EA86,10)</f>
        <v>1.4633877199999999E-2</v>
      </c>
      <c r="EB86">
        <f>ROUND('qx mannen 2022'!EB86,10)</f>
        <v>1.4423002900000001E-2</v>
      </c>
      <c r="EC86">
        <f>ROUND('qx mannen 2022'!EC86,10)</f>
        <v>1.4215145E-2</v>
      </c>
      <c r="ED86">
        <f>ROUND('qx mannen 2022'!ED86,10)</f>
        <v>1.40102612E-2</v>
      </c>
      <c r="EE86">
        <f>ROUND('qx mannen 2022'!EE86,10)</f>
        <v>1.3808309499999999E-2</v>
      </c>
      <c r="EF86">
        <f>ROUND('qx mannen 2022'!EF86,10)</f>
        <v>1.3609248500000001E-2</v>
      </c>
      <c r="EG86">
        <f>ROUND('qx mannen 2022'!EG86,10)</f>
        <v>1.3413037500000001E-2</v>
      </c>
      <c r="EH86">
        <f>ROUND('qx mannen 2022'!EH86,10)</f>
        <v>1.3219636200000001E-2</v>
      </c>
      <c r="EI86">
        <f>ROUND('qx mannen 2022'!EI86,10)</f>
        <v>1.3029005E-2</v>
      </c>
      <c r="EJ86">
        <f>ROUND('qx mannen 2022'!EJ86,10)</f>
        <v>1.28411047E-2</v>
      </c>
      <c r="EK86">
        <f>ROUND('qx mannen 2022'!EK86,10)</f>
        <v>1.26558967E-2</v>
      </c>
      <c r="EL86">
        <f>ROUND('qx mannen 2022'!EL86,10)</f>
        <v>1.2473343E-2</v>
      </c>
      <c r="EM86">
        <f>ROUND('qx mannen 2022'!EM86,10)</f>
        <v>1.2293406E-2</v>
      </c>
      <c r="EN86">
        <f>ROUND('qx mannen 2022'!EN86,10)</f>
        <v>1.21160487E-2</v>
      </c>
      <c r="EO86">
        <f>ROUND('qx mannen 2022'!EO86,10)</f>
        <v>1.19412346E-2</v>
      </c>
      <c r="EP86">
        <f>ROUND('qx mannen 2022'!EP86,10)</f>
        <v>1.17689276E-2</v>
      </c>
      <c r="EQ86">
        <f>ROUND('qx mannen 2022'!EQ86,10)</f>
        <v>1.1599092300000001E-2</v>
      </c>
      <c r="ER86">
        <f>ROUND('qx mannen 2022'!ER86,10)</f>
        <v>1.1431693600000001E-2</v>
      </c>
      <c r="ES86">
        <f>ROUND('qx mannen 2022'!ES86,10)</f>
        <v>1.12666969E-2</v>
      </c>
      <c r="ET86">
        <f>ROUND('qx mannen 2022'!ET86,10)</f>
        <v>1.1104068200000001E-2</v>
      </c>
      <c r="EU86">
        <f>ROUND('qx mannen 2022'!EU86,10)</f>
        <v>1.0943774E-2</v>
      </c>
      <c r="EV86">
        <f>ROUND('qx mannen 2022'!EV86,10)</f>
        <v>1.0785780999999999E-2</v>
      </c>
      <c r="EW86">
        <f>ROUND('qx mannen 2022'!EW86,10)</f>
        <v>1.06300566E-2</v>
      </c>
      <c r="EX86">
        <f>ROUND('qx mannen 2022'!EX86,10)</f>
        <v>1.04765686E-2</v>
      </c>
      <c r="EY86">
        <f>ROUND('qx mannen 2022'!EY86,10)</f>
        <v>1.0325285199999999E-2</v>
      </c>
      <c r="EZ86">
        <f>ROUND('qx mannen 2022'!EZ86,10)</f>
        <v>1.01761751E-2</v>
      </c>
      <c r="FA86">
        <f>ROUND('qx mannen 2022'!FA86,10)</f>
        <v>1.0029207300000001E-2</v>
      </c>
      <c r="FB86">
        <f>ROUND('qx mannen 2022'!FB86,10)</f>
        <v>9.8843514999999993E-3</v>
      </c>
      <c r="FC86">
        <f>ROUND('qx mannen 2022'!FC86,10)</f>
        <v>9.7415776000000006E-3</v>
      </c>
      <c r="FD86">
        <f>ROUND('qx mannen 2022'!FD86,10)</f>
        <v>9.6008559E-3</v>
      </c>
      <c r="FE86">
        <f>ROUND('qx mannen 2022'!FE86,10)</f>
        <v>9.4621572999999994E-3</v>
      </c>
      <c r="FF86">
        <f>ROUND('qx mannen 2022'!FF86,10)</f>
        <v>9.3254528999999996E-3</v>
      </c>
      <c r="FG86">
        <f>ROUND('qx mannen 2022'!FG86,10)</f>
        <v>9.1907143999999993E-3</v>
      </c>
      <c r="FH86">
        <f>ROUND('qx mannen 2022'!FH86,10)</f>
        <v>9.0579136999999997E-3</v>
      </c>
      <c r="FI86">
        <f>ROUND('qx mannen 2022'!FI86,10)</f>
        <v>8.9270232999999997E-3</v>
      </c>
      <c r="FJ86">
        <f>ROUND('qx mannen 2022'!FJ86,10)</f>
        <v>8.7980157999999996E-3</v>
      </c>
      <c r="FK86">
        <f>ROUND('qx mannen 2022'!FK86,10)</f>
        <v>8.6708645000000001E-3</v>
      </c>
      <c r="FL86">
        <f>ROUND('qx mannen 2022'!FL86,10)</f>
        <v>8.5455428999999996E-3</v>
      </c>
      <c r="FM86">
        <f>ROUND('qx mannen 2022'!FM86,10)</f>
        <v>8.4220249E-3</v>
      </c>
      <c r="FN86">
        <f>ROUND('qx mannen 2022'!FN86,10)</f>
        <v>8.3002847000000005E-3</v>
      </c>
      <c r="FO86">
        <f>ROUND('qx mannen 2022'!FO86,10)</f>
        <v>8.1802969999999996E-3</v>
      </c>
      <c r="FP86">
        <f>ROUND('qx mannen 2022'!FP86,10)</f>
        <v>8.0620367000000005E-3</v>
      </c>
      <c r="FQ86">
        <f>ROUND('qx mannen 2022'!FQ86,10)</f>
        <v>7.9454793000000006E-3</v>
      </c>
    </row>
    <row r="87" spans="2:173" x14ac:dyDescent="0.2">
      <c r="B87">
        <f>ROUND('qx mannen 2022'!B87,10)</f>
        <v>0.10861029630000001</v>
      </c>
      <c r="C87">
        <f>ROUND('qx mannen 2022'!C87,10)</f>
        <v>0.10729430669999999</v>
      </c>
      <c r="D87">
        <f>ROUND('qx mannen 2022'!D87,10)</f>
        <v>0.100990283</v>
      </c>
      <c r="E87">
        <f>ROUND('qx mannen 2022'!E87,10)</f>
        <v>9.7497743499999998E-2</v>
      </c>
      <c r="F87">
        <f>ROUND('qx mannen 2022'!F87,10)</f>
        <v>9.5319378199999999E-2</v>
      </c>
      <c r="G87">
        <f>ROUND('qx mannen 2022'!G87,10)</f>
        <v>9.3768599499999994E-2</v>
      </c>
      <c r="H87">
        <f>ROUND('qx mannen 2022'!H87,10)</f>
        <v>9.2519205100000002E-2</v>
      </c>
      <c r="I87">
        <f>ROUND('qx mannen 2022'!I87,10)</f>
        <v>9.1413696599999997E-2</v>
      </c>
      <c r="J87">
        <f>ROUND('qx mannen 2022'!J87,10)</f>
        <v>9.0375727399999994E-2</v>
      </c>
      <c r="K87">
        <f>ROUND('qx mannen 2022'!K87,10)</f>
        <v>8.9368508799999996E-2</v>
      </c>
      <c r="L87">
        <f>ROUND('qx mannen 2022'!L87,10)</f>
        <v>8.8374637199999995E-2</v>
      </c>
      <c r="M87">
        <f>ROUND('qx mannen 2022'!M87,10)</f>
        <v>8.7386208899999998E-2</v>
      </c>
      <c r="N87">
        <f>ROUND('qx mannen 2022'!N87,10)</f>
        <v>8.6399953700000004E-2</v>
      </c>
      <c r="O87">
        <f>ROUND('qx mannen 2022'!O87,10)</f>
        <v>8.5414834800000006E-2</v>
      </c>
      <c r="P87">
        <f>ROUND('qx mannen 2022'!P87,10)</f>
        <v>8.4430866800000004E-2</v>
      </c>
      <c r="Q87">
        <f>ROUND('qx mannen 2022'!Q87,10)</f>
        <v>8.3448534199999994E-2</v>
      </c>
      <c r="R87">
        <f>ROUND('qx mannen 2022'!R87,10)</f>
        <v>8.2468508600000004E-2</v>
      </c>
      <c r="S87">
        <f>ROUND('qx mannen 2022'!S87,10)</f>
        <v>8.1491511700000005E-2</v>
      </c>
      <c r="T87">
        <f>ROUND('qx mannen 2022'!T87,10)</f>
        <v>8.0518251299999996E-2</v>
      </c>
      <c r="U87">
        <f>ROUND('qx mannen 2022'!U87,10)</f>
        <v>7.9549392999999996E-2</v>
      </c>
      <c r="V87">
        <f>ROUND('qx mannen 2022'!V87,10)</f>
        <v>7.8585548599999999E-2</v>
      </c>
      <c r="W87">
        <f>ROUND('qx mannen 2022'!W87,10)</f>
        <v>7.7627273799999993E-2</v>
      </c>
      <c r="X87">
        <f>ROUND('qx mannen 2022'!X87,10)</f>
        <v>7.6675068900000004E-2</v>
      </c>
      <c r="Y87">
        <f>ROUND('qx mannen 2022'!Y87,10)</f>
        <v>7.5729382100000006E-2</v>
      </c>
      <c r="Z87">
        <f>ROUND('qx mannen 2022'!Z87,10)</f>
        <v>7.4790612800000003E-2</v>
      </c>
      <c r="AA87">
        <f>ROUND('qx mannen 2022'!AA87,10)</f>
        <v>7.3859115599999997E-2</v>
      </c>
      <c r="AB87">
        <f>ROUND('qx mannen 2022'!AB87,10)</f>
        <v>7.2935203500000004E-2</v>
      </c>
      <c r="AC87">
        <f>ROUND('qx mannen 2022'!AC87,10)</f>
        <v>7.2019152000000003E-2</v>
      </c>
      <c r="AD87">
        <f>ROUND('qx mannen 2022'!AD87,10)</f>
        <v>7.1111201700000001E-2</v>
      </c>
      <c r="AE87">
        <f>ROUND('qx mannen 2022'!AE87,10)</f>
        <v>7.0211561800000002E-2</v>
      </c>
      <c r="AF87">
        <f>ROUND('qx mannen 2022'!AF87,10)</f>
        <v>6.9320412600000006E-2</v>
      </c>
      <c r="AG87">
        <f>ROUND('qx mannen 2022'!AG87,10)</f>
        <v>6.8437908300000003E-2</v>
      </c>
      <c r="AH87">
        <f>ROUND('qx mannen 2022'!AH87,10)</f>
        <v>6.7564178899999994E-2</v>
      </c>
      <c r="AI87">
        <f>ROUND('qx mannen 2022'!AI87,10)</f>
        <v>6.6699332799999997E-2</v>
      </c>
      <c r="AJ87">
        <f>ROUND('qx mannen 2022'!AJ87,10)</f>
        <v>6.5843458600000002E-2</v>
      </c>
      <c r="AK87">
        <f>ROUND('qx mannen 2022'!AK87,10)</f>
        <v>6.4996626900000007E-2</v>
      </c>
      <c r="AL87">
        <f>ROUND('qx mannen 2022'!AL87,10)</f>
        <v>6.4158891800000006E-2</v>
      </c>
      <c r="AM87">
        <f>ROUND('qx mannen 2022'!AM87,10)</f>
        <v>6.3330292699999999E-2</v>
      </c>
      <c r="AN87">
        <f>ROUND('qx mannen 2022'!AN87,10)</f>
        <v>6.2510855599999998E-2</v>
      </c>
      <c r="AO87">
        <f>ROUND('qx mannen 2022'!AO87,10)</f>
        <v>6.1700594099999999E-2</v>
      </c>
      <c r="AP87">
        <f>ROUND('qx mannen 2022'!AP87,10)</f>
        <v>6.0899510900000002E-2</v>
      </c>
      <c r="AQ87">
        <f>ROUND('qx mannen 2022'!AQ87,10)</f>
        <v>6.0107598800000002E-2</v>
      </c>
      <c r="AR87">
        <f>ROUND('qx mannen 2022'!AR87,10)</f>
        <v>5.9324841400000002E-2</v>
      </c>
      <c r="AS87">
        <f>ROUND('qx mannen 2022'!AS87,10)</f>
        <v>5.85512142E-2</v>
      </c>
      <c r="AT87">
        <f>ROUND('qx mannen 2022'!AT87,10)</f>
        <v>5.7786685499999997E-2</v>
      </c>
      <c r="AU87">
        <f>ROUND('qx mannen 2022'!AU87,10)</f>
        <v>5.7031217000000002E-2</v>
      </c>
      <c r="AV87">
        <f>ROUND('qx mannen 2022'!AV87,10)</f>
        <v>5.6284764299999998E-2</v>
      </c>
      <c r="AW87">
        <f>ROUND('qx mannen 2022'!AW87,10)</f>
        <v>5.5547277899999997E-2</v>
      </c>
      <c r="AX87">
        <f>ROUND('qx mannen 2022'!AX87,10)</f>
        <v>5.4818703599999997E-2</v>
      </c>
      <c r="AY87">
        <f>ROUND('qx mannen 2022'!AY87,10)</f>
        <v>5.4098982599999998E-2</v>
      </c>
      <c r="AZ87">
        <f>ROUND('qx mannen 2022'!AZ87,10)</f>
        <v>5.3388052900000003E-2</v>
      </c>
      <c r="BA87">
        <f>ROUND('qx mannen 2022'!BA87,10)</f>
        <v>5.2685848600000001E-2</v>
      </c>
      <c r="BB87">
        <f>ROUND('qx mannen 2022'!BB87,10)</f>
        <v>5.1992301300000002E-2</v>
      </c>
      <c r="BC87">
        <f>ROUND('qx mannen 2022'!BC87,10)</f>
        <v>5.1307339700000003E-2</v>
      </c>
      <c r="BD87">
        <f>ROUND('qx mannen 2022'!BD87,10)</f>
        <v>5.0630890400000003E-2</v>
      </c>
      <c r="BE87">
        <f>ROUND('qx mannen 2022'!BE87,10)</f>
        <v>4.9962877900000001E-2</v>
      </c>
      <c r="BF87">
        <f>ROUND('qx mannen 2022'!BF87,10)</f>
        <v>4.9303224999999999E-2</v>
      </c>
      <c r="BG87">
        <f>ROUND('qx mannen 2022'!BG87,10)</f>
        <v>4.8651853199999998E-2</v>
      </c>
      <c r="BH87">
        <f>ROUND('qx mannen 2022'!BH87,10)</f>
        <v>4.8008682499999997E-2</v>
      </c>
      <c r="BI87">
        <f>ROUND('qx mannen 2022'!BI87,10)</f>
        <v>4.7373631899999998E-2</v>
      </c>
      <c r="BJ87">
        <f>ROUND('qx mannen 2022'!BJ87,10)</f>
        <v>4.67466198E-2</v>
      </c>
      <c r="BK87">
        <f>ROUND('qx mannen 2022'!BK87,10)</f>
        <v>4.6127563500000003E-2</v>
      </c>
      <c r="BL87">
        <f>ROUND('qx mannen 2022'!BL87,10)</f>
        <v>4.5516379900000001E-2</v>
      </c>
      <c r="BM87">
        <f>ROUND('qx mannen 2022'!BM87,10)</f>
        <v>4.4912985699999998E-2</v>
      </c>
      <c r="BN87">
        <f>ROUND('qx mannen 2022'!BN87,10)</f>
        <v>4.4317296999999999E-2</v>
      </c>
      <c r="BO87">
        <f>ROUND('qx mannen 2022'!BO87,10)</f>
        <v>4.3729229799999998E-2</v>
      </c>
      <c r="BP87">
        <f>ROUND('qx mannen 2022'!BP87,10)</f>
        <v>4.3148700200000001E-2</v>
      </c>
      <c r="BQ87">
        <f>ROUND('qx mannen 2022'!BQ87,10)</f>
        <v>4.2575623999999999E-2</v>
      </c>
      <c r="BR87">
        <f>ROUND('qx mannen 2022'!BR87,10)</f>
        <v>4.2009917500000001E-2</v>
      </c>
      <c r="BS87">
        <f>ROUND('qx mannen 2022'!BS87,10)</f>
        <v>4.1451496800000001E-2</v>
      </c>
      <c r="BT87">
        <f>ROUND('qx mannen 2022'!BT87,10)</f>
        <v>4.0900278399999997E-2</v>
      </c>
      <c r="BU87">
        <f>ROUND('qx mannen 2022'!BU87,10)</f>
        <v>4.03561791E-2</v>
      </c>
      <c r="BV87">
        <f>ROUND('qx mannen 2022'!BV87,10)</f>
        <v>3.9819116100000003E-2</v>
      </c>
      <c r="BW87">
        <f>ROUND('qx mannen 2022'!BW87,10)</f>
        <v>3.9289006899999999E-2</v>
      </c>
      <c r="BX87">
        <f>ROUND('qx mannen 2022'!BX87,10)</f>
        <v>3.87657696E-2</v>
      </c>
      <c r="BY87">
        <f>ROUND('qx mannen 2022'!BY87,10)</f>
        <v>3.8249322500000002E-2</v>
      </c>
      <c r="BZ87">
        <f>ROUND('qx mannen 2022'!BZ87,10)</f>
        <v>3.7739584899999998E-2</v>
      </c>
      <c r="CA87">
        <f>ROUND('qx mannen 2022'!CA87,10)</f>
        <v>3.72364762E-2</v>
      </c>
      <c r="CB87">
        <f>ROUND('qx mannen 2022'!CB87,10)</f>
        <v>3.6739916499999997E-2</v>
      </c>
      <c r="CC87">
        <f>ROUND('qx mannen 2022'!CC87,10)</f>
        <v>3.6249826800000003E-2</v>
      </c>
      <c r="CD87">
        <f>ROUND('qx mannen 2022'!CD87,10)</f>
        <v>3.57661284E-2</v>
      </c>
      <c r="CE87">
        <f>ROUND('qx mannen 2022'!CE87,10)</f>
        <v>3.5288743400000003E-2</v>
      </c>
      <c r="CF87">
        <f>ROUND('qx mannen 2022'!CF87,10)</f>
        <v>3.4817594399999999E-2</v>
      </c>
      <c r="CG87">
        <f>ROUND('qx mannen 2022'!CG87,10)</f>
        <v>3.4352605000000001E-2</v>
      </c>
      <c r="CH87">
        <f>ROUND('qx mannen 2022'!CH87,10)</f>
        <v>3.3893699300000003E-2</v>
      </c>
      <c r="CI87">
        <f>ROUND('qx mannen 2022'!CI87,10)</f>
        <v>3.3440801999999999E-2</v>
      </c>
      <c r="CJ87">
        <f>ROUND('qx mannen 2022'!CJ87,10)</f>
        <v>3.2993838800000001E-2</v>
      </c>
      <c r="CK87">
        <f>ROUND('qx mannen 2022'!CK87,10)</f>
        <v>3.2552735800000003E-2</v>
      </c>
      <c r="CL87">
        <f>ROUND('qx mannen 2022'!CL87,10)</f>
        <v>3.2117420100000002E-2</v>
      </c>
      <c r="CM87">
        <f>ROUND('qx mannen 2022'!CM87,10)</f>
        <v>3.1687819499999999E-2</v>
      </c>
      <c r="CN87">
        <f>ROUND('qx mannen 2022'!CN87,10)</f>
        <v>3.12638623E-2</v>
      </c>
      <c r="CO87">
        <f>ROUND('qx mannen 2022'!CO87,10)</f>
        <v>3.08454778E-2</v>
      </c>
      <c r="CP87">
        <f>ROUND('qx mannen 2022'!CP87,10)</f>
        <v>3.0432596100000001E-2</v>
      </c>
      <c r="CQ87">
        <f>ROUND('qx mannen 2022'!CQ87,10)</f>
        <v>3.0025147700000001E-2</v>
      </c>
      <c r="CR87">
        <f>ROUND('qx mannen 2022'!CR87,10)</f>
        <v>2.9623064099999999E-2</v>
      </c>
      <c r="CS87">
        <f>ROUND('qx mannen 2022'!CS87,10)</f>
        <v>2.9226277500000002E-2</v>
      </c>
      <c r="CT87">
        <f>ROUND('qx mannen 2022'!CT87,10)</f>
        <v>2.8834720899999999E-2</v>
      </c>
      <c r="CU87">
        <f>ROUND('qx mannen 2022'!CU87,10)</f>
        <v>2.8448327999999998E-2</v>
      </c>
      <c r="CV87">
        <f>ROUND('qx mannen 2022'!CV87,10)</f>
        <v>2.80670331E-2</v>
      </c>
      <c r="CW87">
        <f>ROUND('qx mannen 2022'!CW87,10)</f>
        <v>2.7690771499999999E-2</v>
      </c>
      <c r="CX87">
        <f>ROUND('qx mannen 2022'!CX87,10)</f>
        <v>2.7319478899999999E-2</v>
      </c>
      <c r="CY87">
        <f>ROUND('qx mannen 2022'!CY87,10)</f>
        <v>2.6953092200000001E-2</v>
      </c>
      <c r="CZ87">
        <f>ROUND('qx mannen 2022'!CZ87,10)</f>
        <v>2.6591548499999999E-2</v>
      </c>
      <c r="DA87">
        <f>ROUND('qx mannen 2022'!DA87,10)</f>
        <v>2.6234786E-2</v>
      </c>
      <c r="DB87">
        <f>ROUND('qx mannen 2022'!DB87,10)</f>
        <v>2.5882743400000002E-2</v>
      </c>
      <c r="DC87">
        <f>ROUND('qx mannen 2022'!DC87,10)</f>
        <v>2.5535360300000001E-2</v>
      </c>
      <c r="DD87">
        <f>ROUND('qx mannen 2022'!DD87,10)</f>
        <v>2.5192576899999999E-2</v>
      </c>
      <c r="DE87">
        <f>ROUND('qx mannen 2022'!DE87,10)</f>
        <v>2.48543341E-2</v>
      </c>
      <c r="DF87">
        <f>ROUND('qx mannen 2022'!DF87,10)</f>
        <v>2.45205735E-2</v>
      </c>
      <c r="DG87">
        <f>ROUND('qx mannen 2022'!DG87,10)</f>
        <v>2.4191237399999999E-2</v>
      </c>
      <c r="DH87">
        <f>ROUND('qx mannen 2022'!DH87,10)</f>
        <v>2.3866268900000001E-2</v>
      </c>
      <c r="DI87">
        <f>ROUND('qx mannen 2022'!DI87,10)</f>
        <v>2.3545611500000001E-2</v>
      </c>
      <c r="DJ87">
        <f>ROUND('qx mannen 2022'!DJ87,10)</f>
        <v>2.3229209600000002E-2</v>
      </c>
      <c r="DK87">
        <f>ROUND('qx mannen 2022'!DK87,10)</f>
        <v>2.29170083E-2</v>
      </c>
      <c r="DL87">
        <f>ROUND('qx mannen 2022'!DL87,10)</f>
        <v>2.26089532E-2</v>
      </c>
      <c r="DM87">
        <f>ROUND('qx mannen 2022'!DM87,10)</f>
        <v>2.2304990699999999E-2</v>
      </c>
      <c r="DN87">
        <f>ROUND('qx mannen 2022'!DN87,10)</f>
        <v>2.2005067699999999E-2</v>
      </c>
      <c r="DO87">
        <f>ROUND('qx mannen 2022'!DO87,10)</f>
        <v>2.1709131900000001E-2</v>
      </c>
      <c r="DP87">
        <f>ROUND('qx mannen 2022'!DP87,10)</f>
        <v>2.14171316E-2</v>
      </c>
      <c r="DQ87">
        <f>ROUND('qx mannen 2022'!DQ87,10)</f>
        <v>2.11290157E-2</v>
      </c>
      <c r="DR87">
        <f>ROUND('qx mannen 2022'!DR87,10)</f>
        <v>2.08447337E-2</v>
      </c>
      <c r="DS87">
        <f>ROUND('qx mannen 2022'!DS87,10)</f>
        <v>2.0564235699999999E-2</v>
      </c>
      <c r="DT87">
        <f>ROUND('qx mannen 2022'!DT87,10)</f>
        <v>2.0287472500000001E-2</v>
      </c>
      <c r="DU87">
        <f>ROUND('qx mannen 2022'!DU87,10)</f>
        <v>2.0014395500000001E-2</v>
      </c>
      <c r="DV87">
        <f>ROUND('qx mannen 2022'!DV87,10)</f>
        <v>1.97449567E-2</v>
      </c>
      <c r="DW87">
        <f>ROUND('qx mannen 2022'!DW87,10)</f>
        <v>1.9479108500000002E-2</v>
      </c>
      <c r="DX87">
        <f>ROUND('qx mannen 2022'!DX87,10)</f>
        <v>1.9216804300000001E-2</v>
      </c>
      <c r="DY87">
        <f>ROUND('qx mannen 2022'!DY87,10)</f>
        <v>1.89579977E-2</v>
      </c>
      <c r="DZ87">
        <f>ROUND('qx mannen 2022'!DZ87,10)</f>
        <v>1.87026429E-2</v>
      </c>
      <c r="EA87">
        <f>ROUND('qx mannen 2022'!EA87,10)</f>
        <v>1.8450695E-2</v>
      </c>
      <c r="EB87">
        <f>ROUND('qx mannen 2022'!EB87,10)</f>
        <v>1.8202109399999999E-2</v>
      </c>
      <c r="EC87">
        <f>ROUND('qx mannen 2022'!EC87,10)</f>
        <v>1.7956842000000001E-2</v>
      </c>
      <c r="ED87">
        <f>ROUND('qx mannen 2022'!ED87,10)</f>
        <v>1.77148494E-2</v>
      </c>
      <c r="EE87">
        <f>ROUND('qx mannen 2022'!EE87,10)</f>
        <v>1.74760887E-2</v>
      </c>
      <c r="EF87">
        <f>ROUND('qx mannen 2022'!EF87,10)</f>
        <v>1.72405175E-2</v>
      </c>
      <c r="EG87">
        <f>ROUND('qx mannen 2022'!EG87,10)</f>
        <v>1.7008094099999999E-2</v>
      </c>
      <c r="EH87">
        <f>ROUND('qx mannen 2022'!EH87,10)</f>
        <v>1.6778777000000002E-2</v>
      </c>
      <c r="EI87">
        <f>ROUND('qx mannen 2022'!EI87,10)</f>
        <v>1.65525256E-2</v>
      </c>
      <c r="EJ87">
        <f>ROUND('qx mannen 2022'!EJ87,10)</f>
        <v>1.6329299500000002E-2</v>
      </c>
      <c r="EK87">
        <f>ROUND('qx mannen 2022'!EK87,10)</f>
        <v>1.6109058999999998E-2</v>
      </c>
      <c r="EL87">
        <f>ROUND('qx mannen 2022'!EL87,10)</f>
        <v>1.5891764799999999E-2</v>
      </c>
      <c r="EM87">
        <f>ROUND('qx mannen 2022'!EM87,10)</f>
        <v>1.5677378200000001E-2</v>
      </c>
      <c r="EN87">
        <f>ROUND('qx mannen 2022'!EN87,10)</f>
        <v>1.54658609E-2</v>
      </c>
      <c r="EO87">
        <f>ROUND('qx mannen 2022'!EO87,10)</f>
        <v>1.52571752E-2</v>
      </c>
      <c r="EP87">
        <f>ROUND('qx mannen 2022'!EP87,10)</f>
        <v>1.50512836E-2</v>
      </c>
      <c r="EQ87">
        <f>ROUND('qx mannen 2022'!EQ87,10)</f>
        <v>1.4848149499999999E-2</v>
      </c>
      <c r="ER87">
        <f>ROUND('qx mannen 2022'!ER87,10)</f>
        <v>1.46477364E-2</v>
      </c>
      <c r="ES87">
        <f>ROUND('qx mannen 2022'!ES87,10)</f>
        <v>1.44500084E-2</v>
      </c>
      <c r="ET87">
        <f>ROUND('qx mannen 2022'!ET87,10)</f>
        <v>1.42549302E-2</v>
      </c>
      <c r="EU87">
        <f>ROUND('qx mannen 2022'!EU87,10)</f>
        <v>1.40624667E-2</v>
      </c>
      <c r="EV87">
        <f>ROUND('qx mannen 2022'!EV87,10)</f>
        <v>1.38725833E-2</v>
      </c>
      <c r="EW87">
        <f>ROUND('qx mannen 2022'!EW87,10)</f>
        <v>1.3685246099999999E-2</v>
      </c>
      <c r="EX87">
        <f>ROUND('qx mannen 2022'!EX87,10)</f>
        <v>1.3500421300000001E-2</v>
      </c>
      <c r="EY87">
        <f>ROUND('qx mannen 2022'!EY87,10)</f>
        <v>1.3318075699999999E-2</v>
      </c>
      <c r="EZ87">
        <f>ROUND('qx mannen 2022'!EZ87,10)</f>
        <v>1.3138176600000001E-2</v>
      </c>
      <c r="FA87">
        <f>ROUND('qx mannen 2022'!FA87,10)</f>
        <v>1.29606915E-2</v>
      </c>
      <c r="FB87">
        <f>ROUND('qx mannen 2022'!FB87,10)</f>
        <v>1.2785588400000001E-2</v>
      </c>
      <c r="FC87">
        <f>ROUND('qx mannen 2022'!FC87,10)</f>
        <v>1.2612835899999999E-2</v>
      </c>
      <c r="FD87">
        <f>ROUND('qx mannen 2022'!FD87,10)</f>
        <v>1.24424028E-2</v>
      </c>
      <c r="FE87">
        <f>ROUND('qx mannen 2022'!FE87,10)</f>
        <v>1.22742584E-2</v>
      </c>
      <c r="FF87">
        <f>ROUND('qx mannen 2022'!FF87,10)</f>
        <v>1.21083722E-2</v>
      </c>
      <c r="FG87">
        <f>ROUND('qx mannen 2022'!FG87,10)</f>
        <v>1.1944714400000001E-2</v>
      </c>
      <c r="FH87">
        <f>ROUND('qx mannen 2022'!FH87,10)</f>
        <v>1.17832554E-2</v>
      </c>
      <c r="FI87">
        <f>ROUND('qx mannen 2022'!FI87,10)</f>
        <v>1.1623965999999999E-2</v>
      </c>
      <c r="FJ87">
        <f>ROUND('qx mannen 2022'!FJ87,10)</f>
        <v>1.1466817400000001E-2</v>
      </c>
      <c r="FK87">
        <f>ROUND('qx mannen 2022'!FK87,10)</f>
        <v>1.13117811E-2</v>
      </c>
      <c r="FL87">
        <f>ROUND('qx mannen 2022'!FL87,10)</f>
        <v>1.11588291E-2</v>
      </c>
      <c r="FM87">
        <f>ROUND('qx mannen 2022'!FM87,10)</f>
        <v>1.10079337E-2</v>
      </c>
      <c r="FN87">
        <f>ROUND('qx mannen 2022'!FN87,10)</f>
        <v>1.0859067599999999E-2</v>
      </c>
      <c r="FO87">
        <f>ROUND('qx mannen 2022'!FO87,10)</f>
        <v>1.07122038E-2</v>
      </c>
      <c r="FP87">
        <f>ROUND('qx mannen 2022'!FP87,10)</f>
        <v>1.05673155E-2</v>
      </c>
      <c r="FQ87">
        <f>ROUND('qx mannen 2022'!FQ87,10)</f>
        <v>1.04243767E-2</v>
      </c>
    </row>
    <row r="88" spans="2:173" x14ac:dyDescent="0.2">
      <c r="B88">
        <f>ROUND('qx mannen 2022'!B88,10)</f>
        <v>0.1236369945</v>
      </c>
      <c r="C88">
        <f>ROUND('qx mannen 2022'!C88,10)</f>
        <v>0.1222720783</v>
      </c>
      <c r="D88">
        <f>ROUND('qx mannen 2022'!D88,10)</f>
        <v>0.1140884147</v>
      </c>
      <c r="E88">
        <f>ROUND('qx mannen 2022'!E88,10)</f>
        <v>0.1097474042</v>
      </c>
      <c r="F88">
        <f>ROUND('qx mannen 2022'!F88,10)</f>
        <v>0.10718502489999999</v>
      </c>
      <c r="G88">
        <f>ROUND('qx mannen 2022'!G88,10)</f>
        <v>0.1054664996</v>
      </c>
      <c r="H88">
        <f>ROUND('qx mannen 2022'!H88,10)</f>
        <v>0.1041502488</v>
      </c>
      <c r="I88">
        <f>ROUND('qx mannen 2022'!I88,10)</f>
        <v>0.10302350640000001</v>
      </c>
      <c r="J88">
        <f>ROUND('qx mannen 2022'!J88,10)</f>
        <v>0.10198314629999999</v>
      </c>
      <c r="K88">
        <f>ROUND('qx mannen 2022'!K88,10)</f>
        <v>0.1009794289</v>
      </c>
      <c r="L88">
        <f>ROUND('qx mannen 2022'!L88,10)</f>
        <v>9.9988787499999995E-2</v>
      </c>
      <c r="M88">
        <f>ROUND('qx mannen 2022'!M88,10)</f>
        <v>9.9000498800000003E-2</v>
      </c>
      <c r="N88">
        <f>ROUND('qx mannen 2022'!N88,10)</f>
        <v>9.8010116699999997E-2</v>
      </c>
      <c r="O88">
        <f>ROUND('qx mannen 2022'!O88,10)</f>
        <v>9.7016229400000001E-2</v>
      </c>
      <c r="P88">
        <f>ROUND('qx mannen 2022'!P88,10)</f>
        <v>9.60188597E-2</v>
      </c>
      <c r="Q88">
        <f>ROUND('qx mannen 2022'!Q88,10)</f>
        <v>9.5018677499999996E-2</v>
      </c>
      <c r="R88">
        <f>ROUND('qx mannen 2022'!R88,10)</f>
        <v>9.4016613700000001E-2</v>
      </c>
      <c r="S88">
        <f>ROUND('qx mannen 2022'!S88,10)</f>
        <v>9.3013674300000002E-2</v>
      </c>
      <c r="T88">
        <f>ROUND('qx mannen 2022'!T88,10)</f>
        <v>9.2010852300000001E-2</v>
      </c>
      <c r="U88">
        <f>ROUND('qx mannen 2022'!U88,10)</f>
        <v>9.1009087700000005E-2</v>
      </c>
      <c r="V88">
        <f>ROUND('qx mannen 2022'!V88,10)</f>
        <v>9.0009252200000001E-2</v>
      </c>
      <c r="W88">
        <f>ROUND('qx mannen 2022'!W88,10)</f>
        <v>8.9012144299999998E-2</v>
      </c>
      <c r="X88">
        <f>ROUND('qx mannen 2022'!X88,10)</f>
        <v>8.8018490500000005E-2</v>
      </c>
      <c r="Y88">
        <f>ROUND('qx mannen 2022'!Y88,10)</f>
        <v>8.70289489E-2</v>
      </c>
      <c r="Z88">
        <f>ROUND('qx mannen 2022'!Z88,10)</f>
        <v>8.6044113399999997E-2</v>
      </c>
      <c r="AA88">
        <f>ROUND('qx mannen 2022'!AA88,10)</f>
        <v>8.5064518300000003E-2</v>
      </c>
      <c r="AB88">
        <f>ROUND('qx mannen 2022'!AB88,10)</f>
        <v>8.4090643399999998E-2</v>
      </c>
      <c r="AC88">
        <f>ROUND('qx mannen 2022'!AC88,10)</f>
        <v>8.3122918200000007E-2</v>
      </c>
      <c r="AD88">
        <f>ROUND('qx mannen 2022'!AD88,10)</f>
        <v>8.2161725899999996E-2</v>
      </c>
      <c r="AE88">
        <f>ROUND('qx mannen 2022'!AE88,10)</f>
        <v>8.1207407699999998E-2</v>
      </c>
      <c r="AF88">
        <f>ROUND('qx mannen 2022'!AF88,10)</f>
        <v>8.0260265999999997E-2</v>
      </c>
      <c r="AG88">
        <f>ROUND('qx mannen 2022'!AG88,10)</f>
        <v>7.9320567699999997E-2</v>
      </c>
      <c r="AH88">
        <f>ROUND('qx mannen 2022'!AH88,10)</f>
        <v>7.8388547700000005E-2</v>
      </c>
      <c r="AI88">
        <f>ROUND('qx mannen 2022'!AI88,10)</f>
        <v>7.74644112E-2</v>
      </c>
      <c r="AJ88">
        <f>ROUND('qx mannen 2022'!AJ88,10)</f>
        <v>7.65483364E-2</v>
      </c>
      <c r="AK88">
        <f>ROUND('qx mannen 2022'!AK88,10)</f>
        <v>7.5640476900000003E-2</v>
      </c>
      <c r="AL88">
        <f>ROUND('qx mannen 2022'!AL88,10)</f>
        <v>7.4740963999999993E-2</v>
      </c>
      <c r="AM88">
        <f>ROUND('qx mannen 2022'!AM88,10)</f>
        <v>7.38499086E-2</v>
      </c>
      <c r="AN88">
        <f>ROUND('qx mannen 2022'!AN88,10)</f>
        <v>7.2967402700000003E-2</v>
      </c>
      <c r="AO88">
        <f>ROUND('qx mannen 2022'!AO88,10)</f>
        <v>7.2093521600000002E-2</v>
      </c>
      <c r="AP88">
        <f>ROUND('qx mannen 2022'!AP88,10)</f>
        <v>7.1228325100000003E-2</v>
      </c>
      <c r="AQ88">
        <f>ROUND('qx mannen 2022'!AQ88,10)</f>
        <v>7.0371858800000006E-2</v>
      </c>
      <c r="AR88">
        <f>ROUND('qx mannen 2022'!AR88,10)</f>
        <v>6.9524155800000001E-2</v>
      </c>
      <c r="AS88">
        <f>ROUND('qx mannen 2022'!AS88,10)</f>
        <v>6.8685237600000004E-2</v>
      </c>
      <c r="AT88">
        <f>ROUND('qx mannen 2022'!AT88,10)</f>
        <v>6.7855114899999999E-2</v>
      </c>
      <c r="AU88">
        <f>ROUND('qx mannen 2022'!AU88,10)</f>
        <v>6.7033789100000005E-2</v>
      </c>
      <c r="AV88">
        <f>ROUND('qx mannen 2022'!AV88,10)</f>
        <v>6.6221253100000002E-2</v>
      </c>
      <c r="AW88">
        <f>ROUND('qx mannen 2022'!AW88,10)</f>
        <v>6.5417491800000005E-2</v>
      </c>
      <c r="AX88">
        <f>ROUND('qx mannen 2022'!AX88,10)</f>
        <v>6.4622483100000003E-2</v>
      </c>
      <c r="AY88">
        <f>ROUND('qx mannen 2022'!AY88,10)</f>
        <v>6.3836198400000002E-2</v>
      </c>
      <c r="AZ88">
        <f>ROUND('qx mannen 2022'!AZ88,10)</f>
        <v>6.3058603599999999E-2</v>
      </c>
      <c r="BA88">
        <f>ROUND('qx mannen 2022'!BA88,10)</f>
        <v>6.2289659300000001E-2</v>
      </c>
      <c r="BB88">
        <f>ROUND('qx mannen 2022'!BB88,10)</f>
        <v>6.1529321499999998E-2</v>
      </c>
      <c r="BC88">
        <f>ROUND('qx mannen 2022'!BC88,10)</f>
        <v>6.0777541999999997E-2</v>
      </c>
      <c r="BD88">
        <f>ROUND('qx mannen 2022'!BD88,10)</f>
        <v>6.0034268799999999E-2</v>
      </c>
      <c r="BE88">
        <f>ROUND('qx mannen 2022'!BE88,10)</f>
        <v>5.9299446800000002E-2</v>
      </c>
      <c r="BF88">
        <f>ROUND('qx mannen 2022'!BF88,10)</f>
        <v>5.8573017800000002E-2</v>
      </c>
      <c r="BG88">
        <f>ROUND('qx mannen 2022'!BG88,10)</f>
        <v>5.7854920900000002E-2</v>
      </c>
      <c r="BH88">
        <f>ROUND('qx mannen 2022'!BH88,10)</f>
        <v>5.7145093000000001E-2</v>
      </c>
      <c r="BI88">
        <f>ROUND('qx mannen 2022'!BI88,10)</f>
        <v>5.6443468900000002E-2</v>
      </c>
      <c r="BJ88">
        <f>ROUND('qx mannen 2022'!BJ88,10)</f>
        <v>5.5749981499999997E-2</v>
      </c>
      <c r="BK88">
        <f>ROUND('qx mannen 2022'!BK88,10)</f>
        <v>5.5064562400000003E-2</v>
      </c>
      <c r="BL88">
        <f>ROUND('qx mannen 2022'!BL88,10)</f>
        <v>5.43871415E-2</v>
      </c>
      <c r="BM88">
        <f>ROUND('qx mannen 2022'!BM88,10)</f>
        <v>5.3717647899999998E-2</v>
      </c>
      <c r="BN88">
        <f>ROUND('qx mannen 2022'!BN88,10)</f>
        <v>5.3056009299999998E-2</v>
      </c>
      <c r="BO88">
        <f>ROUND('qx mannen 2022'!BO88,10)</f>
        <v>5.2402153E-2</v>
      </c>
      <c r="BP88">
        <f>ROUND('qx mannen 2022'!BP88,10)</f>
        <v>5.1756005299999998E-2</v>
      </c>
      <c r="BQ88">
        <f>ROUND('qx mannen 2022'!BQ88,10)</f>
        <v>5.1117492100000002E-2</v>
      </c>
      <c r="BR88">
        <f>ROUND('qx mannen 2022'!BR88,10)</f>
        <v>5.0486538800000001E-2</v>
      </c>
      <c r="BS88">
        <f>ROUND('qx mannen 2022'!BS88,10)</f>
        <v>4.9863070400000001E-2</v>
      </c>
      <c r="BT88">
        <f>ROUND('qx mannen 2022'!BT88,10)</f>
        <v>4.9247011799999997E-2</v>
      </c>
      <c r="BU88">
        <f>ROUND('qx mannen 2022'!BU88,10)</f>
        <v>4.8638287699999998E-2</v>
      </c>
      <c r="BV88">
        <f>ROUND('qx mannen 2022'!BV88,10)</f>
        <v>4.8036822899999998E-2</v>
      </c>
      <c r="BW88">
        <f>ROUND('qx mannen 2022'!BW88,10)</f>
        <v>4.7442541900000003E-2</v>
      </c>
      <c r="BX88">
        <f>ROUND('qx mannen 2022'!BX88,10)</f>
        <v>4.6855369399999999E-2</v>
      </c>
      <c r="BY88">
        <f>ROUND('qx mannen 2022'!BY88,10)</f>
        <v>4.62752305E-2</v>
      </c>
      <c r="BZ88">
        <f>ROUND('qx mannen 2022'!BZ88,10)</f>
        <v>4.5702050199999997E-2</v>
      </c>
      <c r="CA88">
        <f>ROUND('qx mannen 2022'!CA88,10)</f>
        <v>4.5135753799999997E-2</v>
      </c>
      <c r="CB88">
        <f>ROUND('qx mannen 2022'!CB88,10)</f>
        <v>4.4576267000000003E-2</v>
      </c>
      <c r="CC88">
        <f>ROUND('qx mannen 2022'!CC88,10)</f>
        <v>4.4023515700000002E-2</v>
      </c>
      <c r="CD88">
        <f>ROUND('qx mannen 2022'!CD88,10)</f>
        <v>4.3477426299999997E-2</v>
      </c>
      <c r="CE88">
        <f>ROUND('qx mannen 2022'!CE88,10)</f>
        <v>4.2937925500000002E-2</v>
      </c>
      <c r="CF88">
        <f>ROUND('qx mannen 2022'!CF88,10)</f>
        <v>4.24049404E-2</v>
      </c>
      <c r="CG88">
        <f>ROUND('qx mannen 2022'!CG88,10)</f>
        <v>4.1878398800000001E-2</v>
      </c>
      <c r="CH88">
        <f>ROUND('qx mannen 2022'!CH88,10)</f>
        <v>4.1358228699999999E-2</v>
      </c>
      <c r="CI88">
        <f>ROUND('qx mannen 2022'!CI88,10)</f>
        <v>4.0844358599999998E-2</v>
      </c>
      <c r="CJ88">
        <f>ROUND('qx mannen 2022'!CJ88,10)</f>
        <v>4.0336717799999998E-2</v>
      </c>
      <c r="CK88">
        <f>ROUND('qx mannen 2022'!CK88,10)</f>
        <v>3.9835235900000002E-2</v>
      </c>
      <c r="CL88">
        <f>ROUND('qx mannen 2022'!CL88,10)</f>
        <v>3.9339843100000001E-2</v>
      </c>
      <c r="CM88">
        <f>ROUND('qx mannen 2022'!CM88,10)</f>
        <v>3.8850470200000001E-2</v>
      </c>
      <c r="CN88">
        <f>ROUND('qx mannen 2022'!CN88,10)</f>
        <v>3.8367048500000001E-2</v>
      </c>
      <c r="CO88">
        <f>ROUND('qx mannen 2022'!CO88,10)</f>
        <v>3.78895099E-2</v>
      </c>
      <c r="CP88">
        <f>ROUND('qx mannen 2022'!CP88,10)</f>
        <v>3.7417787000000001E-2</v>
      </c>
      <c r="CQ88">
        <f>ROUND('qx mannen 2022'!CQ88,10)</f>
        <v>3.6951812899999999E-2</v>
      </c>
      <c r="CR88">
        <f>ROUND('qx mannen 2022'!CR88,10)</f>
        <v>3.6491521200000002E-2</v>
      </c>
      <c r="CS88">
        <f>ROUND('qx mannen 2022'!CS88,10)</f>
        <v>3.6036846499999997E-2</v>
      </c>
      <c r="CT88">
        <f>ROUND('qx mannen 2022'!CT88,10)</f>
        <v>3.5587723500000001E-2</v>
      </c>
      <c r="CU88">
        <f>ROUND('qx mannen 2022'!CU88,10)</f>
        <v>3.5144087900000003E-2</v>
      </c>
      <c r="CV88">
        <f>ROUND('qx mannen 2022'!CV88,10)</f>
        <v>3.4705875800000001E-2</v>
      </c>
      <c r="CW88">
        <f>ROUND('qx mannen 2022'!CW88,10)</f>
        <v>3.4273023999999999E-2</v>
      </c>
      <c r="CX88">
        <f>ROUND('qx mannen 2022'!CX88,10)</f>
        <v>3.3845470000000002E-2</v>
      </c>
      <c r="CY88">
        <f>ROUND('qx mannen 2022'!CY88,10)</f>
        <v>3.3423151800000002E-2</v>
      </c>
      <c r="CZ88">
        <f>ROUND('qx mannen 2022'!CZ88,10)</f>
        <v>3.3006008000000003E-2</v>
      </c>
      <c r="DA88">
        <f>ROUND('qx mannen 2022'!DA88,10)</f>
        <v>3.2593978000000003E-2</v>
      </c>
      <c r="DB88">
        <f>ROUND('qx mannen 2022'!DB88,10)</f>
        <v>3.2187001600000001E-2</v>
      </c>
      <c r="DC88">
        <f>ROUND('qx mannen 2022'!DC88,10)</f>
        <v>3.1785019300000002E-2</v>
      </c>
      <c r="DD88">
        <f>ROUND('qx mannen 2022'!DD88,10)</f>
        <v>3.1387972299999997E-2</v>
      </c>
      <c r="DE88">
        <f>ROUND('qx mannen 2022'!DE88,10)</f>
        <v>3.0995802400000001E-2</v>
      </c>
      <c r="DF88">
        <f>ROUND('qx mannen 2022'!DF88,10)</f>
        <v>3.0608451799999999E-2</v>
      </c>
      <c r="DG88">
        <f>ROUND('qx mannen 2022'!DG88,10)</f>
        <v>3.02258636E-2</v>
      </c>
      <c r="DH88">
        <f>ROUND('qx mannen 2022'!DH88,10)</f>
        <v>2.98479813E-2</v>
      </c>
      <c r="DI88">
        <f>ROUND('qx mannen 2022'!DI88,10)</f>
        <v>2.9474749000000001E-2</v>
      </c>
      <c r="DJ88">
        <f>ROUND('qx mannen 2022'!DJ88,10)</f>
        <v>2.9106111699999999E-2</v>
      </c>
      <c r="DK88">
        <f>ROUND('qx mannen 2022'!DK88,10)</f>
        <v>2.8742014499999999E-2</v>
      </c>
      <c r="DL88">
        <f>ROUND('qx mannen 2022'!DL88,10)</f>
        <v>2.83824035E-2</v>
      </c>
      <c r="DM88">
        <f>ROUND('qx mannen 2022'!DM88,10)</f>
        <v>2.8027225199999999E-2</v>
      </c>
      <c r="DN88">
        <f>ROUND('qx mannen 2022'!DN88,10)</f>
        <v>2.7676426800000001E-2</v>
      </c>
      <c r="DO88">
        <f>ROUND('qx mannen 2022'!DO88,10)</f>
        <v>2.7329955900000001E-2</v>
      </c>
      <c r="DP88">
        <f>ROUND('qx mannen 2022'!DP88,10)</f>
        <v>2.69877608E-2</v>
      </c>
      <c r="DQ88">
        <f>ROUND('qx mannen 2022'!DQ88,10)</f>
        <v>2.6649790400000001E-2</v>
      </c>
      <c r="DR88">
        <f>ROUND('qx mannen 2022'!DR88,10)</f>
        <v>2.6315993999999999E-2</v>
      </c>
      <c r="DS88">
        <f>ROUND('qx mannen 2022'!DS88,10)</f>
        <v>2.5986321600000001E-2</v>
      </c>
      <c r="DT88">
        <f>ROUND('qx mannen 2022'!DT88,10)</f>
        <v>2.5660723900000001E-2</v>
      </c>
      <c r="DU88">
        <f>ROUND('qx mannen 2022'!DU88,10)</f>
        <v>2.53391517E-2</v>
      </c>
      <c r="DV88">
        <f>ROUND('qx mannen 2022'!DV88,10)</f>
        <v>2.5021556899999998E-2</v>
      </c>
      <c r="DW88">
        <f>ROUND('qx mannen 2022'!DW88,10)</f>
        <v>2.4707891400000001E-2</v>
      </c>
      <c r="DX88">
        <f>ROUND('qx mannen 2022'!DX88,10)</f>
        <v>2.43981081E-2</v>
      </c>
      <c r="DY88">
        <f>ROUND('qx mannen 2022'!DY88,10)</f>
        <v>2.4092160200000001E-2</v>
      </c>
      <c r="DZ88">
        <f>ROUND('qx mannen 2022'!DZ88,10)</f>
        <v>2.37900014E-2</v>
      </c>
      <c r="EA88">
        <f>ROUND('qx mannen 2022'!EA88,10)</f>
        <v>2.34915861E-2</v>
      </c>
      <c r="EB88">
        <f>ROUND('qx mannen 2022'!EB88,10)</f>
        <v>2.3196868999999998E-2</v>
      </c>
      <c r="EC88">
        <f>ROUND('qx mannen 2022'!EC88,10)</f>
        <v>2.2905805500000001E-2</v>
      </c>
      <c r="ED88">
        <f>ROUND('qx mannen 2022'!ED88,10)</f>
        <v>2.26183514E-2</v>
      </c>
      <c r="EE88">
        <f>ROUND('qx mannen 2022'!EE88,10)</f>
        <v>2.2334462999999999E-2</v>
      </c>
      <c r="EF88">
        <f>ROUND('qx mannen 2022'!EF88,10)</f>
        <v>2.20540971E-2</v>
      </c>
      <c r="EG88">
        <f>ROUND('qx mannen 2022'!EG88,10)</f>
        <v>2.17772112E-2</v>
      </c>
      <c r="EH88">
        <f>ROUND('qx mannen 2022'!EH88,10)</f>
        <v>2.1503762900000001E-2</v>
      </c>
      <c r="EI88">
        <f>ROUND('qx mannen 2022'!EI88,10)</f>
        <v>2.1233710699999998E-2</v>
      </c>
      <c r="EJ88">
        <f>ROUND('qx mannen 2022'!EJ88,10)</f>
        <v>2.0967013199999999E-2</v>
      </c>
      <c r="EK88">
        <f>ROUND('qx mannen 2022'!EK88,10)</f>
        <v>2.0703629800000001E-2</v>
      </c>
      <c r="EL88">
        <f>ROUND('qx mannen 2022'!EL88,10)</f>
        <v>2.0443520199999999E-2</v>
      </c>
      <c r="EM88">
        <f>ROUND('qx mannen 2022'!EM88,10)</f>
        <v>2.01866445E-2</v>
      </c>
      <c r="EN88">
        <f>ROUND('qx mannen 2022'!EN88,10)</f>
        <v>1.99329634E-2</v>
      </c>
      <c r="EO88">
        <f>ROUND('qx mannen 2022'!EO88,10)</f>
        <v>1.9682438100000001E-2</v>
      </c>
      <c r="EP88">
        <f>ROUND('qx mannen 2022'!EP88,10)</f>
        <v>1.9435029999999999E-2</v>
      </c>
      <c r="EQ88">
        <f>ROUND('qx mannen 2022'!EQ88,10)</f>
        <v>1.9190701300000002E-2</v>
      </c>
      <c r="ER88">
        <f>ROUND('qx mannen 2022'!ER88,10)</f>
        <v>1.89494142E-2</v>
      </c>
      <c r="ES88">
        <f>ROUND('qx mannen 2022'!ES88,10)</f>
        <v>1.8711131799999999E-2</v>
      </c>
      <c r="ET88">
        <f>ROUND('qx mannen 2022'!ET88,10)</f>
        <v>1.84758174E-2</v>
      </c>
      <c r="EU88">
        <f>ROUND('qx mannen 2022'!EU88,10)</f>
        <v>1.82434346E-2</v>
      </c>
      <c r="EV88">
        <f>ROUND('qx mannen 2022'!EV88,10)</f>
        <v>1.8013947799999999E-2</v>
      </c>
      <c r="EW88">
        <f>ROUND('qx mannen 2022'!EW88,10)</f>
        <v>1.77873214E-2</v>
      </c>
      <c r="EX88">
        <f>ROUND('qx mannen 2022'!EX88,10)</f>
        <v>1.7563520499999999E-2</v>
      </c>
      <c r="EY88">
        <f>ROUND('qx mannen 2022'!EY88,10)</f>
        <v>1.7342510500000002E-2</v>
      </c>
      <c r="EZ88">
        <f>ROUND('qx mannen 2022'!EZ88,10)</f>
        <v>1.71242572E-2</v>
      </c>
      <c r="FA88">
        <f>ROUND('qx mannen 2022'!FA88,10)</f>
        <v>1.6908726900000001E-2</v>
      </c>
      <c r="FB88">
        <f>ROUND('qx mannen 2022'!FB88,10)</f>
        <v>1.6695886100000001E-2</v>
      </c>
      <c r="FC88">
        <f>ROUND('qx mannen 2022'!FC88,10)</f>
        <v>1.6485702000000001E-2</v>
      </c>
      <c r="FD88">
        <f>ROUND('qx mannen 2022'!FD88,10)</f>
        <v>1.6278141900000001E-2</v>
      </c>
      <c r="FE88">
        <f>ROUND('qx mannen 2022'!FE88,10)</f>
        <v>1.6073173600000001E-2</v>
      </c>
      <c r="FF88">
        <f>ROUND('qx mannen 2022'!FF88,10)</f>
        <v>1.5870765200000001E-2</v>
      </c>
      <c r="FG88">
        <f>ROUND('qx mannen 2022'!FG88,10)</f>
        <v>1.5670885499999999E-2</v>
      </c>
      <c r="FH88">
        <f>ROUND('qx mannen 2022'!FH88,10)</f>
        <v>1.54735032E-2</v>
      </c>
      <c r="FI88">
        <f>ROUND('qx mannen 2022'!FI88,10)</f>
        <v>1.5278587600000001E-2</v>
      </c>
      <c r="FJ88">
        <f>ROUND('qx mannen 2022'!FJ88,10)</f>
        <v>1.5086108500000001E-2</v>
      </c>
      <c r="FK88">
        <f>ROUND('qx mannen 2022'!FK88,10)</f>
        <v>1.48960358E-2</v>
      </c>
      <c r="FL88">
        <f>ROUND('qx mannen 2022'!FL88,10)</f>
        <v>1.470834E-2</v>
      </c>
      <c r="FM88">
        <f>ROUND('qx mannen 2022'!FM88,10)</f>
        <v>1.45229917E-2</v>
      </c>
      <c r="FN88">
        <f>ROUND('qx mannen 2022'!FN88,10)</f>
        <v>1.4339962E-2</v>
      </c>
      <c r="FO88">
        <f>ROUND('qx mannen 2022'!FO88,10)</f>
        <v>1.4159222399999999E-2</v>
      </c>
      <c r="FP88">
        <f>ROUND('qx mannen 2022'!FP88,10)</f>
        <v>1.39807447E-2</v>
      </c>
      <c r="FQ88">
        <f>ROUND('qx mannen 2022'!FQ88,10)</f>
        <v>1.3804500799999999E-2</v>
      </c>
    </row>
    <row r="89" spans="2:173" x14ac:dyDescent="0.2">
      <c r="B89">
        <f>ROUND('qx mannen 2022'!B89,10)</f>
        <v>0.13752647539999999</v>
      </c>
      <c r="C89">
        <f>ROUND('qx mannen 2022'!C89,10)</f>
        <v>0.13612463289999999</v>
      </c>
      <c r="D89">
        <f>ROUND('qx mannen 2022'!D89,10)</f>
        <v>0.12763055309999999</v>
      </c>
      <c r="E89">
        <f>ROUND('qx mannen 2022'!E89,10)</f>
        <v>0.1231123147</v>
      </c>
      <c r="F89">
        <f>ROUND('qx mannen 2022'!F89,10)</f>
        <v>0.1204439891</v>
      </c>
      <c r="G89">
        <f>ROUND('qx mannen 2022'!G89,10)</f>
        <v>0.11865569970000001</v>
      </c>
      <c r="H89">
        <f>ROUND('qx mannen 2022'!H89,10)</f>
        <v>0.1172873769</v>
      </c>
      <c r="I89">
        <f>ROUND('qx mannen 2022'!I89,10)</f>
        <v>0.1161167818</v>
      </c>
      <c r="J89">
        <f>ROUND('qx mannen 2022'!J89,10)</f>
        <v>0.11503600379999999</v>
      </c>
      <c r="K89">
        <f>ROUND('qx mannen 2022'!K89,10)</f>
        <v>0.1139929126</v>
      </c>
      <c r="L89">
        <f>ROUND('qx mannen 2022'!L89,10)</f>
        <v>0.1129627636</v>
      </c>
      <c r="M89">
        <f>ROUND('qx mannen 2022'!M89,10)</f>
        <v>0.1119342675</v>
      </c>
      <c r="N89">
        <f>ROUND('qx mannen 2022'!N89,10)</f>
        <v>0.1109027194</v>
      </c>
      <c r="O89">
        <f>ROUND('qx mannen 2022'!O89,10)</f>
        <v>0.10986660299999999</v>
      </c>
      <c r="P89">
        <f>ROUND('qx mannen 2022'!P89,10)</f>
        <v>0.1088259132</v>
      </c>
      <c r="Q89">
        <f>ROUND('qx mannen 2022'!Q89,10)</f>
        <v>0.10778132949999999</v>
      </c>
      <c r="R89">
        <f>ROUND('qx mannen 2022'!R89,10)</f>
        <v>0.1067338109</v>
      </c>
      <c r="S89">
        <f>ROUND('qx mannen 2022'!S89,10)</f>
        <v>0.10568439960000001</v>
      </c>
      <c r="T89">
        <f>ROUND('qx mannen 2022'!T89,10)</f>
        <v>0.1046341283</v>
      </c>
      <c r="U89">
        <f>ROUND('qx mannen 2022'!U89,10)</f>
        <v>0.1035839777</v>
      </c>
      <c r="V89">
        <f>ROUND('qx mannen 2022'!V89,10)</f>
        <v>0.1025348598</v>
      </c>
      <c r="W89">
        <f>ROUND('qx mannen 2022'!W89,10)</f>
        <v>0.1014876128</v>
      </c>
      <c r="X89">
        <f>ROUND('qx mannen 2022'!X89,10)</f>
        <v>0.1004430018</v>
      </c>
      <c r="Y89">
        <f>ROUND('qx mannen 2022'!Y89,10)</f>
        <v>9.9401721900000004E-2</v>
      </c>
      <c r="Z89">
        <f>ROUND('qx mannen 2022'!Z89,10)</f>
        <v>9.8364403200000006E-2</v>
      </c>
      <c r="AA89">
        <f>ROUND('qx mannen 2022'!AA89,10)</f>
        <v>9.7331614900000002E-2</v>
      </c>
      <c r="AB89">
        <f>ROUND('qx mannen 2022'!AB89,10)</f>
        <v>9.6303870599999994E-2</v>
      </c>
      <c r="AC89">
        <f>ROUND('qx mannen 2022'!AC89,10)</f>
        <v>9.5281632099999999E-2</v>
      </c>
      <c r="AD89">
        <f>ROUND('qx mannen 2022'!AD89,10)</f>
        <v>9.4265314000000003E-2</v>
      </c>
      <c r="AE89">
        <f>ROUND('qx mannen 2022'!AE89,10)</f>
        <v>9.3255287699999995E-2</v>
      </c>
      <c r="AF89">
        <f>ROUND('qx mannen 2022'!AF89,10)</f>
        <v>9.2251884899999997E-2</v>
      </c>
      <c r="AG89">
        <f>ROUND('qx mannen 2022'!AG89,10)</f>
        <v>9.1255400700000003E-2</v>
      </c>
      <c r="AH89">
        <f>ROUND('qx mannen 2022'!AH89,10)</f>
        <v>9.0266097200000006E-2</v>
      </c>
      <c r="AI89">
        <f>ROUND('qx mannen 2022'!AI89,10)</f>
        <v>8.9284205699999994E-2</v>
      </c>
      <c r="AJ89">
        <f>ROUND('qx mannen 2022'!AJ89,10)</f>
        <v>8.83099299E-2</v>
      </c>
      <c r="AK89">
        <f>ROUND('qx mannen 2022'!AK89,10)</f>
        <v>8.7343447899999996E-2</v>
      </c>
      <c r="AL89">
        <f>ROUND('qx mannen 2022'!AL89,10)</f>
        <v>8.6384914600000001E-2</v>
      </c>
      <c r="AM89">
        <f>ROUND('qx mannen 2022'!AM89,10)</f>
        <v>8.5434463700000005E-2</v>
      </c>
      <c r="AN89">
        <f>ROUND('qx mannen 2022'!AN89,10)</f>
        <v>8.4492209299999996E-2</v>
      </c>
      <c r="AO89">
        <f>ROUND('qx mannen 2022'!AO89,10)</f>
        <v>8.3558247899999993E-2</v>
      </c>
      <c r="AP89">
        <f>ROUND('qx mannen 2022'!AP89,10)</f>
        <v>8.2632659999999997E-2</v>
      </c>
      <c r="AQ89">
        <f>ROUND('qx mannen 2022'!AQ89,10)</f>
        <v>8.1715511099999999E-2</v>
      </c>
      <c r="AR89">
        <f>ROUND('qx mannen 2022'!AR89,10)</f>
        <v>8.0806853499999998E-2</v>
      </c>
      <c r="AS89">
        <f>ROUND('qx mannen 2022'!AS89,10)</f>
        <v>7.9906727100000005E-2</v>
      </c>
      <c r="AT89">
        <f>ROUND('qx mannen 2022'!AT89,10)</f>
        <v>7.9015160799999998E-2</v>
      </c>
      <c r="AU89">
        <f>ROUND('qx mannen 2022'!AU89,10)</f>
        <v>7.8132173499999999E-2</v>
      </c>
      <c r="AV89">
        <f>ROUND('qx mannen 2022'!AV89,10)</f>
        <v>7.7257774599999995E-2</v>
      </c>
      <c r="AW89">
        <f>ROUND('qx mannen 2022'!AW89,10)</f>
        <v>7.6391965500000006E-2</v>
      </c>
      <c r="AX89">
        <f>ROUND('qx mannen 2022'!AX89,10)</f>
        <v>7.55347398E-2</v>
      </c>
      <c r="AY89">
        <f>ROUND('qx mannen 2022'!AY89,10)</f>
        <v>7.4686084200000002E-2</v>
      </c>
      <c r="AZ89">
        <f>ROUND('qx mannen 2022'!AZ89,10)</f>
        <v>7.3845979300000003E-2</v>
      </c>
      <c r="BA89">
        <f>ROUND('qx mannen 2022'!BA89,10)</f>
        <v>7.3014400100000001E-2</v>
      </c>
      <c r="BB89">
        <f>ROUND('qx mannen 2022'!BB89,10)</f>
        <v>7.2191316300000002E-2</v>
      </c>
      <c r="BC89">
        <f>ROUND('qx mannen 2022'!BC89,10)</f>
        <v>7.1376693399999996E-2</v>
      </c>
      <c r="BD89">
        <f>ROUND('qx mannen 2022'!BD89,10)</f>
        <v>7.0570492299999996E-2</v>
      </c>
      <c r="BE89">
        <f>ROUND('qx mannen 2022'!BE89,10)</f>
        <v>6.97726704E-2</v>
      </c>
      <c r="BF89">
        <f>ROUND('qx mannen 2022'!BF89,10)</f>
        <v>6.8983181899999996E-2</v>
      </c>
      <c r="BG89">
        <f>ROUND('qx mannen 2022'!BG89,10)</f>
        <v>6.8201977600000005E-2</v>
      </c>
      <c r="BH89">
        <f>ROUND('qx mannen 2022'!BH89,10)</f>
        <v>6.7429006099999994E-2</v>
      </c>
      <c r="BI89">
        <f>ROUND('qx mannen 2022'!BI89,10)</f>
        <v>6.6664213299999997E-2</v>
      </c>
      <c r="BJ89">
        <f>ROUND('qx mannen 2022'!BJ89,10)</f>
        <v>6.5907542900000005E-2</v>
      </c>
      <c r="BK89">
        <f>ROUND('qx mannen 2022'!BK89,10)</f>
        <v>6.5158937E-2</v>
      </c>
      <c r="BL89">
        <f>ROUND('qx mannen 2022'!BL89,10)</f>
        <v>6.4418335899999998E-2</v>
      </c>
      <c r="BM89">
        <f>ROUND('qx mannen 2022'!BM89,10)</f>
        <v>6.3685678199999998E-2</v>
      </c>
      <c r="BN89">
        <f>ROUND('qx mannen 2022'!BN89,10)</f>
        <v>6.2960901700000002E-2</v>
      </c>
      <c r="BO89">
        <f>ROUND('qx mannen 2022'!BO89,10)</f>
        <v>6.2243942699999999E-2</v>
      </c>
      <c r="BP89">
        <f>ROUND('qx mannen 2022'!BP89,10)</f>
        <v>6.1534736600000001E-2</v>
      </c>
      <c r="BQ89">
        <f>ROUND('qx mannen 2022'!BQ89,10)</f>
        <v>6.0833218199999997E-2</v>
      </c>
      <c r="BR89">
        <f>ROUND('qx mannen 2022'!BR89,10)</f>
        <v>6.0139321400000001E-2</v>
      </c>
      <c r="BS89">
        <f>ROUND('qx mannen 2022'!BS89,10)</f>
        <v>5.9452979500000003E-2</v>
      </c>
      <c r="BT89">
        <f>ROUND('qx mannen 2022'!BT89,10)</f>
        <v>5.8774125400000002E-2</v>
      </c>
      <c r="BU89">
        <f>ROUND('qx mannen 2022'!BU89,10)</f>
        <v>5.8102691800000002E-2</v>
      </c>
      <c r="BV89">
        <f>ROUND('qx mannen 2022'!BV89,10)</f>
        <v>5.7438610799999998E-2</v>
      </c>
      <c r="BW89">
        <f>ROUND('qx mannen 2022'!BW89,10)</f>
        <v>5.67818145E-2</v>
      </c>
      <c r="BX89">
        <f>ROUND('qx mannen 2022'!BX89,10)</f>
        <v>5.61322348E-2</v>
      </c>
      <c r="BY89">
        <f>ROUND('qx mannen 2022'!BY89,10)</f>
        <v>5.5489803499999997E-2</v>
      </c>
      <c r="BZ89">
        <f>ROUND('qx mannen 2022'!BZ89,10)</f>
        <v>5.4854452599999999E-2</v>
      </c>
      <c r="CA89">
        <f>ROUND('qx mannen 2022'!CA89,10)</f>
        <v>5.4226113899999998E-2</v>
      </c>
      <c r="CB89">
        <f>ROUND('qx mannen 2022'!CB89,10)</f>
        <v>5.36047194E-2</v>
      </c>
      <c r="CC89">
        <f>ROUND('qx mannen 2022'!CC89,10)</f>
        <v>5.2990201200000003E-2</v>
      </c>
      <c r="CD89">
        <f>ROUND('qx mannen 2022'!CD89,10)</f>
        <v>5.23824918E-2</v>
      </c>
      <c r="CE89">
        <f>ROUND('qx mannen 2022'!CE89,10)</f>
        <v>5.1781523500000003E-2</v>
      </c>
      <c r="CF89">
        <f>ROUND('qx mannen 2022'!CF89,10)</f>
        <v>5.1187229299999998E-2</v>
      </c>
      <c r="CG89">
        <f>ROUND('qx mannen 2022'!CG89,10)</f>
        <v>5.0599542300000001E-2</v>
      </c>
      <c r="CH89">
        <f>ROUND('qx mannen 2022'!CH89,10)</f>
        <v>5.0018395899999998E-2</v>
      </c>
      <c r="CI89">
        <f>ROUND('qx mannen 2022'!CI89,10)</f>
        <v>4.9443723699999997E-2</v>
      </c>
      <c r="CJ89">
        <f>ROUND('qx mannen 2022'!CJ89,10)</f>
        <v>4.8875460099999997E-2</v>
      </c>
      <c r="CK89">
        <f>ROUND('qx mannen 2022'!CK89,10)</f>
        <v>4.8313539400000001E-2</v>
      </c>
      <c r="CL89">
        <f>ROUND('qx mannen 2022'!CL89,10)</f>
        <v>4.7757896500000001E-2</v>
      </c>
      <c r="CM89">
        <f>ROUND('qx mannen 2022'!CM89,10)</f>
        <v>4.7208466800000001E-2</v>
      </c>
      <c r="CN89">
        <f>ROUND('qx mannen 2022'!CN89,10)</f>
        <v>4.6665186099999999E-2</v>
      </c>
      <c r="CO89">
        <f>ROUND('qx mannen 2022'!CO89,10)</f>
        <v>4.61279905E-2</v>
      </c>
      <c r="CP89">
        <f>ROUND('qx mannen 2022'!CP89,10)</f>
        <v>4.5596816700000001E-2</v>
      </c>
      <c r="CQ89">
        <f>ROUND('qx mannen 2022'!CQ89,10)</f>
        <v>4.5071601699999998E-2</v>
      </c>
      <c r="CR89">
        <f>ROUND('qx mannen 2022'!CR89,10)</f>
        <v>4.4552283300000002E-2</v>
      </c>
      <c r="CS89">
        <f>ROUND('qx mannen 2022'!CS89,10)</f>
        <v>4.4038799400000002E-2</v>
      </c>
      <c r="CT89">
        <f>ROUND('qx mannen 2022'!CT89,10)</f>
        <v>4.3531088699999998E-2</v>
      </c>
      <c r="CU89">
        <f>ROUND('qx mannen 2022'!CU89,10)</f>
        <v>4.30290901E-2</v>
      </c>
      <c r="CV89">
        <f>ROUND('qx mannen 2022'!CV89,10)</f>
        <v>4.2532743200000001E-2</v>
      </c>
      <c r="CW89">
        <f>ROUND('qx mannen 2022'!CW89,10)</f>
        <v>4.2041988199999998E-2</v>
      </c>
      <c r="CX89">
        <f>ROUND('qx mannen 2022'!CX89,10)</f>
        <v>4.1556765400000001E-2</v>
      </c>
      <c r="CY89">
        <f>ROUND('qx mannen 2022'!CY89,10)</f>
        <v>4.1077016100000002E-2</v>
      </c>
      <c r="CZ89">
        <f>ROUND('qx mannen 2022'!CZ89,10)</f>
        <v>4.0602681799999998E-2</v>
      </c>
      <c r="DA89">
        <f>ROUND('qx mannen 2022'!DA89,10)</f>
        <v>4.01337046E-2</v>
      </c>
      <c r="DB89">
        <f>ROUND('qx mannen 2022'!DB89,10)</f>
        <v>3.9670027099999998E-2</v>
      </c>
      <c r="DC89">
        <f>ROUND('qx mannen 2022'!DC89,10)</f>
        <v>3.9211592400000002E-2</v>
      </c>
      <c r="DD89">
        <f>ROUND('qx mannen 2022'!DD89,10)</f>
        <v>3.8758344100000001E-2</v>
      </c>
      <c r="DE89">
        <f>ROUND('qx mannen 2022'!DE89,10)</f>
        <v>3.8310226500000003E-2</v>
      </c>
      <c r="DF89">
        <f>ROUND('qx mannen 2022'!DF89,10)</f>
        <v>3.7867184200000001E-2</v>
      </c>
      <c r="DG89">
        <f>ROUND('qx mannen 2022'!DG89,10)</f>
        <v>3.7429162299999999E-2</v>
      </c>
      <c r="DH89">
        <f>ROUND('qx mannen 2022'!DH89,10)</f>
        <v>3.6996106600000002E-2</v>
      </c>
      <c r="DI89">
        <f>ROUND('qx mannen 2022'!DI89,10)</f>
        <v>3.6567963199999998E-2</v>
      </c>
      <c r="DJ89">
        <f>ROUND('qx mannen 2022'!DJ89,10)</f>
        <v>3.6144678899999998E-2</v>
      </c>
      <c r="DK89">
        <f>ROUND('qx mannen 2022'!DK89,10)</f>
        <v>3.5726200899999998E-2</v>
      </c>
      <c r="DL89">
        <f>ROUND('qx mannen 2022'!DL89,10)</f>
        <v>3.5312476900000001E-2</v>
      </c>
      <c r="DM89">
        <f>ROUND('qx mannen 2022'!DM89,10)</f>
        <v>3.4903455200000003E-2</v>
      </c>
      <c r="DN89">
        <f>ROUND('qx mannen 2022'!DN89,10)</f>
        <v>3.4499084399999998E-2</v>
      </c>
      <c r="DO89">
        <f>ROUND('qx mannen 2022'!DO89,10)</f>
        <v>3.4099313899999997E-2</v>
      </c>
      <c r="DP89">
        <f>ROUND('qx mannen 2022'!DP89,10)</f>
        <v>3.3704093300000001E-2</v>
      </c>
      <c r="DQ89">
        <f>ROUND('qx mannen 2022'!DQ89,10)</f>
        <v>3.3313372799999998E-2</v>
      </c>
      <c r="DR89">
        <f>ROUND('qx mannen 2022'!DR89,10)</f>
        <v>3.2927103200000002E-2</v>
      </c>
      <c r="DS89">
        <f>ROUND('qx mannen 2022'!DS89,10)</f>
        <v>3.2545235700000001E-2</v>
      </c>
      <c r="DT89">
        <f>ROUND('qx mannen 2022'!DT89,10)</f>
        <v>3.2167721900000001E-2</v>
      </c>
      <c r="DU89">
        <f>ROUND('qx mannen 2022'!DU89,10)</f>
        <v>3.1794514000000003E-2</v>
      </c>
      <c r="DV89">
        <f>ROUND('qx mannen 2022'!DV89,10)</f>
        <v>3.1425564699999999E-2</v>
      </c>
      <c r="DW89">
        <f>ROUND('qx mannen 2022'!DW89,10)</f>
        <v>3.1060827100000001E-2</v>
      </c>
      <c r="DX89">
        <f>ROUND('qx mannen 2022'!DX89,10)</f>
        <v>3.0700254699999999E-2</v>
      </c>
      <c r="DY89">
        <f>ROUND('qx mannen 2022'!DY89,10)</f>
        <v>3.0343801600000001E-2</v>
      </c>
      <c r="DZ89">
        <f>ROUND('qx mannen 2022'!DZ89,10)</f>
        <v>2.9991422399999999E-2</v>
      </c>
      <c r="EA89">
        <f>ROUND('qx mannen 2022'!EA89,10)</f>
        <v>2.9643071999999999E-2</v>
      </c>
      <c r="EB89">
        <f>ROUND('qx mannen 2022'!EB89,10)</f>
        <v>2.9298705899999999E-2</v>
      </c>
      <c r="EC89">
        <f>ROUND('qx mannen 2022'!EC89,10)</f>
        <v>2.8958279900000002E-2</v>
      </c>
      <c r="ED89">
        <f>ROUND('qx mannen 2022'!ED89,10)</f>
        <v>2.8621750500000001E-2</v>
      </c>
      <c r="EE89">
        <f>ROUND('qx mannen 2022'!EE89,10)</f>
        <v>2.8289074399999999E-2</v>
      </c>
      <c r="EF89">
        <f>ROUND('qx mannen 2022'!EF89,10)</f>
        <v>2.7960208800000001E-2</v>
      </c>
      <c r="EG89">
        <f>ROUND('qx mannen 2022'!EG89,10)</f>
        <v>2.76351115E-2</v>
      </c>
      <c r="EH89">
        <f>ROUND('qx mannen 2022'!EH89,10)</f>
        <v>2.7313740600000001E-2</v>
      </c>
      <c r="EI89">
        <f>ROUND('qx mannen 2022'!EI89,10)</f>
        <v>2.69960546E-2</v>
      </c>
      <c r="EJ89">
        <f>ROUND('qx mannen 2022'!EJ89,10)</f>
        <v>2.66820124E-2</v>
      </c>
      <c r="EK89">
        <f>ROUND('qx mannen 2022'!EK89,10)</f>
        <v>2.63715736E-2</v>
      </c>
      <c r="EL89">
        <f>ROUND('qx mannen 2022'!EL89,10)</f>
        <v>2.6064698000000001E-2</v>
      </c>
      <c r="EM89">
        <f>ROUND('qx mannen 2022'!EM89,10)</f>
        <v>2.57613457E-2</v>
      </c>
      <c r="EN89">
        <f>ROUND('qx mannen 2022'!EN89,10)</f>
        <v>2.5461477499999999E-2</v>
      </c>
      <c r="EO89">
        <f>ROUND('qx mannen 2022'!EO89,10)</f>
        <v>2.5165054400000001E-2</v>
      </c>
      <c r="EP89">
        <f>ROUND('qx mannen 2022'!EP89,10)</f>
        <v>2.4872037999999999E-2</v>
      </c>
      <c r="EQ89">
        <f>ROUND('qx mannen 2022'!EQ89,10)</f>
        <v>2.45823901E-2</v>
      </c>
      <c r="ER89">
        <f>ROUND('qx mannen 2022'!ER89,10)</f>
        <v>2.4296073000000001E-2</v>
      </c>
      <c r="ES89">
        <f>ROUND('qx mannen 2022'!ES89,10)</f>
        <v>2.40130494E-2</v>
      </c>
      <c r="ET89">
        <f>ROUND('qx mannen 2022'!ET89,10)</f>
        <v>2.37332824E-2</v>
      </c>
      <c r="EU89">
        <f>ROUND('qx mannen 2022'!EU89,10)</f>
        <v>2.3456735499999999E-2</v>
      </c>
      <c r="EV89">
        <f>ROUND('qx mannen 2022'!EV89,10)</f>
        <v>2.31833725E-2</v>
      </c>
      <c r="EW89">
        <f>ROUND('qx mannen 2022'!EW89,10)</f>
        <v>2.2913157600000001E-2</v>
      </c>
      <c r="EX89">
        <f>ROUND('qx mannen 2022'!EX89,10)</f>
        <v>2.2646055599999999E-2</v>
      </c>
      <c r="EY89">
        <f>ROUND('qx mannen 2022'!EY89,10)</f>
        <v>2.2382031399999999E-2</v>
      </c>
      <c r="EZ89">
        <f>ROUND('qx mannen 2022'!EZ89,10)</f>
        <v>2.21210503E-2</v>
      </c>
      <c r="FA89">
        <f>ROUND('qx mannen 2022'!FA89,10)</f>
        <v>2.18630782E-2</v>
      </c>
      <c r="FB89">
        <f>ROUND('qx mannen 2022'!FB89,10)</f>
        <v>2.1608081099999999E-2</v>
      </c>
      <c r="FC89">
        <f>ROUND('qx mannen 2022'!FC89,10)</f>
        <v>2.1356025599999998E-2</v>
      </c>
      <c r="FD89">
        <f>ROUND('qx mannen 2022'!FD89,10)</f>
        <v>2.11068783E-2</v>
      </c>
      <c r="FE89">
        <f>ROUND('qx mannen 2022'!FE89,10)</f>
        <v>2.0860606600000001E-2</v>
      </c>
      <c r="FF89">
        <f>ROUND('qx mannen 2022'!FF89,10)</f>
        <v>2.0617177899999999E-2</v>
      </c>
      <c r="FG89">
        <f>ROUND('qx mannen 2022'!FG89,10)</f>
        <v>2.0376560299999999E-2</v>
      </c>
      <c r="FH89">
        <f>ROUND('qx mannen 2022'!FH89,10)</f>
        <v>2.0138721799999999E-2</v>
      </c>
      <c r="FI89">
        <f>ROUND('qx mannen 2022'!FI89,10)</f>
        <v>1.9903631099999999E-2</v>
      </c>
      <c r="FJ89">
        <f>ROUND('qx mannen 2022'!FJ89,10)</f>
        <v>1.9671257000000001E-2</v>
      </c>
      <c r="FK89">
        <f>ROUND('qx mannen 2022'!FK89,10)</f>
        <v>1.9441568999999999E-2</v>
      </c>
      <c r="FL89">
        <f>ROUND('qx mannen 2022'!FL89,10)</f>
        <v>1.9214536399999999E-2</v>
      </c>
      <c r="FM89">
        <f>ROUND('qx mannen 2022'!FM89,10)</f>
        <v>1.8990129299999998E-2</v>
      </c>
      <c r="FN89">
        <f>ROUND('qx mannen 2022'!FN89,10)</f>
        <v>1.8768317900000001E-2</v>
      </c>
      <c r="FO89">
        <f>ROUND('qx mannen 2022'!FO89,10)</f>
        <v>1.85490728E-2</v>
      </c>
      <c r="FP89">
        <f>ROUND('qx mannen 2022'!FP89,10)</f>
        <v>1.8332364800000001E-2</v>
      </c>
      <c r="FQ89">
        <f>ROUND('qx mannen 2022'!FQ89,10)</f>
        <v>1.81181651E-2</v>
      </c>
    </row>
    <row r="90" spans="2:173" x14ac:dyDescent="0.2">
      <c r="B90">
        <f>ROUND('qx mannen 2022'!B90,10)</f>
        <v>0.1591881819</v>
      </c>
      <c r="C90">
        <f>ROUND('qx mannen 2022'!C90,10)</f>
        <v>0.1576890171</v>
      </c>
      <c r="D90">
        <f>ROUND('qx mannen 2022'!D90,10)</f>
        <v>0.1457209025</v>
      </c>
      <c r="E90">
        <f>ROUND('qx mannen 2022'!E90,10)</f>
        <v>0.13965269150000001</v>
      </c>
      <c r="F90">
        <f>ROUND('qx mannen 2022'!F90,10)</f>
        <v>0.13629233960000001</v>
      </c>
      <c r="G90">
        <f>ROUND('qx mannen 2022'!G90,10)</f>
        <v>0.13421139939999999</v>
      </c>
      <c r="H90">
        <f>ROUND('qx mannen 2022'!H90,10)</f>
        <v>0.13273855800000001</v>
      </c>
      <c r="I90">
        <f>ROUND('qx mannen 2022'!I90,10)</f>
        <v>0.1315506749</v>
      </c>
      <c r="J90">
        <f>ROUND('qx mannen 2022'!J90,10)</f>
        <v>0.13049085390000001</v>
      </c>
      <c r="K90">
        <f>ROUND('qx mannen 2022'!K90,10)</f>
        <v>0.12948310900000001</v>
      </c>
      <c r="L90">
        <f>ROUND('qx mannen 2022'!L90,10)</f>
        <v>0.1284911755</v>
      </c>
      <c r="M90">
        <f>ROUND('qx mannen 2022'!M90,10)</f>
        <v>0.12749833290000001</v>
      </c>
      <c r="N90">
        <f>ROUND('qx mannen 2022'!N90,10)</f>
        <v>0.1264974519</v>
      </c>
      <c r="O90">
        <f>ROUND('qx mannen 2022'!O90,10)</f>
        <v>0.12548606940000001</v>
      </c>
      <c r="P90">
        <f>ROUND('qx mannen 2022'!P90,10)</f>
        <v>0.12446395220000001</v>
      </c>
      <c r="Q90">
        <f>ROUND('qx mannen 2022'!Q90,10)</f>
        <v>0.12343189189999999</v>
      </c>
      <c r="R90">
        <f>ROUND('qx mannen 2022'!R90,10)</f>
        <v>0.1223911137</v>
      </c>
      <c r="S90">
        <f>ROUND('qx mannen 2022'!S90,10)</f>
        <v>0.121342988</v>
      </c>
      <c r="T90">
        <f>ROUND('qx mannen 2022'!T90,10)</f>
        <v>0.12028889199999999</v>
      </c>
      <c r="U90">
        <f>ROUND('qx mannen 2022'!U90,10)</f>
        <v>0.1192301466</v>
      </c>
      <c r="V90">
        <f>ROUND('qx mannen 2022'!V90,10)</f>
        <v>0.11816798940000001</v>
      </c>
      <c r="W90">
        <f>ROUND('qx mannen 2022'!W90,10)</f>
        <v>0.1171035657</v>
      </c>
      <c r="X90">
        <f>ROUND('qx mannen 2022'!X90,10)</f>
        <v>0.1160379282</v>
      </c>
      <c r="Y90">
        <f>ROUND('qx mannen 2022'!Y90,10)</f>
        <v>0.1149720399</v>
      </c>
      <c r="Z90">
        <f>ROUND('qx mannen 2022'!Z90,10)</f>
        <v>0.11390678009999999</v>
      </c>
      <c r="AA90">
        <f>ROUND('qx mannen 2022'!AA90,10)</f>
        <v>0.1128429494</v>
      </c>
      <c r="AB90">
        <f>ROUND('qx mannen 2022'!AB90,10)</f>
        <v>0.1117812762</v>
      </c>
      <c r="AC90">
        <f>ROUND('qx mannen 2022'!AC90,10)</f>
        <v>0.1107224217</v>
      </c>
      <c r="AD90">
        <f>ROUND('qx mannen 2022'!AD90,10)</f>
        <v>0.10966698549999999</v>
      </c>
      <c r="AE90">
        <f>ROUND('qx mannen 2022'!AE90,10)</f>
        <v>0.1086155108</v>
      </c>
      <c r="AF90">
        <f>ROUND('qx mannen 2022'!AF90,10)</f>
        <v>0.1075684884</v>
      </c>
      <c r="AG90">
        <f>ROUND('qx mannen 2022'!AG90,10)</f>
        <v>0.1065263615</v>
      </c>
      <c r="AH90">
        <f>ROUND('qx mannen 2022'!AH90,10)</f>
        <v>0.1054895294</v>
      </c>
      <c r="AI90">
        <f>ROUND('qx mannen 2022'!AI90,10)</f>
        <v>0.1044583511</v>
      </c>
      <c r="AJ90">
        <f>ROUND('qx mannen 2022'!AJ90,10)</f>
        <v>0.10343314889999999</v>
      </c>
      <c r="AK90">
        <f>ROUND('qx mannen 2022'!AK90,10)</f>
        <v>0.1024142109</v>
      </c>
      <c r="AL90">
        <f>ROUND('qx mannen 2022'!AL90,10)</f>
        <v>0.1014017946</v>
      </c>
      <c r="AM90">
        <f>ROUND('qx mannen 2022'!AM90,10)</f>
        <v>0.1003961288</v>
      </c>
      <c r="AN90">
        <f>ROUND('qx mannen 2022'!AN90,10)</f>
        <v>9.9397416700000005E-2</v>
      </c>
      <c r="AO90">
        <f>ROUND('qx mannen 2022'!AO90,10)</f>
        <v>9.8405837400000001E-2</v>
      </c>
      <c r="AP90">
        <f>ROUND('qx mannen 2022'!AP90,10)</f>
        <v>9.7421548199999999E-2</v>
      </c>
      <c r="AQ90">
        <f>ROUND('qx mannen 2022'!AQ90,10)</f>
        <v>9.6444686599999996E-2</v>
      </c>
      <c r="AR90">
        <f>ROUND('qx mannen 2022'!AR90,10)</f>
        <v>9.5475372099999997E-2</v>
      </c>
      <c r="AS90">
        <f>ROUND('qx mannen 2022'!AS90,10)</f>
        <v>9.4513707000000002E-2</v>
      </c>
      <c r="AT90">
        <f>ROUND('qx mannen 2022'!AT90,10)</f>
        <v>9.3559778999999996E-2</v>
      </c>
      <c r="AU90">
        <f>ROUND('qx mannen 2022'!AU90,10)</f>
        <v>9.26136615E-2</v>
      </c>
      <c r="AV90">
        <f>ROUND('qx mannen 2022'!AV90,10)</f>
        <v>9.1675415299999993E-2</v>
      </c>
      <c r="AW90">
        <f>ROUND('qx mannen 2022'!AW90,10)</f>
        <v>9.0745089799999998E-2</v>
      </c>
      <c r="AX90">
        <f>ROUND('qx mannen 2022'!AX90,10)</f>
        <v>8.9822723500000007E-2</v>
      </c>
      <c r="AY90">
        <f>ROUND('qx mannen 2022'!AY90,10)</f>
        <v>8.8908345599999994E-2</v>
      </c>
      <c r="AZ90">
        <f>ROUND('qx mannen 2022'!AZ90,10)</f>
        <v>8.8001976400000001E-2</v>
      </c>
      <c r="BA90">
        <f>ROUND('qx mannen 2022'!BA90,10)</f>
        <v>8.7103628099999997E-2</v>
      </c>
      <c r="BB90">
        <f>ROUND('qx mannen 2022'!BB90,10)</f>
        <v>8.6213305700000006E-2</v>
      </c>
      <c r="BC90">
        <f>ROUND('qx mannen 2022'!BC90,10)</f>
        <v>8.5331007599999995E-2</v>
      </c>
      <c r="BD90">
        <f>ROUND('qx mannen 2022'!BD90,10)</f>
        <v>8.4456726300000007E-2</v>
      </c>
      <c r="BE90">
        <f>ROUND('qx mannen 2022'!BE90,10)</f>
        <v>8.3590448499999997E-2</v>
      </c>
      <c r="BF90">
        <f>ROUND('qx mannen 2022'!BF90,10)</f>
        <v>8.2732156200000004E-2</v>
      </c>
      <c r="BG90">
        <f>ROUND('qx mannen 2022'!BG90,10)</f>
        <v>8.1881826899999996E-2</v>
      </c>
      <c r="BH90">
        <f>ROUND('qx mannen 2022'!BH90,10)</f>
        <v>8.1039433999999994E-2</v>
      </c>
      <c r="BI90">
        <f>ROUND('qx mannen 2022'!BI90,10)</f>
        <v>8.0204946999999999E-2</v>
      </c>
      <c r="BJ90">
        <f>ROUND('qx mannen 2022'!BJ90,10)</f>
        <v>7.9378332300000007E-2</v>
      </c>
      <c r="BK90">
        <f>ROUND('qx mannen 2022'!BK90,10)</f>
        <v>7.8559553300000001E-2</v>
      </c>
      <c r="BL90">
        <f>ROUND('qx mannen 2022'!BL90,10)</f>
        <v>7.7748570500000003E-2</v>
      </c>
      <c r="BM90">
        <f>ROUND('qx mannen 2022'!BM90,10)</f>
        <v>7.6945342200000003E-2</v>
      </c>
      <c r="BN90">
        <f>ROUND('qx mannen 2022'!BN90,10)</f>
        <v>7.6149824300000002E-2</v>
      </c>
      <c r="BO90">
        <f>ROUND('qx mannen 2022'!BO90,10)</f>
        <v>7.5361970900000005E-2</v>
      </c>
      <c r="BP90">
        <f>ROUND('qx mannen 2022'!BP90,10)</f>
        <v>7.4581734199999999E-2</v>
      </c>
      <c r="BQ90">
        <f>ROUND('qx mannen 2022'!BQ90,10)</f>
        <v>7.3809065100000001E-2</v>
      </c>
      <c r="BR90">
        <f>ROUND('qx mannen 2022'!BR90,10)</f>
        <v>7.3043912700000005E-2</v>
      </c>
      <c r="BS90">
        <f>ROUND('qx mannen 2022'!BS90,10)</f>
        <v>7.2286225199999998E-2</v>
      </c>
      <c r="BT90">
        <f>ROUND('qx mannen 2022'!BT90,10)</f>
        <v>7.1535949700000004E-2</v>
      </c>
      <c r="BU90">
        <f>ROUND('qx mannen 2022'!BU90,10)</f>
        <v>7.0793032199999995E-2</v>
      </c>
      <c r="BV90">
        <f>ROUND('qx mannen 2022'!BV90,10)</f>
        <v>7.0057417999999996E-2</v>
      </c>
      <c r="BW90">
        <f>ROUND('qx mannen 2022'!BW90,10)</f>
        <v>6.9329051700000005E-2</v>
      </c>
      <c r="BX90">
        <f>ROUND('qx mannen 2022'!BX90,10)</f>
        <v>6.8607877100000006E-2</v>
      </c>
      <c r="BY90">
        <f>ROUND('qx mannen 2022'!BY90,10)</f>
        <v>6.7893837799999995E-2</v>
      </c>
      <c r="BZ90">
        <f>ROUND('qx mannen 2022'!BZ90,10)</f>
        <v>6.7186876699999995E-2</v>
      </c>
      <c r="CA90">
        <f>ROUND('qx mannen 2022'!CA90,10)</f>
        <v>6.6486936400000002E-2</v>
      </c>
      <c r="CB90">
        <f>ROUND('qx mannen 2022'!CB90,10)</f>
        <v>6.5793959299999996E-2</v>
      </c>
      <c r="CC90">
        <f>ROUND('qx mannen 2022'!CC90,10)</f>
        <v>6.5107887599999997E-2</v>
      </c>
      <c r="CD90">
        <f>ROUND('qx mannen 2022'!CD90,10)</f>
        <v>6.44286632E-2</v>
      </c>
      <c r="CE90">
        <f>ROUND('qx mannen 2022'!CE90,10)</f>
        <v>6.3756228100000006E-2</v>
      </c>
      <c r="CF90">
        <f>ROUND('qx mannen 2022'!CF90,10)</f>
        <v>6.3090523999999995E-2</v>
      </c>
      <c r="CG90">
        <f>ROUND('qx mannen 2022'!CG90,10)</f>
        <v>6.2431492900000003E-2</v>
      </c>
      <c r="CH90">
        <f>ROUND('qx mannen 2022'!CH90,10)</f>
        <v>6.1779076400000001E-2</v>
      </c>
      <c r="CI90">
        <f>ROUND('qx mannen 2022'!CI90,10)</f>
        <v>6.1133216599999998E-2</v>
      </c>
      <c r="CJ90">
        <f>ROUND('qx mannen 2022'!CJ90,10)</f>
        <v>6.0493855499999999E-2</v>
      </c>
      <c r="CK90">
        <f>ROUND('qx mannen 2022'!CK90,10)</f>
        <v>5.98609352E-2</v>
      </c>
      <c r="CL90">
        <f>ROUND('qx mannen 2022'!CL90,10)</f>
        <v>5.9234398200000003E-2</v>
      </c>
      <c r="CM90">
        <f>ROUND('qx mannen 2022'!CM90,10)</f>
        <v>5.8614186700000001E-2</v>
      </c>
      <c r="CN90">
        <f>ROUND('qx mannen 2022'!CN90,10)</f>
        <v>5.8000243700000002E-2</v>
      </c>
      <c r="CO90">
        <f>ROUND('qx mannen 2022'!CO90,10)</f>
        <v>5.7392512100000001E-2</v>
      </c>
      <c r="CP90">
        <f>ROUND('qx mannen 2022'!CP90,10)</f>
        <v>5.6790935000000001E-2</v>
      </c>
      <c r="CQ90">
        <f>ROUND('qx mannen 2022'!CQ90,10)</f>
        <v>5.6195455900000003E-2</v>
      </c>
      <c r="CR90">
        <f>ROUND('qx mannen 2022'!CR90,10)</f>
        <v>5.5606018700000003E-2</v>
      </c>
      <c r="CS90">
        <f>ROUND('qx mannen 2022'!CS90,10)</f>
        <v>5.5022567299999998E-2</v>
      </c>
      <c r="CT90">
        <f>ROUND('qx mannen 2022'!CT90,10)</f>
        <v>5.4445046099999998E-2</v>
      </c>
      <c r="CU90">
        <f>ROUND('qx mannen 2022'!CU90,10)</f>
        <v>5.3873399799999999E-2</v>
      </c>
      <c r="CV90">
        <f>ROUND('qx mannen 2022'!CV90,10)</f>
        <v>5.3307573400000002E-2</v>
      </c>
      <c r="CW90">
        <f>ROUND('qx mannen 2022'!CW90,10)</f>
        <v>5.27475123E-2</v>
      </c>
      <c r="CX90">
        <f>ROUND('qx mannen 2022'!CX90,10)</f>
        <v>5.2193162199999997E-2</v>
      </c>
      <c r="CY90">
        <f>ROUND('qx mannen 2022'!CY90,10)</f>
        <v>5.16444691E-2</v>
      </c>
      <c r="CZ90">
        <f>ROUND('qx mannen 2022'!CZ90,10)</f>
        <v>5.1101379600000003E-2</v>
      </c>
      <c r="DA90">
        <f>ROUND('qx mannen 2022'!DA90,10)</f>
        <v>5.0563840300000003E-2</v>
      </c>
      <c r="DB90">
        <f>ROUND('qx mannen 2022'!DB90,10)</f>
        <v>5.0031798500000002E-2</v>
      </c>
      <c r="DC90">
        <f>ROUND('qx mannen 2022'!DC90,10)</f>
        <v>4.9505201700000001E-2</v>
      </c>
      <c r="DD90">
        <f>ROUND('qx mannen 2022'!DD90,10)</f>
        <v>4.8983997899999999E-2</v>
      </c>
      <c r="DE90">
        <f>ROUND('qx mannen 2022'!DE90,10)</f>
        <v>4.84681353E-2</v>
      </c>
      <c r="DF90">
        <f>ROUND('qx mannen 2022'!DF90,10)</f>
        <v>4.7957562699999998E-2</v>
      </c>
      <c r="DG90">
        <f>ROUND('qx mannen 2022'!DG90,10)</f>
        <v>4.74522291E-2</v>
      </c>
      <c r="DH90">
        <f>ROUND('qx mannen 2022'!DH90,10)</f>
        <v>4.6952084099999999E-2</v>
      </c>
      <c r="DI90">
        <f>ROUND('qx mannen 2022'!DI90,10)</f>
        <v>4.64570776E-2</v>
      </c>
      <c r="DJ90">
        <f>ROUND('qx mannen 2022'!DJ90,10)</f>
        <v>4.5967159700000003E-2</v>
      </c>
      <c r="DK90">
        <f>ROUND('qx mannen 2022'!DK90,10)</f>
        <v>4.5482281200000002E-2</v>
      </c>
      <c r="DL90">
        <f>ROUND('qx mannen 2022'!DL90,10)</f>
        <v>4.5002393100000003E-2</v>
      </c>
      <c r="DM90">
        <f>ROUND('qx mannen 2022'!DM90,10)</f>
        <v>4.4527446999999998E-2</v>
      </c>
      <c r="DN90">
        <f>ROUND('qx mannen 2022'!DN90,10)</f>
        <v>4.4057394600000001E-2</v>
      </c>
      <c r="DO90">
        <f>ROUND('qx mannen 2022'!DO90,10)</f>
        <v>4.35921882E-2</v>
      </c>
      <c r="DP90">
        <f>ROUND('qx mannen 2022'!DP90,10)</f>
        <v>4.3131780500000001E-2</v>
      </c>
      <c r="DQ90">
        <f>ROUND('qx mannen 2022'!DQ90,10)</f>
        <v>4.2676124400000001E-2</v>
      </c>
      <c r="DR90">
        <f>ROUND('qx mannen 2022'!DR90,10)</f>
        <v>4.2225173599999999E-2</v>
      </c>
      <c r="DS90">
        <f>ROUND('qx mannen 2022'!DS90,10)</f>
        <v>4.1778881699999999E-2</v>
      </c>
      <c r="DT90">
        <f>ROUND('qx mannen 2022'!DT90,10)</f>
        <v>4.1337203000000003E-2</v>
      </c>
      <c r="DU90">
        <f>ROUND('qx mannen 2022'!DU90,10)</f>
        <v>4.09000921E-2</v>
      </c>
      <c r="DV90">
        <f>ROUND('qx mannen 2022'!DV90,10)</f>
        <v>4.0467504000000001E-2</v>
      </c>
      <c r="DW90">
        <f>ROUND('qx mannen 2022'!DW90,10)</f>
        <v>4.0039394200000002E-2</v>
      </c>
      <c r="DX90">
        <f>ROUND('qx mannen 2022'!DX90,10)</f>
        <v>3.9615718299999998E-2</v>
      </c>
      <c r="DY90">
        <f>ROUND('qx mannen 2022'!DY90,10)</f>
        <v>3.9196432599999997E-2</v>
      </c>
      <c r="DZ90">
        <f>ROUND('qx mannen 2022'!DZ90,10)</f>
        <v>3.8781493600000001E-2</v>
      </c>
      <c r="EA90">
        <f>ROUND('qx mannen 2022'!EA90,10)</f>
        <v>3.8370858299999998E-2</v>
      </c>
      <c r="EB90">
        <f>ROUND('qx mannen 2022'!EB90,10)</f>
        <v>3.7964483799999997E-2</v>
      </c>
      <c r="EC90">
        <f>ROUND('qx mannen 2022'!EC90,10)</f>
        <v>3.7562327999999999E-2</v>
      </c>
      <c r="ED90">
        <f>ROUND('qx mannen 2022'!ED90,10)</f>
        <v>3.7164348899999998E-2</v>
      </c>
      <c r="EE90">
        <f>ROUND('qx mannen 2022'!EE90,10)</f>
        <v>3.6770504900000001E-2</v>
      </c>
      <c r="EF90">
        <f>ROUND('qx mannen 2022'!EF90,10)</f>
        <v>3.6380754899999999E-2</v>
      </c>
      <c r="EG90">
        <f>ROUND('qx mannen 2022'!EG90,10)</f>
        <v>3.5995057900000002E-2</v>
      </c>
      <c r="EH90">
        <f>ROUND('qx mannen 2022'!EH90,10)</f>
        <v>3.5613373699999999E-2</v>
      </c>
      <c r="EI90">
        <f>ROUND('qx mannen 2022'!EI90,10)</f>
        <v>3.52356619E-2</v>
      </c>
      <c r="EJ90">
        <f>ROUND('qx mannen 2022'!EJ90,10)</f>
        <v>3.4861883000000003E-2</v>
      </c>
      <c r="EK90">
        <f>ROUND('qx mannen 2022'!EK90,10)</f>
        <v>3.4491997599999998E-2</v>
      </c>
      <c r="EL90">
        <f>ROUND('qx mannen 2022'!EL90,10)</f>
        <v>3.4125966600000002E-2</v>
      </c>
      <c r="EM90">
        <f>ROUND('qx mannen 2022'!EM90,10)</f>
        <v>3.3763751500000001E-2</v>
      </c>
      <c r="EN90">
        <f>ROUND('qx mannen 2022'!EN90,10)</f>
        <v>3.3405313800000003E-2</v>
      </c>
      <c r="EO90">
        <f>ROUND('qx mannen 2022'!EO90,10)</f>
        <v>3.3050615700000001E-2</v>
      </c>
      <c r="EP90">
        <f>ROUND('qx mannen 2022'!EP90,10)</f>
        <v>3.26996196E-2</v>
      </c>
      <c r="EQ90">
        <f>ROUND('qx mannen 2022'!EQ90,10)</f>
        <v>3.2352288100000001E-2</v>
      </c>
      <c r="ER90">
        <f>ROUND('qx mannen 2022'!ER90,10)</f>
        <v>3.2008584499999999E-2</v>
      </c>
      <c r="ES90">
        <f>ROUND('qx mannen 2022'!ES90,10)</f>
        <v>3.1668472099999997E-2</v>
      </c>
      <c r="ET90">
        <f>ROUND('qx mannen 2022'!ET90,10)</f>
        <v>3.1331914699999998E-2</v>
      </c>
      <c r="EU90">
        <f>ROUND('qx mannen 2022'!EU90,10)</f>
        <v>3.09988764E-2</v>
      </c>
      <c r="EV90">
        <f>ROUND('qx mannen 2022'!EV90,10)</f>
        <v>3.0669321699999998E-2</v>
      </c>
      <c r="EW90">
        <f>ROUND('qx mannen 2022'!EW90,10)</f>
        <v>3.03432153E-2</v>
      </c>
      <c r="EX90">
        <f>ROUND('qx mannen 2022'!EX90,10)</f>
        <v>3.0020522300000001E-2</v>
      </c>
      <c r="EY90">
        <f>ROUND('qx mannen 2022'!EY90,10)</f>
        <v>2.9701208199999999E-2</v>
      </c>
      <c r="EZ90">
        <f>ROUND('qx mannen 2022'!EZ90,10)</f>
        <v>2.93852387E-2</v>
      </c>
      <c r="FA90">
        <f>ROUND('qx mannen 2022'!FA90,10)</f>
        <v>2.9072579899999999E-2</v>
      </c>
      <c r="FB90">
        <f>ROUND('qx mannen 2022'!FB90,10)</f>
        <v>2.8763198199999999E-2</v>
      </c>
      <c r="FC90">
        <f>ROUND('qx mannen 2022'!FC90,10)</f>
        <v>2.8457060400000001E-2</v>
      </c>
      <c r="FD90">
        <f>ROUND('qx mannen 2022'!FD90,10)</f>
        <v>2.8154133299999998E-2</v>
      </c>
      <c r="FE90">
        <f>ROUND('qx mannen 2022'!FE90,10)</f>
        <v>2.7854384499999999E-2</v>
      </c>
      <c r="FF90">
        <f>ROUND('qx mannen 2022'!FF90,10)</f>
        <v>2.75577815E-2</v>
      </c>
      <c r="FG90">
        <f>ROUND('qx mannen 2022'!FG90,10)</f>
        <v>2.72642923E-2</v>
      </c>
      <c r="FH90">
        <f>ROUND('qx mannen 2022'!FH90,10)</f>
        <v>2.6973885199999999E-2</v>
      </c>
      <c r="FI90">
        <f>ROUND('qx mannen 2022'!FI90,10)</f>
        <v>2.66865287E-2</v>
      </c>
      <c r="FJ90">
        <f>ROUND('qx mannen 2022'!FJ90,10)</f>
        <v>2.6402191799999999E-2</v>
      </c>
      <c r="FK90">
        <f>ROUND('qx mannen 2022'!FK90,10)</f>
        <v>2.6120843500000001E-2</v>
      </c>
      <c r="FL90">
        <f>ROUND('qx mannen 2022'!FL90,10)</f>
        <v>2.5842453299999998E-2</v>
      </c>
      <c r="FM90">
        <f>ROUND('qx mannen 2022'!FM90,10)</f>
        <v>2.5566991000000001E-2</v>
      </c>
      <c r="FN90">
        <f>ROUND('qx mannen 2022'!FN90,10)</f>
        <v>2.5294426599999999E-2</v>
      </c>
      <c r="FO90">
        <f>ROUND('qx mannen 2022'!FO90,10)</f>
        <v>2.50247306E-2</v>
      </c>
      <c r="FP90">
        <f>ROUND('qx mannen 2022'!FP90,10)</f>
        <v>2.4757873400000002E-2</v>
      </c>
      <c r="FQ90">
        <f>ROUND('qx mannen 2022'!FQ90,10)</f>
        <v>2.4493826E-2</v>
      </c>
    </row>
    <row r="91" spans="2:173" x14ac:dyDescent="0.2">
      <c r="B91">
        <f>ROUND('qx mannen 2022'!B91,10)</f>
        <v>0.17168108460000001</v>
      </c>
      <c r="C91">
        <f>ROUND('qx mannen 2022'!C91,10)</f>
        <v>0.17032096969999999</v>
      </c>
      <c r="D91">
        <f>ROUND('qx mannen 2022'!D91,10)</f>
        <v>0.15984883329999999</v>
      </c>
      <c r="E91">
        <f>ROUND('qx mannen 2022'!E91,10)</f>
        <v>0.15443864060000001</v>
      </c>
      <c r="F91">
        <f>ROUND('qx mannen 2022'!F91,10)</f>
        <v>0.1513853567</v>
      </c>
      <c r="G91">
        <f>ROUND('qx mannen 2022'!G91,10)</f>
        <v>0.14945217559999999</v>
      </c>
      <c r="H91">
        <f>ROUND('qx mannen 2022'!H91,10)</f>
        <v>0.14805116339999999</v>
      </c>
      <c r="I91">
        <f>ROUND('qx mannen 2022'!I91,10)</f>
        <v>0.14689770799999999</v>
      </c>
      <c r="J91">
        <f>ROUND('qx mannen 2022'!J91,10)</f>
        <v>0.1458533186</v>
      </c>
      <c r="K91">
        <f>ROUND('qx mannen 2022'!K91,10)</f>
        <v>0.14485095840000001</v>
      </c>
      <c r="L91">
        <f>ROUND('qx mannen 2022'!L91,10)</f>
        <v>0.14385875410000001</v>
      </c>
      <c r="M91">
        <f>ROUND('qx mannen 2022'!M91,10)</f>
        <v>0.14286215329999999</v>
      </c>
      <c r="N91">
        <f>ROUND('qx mannen 2022'!N91,10)</f>
        <v>0.14185510230000001</v>
      </c>
      <c r="O91">
        <f>ROUND('qx mannen 2022'!O91,10)</f>
        <v>0.14083567659999999</v>
      </c>
      <c r="P91">
        <f>ROUND('qx mannen 2022'!P91,10)</f>
        <v>0.13980391680000001</v>
      </c>
      <c r="Q91">
        <f>ROUND('qx mannen 2022'!Q91,10)</f>
        <v>0.13876075839999999</v>
      </c>
      <c r="R91">
        <f>ROUND('qx mannen 2022'!R91,10)</f>
        <v>0.1377075069</v>
      </c>
      <c r="S91">
        <f>ROUND('qx mannen 2022'!S91,10)</f>
        <v>0.13664558199999999</v>
      </c>
      <c r="T91">
        <f>ROUND('qx mannen 2022'!T91,10)</f>
        <v>0.13557639539999999</v>
      </c>
      <c r="U91">
        <f>ROUND('qx mannen 2022'!U91,10)</f>
        <v>0.13450129559999999</v>
      </c>
      <c r="V91">
        <f>ROUND('qx mannen 2022'!V91,10)</f>
        <v>0.1334215446</v>
      </c>
      <c r="W91">
        <f>ROUND('qx mannen 2022'!W91,10)</f>
        <v>0.13233831090000001</v>
      </c>
      <c r="X91">
        <f>ROUND('qx mannen 2022'!X91,10)</f>
        <v>0.13125266960000001</v>
      </c>
      <c r="Y91">
        <f>ROUND('qx mannen 2022'!Y91,10)</f>
        <v>0.1301656068</v>
      </c>
      <c r="Z91">
        <f>ROUND('qx mannen 2022'!Z91,10)</f>
        <v>0.12907802409999999</v>
      </c>
      <c r="AA91">
        <f>ROUND('qx mannen 2022'!AA91,10)</f>
        <v>0.12799074539999999</v>
      </c>
      <c r="AB91">
        <f>ROUND('qx mannen 2022'!AB91,10)</f>
        <v>0.1269045218</v>
      </c>
      <c r="AC91">
        <f>ROUND('qx mannen 2022'!AC91,10)</f>
        <v>0.12582003759999999</v>
      </c>
      <c r="AD91">
        <f>ROUND('qx mannen 2022'!AD91,10)</f>
        <v>0.12473791569999999</v>
      </c>
      <c r="AE91">
        <f>ROUND('qx mannen 2022'!AE91,10)</f>
        <v>0.123658722</v>
      </c>
      <c r="AF91">
        <f>ROUND('qx mannen 2022'!AF91,10)</f>
        <v>0.12258297059999999</v>
      </c>
      <c r="AG91">
        <f>ROUND('qx mannen 2022'!AG91,10)</f>
        <v>0.1215111274</v>
      </c>
      <c r="AH91">
        <f>ROUND('qx mannen 2022'!AH91,10)</f>
        <v>0.1204436144</v>
      </c>
      <c r="AI91">
        <f>ROUND('qx mannen 2022'!AI91,10)</f>
        <v>0.1193808133</v>
      </c>
      <c r="AJ91">
        <f>ROUND('qx mannen 2022'!AJ91,10)</f>
        <v>0.1183230683</v>
      </c>
      <c r="AK91">
        <f>ROUND('qx mannen 2022'!AK91,10)</f>
        <v>0.11727069010000001</v>
      </c>
      <c r="AL91">
        <f>ROUND('qx mannen 2022'!AL91,10)</f>
        <v>0.1162239576</v>
      </c>
      <c r="AM91">
        <f>ROUND('qx mannen 2022'!AM91,10)</f>
        <v>0.1151831215</v>
      </c>
      <c r="AN91">
        <f>ROUND('qx mannen 2022'!AN91,10)</f>
        <v>0.11414840580000001</v>
      </c>
      <c r="AO91">
        <f>ROUND('qx mannen 2022'!AO91,10)</f>
        <v>0.1131200108</v>
      </c>
      <c r="AP91">
        <f>ROUND('qx mannen 2022'!AP91,10)</f>
        <v>0.1120981143</v>
      </c>
      <c r="AQ91">
        <f>ROUND('qx mannen 2022'!AQ91,10)</f>
        <v>0.1110828742</v>
      </c>
      <c r="AR91">
        <f>ROUND('qx mannen 2022'!AR91,10)</f>
        <v>0.1100744298</v>
      </c>
      <c r="AS91">
        <f>ROUND('qx mannen 2022'!AS91,10)</f>
        <v>0.1090729032</v>
      </c>
      <c r="AT91">
        <f>ROUND('qx mannen 2022'!AT91,10)</f>
        <v>0.10807840119999999</v>
      </c>
      <c r="AU91">
        <f>ROUND('qx mannen 2022'!AU91,10)</f>
        <v>0.1070910162</v>
      </c>
      <c r="AV91">
        <f>ROUND('qx mannen 2022'!AV91,10)</f>
        <v>0.1061108278</v>
      </c>
      <c r="AW91">
        <f>ROUND('qx mannen 2022'!AW91,10)</f>
        <v>0.1051379035</v>
      </c>
      <c r="AX91">
        <f>ROUND('qx mannen 2022'!AX91,10)</f>
        <v>0.1041722999</v>
      </c>
      <c r="AY91">
        <f>ROUND('qx mannen 2022'!AY91,10)</f>
        <v>0.1032140637</v>
      </c>
      <c r="AZ91">
        <f>ROUND('qx mannen 2022'!AZ91,10)</f>
        <v>0.1022632326</v>
      </c>
      <c r="BA91">
        <f>ROUND('qx mannen 2022'!BA91,10)</f>
        <v>0.1013198357</v>
      </c>
      <c r="BB91">
        <f>ROUND('qx mannen 2022'!BB91,10)</f>
        <v>0.1003838948</v>
      </c>
      <c r="BC91">
        <f>ROUND('qx mannen 2022'!BC91,10)</f>
        <v>9.9455424599999995E-2</v>
      </c>
      <c r="BD91">
        <f>ROUND('qx mannen 2022'!BD91,10)</f>
        <v>9.8534433599999999E-2</v>
      </c>
      <c r="BE91">
        <f>ROUND('qx mannen 2022'!BE91,10)</f>
        <v>9.7620924499999998E-2</v>
      </c>
      <c r="BF91">
        <f>ROUND('qx mannen 2022'!BF91,10)</f>
        <v>9.6714894499999995E-2</v>
      </c>
      <c r="BG91">
        <f>ROUND('qx mannen 2022'!BG91,10)</f>
        <v>9.5816336500000002E-2</v>
      </c>
      <c r="BH91">
        <f>ROUND('qx mannen 2022'!BH91,10)</f>
        <v>9.4925238499999995E-2</v>
      </c>
      <c r="BI91">
        <f>ROUND('qx mannen 2022'!BI91,10)</f>
        <v>9.4041584999999997E-2</v>
      </c>
      <c r="BJ91">
        <f>ROUND('qx mannen 2022'!BJ91,10)</f>
        <v>9.3165356500000004E-2</v>
      </c>
      <c r="BK91">
        <f>ROUND('qx mannen 2022'!BK91,10)</f>
        <v>9.2296530599999996E-2</v>
      </c>
      <c r="BL91">
        <f>ROUND('qx mannen 2022'!BL91,10)</f>
        <v>9.1435081599999996E-2</v>
      </c>
      <c r="BM91">
        <f>ROUND('qx mannen 2022'!BM91,10)</f>
        <v>9.0580981399999996E-2</v>
      </c>
      <c r="BN91">
        <f>ROUND('qx mannen 2022'!BN91,10)</f>
        <v>8.9734199200000003E-2</v>
      </c>
      <c r="BO91">
        <f>ROUND('qx mannen 2022'!BO91,10)</f>
        <v>8.8894702199999995E-2</v>
      </c>
      <c r="BP91">
        <f>ROUND('qx mannen 2022'!BP91,10)</f>
        <v>8.8062455400000003E-2</v>
      </c>
      <c r="BQ91">
        <f>ROUND('qx mannen 2022'!BQ91,10)</f>
        <v>8.7237422300000006E-2</v>
      </c>
      <c r="BR91">
        <f>ROUND('qx mannen 2022'!BR91,10)</f>
        <v>8.6419564599999998E-2</v>
      </c>
      <c r="BS91">
        <f>ROUND('qx mannen 2022'!BS91,10)</f>
        <v>8.5608842399999996E-2</v>
      </c>
      <c r="BT91">
        <f>ROUND('qx mannen 2022'!BT91,10)</f>
        <v>8.4805214800000001E-2</v>
      </c>
      <c r="BU91">
        <f>ROUND('qx mannen 2022'!BU91,10)</f>
        <v>8.4008639699999998E-2</v>
      </c>
      <c r="BV91">
        <f>ROUND('qx mannen 2022'!BV91,10)</f>
        <v>8.3219073700000007E-2</v>
      </c>
      <c r="BW91">
        <f>ROUND('qx mannen 2022'!BW91,10)</f>
        <v>8.2436472699999999E-2</v>
      </c>
      <c r="BX91">
        <f>ROUND('qx mannen 2022'!BX91,10)</f>
        <v>8.1660791799999993E-2</v>
      </c>
      <c r="BY91">
        <f>ROUND('qx mannen 2022'!BY91,10)</f>
        <v>8.0891985400000005E-2</v>
      </c>
      <c r="BZ91">
        <f>ROUND('qx mannen 2022'!BZ91,10)</f>
        <v>8.0130007000000003E-2</v>
      </c>
      <c r="CA91">
        <f>ROUND('qx mannen 2022'!CA91,10)</f>
        <v>7.9374810000000004E-2</v>
      </c>
      <c r="CB91">
        <f>ROUND('qx mannen 2022'!CB91,10)</f>
        <v>7.8626346900000005E-2</v>
      </c>
      <c r="CC91">
        <f>ROUND('qx mannen 2022'!CC91,10)</f>
        <v>7.7884570200000003E-2</v>
      </c>
      <c r="CD91">
        <f>ROUND('qx mannen 2022'!CD91,10)</f>
        <v>7.7149431700000007E-2</v>
      </c>
      <c r="CE91">
        <f>ROUND('qx mannen 2022'!CE91,10)</f>
        <v>7.6420883100000003E-2</v>
      </c>
      <c r="CF91">
        <f>ROUND('qx mannen 2022'!CF91,10)</f>
        <v>7.5698875900000004E-2</v>
      </c>
      <c r="CG91">
        <f>ROUND('qx mannen 2022'!CG91,10)</f>
        <v>7.4983361299999995E-2</v>
      </c>
      <c r="CH91">
        <f>ROUND('qx mannen 2022'!CH91,10)</f>
        <v>7.4274290600000001E-2</v>
      </c>
      <c r="CI91">
        <f>ROUND('qx mannen 2022'!CI91,10)</f>
        <v>7.3571614699999996E-2</v>
      </c>
      <c r="CJ91">
        <f>ROUND('qx mannen 2022'!CJ91,10)</f>
        <v>7.2875284600000007E-2</v>
      </c>
      <c r="CK91">
        <f>ROUND('qx mannen 2022'!CK91,10)</f>
        <v>7.2185251300000003E-2</v>
      </c>
      <c r="CL91">
        <f>ROUND('qx mannen 2022'!CL91,10)</f>
        <v>7.1501465700000003E-2</v>
      </c>
      <c r="CM91">
        <f>ROUND('qx mannen 2022'!CM91,10)</f>
        <v>7.0823878899999998E-2</v>
      </c>
      <c r="CN91">
        <f>ROUND('qx mannen 2022'!CN91,10)</f>
        <v>7.0152441900000001E-2</v>
      </c>
      <c r="CO91">
        <f>ROUND('qx mannen 2022'!CO91,10)</f>
        <v>6.9487105699999996E-2</v>
      </c>
      <c r="CP91">
        <f>ROUND('qx mannen 2022'!CP91,10)</f>
        <v>6.8827821799999994E-2</v>
      </c>
      <c r="CQ91">
        <f>ROUND('qx mannen 2022'!CQ91,10)</f>
        <v>6.8174541399999997E-2</v>
      </c>
      <c r="CR91">
        <f>ROUND('qx mannen 2022'!CR91,10)</f>
        <v>6.7527216000000001E-2</v>
      </c>
      <c r="CS91">
        <f>ROUND('qx mannen 2022'!CS91,10)</f>
        <v>6.6885797400000002E-2</v>
      </c>
      <c r="CT91">
        <f>ROUND('qx mannen 2022'!CT91,10)</f>
        <v>6.6250237300000001E-2</v>
      </c>
      <c r="CU91">
        <f>ROUND('qx mannen 2022'!CU91,10)</f>
        <v>6.5620487800000002E-2</v>
      </c>
      <c r="CV91">
        <f>ROUND('qx mannen 2022'!CV91,10)</f>
        <v>6.4996500999999998E-2</v>
      </c>
      <c r="CW91">
        <f>ROUND('qx mannen 2022'!CW91,10)</f>
        <v>6.4378229499999995E-2</v>
      </c>
      <c r="CX91">
        <f>ROUND('qx mannen 2022'!CX91,10)</f>
        <v>6.3765625800000003E-2</v>
      </c>
      <c r="CY91">
        <f>ROUND('qx mannen 2022'!CY91,10)</f>
        <v>6.3158642900000006E-2</v>
      </c>
      <c r="CZ91">
        <f>ROUND('qx mannen 2022'!CZ91,10)</f>
        <v>6.2557233800000001E-2</v>
      </c>
      <c r="DA91">
        <f>ROUND('qx mannen 2022'!DA91,10)</f>
        <v>6.1961351900000003E-2</v>
      </c>
      <c r="DB91">
        <f>ROUND('qx mannen 2022'!DB91,10)</f>
        <v>6.1370950799999997E-2</v>
      </c>
      <c r="DC91">
        <f>ROUND('qx mannen 2022'!DC91,10)</f>
        <v>6.0785984500000001E-2</v>
      </c>
      <c r="DD91">
        <f>ROUND('qx mannen 2022'!DD91,10)</f>
        <v>6.0206406900000002E-2</v>
      </c>
      <c r="DE91">
        <f>ROUND('qx mannen 2022'!DE91,10)</f>
        <v>5.9632172499999997E-2</v>
      </c>
      <c r="DF91">
        <f>ROUND('qx mannen 2022'!DF91,10)</f>
        <v>5.9063235899999997E-2</v>
      </c>
      <c r="DG91">
        <f>ROUND('qx mannen 2022'!DG91,10)</f>
        <v>5.8499552199999999E-2</v>
      </c>
      <c r="DH91">
        <f>ROUND('qx mannen 2022'!DH91,10)</f>
        <v>5.7941076500000001E-2</v>
      </c>
      <c r="DI91">
        <f>ROUND('qx mannen 2022'!DI91,10)</f>
        <v>5.7387764299999998E-2</v>
      </c>
      <c r="DJ91">
        <f>ROUND('qx mannen 2022'!DJ91,10)</f>
        <v>5.6839571300000002E-2</v>
      </c>
      <c r="DK91">
        <f>ROUND('qx mannen 2022'!DK91,10)</f>
        <v>5.62964538E-2</v>
      </c>
      <c r="DL91">
        <f>ROUND('qx mannen 2022'!DL91,10)</f>
        <v>5.5758367900000001E-2</v>
      </c>
      <c r="DM91">
        <f>ROUND('qx mannen 2022'!DM91,10)</f>
        <v>5.52252705E-2</v>
      </c>
      <c r="DN91">
        <f>ROUND('qx mannen 2022'!DN91,10)</f>
        <v>5.46971183E-2</v>
      </c>
      <c r="DO91">
        <f>ROUND('qx mannen 2022'!DO91,10)</f>
        <v>5.4173868700000002E-2</v>
      </c>
      <c r="DP91">
        <f>ROUND('qx mannen 2022'!DP91,10)</f>
        <v>5.3655479200000002E-2</v>
      </c>
      <c r="DQ91">
        <f>ROUND('qx mannen 2022'!DQ91,10)</f>
        <v>5.3141907600000003E-2</v>
      </c>
      <c r="DR91">
        <f>ROUND('qx mannen 2022'!DR91,10)</f>
        <v>5.2633112000000003E-2</v>
      </c>
      <c r="DS91">
        <f>ROUND('qx mannen 2022'!DS91,10)</f>
        <v>5.21290508E-2</v>
      </c>
      <c r="DT91">
        <f>ROUND('qx mannen 2022'!DT91,10)</f>
        <v>5.16296828E-2</v>
      </c>
      <c r="DU91">
        <f>ROUND('qx mannen 2022'!DU91,10)</f>
        <v>5.1134967000000003E-2</v>
      </c>
      <c r="DV91">
        <f>ROUND('qx mannen 2022'!DV91,10)</f>
        <v>5.0644862499999999E-2</v>
      </c>
      <c r="DW91">
        <f>ROUND('qx mannen 2022'!DW91,10)</f>
        <v>5.0159329199999998E-2</v>
      </c>
      <c r="DX91">
        <f>ROUND('qx mannen 2022'!DX91,10)</f>
        <v>4.9678326799999999E-2</v>
      </c>
      <c r="DY91">
        <f>ROUND('qx mannen 2022'!DY91,10)</f>
        <v>4.9201815599999997E-2</v>
      </c>
      <c r="DZ91">
        <f>ROUND('qx mannen 2022'!DZ91,10)</f>
        <v>4.8729755999999999E-2</v>
      </c>
      <c r="EA91">
        <f>ROUND('qx mannen 2022'!EA91,10)</f>
        <v>4.8262108800000002E-2</v>
      </c>
      <c r="EB91">
        <f>ROUND('qx mannen 2022'!EB91,10)</f>
        <v>4.7798835200000001E-2</v>
      </c>
      <c r="EC91">
        <f>ROUND('qx mannen 2022'!EC91,10)</f>
        <v>4.7339896399999998E-2</v>
      </c>
      <c r="ED91">
        <f>ROUND('qx mannen 2022'!ED91,10)</f>
        <v>4.6885254100000003E-2</v>
      </c>
      <c r="EE91">
        <f>ROUND('qx mannen 2022'!EE91,10)</f>
        <v>4.64348703E-2</v>
      </c>
      <c r="EF91">
        <f>ROUND('qx mannen 2022'!EF91,10)</f>
        <v>4.5988707199999999E-2</v>
      </c>
      <c r="EG91">
        <f>ROUND('qx mannen 2022'!EG91,10)</f>
        <v>4.5546727400000001E-2</v>
      </c>
      <c r="EH91">
        <f>ROUND('qx mannen 2022'!EH91,10)</f>
        <v>4.51088937E-2</v>
      </c>
      <c r="EI91">
        <f>ROUND('qx mannen 2022'!EI91,10)</f>
        <v>4.4675169200000003E-2</v>
      </c>
      <c r="EJ91">
        <f>ROUND('qx mannen 2022'!EJ91,10)</f>
        <v>4.4245517200000001E-2</v>
      </c>
      <c r="EK91">
        <f>ROUND('qx mannen 2022'!EK91,10)</f>
        <v>4.3819901600000002E-2</v>
      </c>
      <c r="EL91">
        <f>ROUND('qx mannen 2022'!EL91,10)</f>
        <v>4.3398286199999997E-2</v>
      </c>
      <c r="EM91">
        <f>ROUND('qx mannen 2022'!EM91,10)</f>
        <v>4.2980635199999999E-2</v>
      </c>
      <c r="EN91">
        <f>ROUND('qx mannen 2022'!EN91,10)</f>
        <v>4.2566913300000002E-2</v>
      </c>
      <c r="EO91">
        <f>ROUND('qx mannen 2022'!EO91,10)</f>
        <v>4.21570852E-2</v>
      </c>
      <c r="EP91">
        <f>ROUND('qx mannen 2022'!EP91,10)</f>
        <v>4.1751116099999999E-2</v>
      </c>
      <c r="EQ91">
        <f>ROUND('qx mannen 2022'!EQ91,10)</f>
        <v>4.1348971200000001E-2</v>
      </c>
      <c r="ER91">
        <f>ROUND('qx mannen 2022'!ER91,10)</f>
        <v>4.0950616299999999E-2</v>
      </c>
      <c r="ES91">
        <f>ROUND('qx mannen 2022'!ES91,10)</f>
        <v>4.0556017200000002E-2</v>
      </c>
      <c r="ET91">
        <f>ROUND('qx mannen 2022'!ET91,10)</f>
        <v>4.0165140199999998E-2</v>
      </c>
      <c r="EU91">
        <f>ROUND('qx mannen 2022'!EU91,10)</f>
        <v>3.97779516E-2</v>
      </c>
      <c r="EV91">
        <f>ROUND('qx mannen 2022'!EV91,10)</f>
        <v>3.9394418299999998E-2</v>
      </c>
      <c r="EW91">
        <f>ROUND('qx mannen 2022'!EW91,10)</f>
        <v>3.9014507300000001E-2</v>
      </c>
      <c r="EX91">
        <f>ROUND('qx mannen 2022'!EX91,10)</f>
        <v>3.8638185800000002E-2</v>
      </c>
      <c r="EY91">
        <f>ROUND('qx mannen 2022'!EY91,10)</f>
        <v>3.8265421299999998E-2</v>
      </c>
      <c r="EZ91">
        <f>ROUND('qx mannen 2022'!EZ91,10)</f>
        <v>3.7896181700000003E-2</v>
      </c>
      <c r="FA91">
        <f>ROUND('qx mannen 2022'!FA91,10)</f>
        <v>3.7530435000000001E-2</v>
      </c>
      <c r="FB91">
        <f>ROUND('qx mannen 2022'!FB91,10)</f>
        <v>3.7168149499999997E-2</v>
      </c>
      <c r="FC91">
        <f>ROUND('qx mannen 2022'!FC91,10)</f>
        <v>3.6809293899999998E-2</v>
      </c>
      <c r="FD91">
        <f>ROUND('qx mannen 2022'!FD91,10)</f>
        <v>3.6453836900000001E-2</v>
      </c>
      <c r="FE91">
        <f>ROUND('qx mannen 2022'!FE91,10)</f>
        <v>3.6101747699999999E-2</v>
      </c>
      <c r="FF91">
        <f>ROUND('qx mannen 2022'!FF91,10)</f>
        <v>3.5752995699999998E-2</v>
      </c>
      <c r="FG91">
        <f>ROUND('qx mannen 2022'!FG91,10)</f>
        <v>3.5407550400000001E-2</v>
      </c>
      <c r="FH91">
        <f>ROUND('qx mannen 2022'!FH91,10)</f>
        <v>3.5065381700000002E-2</v>
      </c>
      <c r="FI91">
        <f>ROUND('qx mannen 2022'!FI91,10)</f>
        <v>3.4726459699999997E-2</v>
      </c>
      <c r="FJ91">
        <f>ROUND('qx mannen 2022'!FJ91,10)</f>
        <v>3.4390754799999999E-2</v>
      </c>
      <c r="FK91">
        <f>ROUND('qx mannen 2022'!FK91,10)</f>
        <v>3.4058237599999999E-2</v>
      </c>
      <c r="FL91">
        <f>ROUND('qx mannen 2022'!FL91,10)</f>
        <v>3.3728879000000003E-2</v>
      </c>
      <c r="FM91">
        <f>ROUND('qx mannen 2022'!FM91,10)</f>
        <v>3.3402649999999999E-2</v>
      </c>
      <c r="FN91">
        <f>ROUND('qx mannen 2022'!FN91,10)</f>
        <v>3.3079521899999999E-2</v>
      </c>
      <c r="FO91">
        <f>ROUND('qx mannen 2022'!FO91,10)</f>
        <v>3.2759466500000001E-2</v>
      </c>
      <c r="FP91">
        <f>ROUND('qx mannen 2022'!FP91,10)</f>
        <v>3.24424554E-2</v>
      </c>
      <c r="FQ91">
        <f>ROUND('qx mannen 2022'!FQ91,10)</f>
        <v>3.2128460800000001E-2</v>
      </c>
    </row>
    <row r="92" spans="2:173" x14ac:dyDescent="0.2">
      <c r="B92">
        <f>ROUND('qx mannen 2022'!B92,10)</f>
        <v>0.19214925760000001</v>
      </c>
      <c r="C92">
        <f>ROUND('qx mannen 2022'!C92,10)</f>
        <v>0.19079587470000001</v>
      </c>
      <c r="D92">
        <f>ROUND('qx mannen 2022'!D92,10)</f>
        <v>0.178523342</v>
      </c>
      <c r="E92">
        <f>ROUND('qx mannen 2022'!E92,10)</f>
        <v>0.17230646450000001</v>
      </c>
      <c r="F92">
        <f>ROUND('qx mannen 2022'!F92,10)</f>
        <v>0.16890216290000001</v>
      </c>
      <c r="G92">
        <f>ROUND('qx mannen 2022'!G92,10)</f>
        <v>0.1668324055</v>
      </c>
      <c r="H92">
        <f>ROUND('qx mannen 2022'!H92,10)</f>
        <v>0.1653954836</v>
      </c>
      <c r="I92">
        <f>ROUND('qx mannen 2022'!I92,10)</f>
        <v>0.1642517402</v>
      </c>
      <c r="J92">
        <f>ROUND('qx mannen 2022'!J92,10)</f>
        <v>0.1632358028</v>
      </c>
      <c r="K92">
        <f>ROUND('qx mannen 2022'!K92,10)</f>
        <v>0.16226753960000001</v>
      </c>
      <c r="L92">
        <f>ROUND('qx mannen 2022'!L92,10)</f>
        <v>0.16130879670000001</v>
      </c>
      <c r="M92">
        <f>ROUND('qx mannen 2022'!M92,10)</f>
        <v>0.1603421183</v>
      </c>
      <c r="N92">
        <f>ROUND('qx mannen 2022'!N92,10)</f>
        <v>0.15936021819999999</v>
      </c>
      <c r="O92">
        <f>ROUND('qx mannen 2022'!O92,10)</f>
        <v>0.15836075990000001</v>
      </c>
      <c r="P92">
        <f>ROUND('qx mannen 2022'!P92,10)</f>
        <v>0.15734376780000001</v>
      </c>
      <c r="Q92">
        <f>ROUND('qx mannen 2022'!Q92,10)</f>
        <v>0.1563103468</v>
      </c>
      <c r="R92">
        <f>ROUND('qx mannen 2022'!R92,10)</f>
        <v>0.1552620519</v>
      </c>
      <c r="S92">
        <f>ROUND('qx mannen 2022'!S92,10)</f>
        <v>0.15420058049999999</v>
      </c>
      <c r="T92">
        <f>ROUND('qx mannen 2022'!T92,10)</f>
        <v>0.15312762599999999</v>
      </c>
      <c r="U92">
        <f>ROUND('qx mannen 2022'!U92,10)</f>
        <v>0.15204481</v>
      </c>
      <c r="V92">
        <f>ROUND('qx mannen 2022'!V92,10)</f>
        <v>0.1509536544</v>
      </c>
      <c r="W92">
        <f>ROUND('qx mannen 2022'!W92,10)</f>
        <v>0.14985557159999999</v>
      </c>
      <c r="X92">
        <f>ROUND('qx mannen 2022'!X92,10)</f>
        <v>0.1487518655</v>
      </c>
      <c r="Y92">
        <f>ROUND('qx mannen 2022'!Y92,10)</f>
        <v>0.14764373459999999</v>
      </c>
      <c r="Z92">
        <f>ROUND('qx mannen 2022'!Z92,10)</f>
        <v>0.14653227899999999</v>
      </c>
      <c r="AA92">
        <f>ROUND('qx mannen 2022'!AA92,10)</f>
        <v>0.1454185066</v>
      </c>
      <c r="AB92">
        <f>ROUND('qx mannen 2022'!AB92,10)</f>
        <v>0.1443033396</v>
      </c>
      <c r="AC92">
        <f>ROUND('qx mannen 2022'!AC92,10)</f>
        <v>0.1431876215</v>
      </c>
      <c r="AD92">
        <f>ROUND('qx mannen 2022'!AD92,10)</f>
        <v>0.14207212289999999</v>
      </c>
      <c r="AE92">
        <f>ROUND('qx mannen 2022'!AE92,10)</f>
        <v>0.14095754720000001</v>
      </c>
      <c r="AF92">
        <f>ROUND('qx mannen 2022'!AF92,10)</f>
        <v>0.13984453590000001</v>
      </c>
      <c r="AG92">
        <f>ROUND('qx mannen 2022'!AG92,10)</f>
        <v>0.1387336736</v>
      </c>
      <c r="AH92">
        <f>ROUND('qx mannen 2022'!AH92,10)</f>
        <v>0.13762549269999999</v>
      </c>
      <c r="AI92">
        <f>ROUND('qx mannen 2022'!AI92,10)</f>
        <v>0.13652047719999999</v>
      </c>
      <c r="AJ92">
        <f>ROUND('qx mannen 2022'!AJ92,10)</f>
        <v>0.13541906710000001</v>
      </c>
      <c r="AK92">
        <f>ROUND('qx mannen 2022'!AK92,10)</f>
        <v>0.13432166149999999</v>
      </c>
      <c r="AL92">
        <f>ROUND('qx mannen 2022'!AL92,10)</f>
        <v>0.13322862220000001</v>
      </c>
      <c r="AM92">
        <f>ROUND('qx mannen 2022'!AM92,10)</f>
        <v>0.13214027689999999</v>
      </c>
      <c r="AN92">
        <f>ROUND('qx mannen 2022'!AN92,10)</f>
        <v>0.13105692129999999</v>
      </c>
      <c r="AO92">
        <f>ROUND('qx mannen 2022'!AO92,10)</f>
        <v>0.12997882250000001</v>
      </c>
      <c r="AP92">
        <f>ROUND('qx mannen 2022'!AP92,10)</f>
        <v>0.12890622099999999</v>
      </c>
      <c r="AQ92">
        <f>ROUND('qx mannen 2022'!AQ92,10)</f>
        <v>0.12783933289999999</v>
      </c>
      <c r="AR92">
        <f>ROUND('qx mannen 2022'!AR92,10)</f>
        <v>0.12677835170000001</v>
      </c>
      <c r="AS92">
        <f>ROUND('qx mannen 2022'!AS92,10)</f>
        <v>0.1257234508</v>
      </c>
      <c r="AT92">
        <f>ROUND('qx mannen 2022'!AT92,10)</f>
        <v>0.12467478429999999</v>
      </c>
      <c r="AU92">
        <f>ROUND('qx mannen 2022'!AU92,10)</f>
        <v>0.1236324894</v>
      </c>
      <c r="AV92">
        <f>ROUND('qx mannen 2022'!AV92,10)</f>
        <v>0.1225966872</v>
      </c>
      <c r="AW92">
        <f>ROUND('qx mannen 2022'!AW92,10)</f>
        <v>0.1215674846</v>
      </c>
      <c r="AX92">
        <f>ROUND('qx mannen 2022'!AX92,10)</f>
        <v>0.1205449749</v>
      </c>
      <c r="AY92">
        <f>ROUND('qx mannen 2022'!AY92,10)</f>
        <v>0.1195292394</v>
      </c>
      <c r="AZ92">
        <f>ROUND('qx mannen 2022'!AZ92,10)</f>
        <v>0.1185203482</v>
      </c>
      <c r="BA92">
        <f>ROUND('qx mannen 2022'!BA92,10)</f>
        <v>0.1175183611</v>
      </c>
      <c r="BB92">
        <f>ROUND('qx mannen 2022'!BB92,10)</f>
        <v>0.1165233286</v>
      </c>
      <c r="BC92">
        <f>ROUND('qx mannen 2022'!BC92,10)</f>
        <v>0.1155352927</v>
      </c>
      <c r="BD92">
        <f>ROUND('qx mannen 2022'!BD92,10)</f>
        <v>0.1145542875</v>
      </c>
      <c r="BE92">
        <f>ROUND('qx mannen 2022'!BE92,10)</f>
        <v>0.11358033989999999</v>
      </c>
      <c r="BF92">
        <f>ROUND('qx mannen 2022'!BF92,10)</f>
        <v>0.1126134702</v>
      </c>
      <c r="BG92">
        <f>ROUND('qx mannen 2022'!BG92,10)</f>
        <v>0.1116536929</v>
      </c>
      <c r="BH92">
        <f>ROUND('qx mannen 2022'!BH92,10)</f>
        <v>0.1107010169</v>
      </c>
      <c r="BI92">
        <f>ROUND('qx mannen 2022'!BI92,10)</f>
        <v>0.1097554459</v>
      </c>
      <c r="BJ92">
        <f>ROUND('qx mannen 2022'!BJ92,10)</f>
        <v>0.1088169794</v>
      </c>
      <c r="BK92">
        <f>ROUND('qx mannen 2022'!BK92,10)</f>
        <v>0.10788561250000001</v>
      </c>
      <c r="BL92">
        <f>ROUND('qx mannen 2022'!BL92,10)</f>
        <v>0.1069613366</v>
      </c>
      <c r="BM92">
        <f>ROUND('qx mannen 2022'!BM92,10)</f>
        <v>0.1060441394</v>
      </c>
      <c r="BN92">
        <f>ROUND('qx mannen 2022'!BN92,10)</f>
        <v>0.10513400570000001</v>
      </c>
      <c r="BO92">
        <f>ROUND('qx mannen 2022'!BO92,10)</f>
        <v>0.1042309174</v>
      </c>
      <c r="BP92">
        <f>ROUND('qx mannen 2022'!BP92,10)</f>
        <v>0.10333485370000001</v>
      </c>
      <c r="BQ92">
        <f>ROUND('qx mannen 2022'!BQ92,10)</f>
        <v>0.10244579130000001</v>
      </c>
      <c r="BR92">
        <f>ROUND('qx mannen 2022'!BR92,10)</f>
        <v>0.1015637049</v>
      </c>
      <c r="BS92">
        <f>ROUND('qx mannen 2022'!BS92,10)</f>
        <v>0.1006885673</v>
      </c>
      <c r="BT92">
        <f>ROUND('qx mannen 2022'!BT92,10)</f>
        <v>9.9820349399999994E-2</v>
      </c>
      <c r="BU92">
        <f>ROUND('qx mannen 2022'!BU92,10)</f>
        <v>9.89590204E-2</v>
      </c>
      <c r="BV92">
        <f>ROUND('qx mannen 2022'!BV92,10)</f>
        <v>9.8104548299999997E-2</v>
      </c>
      <c r="BW92">
        <f>ROUND('qx mannen 2022'!BW92,10)</f>
        <v>9.7256899499999994E-2</v>
      </c>
      <c r="BX92">
        <f>ROUND('qx mannen 2022'!BX92,10)</f>
        <v>9.64160394E-2</v>
      </c>
      <c r="BY92">
        <f>ROUND('qx mannen 2022'!BY92,10)</f>
        <v>9.5581932300000005E-2</v>
      </c>
      <c r="BZ92">
        <f>ROUND('qx mannen 2022'!BZ92,10)</f>
        <v>9.4754541600000006E-2</v>
      </c>
      <c r="CA92">
        <f>ROUND('qx mannen 2022'!CA92,10)</f>
        <v>9.3933829699999999E-2</v>
      </c>
      <c r="CB92">
        <f>ROUND('qx mannen 2022'!CB92,10)</f>
        <v>9.3119758299999994E-2</v>
      </c>
      <c r="CC92">
        <f>ROUND('qx mannen 2022'!CC92,10)</f>
        <v>9.2312288500000006E-2</v>
      </c>
      <c r="CD92">
        <f>ROUND('qx mannen 2022'!CD92,10)</f>
        <v>9.15113808E-2</v>
      </c>
      <c r="CE92">
        <f>ROUND('qx mannen 2022'!CE92,10)</f>
        <v>9.07169949E-2</v>
      </c>
      <c r="CF92">
        <f>ROUND('qx mannen 2022'!CF92,10)</f>
        <v>8.9929090399999995E-2</v>
      </c>
      <c r="CG92">
        <f>ROUND('qx mannen 2022'!CG92,10)</f>
        <v>8.9147626199999996E-2</v>
      </c>
      <c r="CH92">
        <f>ROUND('qx mannen 2022'!CH92,10)</f>
        <v>8.8372561200000005E-2</v>
      </c>
      <c r="CI92">
        <f>ROUND('qx mannen 2022'!CI92,10)</f>
        <v>8.7603853600000003E-2</v>
      </c>
      <c r="CJ92">
        <f>ROUND('qx mannen 2022'!CJ92,10)</f>
        <v>8.6841461499999995E-2</v>
      </c>
      <c r="CK92">
        <f>ROUND('qx mannen 2022'!CK92,10)</f>
        <v>8.6085342999999995E-2</v>
      </c>
      <c r="CL92">
        <f>ROUND('qx mannen 2022'!CL92,10)</f>
        <v>8.5335455800000001E-2</v>
      </c>
      <c r="CM92">
        <f>ROUND('qx mannen 2022'!CM92,10)</f>
        <v>8.4591757399999995E-2</v>
      </c>
      <c r="CN92">
        <f>ROUND('qx mannen 2022'!CN92,10)</f>
        <v>8.3854205299999998E-2</v>
      </c>
      <c r="CO92">
        <f>ROUND('qx mannen 2022'!CO92,10)</f>
        <v>8.31227571E-2</v>
      </c>
      <c r="CP92">
        <f>ROUND('qx mannen 2022'!CP92,10)</f>
        <v>8.2397369999999998E-2</v>
      </c>
      <c r="CQ92">
        <f>ROUND('qx mannen 2022'!CQ92,10)</f>
        <v>8.1678001400000005E-2</v>
      </c>
      <c r="CR92">
        <f>ROUND('qx mannen 2022'!CR92,10)</f>
        <v>8.0964608800000004E-2</v>
      </c>
      <c r="CS92">
        <f>ROUND('qx mannen 2022'!CS92,10)</f>
        <v>8.0257149400000005E-2</v>
      </c>
      <c r="CT92">
        <f>ROUND('qx mannen 2022'!CT92,10)</f>
        <v>7.9555580599999995E-2</v>
      </c>
      <c r="CU92">
        <f>ROUND('qx mannen 2022'!CU92,10)</f>
        <v>7.8859860099999998E-2</v>
      </c>
      <c r="CV92">
        <f>ROUND('qx mannen 2022'!CV92,10)</f>
        <v>7.8169945300000002E-2</v>
      </c>
      <c r="CW92">
        <f>ROUND('qx mannen 2022'!CW92,10)</f>
        <v>7.7485793799999994E-2</v>
      </c>
      <c r="CX92">
        <f>ROUND('qx mannen 2022'!CX92,10)</f>
        <v>7.6807363500000003E-2</v>
      </c>
      <c r="CY92">
        <f>ROUND('qx mannen 2022'!CY92,10)</f>
        <v>7.6134612099999999E-2</v>
      </c>
      <c r="CZ92">
        <f>ROUND('qx mannen 2022'!CZ92,10)</f>
        <v>7.5467497600000003E-2</v>
      </c>
      <c r="DA92">
        <f>ROUND('qx mannen 2022'!DA92,10)</f>
        <v>7.4805978300000006E-2</v>
      </c>
      <c r="DB92">
        <f>ROUND('qx mannen 2022'!DB92,10)</f>
        <v>7.4150012299999998E-2</v>
      </c>
      <c r="DC92">
        <f>ROUND('qx mannen 2022'!DC92,10)</f>
        <v>7.3499558199999995E-2</v>
      </c>
      <c r="DD92">
        <f>ROUND('qx mannen 2022'!DD92,10)</f>
        <v>7.2854574399999997E-2</v>
      </c>
      <c r="DE92">
        <f>ROUND('qx mannen 2022'!DE92,10)</f>
        <v>7.2215019699999994E-2</v>
      </c>
      <c r="DF92">
        <f>ROUND('qx mannen 2022'!DF92,10)</f>
        <v>7.1580853099999994E-2</v>
      </c>
      <c r="DG92">
        <f>ROUND('qx mannen 2022'!DG92,10)</f>
        <v>7.0952033799999994E-2</v>
      </c>
      <c r="DH92">
        <f>ROUND('qx mannen 2022'!DH92,10)</f>
        <v>7.0328520899999997E-2</v>
      </c>
      <c r="DI92">
        <f>ROUND('qx mannen 2022'!DI92,10)</f>
        <v>6.9710274099999997E-2</v>
      </c>
      <c r="DJ92">
        <f>ROUND('qx mannen 2022'!DJ92,10)</f>
        <v>6.9097252999999997E-2</v>
      </c>
      <c r="DK92">
        <f>ROUND('qx mannen 2022'!DK92,10)</f>
        <v>6.8489417499999997E-2</v>
      </c>
      <c r="DL92">
        <f>ROUND('qx mannen 2022'!DL92,10)</f>
        <v>6.7886727800000005E-2</v>
      </c>
      <c r="DM92">
        <f>ROUND('qx mannen 2022'!DM92,10)</f>
        <v>6.7289144100000003E-2</v>
      </c>
      <c r="DN92">
        <f>ROUND('qx mannen 2022'!DN92,10)</f>
        <v>6.6696627100000003E-2</v>
      </c>
      <c r="DO92">
        <f>ROUND('qx mannen 2022'!DO92,10)</f>
        <v>6.6109137400000004E-2</v>
      </c>
      <c r="DP92">
        <f>ROUND('qx mannen 2022'!DP92,10)</f>
        <v>6.5526635900000005E-2</v>
      </c>
      <c r="DQ92">
        <f>ROUND('qx mannen 2022'!DQ92,10)</f>
        <v>6.4949084000000004E-2</v>
      </c>
      <c r="DR92">
        <f>ROUND('qx mannen 2022'!DR92,10)</f>
        <v>6.4376443000000005E-2</v>
      </c>
      <c r="DS92">
        <f>ROUND('qx mannen 2022'!DS92,10)</f>
        <v>6.3808674499999996E-2</v>
      </c>
      <c r="DT92">
        <f>ROUND('qx mannen 2022'!DT92,10)</f>
        <v>6.32457404E-2</v>
      </c>
      <c r="DU92">
        <f>ROUND('qx mannen 2022'!DU92,10)</f>
        <v>6.2687602699999997E-2</v>
      </c>
      <c r="DV92">
        <f>ROUND('qx mannen 2022'!DV92,10)</f>
        <v>6.2134223799999999E-2</v>
      </c>
      <c r="DW92">
        <f>ROUND('qx mannen 2022'!DW92,10)</f>
        <v>6.1585566199999997E-2</v>
      </c>
      <c r="DX92">
        <f>ROUND('qx mannen 2022'!DX92,10)</f>
        <v>6.1041592700000001E-2</v>
      </c>
      <c r="DY92">
        <f>ROUND('qx mannen 2022'!DY92,10)</f>
        <v>6.0502266200000002E-2</v>
      </c>
      <c r="DZ92">
        <f>ROUND('qx mannen 2022'!DZ92,10)</f>
        <v>5.9967550000000001E-2</v>
      </c>
      <c r="EA92">
        <f>ROUND('qx mannen 2022'!EA92,10)</f>
        <v>5.9437407499999997E-2</v>
      </c>
      <c r="EB92">
        <f>ROUND('qx mannen 2022'!EB92,10)</f>
        <v>5.8911802399999998E-2</v>
      </c>
      <c r="EC92">
        <f>ROUND('qx mannen 2022'!EC92,10)</f>
        <v>5.8390698599999999E-2</v>
      </c>
      <c r="ED92">
        <f>ROUND('qx mannen 2022'!ED92,10)</f>
        <v>5.7874060400000003E-2</v>
      </c>
      <c r="EE92">
        <f>ROUND('qx mannen 2022'!EE92,10)</f>
        <v>5.7361851899999997E-2</v>
      </c>
      <c r="EF92">
        <f>ROUND('qx mannen 2022'!EF92,10)</f>
        <v>5.6854038000000003E-2</v>
      </c>
      <c r="EG92">
        <f>ROUND('qx mannen 2022'!EG92,10)</f>
        <v>5.63505833E-2</v>
      </c>
      <c r="EH92">
        <f>ROUND('qx mannen 2022'!EH92,10)</f>
        <v>5.5851453000000002E-2</v>
      </c>
      <c r="EI92">
        <f>ROUND('qx mannen 2022'!EI92,10)</f>
        <v>5.5356612399999998E-2</v>
      </c>
      <c r="EJ92">
        <f>ROUND('qx mannen 2022'!EJ92,10)</f>
        <v>5.4866026999999998E-2</v>
      </c>
      <c r="EK92">
        <f>ROUND('qx mannen 2022'!EK92,10)</f>
        <v>5.4379662500000002E-2</v>
      </c>
      <c r="EL92">
        <f>ROUND('qx mannen 2022'!EL92,10)</f>
        <v>5.3897485000000002E-2</v>
      </c>
      <c r="EM92">
        <f>ROUND('qx mannen 2022'!EM92,10)</f>
        <v>5.3419460699999997E-2</v>
      </c>
      <c r="EN92">
        <f>ROUND('qx mannen 2022'!EN92,10)</f>
        <v>5.2945556099999999E-2</v>
      </c>
      <c r="EO92">
        <f>ROUND('qx mannen 2022'!EO92,10)</f>
        <v>5.2475737699999997E-2</v>
      </c>
      <c r="EP92">
        <f>ROUND('qx mannen 2022'!EP92,10)</f>
        <v>5.2009972600000003E-2</v>
      </c>
      <c r="EQ92">
        <f>ROUND('qx mannen 2022'!EQ92,10)</f>
        <v>5.1548227799999999E-2</v>
      </c>
      <c r="ER92">
        <f>ROUND('qx mannen 2022'!ER92,10)</f>
        <v>5.1090470800000003E-2</v>
      </c>
      <c r="ES92">
        <f>ROUND('qx mannen 2022'!ES92,10)</f>
        <v>5.0636669000000002E-2</v>
      </c>
      <c r="ET92">
        <f>ROUND('qx mannen 2022'!ET92,10)</f>
        <v>5.01867904E-2</v>
      </c>
      <c r="EU92">
        <f>ROUND('qx mannen 2022'!EU92,10)</f>
        <v>4.9740802899999999E-2</v>
      </c>
      <c r="EV92">
        <f>ROUND('qx mannen 2022'!EV92,10)</f>
        <v>4.9298674799999997E-2</v>
      </c>
      <c r="EW92">
        <f>ROUND('qx mannen 2022'!EW92,10)</f>
        <v>4.88603747E-2</v>
      </c>
      <c r="EX92">
        <f>ROUND('qx mannen 2022'!EX92,10)</f>
        <v>4.8425871099999997E-2</v>
      </c>
      <c r="EY92">
        <f>ROUND('qx mannen 2022'!EY92,10)</f>
        <v>4.7995133099999997E-2</v>
      </c>
      <c r="EZ92">
        <f>ROUND('qx mannen 2022'!EZ92,10)</f>
        <v>4.7568129799999997E-2</v>
      </c>
      <c r="FA92">
        <f>ROUND('qx mannen 2022'!FA92,10)</f>
        <v>4.7144830499999998E-2</v>
      </c>
      <c r="FB92">
        <f>ROUND('qx mannen 2022'!FB92,10)</f>
        <v>4.6725204800000003E-2</v>
      </c>
      <c r="FC92">
        <f>ROUND('qx mannen 2022'!FC92,10)</f>
        <v>4.6309222599999998E-2</v>
      </c>
      <c r="FD92">
        <f>ROUND('qx mannen 2022'!FD92,10)</f>
        <v>4.5896853899999999E-2</v>
      </c>
      <c r="FE92">
        <f>ROUND('qx mannen 2022'!FE92,10)</f>
        <v>4.5488068800000003E-2</v>
      </c>
      <c r="FF92">
        <f>ROUND('qx mannen 2022'!FF92,10)</f>
        <v>4.5082837899999999E-2</v>
      </c>
      <c r="FG92">
        <f>ROUND('qx mannen 2022'!FG92,10)</f>
        <v>4.4681131800000003E-2</v>
      </c>
      <c r="FH92">
        <f>ROUND('qx mannen 2022'!FH92,10)</f>
        <v>4.4282921400000001E-2</v>
      </c>
      <c r="FI92">
        <f>ROUND('qx mannen 2022'!FI92,10)</f>
        <v>4.3888177799999997E-2</v>
      </c>
      <c r="FJ92">
        <f>ROUND('qx mannen 2022'!FJ92,10)</f>
        <v>4.3496872200000002E-2</v>
      </c>
      <c r="FK92">
        <f>ROUND('qx mannen 2022'!FK92,10)</f>
        <v>4.3108976299999997E-2</v>
      </c>
      <c r="FL92">
        <f>ROUND('qx mannen 2022'!FL92,10)</f>
        <v>4.2724461700000001E-2</v>
      </c>
      <c r="FM92">
        <f>ROUND('qx mannen 2022'!FM92,10)</f>
        <v>4.2343300299999997E-2</v>
      </c>
      <c r="FN92">
        <f>ROUND('qx mannen 2022'!FN92,10)</f>
        <v>4.1965464399999999E-2</v>
      </c>
      <c r="FO92">
        <f>ROUND('qx mannen 2022'!FO92,10)</f>
        <v>4.1590926200000003E-2</v>
      </c>
      <c r="FP92">
        <f>ROUND('qx mannen 2022'!FP92,10)</f>
        <v>4.1219658200000002E-2</v>
      </c>
      <c r="FQ92">
        <f>ROUND('qx mannen 2022'!FQ92,10)</f>
        <v>4.0851633399999997E-2</v>
      </c>
    </row>
    <row r="93" spans="2:173" x14ac:dyDescent="0.2">
      <c r="B93">
        <f>ROUND('qx mannen 2022'!B93,10)</f>
        <v>0.21073749659999999</v>
      </c>
      <c r="C93">
        <f>ROUND('qx mannen 2022'!C93,10)</f>
        <v>0.2091871096</v>
      </c>
      <c r="D93">
        <f>ROUND('qx mannen 2022'!D93,10)</f>
        <v>0.19581106009999999</v>
      </c>
      <c r="E93">
        <f>ROUND('qx mannen 2022'!E93,10)</f>
        <v>0.1890059539</v>
      </c>
      <c r="F93">
        <f>ROUND('qx mannen 2022'!F93,10)</f>
        <v>0.18526107789999999</v>
      </c>
      <c r="G93">
        <f>ROUND('qx mannen 2022'!G93,10)</f>
        <v>0.18297274229999999</v>
      </c>
      <c r="H93">
        <f>ROUND('qx mannen 2022'!H93,10)</f>
        <v>0.18137859980000001</v>
      </c>
      <c r="I93">
        <f>ROUND('qx mannen 2022'!I93,10)</f>
        <v>0.1801092383</v>
      </c>
      <c r="J93">
        <f>ROUND('qx mannen 2022'!J93,10)</f>
        <v>0.1789845213</v>
      </c>
      <c r="K93">
        <f>ROUND('qx mannen 2022'!K93,10)</f>
        <v>0.17791691840000001</v>
      </c>
      <c r="L93">
        <f>ROUND('qx mannen 2022'!L93,10)</f>
        <v>0.17686452150000001</v>
      </c>
      <c r="M93">
        <f>ROUND('qx mannen 2022'!M93,10)</f>
        <v>0.17580793180000001</v>
      </c>
      <c r="N93">
        <f>ROUND('qx mannen 2022'!N93,10)</f>
        <v>0.17473882530000001</v>
      </c>
      <c r="O93">
        <f>ROUND('qx mannen 2022'!O93,10)</f>
        <v>0.17365428220000001</v>
      </c>
      <c r="P93">
        <f>ROUND('qx mannen 2022'!P93,10)</f>
        <v>0.1725539747</v>
      </c>
      <c r="Q93">
        <f>ROUND('qx mannen 2022'!Q93,10)</f>
        <v>0.17143877499999999</v>
      </c>
      <c r="R93">
        <f>ROUND('qx mannen 2022'!R93,10)</f>
        <v>0.17031006879999999</v>
      </c>
      <c r="S93">
        <f>ROUND('qx mannen 2022'!S93,10)</f>
        <v>0.1691694208</v>
      </c>
      <c r="T93">
        <f>ROUND('qx mannen 2022'!T93,10)</f>
        <v>0.1680184129</v>
      </c>
      <c r="U93">
        <f>ROUND('qx mannen 2022'!U93,10)</f>
        <v>0.1668585699</v>
      </c>
      <c r="V93">
        <f>ROUND('qx mannen 2022'!V93,10)</f>
        <v>0.16569132719999999</v>
      </c>
      <c r="W93">
        <f>ROUND('qx mannen 2022'!W93,10)</f>
        <v>0.16451801969999999</v>
      </c>
      <c r="X93">
        <f>ROUND('qx mannen 2022'!X93,10)</f>
        <v>0.1633398804</v>
      </c>
      <c r="Y93">
        <f>ROUND('qx mannen 2022'!Y93,10)</f>
        <v>0.16215804349999999</v>
      </c>
      <c r="Z93">
        <f>ROUND('qx mannen 2022'!Z93,10)</f>
        <v>0.1609735504</v>
      </c>
      <c r="AA93">
        <f>ROUND('qx mannen 2022'!AA93,10)</f>
        <v>0.15978735550000001</v>
      </c>
      <c r="AB93">
        <f>ROUND('qx mannen 2022'!AB93,10)</f>
        <v>0.15860033239999999</v>
      </c>
      <c r="AC93">
        <f>ROUND('qx mannen 2022'!AC93,10)</f>
        <v>0.15741328020000001</v>
      </c>
      <c r="AD93">
        <f>ROUND('qx mannen 2022'!AD93,10)</f>
        <v>0.15622692930000001</v>
      </c>
      <c r="AE93">
        <f>ROUND('qx mannen 2022'!AE93,10)</f>
        <v>0.1550419462</v>
      </c>
      <c r="AF93">
        <f>ROUND('qx mannen 2022'!AF93,10)</f>
        <v>0.15385893959999999</v>
      </c>
      <c r="AG93">
        <f>ROUND('qx mannen 2022'!AG93,10)</f>
        <v>0.15267846400000001</v>
      </c>
      <c r="AH93">
        <f>ROUND('qx mannen 2022'!AH93,10)</f>
        <v>0.1515010245</v>
      </c>
      <c r="AI93">
        <f>ROUND('qx mannen 2022'!AI93,10)</f>
        <v>0.15032708080000001</v>
      </c>
      <c r="AJ93">
        <f>ROUND('qx mannen 2022'!AJ93,10)</f>
        <v>0.1491570508</v>
      </c>
      <c r="AK93">
        <f>ROUND('qx mannen 2022'!AK93,10)</f>
        <v>0.1479913138</v>
      </c>
      <c r="AL93">
        <f>ROUND('qx mannen 2022'!AL93,10)</f>
        <v>0.14683021390000001</v>
      </c>
      <c r="AM93">
        <f>ROUND('qx mannen 2022'!AM93,10)</f>
        <v>0.14567406259999999</v>
      </c>
      <c r="AN93">
        <f>ROUND('qx mannen 2022'!AN93,10)</f>
        <v>0.1445231417</v>
      </c>
      <c r="AO93">
        <f>ROUND('qx mannen 2022'!AO93,10)</f>
        <v>0.1433777057</v>
      </c>
      <c r="AP93">
        <f>ROUND('qx mannen 2022'!AP93,10)</f>
        <v>0.14223798360000001</v>
      </c>
      <c r="AQ93">
        <f>ROUND('qx mannen 2022'!AQ93,10)</f>
        <v>0.14110418159999999</v>
      </c>
      <c r="AR93">
        <f>ROUND('qx mannen 2022'!AR93,10)</f>
        <v>0.13997648469999999</v>
      </c>
      <c r="AS93">
        <f>ROUND('qx mannen 2022'!AS93,10)</f>
        <v>0.13885505819999999</v>
      </c>
      <c r="AT93">
        <f>ROUND('qx mannen 2022'!AT93,10)</f>
        <v>0.13774004979999999</v>
      </c>
      <c r="AU93">
        <f>ROUND('qx mannen 2022'!AU93,10)</f>
        <v>0.13663159080000001</v>
      </c>
      <c r="AV93">
        <f>ROUND('qx mannen 2022'!AV93,10)</f>
        <v>0.1355297973</v>
      </c>
      <c r="AW93">
        <f>ROUND('qx mannen 2022'!AW93,10)</f>
        <v>0.13443477170000001</v>
      </c>
      <c r="AX93">
        <f>ROUND('qx mannen 2022'!AX93,10)</f>
        <v>0.13334660379999999</v>
      </c>
      <c r="AY93">
        <f>ROUND('qx mannen 2022'!AY93,10)</f>
        <v>0.13226537190000001</v>
      </c>
      <c r="AZ93">
        <f>ROUND('qx mannen 2022'!AZ93,10)</f>
        <v>0.13119114339999999</v>
      </c>
      <c r="BA93">
        <f>ROUND('qx mannen 2022'!BA93,10)</f>
        <v>0.13012397619999999</v>
      </c>
      <c r="BB93">
        <f>ROUND('qx mannen 2022'!BB93,10)</f>
        <v>0.1290639193</v>
      </c>
      <c r="BC93">
        <f>ROUND('qx mannen 2022'!BC93,10)</f>
        <v>0.1280110133</v>
      </c>
      <c r="BD93">
        <f>ROUND('qx mannen 2022'!BD93,10)</f>
        <v>0.12696529149999999</v>
      </c>
      <c r="BE93">
        <f>ROUND('qx mannen 2022'!BE93,10)</f>
        <v>0.1259267805</v>
      </c>
      <c r="BF93">
        <f>ROUND('qx mannen 2022'!BF93,10)</f>
        <v>0.1248955001</v>
      </c>
      <c r="BG93">
        <f>ROUND('qx mannen 2022'!BG93,10)</f>
        <v>0.123871465</v>
      </c>
      <c r="BH93">
        <f>ROUND('qx mannen 2022'!BH93,10)</f>
        <v>0.1228546841</v>
      </c>
      <c r="BI93">
        <f>ROUND('qx mannen 2022'!BI93,10)</f>
        <v>0.1218451619</v>
      </c>
      <c r="BJ93">
        <f>ROUND('qx mannen 2022'!BJ93,10)</f>
        <v>0.12084289820000001</v>
      </c>
      <c r="BK93">
        <f>ROUND('qx mannen 2022'!BK93,10)</f>
        <v>0.11984788909999999</v>
      </c>
      <c r="BL93">
        <f>ROUND('qx mannen 2022'!BL93,10)</f>
        <v>0.1188601267</v>
      </c>
      <c r="BM93">
        <f>ROUND('qx mannen 2022'!BM93,10)</f>
        <v>0.1178796</v>
      </c>
      <c r="BN93">
        <f>ROUND('qx mannen 2022'!BN93,10)</f>
        <v>0.1169062949</v>
      </c>
      <c r="BO93">
        <f>ROUND('qx mannen 2022'!BO93,10)</f>
        <v>0.11594019429999999</v>
      </c>
      <c r="BP93">
        <f>ROUND('qx mannen 2022'!BP93,10)</f>
        <v>0.1149812789</v>
      </c>
      <c r="BQ93">
        <f>ROUND('qx mannen 2022'!BQ93,10)</f>
        <v>0.1140295269</v>
      </c>
      <c r="BR93">
        <f>ROUND('qx mannen 2022'!BR93,10)</f>
        <v>0.11308491430000001</v>
      </c>
      <c r="BS93">
        <f>ROUND('qx mannen 2022'!BS93,10)</f>
        <v>0.11214741540000001</v>
      </c>
      <c r="BT93">
        <f>ROUND('qx mannen 2022'!BT93,10)</f>
        <v>0.1112170026</v>
      </c>
      <c r="BU93">
        <f>ROUND('qx mannen 2022'!BU93,10)</f>
        <v>0.11029364680000001</v>
      </c>
      <c r="BV93">
        <f>ROUND('qx mannen 2022'!BV93,10)</f>
        <v>0.10937731739999999</v>
      </c>
      <c r="BW93">
        <f>ROUND('qx mannen 2022'!BW93,10)</f>
        <v>0.1084679826</v>
      </c>
      <c r="BX93">
        <f>ROUND('qx mannen 2022'!BX93,10)</f>
        <v>0.1075656093</v>
      </c>
      <c r="BY93">
        <f>ROUND('qx mannen 2022'!BY93,10)</f>
        <v>0.1066701635</v>
      </c>
      <c r="BZ93">
        <f>ROUND('qx mannen 2022'!BZ93,10)</f>
        <v>0.1057816102</v>
      </c>
      <c r="CA93">
        <f>ROUND('qx mannen 2022'!CA93,10)</f>
        <v>0.10489991329999999</v>
      </c>
      <c r="CB93">
        <f>ROUND('qx mannen 2022'!CB93,10)</f>
        <v>0.1040250363</v>
      </c>
      <c r="CC93">
        <f>ROUND('qx mannen 2022'!CC93,10)</f>
        <v>0.1031569418</v>
      </c>
      <c r="CD93">
        <f>ROUND('qx mannen 2022'!CD93,10)</f>
        <v>0.1022955919</v>
      </c>
      <c r="CE93">
        <f>ROUND('qx mannen 2022'!CE93,10)</f>
        <v>0.10144094789999999</v>
      </c>
      <c r="CF93">
        <f>ROUND('qx mannen 2022'!CF93,10)</f>
        <v>0.100592971</v>
      </c>
      <c r="CG93">
        <f>ROUND('qx mannen 2022'!CG93,10)</f>
        <v>9.9751621600000007E-2</v>
      </c>
      <c r="CH93">
        <f>ROUND('qx mannen 2022'!CH93,10)</f>
        <v>9.8916860100000004E-2</v>
      </c>
      <c r="CI93">
        <f>ROUND('qx mannen 2022'!CI93,10)</f>
        <v>9.8088646200000004E-2</v>
      </c>
      <c r="CJ93">
        <f>ROUND('qx mannen 2022'!CJ93,10)</f>
        <v>9.7266939699999999E-2</v>
      </c>
      <c r="CK93">
        <f>ROUND('qx mannen 2022'!CK93,10)</f>
        <v>9.6451699799999999E-2</v>
      </c>
      <c r="CL93">
        <f>ROUND('qx mannen 2022'!CL93,10)</f>
        <v>9.5642885699999999E-2</v>
      </c>
      <c r="CM93">
        <f>ROUND('qx mannen 2022'!CM93,10)</f>
        <v>9.4840456399999995E-2</v>
      </c>
      <c r="CN93">
        <f>ROUND('qx mannen 2022'!CN93,10)</f>
        <v>9.4044370799999999E-2</v>
      </c>
      <c r="CO93">
        <f>ROUND('qx mannen 2022'!CO93,10)</f>
        <v>9.3254587700000002E-2</v>
      </c>
      <c r="CP93">
        <f>ROUND('qx mannen 2022'!CP93,10)</f>
        <v>9.2471065699999994E-2</v>
      </c>
      <c r="CQ93">
        <f>ROUND('qx mannen 2022'!CQ93,10)</f>
        <v>9.1693763400000003E-2</v>
      </c>
      <c r="CR93">
        <f>ROUND('qx mannen 2022'!CR93,10)</f>
        <v>9.0922639499999999E-2</v>
      </c>
      <c r="CS93">
        <f>ROUND('qx mannen 2022'!CS93,10)</f>
        <v>9.0157652500000005E-2</v>
      </c>
      <c r="CT93">
        <f>ROUND('qx mannen 2022'!CT93,10)</f>
        <v>8.9398761100000002E-2</v>
      </c>
      <c r="CU93">
        <f>ROUND('qx mannen 2022'!CU93,10)</f>
        <v>8.8645923900000007E-2</v>
      </c>
      <c r="CV93">
        <f>ROUND('qx mannen 2022'!CV93,10)</f>
        <v>8.7899099499999994E-2</v>
      </c>
      <c r="CW93">
        <f>ROUND('qx mannen 2022'!CW93,10)</f>
        <v>8.7158246600000003E-2</v>
      </c>
      <c r="CX93">
        <f>ROUND('qx mannen 2022'!CX93,10)</f>
        <v>8.6423324100000004E-2</v>
      </c>
      <c r="CY93">
        <f>ROUND('qx mannen 2022'!CY93,10)</f>
        <v>8.5694290800000003E-2</v>
      </c>
      <c r="CZ93">
        <f>ROUND('qx mannen 2022'!CZ93,10)</f>
        <v>8.4971105800000002E-2</v>
      </c>
      <c r="DA93">
        <f>ROUND('qx mannen 2022'!DA93,10)</f>
        <v>8.4253728E-2</v>
      </c>
      <c r="DB93">
        <f>ROUND('qx mannen 2022'!DB93,10)</f>
        <v>8.3542116700000002E-2</v>
      </c>
      <c r="DC93">
        <f>ROUND('qx mannen 2022'!DC93,10)</f>
        <v>8.2836231100000005E-2</v>
      </c>
      <c r="DD93">
        <f>ROUND('qx mannen 2022'!DD93,10)</f>
        <v>8.2136030900000004E-2</v>
      </c>
      <c r="DE93">
        <f>ROUND('qx mannen 2022'!DE93,10)</f>
        <v>8.1441475400000005E-2</v>
      </c>
      <c r="DF93">
        <f>ROUND('qx mannen 2022'!DF93,10)</f>
        <v>8.07525246E-2</v>
      </c>
      <c r="DG93">
        <f>ROUND('qx mannen 2022'!DG93,10)</f>
        <v>8.0069138100000006E-2</v>
      </c>
      <c r="DH93">
        <f>ROUND('qx mannen 2022'!DH93,10)</f>
        <v>7.9391276199999999E-2</v>
      </c>
      <c r="DI93">
        <f>ROUND('qx mannen 2022'!DI93,10)</f>
        <v>7.8718898999999995E-2</v>
      </c>
      <c r="DJ93">
        <f>ROUND('qx mannen 2022'!DJ93,10)</f>
        <v>7.8051966900000005E-2</v>
      </c>
      <c r="DK93">
        <f>ROUND('qx mannen 2022'!DK93,10)</f>
        <v>7.7390440399999996E-2</v>
      </c>
      <c r="DL93">
        <f>ROUND('qx mannen 2022'!DL93,10)</f>
        <v>7.6734280299999999E-2</v>
      </c>
      <c r="DM93">
        <f>ROUND('qx mannen 2022'!DM93,10)</f>
        <v>7.6083447400000004E-2</v>
      </c>
      <c r="DN93">
        <f>ROUND('qx mannen 2022'!DN93,10)</f>
        <v>7.5437902900000006E-2</v>
      </c>
      <c r="DO93">
        <f>ROUND('qx mannen 2022'!DO93,10)</f>
        <v>7.4797608099999996E-2</v>
      </c>
      <c r="DP93">
        <f>ROUND('qx mannen 2022'!DP93,10)</f>
        <v>7.4162524300000005E-2</v>
      </c>
      <c r="DQ93">
        <f>ROUND('qx mannen 2022'!DQ93,10)</f>
        <v>7.3532613299999994E-2</v>
      </c>
      <c r="DR93">
        <f>ROUND('qx mannen 2022'!DR93,10)</f>
        <v>7.2907836899999995E-2</v>
      </c>
      <c r="DS93">
        <f>ROUND('qx mannen 2022'!DS93,10)</f>
        <v>7.2288157199999994E-2</v>
      </c>
      <c r="DT93">
        <f>ROUND('qx mannen 2022'!DT93,10)</f>
        <v>7.1673536299999993E-2</v>
      </c>
      <c r="DU93">
        <f>ROUND('qx mannen 2022'!DU93,10)</f>
        <v>7.1063936899999999E-2</v>
      </c>
      <c r="DV93">
        <f>ROUND('qx mannen 2022'!DV93,10)</f>
        <v>7.0459321399999997E-2</v>
      </c>
      <c r="DW93">
        <f>ROUND('qx mannen 2022'!DW93,10)</f>
        <v>6.9859652800000005E-2</v>
      </c>
      <c r="DX93">
        <f>ROUND('qx mannen 2022'!DX93,10)</f>
        <v>6.9264894100000002E-2</v>
      </c>
      <c r="DY93">
        <f>ROUND('qx mannen 2022'!DY93,10)</f>
        <v>6.8675008499999995E-2</v>
      </c>
      <c r="DZ93">
        <f>ROUND('qx mannen 2022'!DZ93,10)</f>
        <v>6.80899596E-2</v>
      </c>
      <c r="EA93">
        <f>ROUND('qx mannen 2022'!EA93,10)</f>
        <v>6.7509711E-2</v>
      </c>
      <c r="EB93">
        <f>ROUND('qx mannen 2022'!EB93,10)</f>
        <v>6.6934226599999994E-2</v>
      </c>
      <c r="EC93">
        <f>ROUND('qx mannen 2022'!EC93,10)</f>
        <v>6.6363470399999999E-2</v>
      </c>
      <c r="ED93">
        <f>ROUND('qx mannen 2022'!ED93,10)</f>
        <v>6.57974068E-2</v>
      </c>
      <c r="EE93">
        <f>ROUND('qx mannen 2022'!EE93,10)</f>
        <v>6.5236000299999999E-2</v>
      </c>
      <c r="EF93">
        <f>ROUND('qx mannen 2022'!EF93,10)</f>
        <v>6.4679215600000006E-2</v>
      </c>
      <c r="EG93">
        <f>ROUND('qx mannen 2022'!EG93,10)</f>
        <v>6.4127017600000003E-2</v>
      </c>
      <c r="EH93">
        <f>ROUND('qx mannen 2022'!EH93,10)</f>
        <v>6.3579371499999995E-2</v>
      </c>
      <c r="EI93">
        <f>ROUND('qx mannen 2022'!EI93,10)</f>
        <v>6.3036242500000006E-2</v>
      </c>
      <c r="EJ93">
        <f>ROUND('qx mannen 2022'!EJ93,10)</f>
        <v>6.24975963E-2</v>
      </c>
      <c r="EK93">
        <f>ROUND('qx mannen 2022'!EK93,10)</f>
        <v>6.1963398599999997E-2</v>
      </c>
      <c r="EL93">
        <f>ROUND('qx mannen 2022'!EL93,10)</f>
        <v>6.1433615400000002E-2</v>
      </c>
      <c r="EM93">
        <f>ROUND('qx mannen 2022'!EM93,10)</f>
        <v>6.09082128E-2</v>
      </c>
      <c r="EN93">
        <f>ROUND('qx mannen 2022'!EN93,10)</f>
        <v>6.0387157300000001E-2</v>
      </c>
      <c r="EO93">
        <f>ROUND('qx mannen 2022'!EO93,10)</f>
        <v>5.9870415500000003E-2</v>
      </c>
      <c r="EP93">
        <f>ROUND('qx mannen 2022'!EP93,10)</f>
        <v>5.93579542E-2</v>
      </c>
      <c r="EQ93">
        <f>ROUND('qx mannen 2022'!EQ93,10)</f>
        <v>5.8849740300000002E-2</v>
      </c>
      <c r="ER93">
        <f>ROUND('qx mannen 2022'!ER93,10)</f>
        <v>5.8345741200000002E-2</v>
      </c>
      <c r="ES93">
        <f>ROUND('qx mannen 2022'!ES93,10)</f>
        <v>5.7845924299999997E-2</v>
      </c>
      <c r="ET93">
        <f>ROUND('qx mannen 2022'!ET93,10)</f>
        <v>5.7350257199999997E-2</v>
      </c>
      <c r="EU93">
        <f>ROUND('qx mannen 2022'!EU93,10)</f>
        <v>5.6858707799999998E-2</v>
      </c>
      <c r="EV93">
        <f>ROUND('qx mannen 2022'!EV93,10)</f>
        <v>5.6371244100000002E-2</v>
      </c>
      <c r="EW93">
        <f>ROUND('qx mannen 2022'!EW93,10)</f>
        <v>5.5887834400000003E-2</v>
      </c>
      <c r="EX93">
        <f>ROUND('qx mannen 2022'!EX93,10)</f>
        <v>5.5408447200000002E-2</v>
      </c>
      <c r="EY93">
        <f>ROUND('qx mannen 2022'!EY93,10)</f>
        <v>5.4933051099999998E-2</v>
      </c>
      <c r="EZ93">
        <f>ROUND('qx mannen 2022'!EZ93,10)</f>
        <v>5.4461615099999999E-2</v>
      </c>
      <c r="FA93">
        <f>ROUND('qx mannen 2022'!FA93,10)</f>
        <v>5.3994108200000002E-2</v>
      </c>
      <c r="FB93">
        <f>ROUND('qx mannen 2022'!FB93,10)</f>
        <v>5.3530499699999998E-2</v>
      </c>
      <c r="FC93">
        <f>ROUND('qx mannen 2022'!FC93,10)</f>
        <v>5.3070759199999998E-2</v>
      </c>
      <c r="FD93">
        <f>ROUND('qx mannen 2022'!FD93,10)</f>
        <v>5.2614856299999999E-2</v>
      </c>
      <c r="FE93">
        <f>ROUND('qx mannen 2022'!FE93,10)</f>
        <v>5.2162760900000001E-2</v>
      </c>
      <c r="FF93">
        <f>ROUND('qx mannen 2022'!FF93,10)</f>
        <v>5.1714443200000001E-2</v>
      </c>
      <c r="FG93">
        <f>ROUND('qx mannen 2022'!FG93,10)</f>
        <v>5.1269873399999999E-2</v>
      </c>
      <c r="FH93">
        <f>ROUND('qx mannen 2022'!FH93,10)</f>
        <v>5.0829022000000001E-2</v>
      </c>
      <c r="FI93">
        <f>ROUND('qx mannen 2022'!FI93,10)</f>
        <v>5.0391859800000001E-2</v>
      </c>
      <c r="FJ93">
        <f>ROUND('qx mannen 2022'!FJ93,10)</f>
        <v>4.9958357699999997E-2</v>
      </c>
      <c r="FK93">
        <f>ROUND('qx mannen 2022'!FK93,10)</f>
        <v>4.9528486599999998E-2</v>
      </c>
      <c r="FL93">
        <f>ROUND('qx mannen 2022'!FL93,10)</f>
        <v>4.9102218099999997E-2</v>
      </c>
      <c r="FM93">
        <f>ROUND('qx mannen 2022'!FM93,10)</f>
        <v>4.8679523400000001E-2</v>
      </c>
      <c r="FN93">
        <f>ROUND('qx mannen 2022'!FN93,10)</f>
        <v>4.82603744E-2</v>
      </c>
      <c r="FO93">
        <f>ROUND('qx mannen 2022'!FO93,10)</f>
        <v>4.7844742900000001E-2</v>
      </c>
      <c r="FP93">
        <f>ROUND('qx mannen 2022'!FP93,10)</f>
        <v>4.7432601099999999E-2</v>
      </c>
      <c r="FQ93">
        <f>ROUND('qx mannen 2022'!FQ93,10)</f>
        <v>4.7023921000000003E-2</v>
      </c>
    </row>
    <row r="94" spans="2:173" x14ac:dyDescent="0.2">
      <c r="B94">
        <f>ROUND('qx mannen 2022'!B94,10)</f>
        <v>0.2313470617</v>
      </c>
      <c r="C94">
        <f>ROUND('qx mannen 2022'!C94,10)</f>
        <v>0.22980060429999999</v>
      </c>
      <c r="D94">
        <f>ROUND('qx mannen 2022'!D94,10)</f>
        <v>0.21541761819999999</v>
      </c>
      <c r="E94">
        <f>ROUND('qx mannen 2022'!E94,10)</f>
        <v>0.20814245419999999</v>
      </c>
      <c r="F94">
        <f>ROUND('qx mannen 2022'!F94,10)</f>
        <v>0.20418472239999999</v>
      </c>
      <c r="G94">
        <f>ROUND('qx mannen 2022'!G94,10)</f>
        <v>0.2018073561</v>
      </c>
      <c r="H94">
        <f>ROUND('qx mannen 2022'!H94,10)</f>
        <v>0.2001830322</v>
      </c>
      <c r="I94">
        <f>ROUND('qx mannen 2022'!I94,10)</f>
        <v>0.19891035039999999</v>
      </c>
      <c r="J94">
        <f>ROUND('qx mannen 2022'!J94,10)</f>
        <v>0.1977933929</v>
      </c>
      <c r="K94">
        <f>ROUND('qx mannen 2022'!K94,10)</f>
        <v>0.1967368867</v>
      </c>
      <c r="L94">
        <f>ROUND('qx mannen 2022'!L94,10)</f>
        <v>0.1956951844</v>
      </c>
      <c r="M94">
        <f>ROUND('qx mannen 2022'!M94,10)</f>
        <v>0.19464714250000001</v>
      </c>
      <c r="N94">
        <f>ROUND('qx mannen 2022'!N94,10)</f>
        <v>0.19358368340000001</v>
      </c>
      <c r="O94">
        <f>ROUND('qx mannen 2022'!O94,10)</f>
        <v>0.19250162169999999</v>
      </c>
      <c r="P94">
        <f>ROUND('qx mannen 2022'!P94,10)</f>
        <v>0.191400602</v>
      </c>
      <c r="Q94">
        <f>ROUND('qx mannen 2022'!Q94,10)</f>
        <v>0.1902815803</v>
      </c>
      <c r="R94">
        <f>ROUND('qx mannen 2022'!R94,10)</f>
        <v>0.1891460761</v>
      </c>
      <c r="S94">
        <f>ROUND('qx mannen 2022'!S94,10)</f>
        <v>0.1879958062</v>
      </c>
      <c r="T94">
        <f>ROUND('qx mannen 2022'!T94,10)</f>
        <v>0.18683250809999999</v>
      </c>
      <c r="U94">
        <f>ROUND('qx mannen 2022'!U94,10)</f>
        <v>0.1856578589</v>
      </c>
      <c r="V94">
        <f>ROUND('qx mannen 2022'!V94,10)</f>
        <v>0.18447343929999999</v>
      </c>
      <c r="W94">
        <f>ROUND('qx mannen 2022'!W94,10)</f>
        <v>0.18328072140000001</v>
      </c>
      <c r="X94">
        <f>ROUND('qx mannen 2022'!X94,10)</f>
        <v>0.18208106700000001</v>
      </c>
      <c r="Y94">
        <f>ROUND('qx mannen 2022'!Y94,10)</f>
        <v>0.18087573100000001</v>
      </c>
      <c r="Z94">
        <f>ROUND('qx mannen 2022'!Z94,10)</f>
        <v>0.1796658673</v>
      </c>
      <c r="AA94">
        <f>ROUND('qx mannen 2022'!AA94,10)</f>
        <v>0.17845253559999999</v>
      </c>
      <c r="AB94">
        <f>ROUND('qx mannen 2022'!AB94,10)</f>
        <v>0.1772367078</v>
      </c>
      <c r="AC94">
        <f>ROUND('qx mannen 2022'!AC94,10)</f>
        <v>0.17601927449999999</v>
      </c>
      <c r="AD94">
        <f>ROUND('qx mannen 2022'!AD94,10)</f>
        <v>0.17480105169999999</v>
      </c>
      <c r="AE94">
        <f>ROUND('qx mannen 2022'!AE94,10)</f>
        <v>0.1735827861</v>
      </c>
      <c r="AF94">
        <f>ROUND('qx mannen 2022'!AF94,10)</f>
        <v>0.17236516090000001</v>
      </c>
      <c r="AG94">
        <f>ROUND('qx mannen 2022'!AG94,10)</f>
        <v>0.1711488004</v>
      </c>
      <c r="AH94">
        <f>ROUND('qx mannen 2022'!AH94,10)</f>
        <v>0.1699342751</v>
      </c>
      <c r="AI94">
        <f>ROUND('qx mannen 2022'!AI94,10)</f>
        <v>0.16872210570000001</v>
      </c>
      <c r="AJ94">
        <f>ROUND('qx mannen 2022'!AJ94,10)</f>
        <v>0.1675127673</v>
      </c>
      <c r="AK94">
        <f>ROUND('qx mannen 2022'!AK94,10)</f>
        <v>0.1663066926</v>
      </c>
      <c r="AL94">
        <f>ROUND('qx mannen 2022'!AL94,10)</f>
        <v>0.16510427599999999</v>
      </c>
      <c r="AM94">
        <f>ROUND('qx mannen 2022'!AM94,10)</f>
        <v>0.16390587609999999</v>
      </c>
      <c r="AN94">
        <f>ROUND('qx mannen 2022'!AN94,10)</f>
        <v>0.16271181870000001</v>
      </c>
      <c r="AO94">
        <f>ROUND('qx mannen 2022'!AO94,10)</f>
        <v>0.16152239970000001</v>
      </c>
      <c r="AP94">
        <f>ROUND('qx mannen 2022'!AP94,10)</f>
        <v>0.16033788730000001</v>
      </c>
      <c r="AQ94">
        <f>ROUND('qx mannen 2022'!AQ94,10)</f>
        <v>0.1591585241</v>
      </c>
      <c r="AR94">
        <f>ROUND('qx mannen 2022'!AR94,10)</f>
        <v>0.15798452960000001</v>
      </c>
      <c r="AS94">
        <f>ROUND('qx mannen 2022'!AS94,10)</f>
        <v>0.1568161018</v>
      </c>
      <c r="AT94">
        <f>ROUND('qx mannen 2022'!AT94,10)</f>
        <v>0.15565341890000001</v>
      </c>
      <c r="AU94">
        <f>ROUND('qx mannen 2022'!AU94,10)</f>
        <v>0.1544966411</v>
      </c>
      <c r="AV94">
        <f>ROUND('qx mannen 2022'!AV94,10)</f>
        <v>0.15334591180000001</v>
      </c>
      <c r="AW94">
        <f>ROUND('qx mannen 2022'!AW94,10)</f>
        <v>0.15220135940000001</v>
      </c>
      <c r="AX94">
        <f>ROUND('qx mannen 2022'!AX94,10)</f>
        <v>0.15106309800000001</v>
      </c>
      <c r="AY94">
        <f>ROUND('qx mannen 2022'!AY94,10)</f>
        <v>0.14993122910000001</v>
      </c>
      <c r="AZ94">
        <f>ROUND('qx mannen 2022'!AZ94,10)</f>
        <v>0.14880584220000001</v>
      </c>
      <c r="BA94">
        <f>ROUND('qx mannen 2022'!BA94,10)</f>
        <v>0.14768701619999999</v>
      </c>
      <c r="BB94">
        <f>ROUND('qx mannen 2022'!BB94,10)</f>
        <v>0.14657481959999999</v>
      </c>
      <c r="BC94">
        <f>ROUND('qx mannen 2022'!BC94,10)</f>
        <v>0.14546931229999999</v>
      </c>
      <c r="BD94">
        <f>ROUND('qx mannen 2022'!BD94,10)</f>
        <v>0.14437054539999999</v>
      </c>
      <c r="BE94">
        <f>ROUND('qx mannen 2022'!BE94,10)</f>
        <v>0.1432785627</v>
      </c>
      <c r="BF94">
        <f>ROUND('qx mannen 2022'!BF94,10)</f>
        <v>0.14219340050000001</v>
      </c>
      <c r="BG94">
        <f>ROUND('qx mannen 2022'!BG94,10)</f>
        <v>0.14111508919999999</v>
      </c>
      <c r="BH94">
        <f>ROUND('qx mannen 2022'!BH94,10)</f>
        <v>0.14004365269999999</v>
      </c>
      <c r="BI94">
        <f>ROUND('qx mannen 2022'!BI94,10)</f>
        <v>0.13897910990000001</v>
      </c>
      <c r="BJ94">
        <f>ROUND('qx mannen 2022'!BJ94,10)</f>
        <v>0.13792147460000001</v>
      </c>
      <c r="BK94">
        <f>ROUND('qx mannen 2022'!BK94,10)</f>
        <v>0.13687075600000001</v>
      </c>
      <c r="BL94">
        <f>ROUND('qx mannen 2022'!BL94,10)</f>
        <v>0.135826959</v>
      </c>
      <c r="BM94">
        <f>ROUND('qx mannen 2022'!BM94,10)</f>
        <v>0.1347900849</v>
      </c>
      <c r="BN94">
        <f>ROUND('qx mannen 2022'!BN94,10)</f>
        <v>0.13376013149999999</v>
      </c>
      <c r="BO94">
        <f>ROUND('qx mannen 2022'!BO94,10)</f>
        <v>0.13273709319999999</v>
      </c>
      <c r="BP94">
        <f>ROUND('qx mannen 2022'!BP94,10)</f>
        <v>0.1317209617</v>
      </c>
      <c r="BQ94">
        <f>ROUND('qx mannen 2022'!BQ94,10)</f>
        <v>0.1307117257</v>
      </c>
      <c r="BR94">
        <f>ROUND('qx mannen 2022'!BR94,10)</f>
        <v>0.12970937190000001</v>
      </c>
      <c r="BS94">
        <f>ROUND('qx mannen 2022'!BS94,10)</f>
        <v>0.12871388419999999</v>
      </c>
      <c r="BT94">
        <f>ROUND('qx mannen 2022'!BT94,10)</f>
        <v>0.1277252451</v>
      </c>
      <c r="BU94">
        <f>ROUND('qx mannen 2022'!BU94,10)</f>
        <v>0.12674343460000001</v>
      </c>
      <c r="BV94">
        <f>ROUND('qx mannen 2022'!BV94,10)</f>
        <v>0.1257684315</v>
      </c>
      <c r="BW94">
        <f>ROUND('qx mannen 2022'!BW94,10)</f>
        <v>0.1248002127</v>
      </c>
      <c r="BX94">
        <f>ROUND('qx mannen 2022'!BX94,10)</f>
        <v>0.1238387539</v>
      </c>
      <c r="BY94">
        <f>ROUND('qx mannen 2022'!BY94,10)</f>
        <v>0.1228840294</v>
      </c>
      <c r="BZ94">
        <f>ROUND('qx mannen 2022'!BZ94,10)</f>
        <v>0.1219360124</v>
      </c>
      <c r="CA94">
        <f>ROUND('qx mannen 2022'!CA94,10)</f>
        <v>0.120994675</v>
      </c>
      <c r="CB94">
        <f>ROUND('qx mannen 2022'!CB94,10)</f>
        <v>0.1200599882</v>
      </c>
      <c r="CC94">
        <f>ROUND('qx mannen 2022'!CC94,10)</f>
        <v>0.1191319225</v>
      </c>
      <c r="CD94">
        <f>ROUND('qx mannen 2022'!CD94,10)</f>
        <v>0.1182104472</v>
      </c>
      <c r="CE94">
        <f>ROUND('qx mannen 2022'!CE94,10)</f>
        <v>0.1172955311</v>
      </c>
      <c r="CF94">
        <f>ROUND('qx mannen 2022'!CF94,10)</f>
        <v>0.1163871423</v>
      </c>
      <c r="CG94">
        <f>ROUND('qx mannen 2022'!CG94,10)</f>
        <v>0.1154852484</v>
      </c>
      <c r="CH94">
        <f>ROUND('qx mannen 2022'!CH94,10)</f>
        <v>0.11458981629999999</v>
      </c>
      <c r="CI94">
        <f>ROUND('qx mannen 2022'!CI94,10)</f>
        <v>0.11370081260000001</v>
      </c>
      <c r="CJ94">
        <f>ROUND('qx mannen 2022'!CJ94,10)</f>
        <v>0.1128182034</v>
      </c>
      <c r="CK94">
        <f>ROUND('qx mannen 2022'!CK94,10)</f>
        <v>0.1119419546</v>
      </c>
      <c r="CL94">
        <f>ROUND('qx mannen 2022'!CL94,10)</f>
        <v>0.1110720315</v>
      </c>
      <c r="CM94">
        <f>ROUND('qx mannen 2022'!CM94,10)</f>
        <v>0.1102083992</v>
      </c>
      <c r="CN94">
        <f>ROUND('qx mannen 2022'!CN94,10)</f>
        <v>0.1093510228</v>
      </c>
      <c r="CO94">
        <f>ROUND('qx mannen 2022'!CO94,10)</f>
        <v>0.1084998668</v>
      </c>
      <c r="CP94">
        <f>ROUND('qx mannen 2022'!CP94,10)</f>
        <v>0.1076548958</v>
      </c>
      <c r="CQ94">
        <f>ROUND('qx mannen 2022'!CQ94,10)</f>
        <v>0.106816074</v>
      </c>
      <c r="CR94">
        <f>ROUND('qx mannen 2022'!CR94,10)</f>
        <v>0.10598336580000001</v>
      </c>
      <c r="CS94">
        <f>ROUND('qx mannen 2022'!CS94,10)</f>
        <v>0.1051567351</v>
      </c>
      <c r="CT94">
        <f>ROUND('qx mannen 2022'!CT94,10)</f>
        <v>0.104336146</v>
      </c>
      <c r="CU94">
        <f>ROUND('qx mannen 2022'!CU94,10)</f>
        <v>0.1035215624</v>
      </c>
      <c r="CV94">
        <f>ROUND('qx mannen 2022'!CV94,10)</f>
        <v>0.10271294810000001</v>
      </c>
      <c r="CW94">
        <f>ROUND('qx mannen 2022'!CW94,10)</f>
        <v>0.10191026709999999</v>
      </c>
      <c r="CX94">
        <f>ROUND('qx mannen 2022'!CX94,10)</f>
        <v>0.10111348320000001</v>
      </c>
      <c r="CY94">
        <f>ROUND('qx mannen 2022'!CY94,10)</f>
        <v>0.10032256019999999</v>
      </c>
      <c r="CZ94">
        <f>ROUND('qx mannen 2022'!CZ94,10)</f>
        <v>9.9537461899999999E-2</v>
      </c>
      <c r="DA94">
        <f>ROUND('qx mannen 2022'!DA94,10)</f>
        <v>9.8758152200000004E-2</v>
      </c>
      <c r="DB94">
        <f>ROUND('qx mannen 2022'!DB94,10)</f>
        <v>9.7984594999999994E-2</v>
      </c>
      <c r="DC94">
        <f>ROUND('qx mannen 2022'!DC94,10)</f>
        <v>9.72167543E-2</v>
      </c>
      <c r="DD94">
        <f>ROUND('qx mannen 2022'!DD94,10)</f>
        <v>9.6454594000000005E-2</v>
      </c>
      <c r="DE94">
        <f>ROUND('qx mannen 2022'!DE94,10)</f>
        <v>9.5698078199999995E-2</v>
      </c>
      <c r="DF94">
        <f>ROUND('qx mannen 2022'!DF94,10)</f>
        <v>9.4947171100000005E-2</v>
      </c>
      <c r="DG94">
        <f>ROUND('qx mannen 2022'!DG94,10)</f>
        <v>9.4201836799999994E-2</v>
      </c>
      <c r="DH94">
        <f>ROUND('qx mannen 2022'!DH94,10)</f>
        <v>9.3462039699999999E-2</v>
      </c>
      <c r="DI94">
        <f>ROUND('qx mannen 2022'!DI94,10)</f>
        <v>9.2727744200000004E-2</v>
      </c>
      <c r="DJ94">
        <f>ROUND('qx mannen 2022'!DJ94,10)</f>
        <v>9.1998914700000003E-2</v>
      </c>
      <c r="DK94">
        <f>ROUND('qx mannen 2022'!DK94,10)</f>
        <v>9.1275515799999998E-2</v>
      </c>
      <c r="DL94">
        <f>ROUND('qx mannen 2022'!DL94,10)</f>
        <v>9.0557512300000004E-2</v>
      </c>
      <c r="DM94">
        <f>ROUND('qx mannen 2022'!DM94,10)</f>
        <v>8.9844868999999994E-2</v>
      </c>
      <c r="DN94">
        <f>ROUND('qx mannen 2022'!DN94,10)</f>
        <v>8.9137550800000007E-2</v>
      </c>
      <c r="DO94">
        <f>ROUND('qx mannen 2022'!DO94,10)</f>
        <v>8.8435522700000005E-2</v>
      </c>
      <c r="DP94">
        <f>ROUND('qx mannen 2022'!DP94,10)</f>
        <v>8.7738750000000004E-2</v>
      </c>
      <c r="DQ94">
        <f>ROUND('qx mannen 2022'!DQ94,10)</f>
        <v>8.7047198000000006E-2</v>
      </c>
      <c r="DR94">
        <f>ROUND('qx mannen 2022'!DR94,10)</f>
        <v>8.6360832100000007E-2</v>
      </c>
      <c r="DS94">
        <f>ROUND('qx mannen 2022'!DS94,10)</f>
        <v>8.5679617999999999E-2</v>
      </c>
      <c r="DT94">
        <f>ROUND('qx mannen 2022'!DT94,10)</f>
        <v>8.5003521299999996E-2</v>
      </c>
      <c r="DU94">
        <f>ROUND('qx mannen 2022'!DU94,10)</f>
        <v>8.4332507900000006E-2</v>
      </c>
      <c r="DV94">
        <f>ROUND('qx mannen 2022'!DV94,10)</f>
        <v>8.3666543800000007E-2</v>
      </c>
      <c r="DW94">
        <f>ROUND('qx mannen 2022'!DW94,10)</f>
        <v>8.3005595099999996E-2</v>
      </c>
      <c r="DX94">
        <f>ROUND('qx mannen 2022'!DX94,10)</f>
        <v>8.2349628199999997E-2</v>
      </c>
      <c r="DY94">
        <f>ROUND('qx mannen 2022'!DY94,10)</f>
        <v>8.1698609599999999E-2</v>
      </c>
      <c r="DZ94">
        <f>ROUND('qx mannen 2022'!DZ94,10)</f>
        <v>8.1052505699999999E-2</v>
      </c>
      <c r="EA94">
        <f>ROUND('qx mannen 2022'!EA94,10)</f>
        <v>8.0411283400000005E-2</v>
      </c>
      <c r="EB94">
        <f>ROUND('qx mannen 2022'!EB94,10)</f>
        <v>7.9774909599999999E-2</v>
      </c>
      <c r="EC94">
        <f>ROUND('qx mannen 2022'!EC94,10)</f>
        <v>7.9143351299999998E-2</v>
      </c>
      <c r="ED94">
        <f>ROUND('qx mannen 2022'!ED94,10)</f>
        <v>7.8516575800000002E-2</v>
      </c>
      <c r="EE94">
        <f>ROUND('qx mannen 2022'!EE94,10)</f>
        <v>7.7894550300000004E-2</v>
      </c>
      <c r="EF94">
        <f>ROUND('qx mannen 2022'!EF94,10)</f>
        <v>7.7277242499999996E-2</v>
      </c>
      <c r="EG94">
        <f>ROUND('qx mannen 2022'!EG94,10)</f>
        <v>7.6664620000000003E-2</v>
      </c>
      <c r="EH94">
        <f>ROUND('qx mannen 2022'!EH94,10)</f>
        <v>7.6056650700000006E-2</v>
      </c>
      <c r="EI94">
        <f>ROUND('qx mannen 2022'!EI94,10)</f>
        <v>7.5453302599999994E-2</v>
      </c>
      <c r="EJ94">
        <f>ROUND('qx mannen 2022'!EJ94,10)</f>
        <v>7.4854543800000006E-2</v>
      </c>
      <c r="EK94">
        <f>ROUND('qx mannen 2022'!EK94,10)</f>
        <v>7.4260342600000001E-2</v>
      </c>
      <c r="EL94">
        <f>ROUND('qx mannen 2022'!EL94,10)</f>
        <v>7.3670667699999998E-2</v>
      </c>
      <c r="EM94">
        <f>ROUND('qx mannen 2022'!EM94,10)</f>
        <v>7.3085487500000004E-2</v>
      </c>
      <c r="EN94">
        <f>ROUND('qx mannen 2022'!EN94,10)</f>
        <v>7.2504770999999996E-2</v>
      </c>
      <c r="EO94">
        <f>ROUND('qx mannen 2022'!EO94,10)</f>
        <v>7.1928487099999994E-2</v>
      </c>
      <c r="EP94">
        <f>ROUND('qx mannen 2022'!EP94,10)</f>
        <v>7.1356604899999995E-2</v>
      </c>
      <c r="EQ94">
        <f>ROUND('qx mannen 2022'!EQ94,10)</f>
        <v>7.0789093799999994E-2</v>
      </c>
      <c r="ER94">
        <f>ROUND('qx mannen 2022'!ER94,10)</f>
        <v>7.0225923300000007E-2</v>
      </c>
      <c r="ES94">
        <f>ROUND('qx mannen 2022'!ES94,10)</f>
        <v>6.9667062799999999E-2</v>
      </c>
      <c r="ET94">
        <f>ROUND('qx mannen 2022'!ET94,10)</f>
        <v>6.9112482399999994E-2</v>
      </c>
      <c r="EU94">
        <f>ROUND('qx mannen 2022'!EU94,10)</f>
        <v>6.8562151799999999E-2</v>
      </c>
      <c r="EV94">
        <f>ROUND('qx mannen 2022'!EV94,10)</f>
        <v>6.8016041299999996E-2</v>
      </c>
      <c r="EW94">
        <f>ROUND('qx mannen 2022'!EW94,10)</f>
        <v>6.7474121100000006E-2</v>
      </c>
      <c r="EX94">
        <f>ROUND('qx mannen 2022'!EX94,10)</f>
        <v>6.6936361700000002E-2</v>
      </c>
      <c r="EY94">
        <f>ROUND('qx mannen 2022'!EY94,10)</f>
        <v>6.64027336E-2</v>
      </c>
      <c r="EZ94">
        <f>ROUND('qx mannen 2022'!EZ94,10)</f>
        <v>6.58732078E-2</v>
      </c>
      <c r="FA94">
        <f>ROUND('qx mannen 2022'!FA94,10)</f>
        <v>6.5347755100000002E-2</v>
      </c>
      <c r="FB94">
        <f>ROUND('qx mannen 2022'!FB94,10)</f>
        <v>6.4826346600000001E-2</v>
      </c>
      <c r="FC94">
        <f>ROUND('qx mannen 2022'!FC94,10)</f>
        <v>6.4308953700000004E-2</v>
      </c>
      <c r="FD94">
        <f>ROUND('qx mannen 2022'!FD94,10)</f>
        <v>6.3795547699999997E-2</v>
      </c>
      <c r="FE94">
        <f>ROUND('qx mannen 2022'!FE94,10)</f>
        <v>6.3286100200000001E-2</v>
      </c>
      <c r="FF94">
        <f>ROUND('qx mannen 2022'!FF94,10)</f>
        <v>6.2780583099999995E-2</v>
      </c>
      <c r="FG94">
        <f>ROUND('qx mannen 2022'!FG94,10)</f>
        <v>6.22789682E-2</v>
      </c>
      <c r="FH94">
        <f>ROUND('qx mannen 2022'!FH94,10)</f>
        <v>6.1781227600000002E-2</v>
      </c>
      <c r="FI94">
        <f>ROUND('qx mannen 2022'!FI94,10)</f>
        <v>6.12873336E-2</v>
      </c>
      <c r="FJ94">
        <f>ROUND('qx mannen 2022'!FJ94,10)</f>
        <v>6.0797258700000002E-2</v>
      </c>
      <c r="FK94">
        <f>ROUND('qx mannen 2022'!FK94,10)</f>
        <v>6.03109753E-2</v>
      </c>
      <c r="FL94">
        <f>ROUND('qx mannen 2022'!FL94,10)</f>
        <v>5.9828456199999998E-2</v>
      </c>
      <c r="FM94">
        <f>ROUND('qx mannen 2022'!FM94,10)</f>
        <v>5.9349674400000003E-2</v>
      </c>
      <c r="FN94">
        <f>ROUND('qx mannen 2022'!FN94,10)</f>
        <v>5.8874602800000002E-2</v>
      </c>
      <c r="FO94">
        <f>ROUND('qx mannen 2022'!FO94,10)</f>
        <v>5.8403214799999999E-2</v>
      </c>
      <c r="FP94">
        <f>ROUND('qx mannen 2022'!FP94,10)</f>
        <v>5.7935483599999997E-2</v>
      </c>
      <c r="FQ94">
        <f>ROUND('qx mannen 2022'!FQ94,10)</f>
        <v>5.74713829E-2</v>
      </c>
    </row>
    <row r="95" spans="2:173" x14ac:dyDescent="0.2">
      <c r="B95">
        <f>ROUND('qx mannen 2022'!B95,10)</f>
        <v>0.25292476260000002</v>
      </c>
      <c r="C95">
        <f>ROUND('qx mannen 2022'!C95,10)</f>
        <v>0.25139096649999998</v>
      </c>
      <c r="D95">
        <f>ROUND('qx mannen 2022'!D95,10)</f>
        <v>0.23599744489999999</v>
      </c>
      <c r="E95">
        <f>ROUND('qx mannen 2022'!E95,10)</f>
        <v>0.2282527959</v>
      </c>
      <c r="F95">
        <f>ROUND('qx mannen 2022'!F95,10)</f>
        <v>0.22408634150000001</v>
      </c>
      <c r="G95">
        <f>ROUND('qx mannen 2022'!G95,10)</f>
        <v>0.22162619489999999</v>
      </c>
      <c r="H95">
        <f>ROUND('qx mannen 2022'!H95,10)</f>
        <v>0.21997907580000001</v>
      </c>
      <c r="I95">
        <f>ROUND('qx mannen 2022'!I95,10)</f>
        <v>0.2187110387</v>
      </c>
      <c r="J95">
        <f>ROUND('qx mannen 2022'!J95,10)</f>
        <v>0.21761008600000001</v>
      </c>
      <c r="K95">
        <f>ROUND('qx mannen 2022'!K95,10)</f>
        <v>0.2165730461</v>
      </c>
      <c r="L95">
        <f>ROUND('qx mannen 2022'!L95,10)</f>
        <v>0.21555045110000001</v>
      </c>
      <c r="M95">
        <f>ROUND('qx mannen 2022'!M95,10)</f>
        <v>0.21451937060000001</v>
      </c>
      <c r="N95">
        <f>ROUND('qx mannen 2022'!N95,10)</f>
        <v>0.21346995060000001</v>
      </c>
      <c r="O95">
        <f>ROUND('qx mannen 2022'!O95,10)</f>
        <v>0.2123987286</v>
      </c>
      <c r="P95">
        <f>ROUND('qx mannen 2022'!P95,10)</f>
        <v>0.2113053141</v>
      </c>
      <c r="Q95">
        <f>ROUND('qx mannen 2022'!Q95,10)</f>
        <v>0.21019074339999999</v>
      </c>
      <c r="R95">
        <f>ROUND('qx mannen 2022'!R95,10)</f>
        <v>0.20905666689999999</v>
      </c>
      <c r="S95">
        <f>ROUND('qx mannen 2022'!S95,10)</f>
        <v>0.20790495140000001</v>
      </c>
      <c r="T95">
        <f>ROUND('qx mannen 2022'!T95,10)</f>
        <v>0.206737489</v>
      </c>
      <c r="U95">
        <f>ROUND('qx mannen 2022'!U95,10)</f>
        <v>0.2055561075</v>
      </c>
      <c r="V95">
        <f>ROUND('qx mannen 2022'!V95,10)</f>
        <v>0.20436253200000001</v>
      </c>
      <c r="W95">
        <f>ROUND('qx mannen 2022'!W95,10)</f>
        <v>0.20315837070000001</v>
      </c>
      <c r="X95">
        <f>ROUND('qx mannen 2022'!X95,10)</f>
        <v>0.2019451135</v>
      </c>
      <c r="Y95">
        <f>ROUND('qx mannen 2022'!Y95,10)</f>
        <v>0.20072413489999999</v>
      </c>
      <c r="Z95">
        <f>ROUND('qx mannen 2022'!Z95,10)</f>
        <v>0.19949670089999999</v>
      </c>
      <c r="AA95">
        <f>ROUND('qx mannen 2022'!AA95,10)</f>
        <v>0.1982639756</v>
      </c>
      <c r="AB95">
        <f>ROUND('qx mannen 2022'!AB95,10)</f>
        <v>0.19702702829999999</v>
      </c>
      <c r="AC95">
        <f>ROUND('qx mannen 2022'!AC95,10)</f>
        <v>0.19578684099999999</v>
      </c>
      <c r="AD95">
        <f>ROUND('qx mannen 2022'!AD95,10)</f>
        <v>0.1945443144</v>
      </c>
      <c r="AE95">
        <f>ROUND('qx mannen 2022'!AE95,10)</f>
        <v>0.1933002748</v>
      </c>
      <c r="AF95">
        <f>ROUND('qx mannen 2022'!AF95,10)</f>
        <v>0.19205547940000001</v>
      </c>
      <c r="AG95">
        <f>ROUND('qx mannen 2022'!AG95,10)</f>
        <v>0.19081062200000001</v>
      </c>
      <c r="AH95">
        <f>ROUND('qx mannen 2022'!AH95,10)</f>
        <v>0.18956633780000001</v>
      </c>
      <c r="AI95">
        <f>ROUND('qx mannen 2022'!AI95,10)</f>
        <v>0.1883232081</v>
      </c>
      <c r="AJ95">
        <f>ROUND('qx mannen 2022'!AJ95,10)</f>
        <v>0.18708176469999999</v>
      </c>
      <c r="AK95">
        <f>ROUND('qx mannen 2022'!AK95,10)</f>
        <v>0.1858424937</v>
      </c>
      <c r="AL95">
        <f>ROUND('qx mannen 2022'!AL95,10)</f>
        <v>0.18460583890000001</v>
      </c>
      <c r="AM95">
        <f>ROUND('qx mannen 2022'!AM95,10)</f>
        <v>0.1833722056</v>
      </c>
      <c r="AN95">
        <f>ROUND('qx mannen 2022'!AN95,10)</f>
        <v>0.18214196360000001</v>
      </c>
      <c r="AO95">
        <f>ROUND('qx mannen 2022'!AO95,10)</f>
        <v>0.18091544970000001</v>
      </c>
      <c r="AP95">
        <f>ROUND('qx mannen 2022'!AP95,10)</f>
        <v>0.17969297079999999</v>
      </c>
      <c r="AQ95">
        <f>ROUND('qx mannen 2022'!AQ95,10)</f>
        <v>0.1784748058</v>
      </c>
      <c r="AR95">
        <f>ROUND('qx mannen 2022'!AR95,10)</f>
        <v>0.17726120840000001</v>
      </c>
      <c r="AS95">
        <f>ROUND('qx mannen 2022'!AS95,10)</f>
        <v>0.1760524087</v>
      </c>
      <c r="AT95">
        <f>ROUND('qx mannen 2022'!AT95,10)</f>
        <v>0.1748486152</v>
      </c>
      <c r="AU95">
        <f>ROUND('qx mannen 2022'!AU95,10)</f>
        <v>0.1736500168</v>
      </c>
      <c r="AV95">
        <f>ROUND('qx mannen 2022'!AV95,10)</f>
        <v>0.17245678389999999</v>
      </c>
      <c r="AW95">
        <f>ROUND('qx mannen 2022'!AW95,10)</f>
        <v>0.17126907050000001</v>
      </c>
      <c r="AX95">
        <f>ROUND('qx mannen 2022'!AX95,10)</f>
        <v>0.17008701500000001</v>
      </c>
      <c r="AY95">
        <f>ROUND('qx mannen 2022'!AY95,10)</f>
        <v>0.1689107416</v>
      </c>
      <c r="AZ95">
        <f>ROUND('qx mannen 2022'!AZ95,10)</f>
        <v>0.16774036170000001</v>
      </c>
      <c r="BA95">
        <f>ROUND('qx mannen 2022'!BA95,10)</f>
        <v>0.16657597460000001</v>
      </c>
      <c r="BB95">
        <f>ROUND('qx mannen 2022'!BB95,10)</f>
        <v>0.1654176688</v>
      </c>
      <c r="BC95">
        <f>ROUND('qx mannen 2022'!BC95,10)</f>
        <v>0.16426552259999999</v>
      </c>
      <c r="BD95">
        <f>ROUND('qx mannen 2022'!BD95,10)</f>
        <v>0.16311960510000001</v>
      </c>
      <c r="BE95">
        <f>ROUND('qx mannen 2022'!BE95,10)</f>
        <v>0.16197997680000001</v>
      </c>
      <c r="BF95">
        <f>ROUND('qx mannen 2022'!BF95,10)</f>
        <v>0.1608466905</v>
      </c>
      <c r="BG95">
        <f>ROUND('qx mannen 2022'!BG95,10)</f>
        <v>0.15971979189999999</v>
      </c>
      <c r="BH95">
        <f>ROUND('qx mannen 2022'!BH95,10)</f>
        <v>0.15859931990000001</v>
      </c>
      <c r="BI95">
        <f>ROUND('qx mannen 2022'!BI95,10)</f>
        <v>0.1574853075</v>
      </c>
      <c r="BJ95">
        <f>ROUND('qx mannen 2022'!BJ95,10)</f>
        <v>0.15637778220000001</v>
      </c>
      <c r="BK95">
        <f>ROUND('qx mannen 2022'!BK95,10)</f>
        <v>0.15527676630000001</v>
      </c>
      <c r="BL95">
        <f>ROUND('qx mannen 2022'!BL95,10)</f>
        <v>0.1541822773</v>
      </c>
      <c r="BM95">
        <f>ROUND('qx mannen 2022'!BM95,10)</f>
        <v>0.15309432880000001</v>
      </c>
      <c r="BN95">
        <f>ROUND('qx mannen 2022'!BN95,10)</f>
        <v>0.1520129301</v>
      </c>
      <c r="BO95">
        <f>ROUND('qx mannen 2022'!BO95,10)</f>
        <v>0.150938087</v>
      </c>
      <c r="BP95">
        <f>ROUND('qx mannen 2022'!BP95,10)</f>
        <v>0.149869802</v>
      </c>
      <c r="BQ95">
        <f>ROUND('qx mannen 2022'!BQ95,10)</f>
        <v>0.14880807460000001</v>
      </c>
      <c r="BR95">
        <f>ROUND('qx mannen 2022'!BR95,10)</f>
        <v>0.14775290150000001</v>
      </c>
      <c r="BS95">
        <f>ROUND('qx mannen 2022'!BS95,10)</f>
        <v>0.14670427680000001</v>
      </c>
      <c r="BT95">
        <f>ROUND('qx mannen 2022'!BT95,10)</f>
        <v>0.14566219229999999</v>
      </c>
      <c r="BU95">
        <f>ROUND('qx mannen 2022'!BU95,10)</f>
        <v>0.14462663749999999</v>
      </c>
      <c r="BV95">
        <f>ROUND('qx mannen 2022'!BV95,10)</f>
        <v>0.14359760020000001</v>
      </c>
      <c r="BW95">
        <f>ROUND('qx mannen 2022'!BW95,10)</f>
        <v>0.1425750663</v>
      </c>
      <c r="BX95">
        <f>ROUND('qx mannen 2022'!BX95,10)</f>
        <v>0.1415590199</v>
      </c>
      <c r="BY95">
        <f>ROUND('qx mannen 2022'!BY95,10)</f>
        <v>0.14054944380000001</v>
      </c>
      <c r="BZ95">
        <f>ROUND('qx mannen 2022'!BZ95,10)</f>
        <v>0.1395463193</v>
      </c>
      <c r="CA95">
        <f>ROUND('qx mannen 2022'!CA95,10)</f>
        <v>0.13854962649999999</v>
      </c>
      <c r="CB95">
        <f>ROUND('qx mannen 2022'!CB95,10)</f>
        <v>0.13755934419999999</v>
      </c>
      <c r="CC95">
        <f>ROUND('qx mannen 2022'!CC95,10)</f>
        <v>0.1365754505</v>
      </c>
      <c r="CD95">
        <f>ROUND('qx mannen 2022'!CD95,10)</f>
        <v>0.1355979222</v>
      </c>
      <c r="CE95">
        <f>ROUND('qx mannen 2022'!CE95,10)</f>
        <v>0.13462673529999999</v>
      </c>
      <c r="CF95">
        <f>ROUND('qx mannen 2022'!CF95,10)</f>
        <v>0.13366186520000001</v>
      </c>
      <c r="CG95">
        <f>ROUND('qx mannen 2022'!CG95,10)</f>
        <v>0.13270328619999999</v>
      </c>
      <c r="CH95">
        <f>ROUND('qx mannen 2022'!CH95,10)</f>
        <v>0.13175097229999999</v>
      </c>
      <c r="CI95">
        <f>ROUND('qx mannen 2022'!CI95,10)</f>
        <v>0.13080489679999999</v>
      </c>
      <c r="CJ95">
        <f>ROUND('qx mannen 2022'!CJ95,10)</f>
        <v>0.12986503229999999</v>
      </c>
      <c r="CK95">
        <f>ROUND('qx mannen 2022'!CK95,10)</f>
        <v>0.12893135110000001</v>
      </c>
      <c r="CL95">
        <f>ROUND('qx mannen 2022'!CL95,10)</f>
        <v>0.12800382499999999</v>
      </c>
      <c r="CM95">
        <f>ROUND('qx mannen 2022'!CM95,10)</f>
        <v>0.1270824254</v>
      </c>
      <c r="CN95">
        <f>ROUND('qx mannen 2022'!CN95,10)</f>
        <v>0.12616712320000001</v>
      </c>
      <c r="CO95">
        <f>ROUND('qx mannen 2022'!CO95,10)</f>
        <v>0.12525788930000001</v>
      </c>
      <c r="CP95">
        <f>ROUND('qx mannen 2022'!CP95,10)</f>
        <v>0.1243546941</v>
      </c>
      <c r="CQ95">
        <f>ROUND('qx mannen 2022'!CQ95,10)</f>
        <v>0.1234575076</v>
      </c>
      <c r="CR95">
        <f>ROUND('qx mannen 2022'!CR95,10)</f>
        <v>0.1225662998</v>
      </c>
      <c r="CS95">
        <f>ROUND('qx mannen 2022'!CS95,10)</f>
        <v>0.1216810405</v>
      </c>
      <c r="CT95">
        <f>ROUND('qx mannen 2022'!CT95,10)</f>
        <v>0.1208016992</v>
      </c>
      <c r="CU95">
        <f>ROUND('qx mannen 2022'!CU95,10)</f>
        <v>0.11992824539999999</v>
      </c>
      <c r="CV95">
        <f>ROUND('qx mannen 2022'!CV95,10)</f>
        <v>0.11906064819999999</v>
      </c>
      <c r="CW95">
        <f>ROUND('qx mannen 2022'!CW95,10)</f>
        <v>0.11819887680000001</v>
      </c>
      <c r="CX95">
        <f>ROUND('qx mannen 2022'!CX95,10)</f>
        <v>0.1173429003</v>
      </c>
      <c r="CY95">
        <f>ROUND('qx mannen 2022'!CY95,10)</f>
        <v>0.11649268760000001</v>
      </c>
      <c r="CZ95">
        <f>ROUND('qx mannen 2022'!CZ95,10)</f>
        <v>0.11564820770000001</v>
      </c>
      <c r="DA95">
        <f>ROUND('qx mannen 2022'!DA95,10)</f>
        <v>0.1148094295</v>
      </c>
      <c r="DB95">
        <f>ROUND('qx mannen 2022'!DB95,10)</f>
        <v>0.11397632169999999</v>
      </c>
      <c r="DC95">
        <f>ROUND('qx mannen 2022'!DC95,10)</f>
        <v>0.1131488531</v>
      </c>
      <c r="DD95">
        <f>ROUND('qx mannen 2022'!DD95,10)</f>
        <v>0.1123269925</v>
      </c>
      <c r="DE95">
        <f>ROUND('qx mannen 2022'!DE95,10)</f>
        <v>0.1115107087</v>
      </c>
      <c r="DF95">
        <f>ROUND('qx mannen 2022'!DF95,10)</f>
        <v>0.11069997049999999</v>
      </c>
      <c r="DG95">
        <f>ROUND('qx mannen 2022'!DG95,10)</f>
        <v>0.1098947466</v>
      </c>
      <c r="DH95">
        <f>ROUND('qx mannen 2022'!DH95,10)</f>
        <v>0.1090950059</v>
      </c>
      <c r="DI95">
        <f>ROUND('qx mannen 2022'!DI95,10)</f>
        <v>0.10830071719999999</v>
      </c>
      <c r="DJ95">
        <f>ROUND('qx mannen 2022'!DJ95,10)</f>
        <v>0.1075118493</v>
      </c>
      <c r="DK95">
        <f>ROUND('qx mannen 2022'!DK95,10)</f>
        <v>0.1067283713</v>
      </c>
      <c r="DL95">
        <f>ROUND('qx mannen 2022'!DL95,10)</f>
        <v>0.1059502521</v>
      </c>
      <c r="DM95">
        <f>ROUND('qx mannen 2022'!DM95,10)</f>
        <v>0.1051774607</v>
      </c>
      <c r="DN95">
        <f>ROUND('qx mannen 2022'!DN95,10)</f>
        <v>0.1044099661</v>
      </c>
      <c r="DO95">
        <f>ROUND('qx mannen 2022'!DO95,10)</f>
        <v>0.1036477376</v>
      </c>
      <c r="DP95">
        <f>ROUND('qx mannen 2022'!DP95,10)</f>
        <v>0.1028907443</v>
      </c>
      <c r="DQ95">
        <f>ROUND('qx mannen 2022'!DQ95,10)</f>
        <v>0.1021389555</v>
      </c>
      <c r="DR95">
        <f>ROUND('qx mannen 2022'!DR95,10)</f>
        <v>0.10139234060000001</v>
      </c>
      <c r="DS95">
        <f>ROUND('qx mannen 2022'!DS95,10)</f>
        <v>0.100650869</v>
      </c>
      <c r="DT95">
        <f>ROUND('qx mannen 2022'!DT95,10)</f>
        <v>9.9914510299999995E-2</v>
      </c>
      <c r="DU95">
        <f>ROUND('qx mannen 2022'!DU95,10)</f>
        <v>9.9183234100000003E-2</v>
      </c>
      <c r="DV95">
        <f>ROUND('qx mannen 2022'!DV95,10)</f>
        <v>9.8457009999999998E-2</v>
      </c>
      <c r="DW95">
        <f>ROUND('qx mannen 2022'!DW95,10)</f>
        <v>9.7735807800000005E-2</v>
      </c>
      <c r="DX95">
        <f>ROUND('qx mannen 2022'!DX95,10)</f>
        <v>9.7019597599999993E-2</v>
      </c>
      <c r="DY95">
        <f>ROUND('qx mannen 2022'!DY95,10)</f>
        <v>9.6308349099999996E-2</v>
      </c>
      <c r="DZ95">
        <f>ROUND('qx mannen 2022'!DZ95,10)</f>
        <v>9.5602032599999998E-2</v>
      </c>
      <c r="EA95">
        <f>ROUND('qx mannen 2022'!EA95,10)</f>
        <v>9.49006181E-2</v>
      </c>
      <c r="EB95">
        <f>ROUND('qx mannen 2022'!EB95,10)</f>
        <v>9.4204075999999998E-2</v>
      </c>
      <c r="EC95">
        <f>ROUND('qx mannen 2022'!EC95,10)</f>
        <v>9.3512376699999997E-2</v>
      </c>
      <c r="ED95">
        <f>ROUND('qx mannen 2022'!ED95,10)</f>
        <v>9.2825490699999999E-2</v>
      </c>
      <c r="EE95">
        <f>ROUND('qx mannen 2022'!EE95,10)</f>
        <v>9.2143388500000006E-2</v>
      </c>
      <c r="EF95">
        <f>ROUND('qx mannen 2022'!EF95,10)</f>
        <v>9.1466040999999998E-2</v>
      </c>
      <c r="EG95">
        <f>ROUND('qx mannen 2022'!EG95,10)</f>
        <v>9.0793418799999998E-2</v>
      </c>
      <c r="EH95">
        <f>ROUND('qx mannen 2022'!EH95,10)</f>
        <v>9.0125493000000001E-2</v>
      </c>
      <c r="EI95">
        <f>ROUND('qx mannen 2022'!EI95,10)</f>
        <v>8.9462234599999996E-2</v>
      </c>
      <c r="EJ95">
        <f>ROUND('qx mannen 2022'!EJ95,10)</f>
        <v>8.88036148E-2</v>
      </c>
      <c r="EK95">
        <f>ROUND('qx mannen 2022'!EK95,10)</f>
        <v>8.8149604899999998E-2</v>
      </c>
      <c r="EL95">
        <f>ROUND('qx mannen 2022'!EL95,10)</f>
        <v>8.7500176099999993E-2</v>
      </c>
      <c r="EM95">
        <f>ROUND('qx mannen 2022'!EM95,10)</f>
        <v>8.6855300199999999E-2</v>
      </c>
      <c r="EN95">
        <f>ROUND('qx mannen 2022'!EN95,10)</f>
        <v>8.6214948599999994E-2</v>
      </c>
      <c r="EO95">
        <f>ROUND('qx mannen 2022'!EO95,10)</f>
        <v>8.5579093199999998E-2</v>
      </c>
      <c r="EP95">
        <f>ROUND('qx mannen 2022'!EP95,10)</f>
        <v>8.4947705799999995E-2</v>
      </c>
      <c r="EQ95">
        <f>ROUND('qx mannen 2022'!EQ95,10)</f>
        <v>8.4320758400000001E-2</v>
      </c>
      <c r="ER95">
        <f>ROUND('qx mannen 2022'!ER95,10)</f>
        <v>8.3698223099999997E-2</v>
      </c>
      <c r="ES95">
        <f>ROUND('qx mannen 2022'!ES95,10)</f>
        <v>8.3080072199999994E-2</v>
      </c>
      <c r="ET95">
        <f>ROUND('qx mannen 2022'!ET95,10)</f>
        <v>8.2466278000000004E-2</v>
      </c>
      <c r="EU95">
        <f>ROUND('qx mannen 2022'!EU95,10)</f>
        <v>8.1856812900000006E-2</v>
      </c>
      <c r="EV95">
        <f>ROUND('qx mannen 2022'!EV95,10)</f>
        <v>8.1251649600000003E-2</v>
      </c>
      <c r="EW95">
        <f>ROUND('qx mannen 2022'!EW95,10)</f>
        <v>8.0650760899999993E-2</v>
      </c>
      <c r="EX95">
        <f>ROUND('qx mannen 2022'!EX95,10)</f>
        <v>8.0054119500000007E-2</v>
      </c>
      <c r="EY95">
        <f>ROUND('qx mannen 2022'!EY95,10)</f>
        <v>7.9461698400000003E-2</v>
      </c>
      <c r="EZ95">
        <f>ROUND('qx mannen 2022'!EZ95,10)</f>
        <v>7.8873470700000003E-2</v>
      </c>
      <c r="FA95">
        <f>ROUND('qx mannen 2022'!FA95,10)</f>
        <v>7.8289409700000007E-2</v>
      </c>
      <c r="FB95">
        <f>ROUND('qx mannen 2022'!FB95,10)</f>
        <v>7.7709488699999996E-2</v>
      </c>
      <c r="FC95">
        <f>ROUND('qx mannen 2022'!FC95,10)</f>
        <v>7.7133681100000004E-2</v>
      </c>
      <c r="FD95">
        <f>ROUND('qx mannen 2022'!FD95,10)</f>
        <v>7.6561960600000006E-2</v>
      </c>
      <c r="FE95">
        <f>ROUND('qx mannen 2022'!FE95,10)</f>
        <v>7.5994300900000006E-2</v>
      </c>
      <c r="FF95">
        <f>ROUND('qx mannen 2022'!FF95,10)</f>
        <v>7.5430675799999999E-2</v>
      </c>
      <c r="FG95">
        <f>ROUND('qx mannen 2022'!FG95,10)</f>
        <v>7.4871059300000001E-2</v>
      </c>
      <c r="FH95">
        <f>ROUND('qx mannen 2022'!FH95,10)</f>
        <v>7.4315425599999999E-2</v>
      </c>
      <c r="FI95">
        <f>ROUND('qx mannen 2022'!FI95,10)</f>
        <v>7.3763748700000006E-2</v>
      </c>
      <c r="FJ95">
        <f>ROUND('qx mannen 2022'!FJ95,10)</f>
        <v>7.3216003200000004E-2</v>
      </c>
      <c r="FK95">
        <f>ROUND('qx mannen 2022'!FK95,10)</f>
        <v>7.2672163400000003E-2</v>
      </c>
      <c r="FL95">
        <f>ROUND('qx mannen 2022'!FL95,10)</f>
        <v>7.2132204000000005E-2</v>
      </c>
      <c r="FM95">
        <f>ROUND('qx mannen 2022'!FM95,10)</f>
        <v>7.1596099799999993E-2</v>
      </c>
      <c r="FN95">
        <f>ROUND('qx mannen 2022'!FN95,10)</f>
        <v>7.1063825499999997E-2</v>
      </c>
      <c r="FO95">
        <f>ROUND('qx mannen 2022'!FO95,10)</f>
        <v>7.0535356199999996E-2</v>
      </c>
      <c r="FP95">
        <f>ROUND('qx mannen 2022'!FP95,10)</f>
        <v>7.0010666900000004E-2</v>
      </c>
      <c r="FQ95">
        <f>ROUND('qx mannen 2022'!FQ95,10)</f>
        <v>6.9489732999999998E-2</v>
      </c>
    </row>
    <row r="96" spans="2:173" x14ac:dyDescent="0.2">
      <c r="B96">
        <f>ROUND('qx mannen 2022'!B96,10)</f>
        <v>0.27532181690000002</v>
      </c>
      <c r="C96">
        <f>ROUND('qx mannen 2022'!C96,10)</f>
        <v>0.27380878110000001</v>
      </c>
      <c r="D96">
        <f>ROUND('qx mannen 2022'!D96,10)</f>
        <v>0.25741349200000002</v>
      </c>
      <c r="E96">
        <f>ROUND('qx mannen 2022'!E96,10)</f>
        <v>0.24920533780000001</v>
      </c>
      <c r="F96">
        <f>ROUND('qx mannen 2022'!F96,10)</f>
        <v>0.24483655109999999</v>
      </c>
      <c r="G96">
        <f>ROUND('qx mannen 2022'!G96,10)</f>
        <v>0.2423006701</v>
      </c>
      <c r="H96">
        <f>ROUND('qx mannen 2022'!H96,10)</f>
        <v>0.24063826960000001</v>
      </c>
      <c r="I96">
        <f>ROUND('qx mannen 2022'!I96,10)</f>
        <v>0.23938268509999999</v>
      </c>
      <c r="J96">
        <f>ROUND('qx mannen 2022'!J96,10)</f>
        <v>0.23830572880000001</v>
      </c>
      <c r="K96">
        <f>ROUND('qx mannen 2022'!K96,10)</f>
        <v>0.2372962652</v>
      </c>
      <c r="L96">
        <f>ROUND('qx mannen 2022'!L96,10)</f>
        <v>0.23630096789999999</v>
      </c>
      <c r="M96">
        <f>ROUND('qx mannen 2022'!M96,10)</f>
        <v>0.2352950966</v>
      </c>
      <c r="N96">
        <f>ROUND('qx mannen 2022'!N96,10)</f>
        <v>0.23426800589999999</v>
      </c>
      <c r="O96">
        <f>ROUND('qx mannen 2022'!O96,10)</f>
        <v>0.2332159456</v>
      </c>
      <c r="P96">
        <f>ROUND('qx mannen 2022'!P96,10)</f>
        <v>0.23213848270000001</v>
      </c>
      <c r="Q96">
        <f>ROUND('qx mannen 2022'!Q96,10)</f>
        <v>0.2310367267</v>
      </c>
      <c r="R96">
        <f>ROUND('qx mannen 2022'!R96,10)</f>
        <v>0.22991245339999999</v>
      </c>
      <c r="S96">
        <f>ROUND('qx mannen 2022'!S96,10)</f>
        <v>0.228767675</v>
      </c>
      <c r="T96">
        <f>ROUND('qx mannen 2022'!T96,10)</f>
        <v>0.2276044331</v>
      </c>
      <c r="U96">
        <f>ROUND('qx mannen 2022'!U96,10)</f>
        <v>0.22642470240000001</v>
      </c>
      <c r="V96">
        <f>ROUND('qx mannen 2022'!V96,10)</f>
        <v>0.2252303484</v>
      </c>
      <c r="W96">
        <f>ROUND('qx mannen 2022'!W96,10)</f>
        <v>0.22402311189999999</v>
      </c>
      <c r="X96">
        <f>ROUND('qx mannen 2022'!X96,10)</f>
        <v>0.22280460730000001</v>
      </c>
      <c r="Y96">
        <f>ROUND('qx mannen 2022'!Y96,10)</f>
        <v>0.22157632599999999</v>
      </c>
      <c r="Z96">
        <f>ROUND('qx mannen 2022'!Z96,10)</f>
        <v>0.22033964289999999</v>
      </c>
      <c r="AA96">
        <f>ROUND('qx mannen 2022'!AA96,10)</f>
        <v>0.2190958237</v>
      </c>
      <c r="AB96">
        <f>ROUND('qx mannen 2022'!AB96,10)</f>
        <v>0.21784603289999999</v>
      </c>
      <c r="AC96">
        <f>ROUND('qx mannen 2022'!AC96,10)</f>
        <v>0.2165913411</v>
      </c>
      <c r="AD96">
        <f>ROUND('qx mannen 2022'!AD96,10)</f>
        <v>0.215332732</v>
      </c>
      <c r="AE96">
        <f>ROUND('qx mannen 2022'!AE96,10)</f>
        <v>0.2140711089</v>
      </c>
      <c r="AF96">
        <f>ROUND('qx mannen 2022'!AF96,10)</f>
        <v>0.21280730149999999</v>
      </c>
      <c r="AG96">
        <f>ROUND('qx mannen 2022'!AG96,10)</f>
        <v>0.211542071</v>
      </c>
      <c r="AH96">
        <f>ROUND('qx mannen 2022'!AH96,10)</f>
        <v>0.21027611569999999</v>
      </c>
      <c r="AI96">
        <f>ROUND('qx mannen 2022'!AI96,10)</f>
        <v>0.20901007599999999</v>
      </c>
      <c r="AJ96">
        <f>ROUND('qx mannen 2022'!AJ96,10)</f>
        <v>0.20774453879999999</v>
      </c>
      <c r="AK96">
        <f>ROUND('qx mannen 2022'!AK96,10)</f>
        <v>0.20648004180000001</v>
      </c>
      <c r="AL96">
        <f>ROUND('qx mannen 2022'!AL96,10)</f>
        <v>0.20521707750000001</v>
      </c>
      <c r="AM96">
        <f>ROUND('qx mannen 2022'!AM96,10)</f>
        <v>0.20395609649999999</v>
      </c>
      <c r="AN96">
        <f>ROUND('qx mannen 2022'!AN96,10)</f>
        <v>0.20269751120000001</v>
      </c>
      <c r="AO96">
        <f>ROUND('qx mannen 2022'!AO96,10)</f>
        <v>0.2014416983</v>
      </c>
      <c r="AP96">
        <f>ROUND('qx mannen 2022'!AP96,10)</f>
        <v>0.2001890023</v>
      </c>
      <c r="AQ96">
        <f>ROUND('qx mannen 2022'!AQ96,10)</f>
        <v>0.19893973740000001</v>
      </c>
      <c r="AR96">
        <f>ROUND('qx mannen 2022'!AR96,10)</f>
        <v>0.1976941904</v>
      </c>
      <c r="AS96">
        <f>ROUND('qx mannen 2022'!AS96,10)</f>
        <v>0.1964526227</v>
      </c>
      <c r="AT96">
        <f>ROUND('qx mannen 2022'!AT96,10)</f>
        <v>0.19521527250000001</v>
      </c>
      <c r="AU96">
        <f>ROUND('qx mannen 2022'!AU96,10)</f>
        <v>0.1939823561</v>
      </c>
      <c r="AV96">
        <f>ROUND('qx mannen 2022'!AV96,10)</f>
        <v>0.19275407059999999</v>
      </c>
      <c r="AW96">
        <f>ROUND('qx mannen 2022'!AW96,10)</f>
        <v>0.1915305944</v>
      </c>
      <c r="AX96">
        <f>ROUND('qx mannen 2022'!AX96,10)</f>
        <v>0.1903120895</v>
      </c>
      <c r="AY96">
        <f>ROUND('qx mannen 2022'!AY96,10)</f>
        <v>0.18909870240000001</v>
      </c>
      <c r="AZ96">
        <f>ROUND('qx mannen 2022'!AZ96,10)</f>
        <v>0.1878905655</v>
      </c>
      <c r="BA96">
        <f>ROUND('qx mannen 2022'!BA96,10)</f>
        <v>0.18668779830000001</v>
      </c>
      <c r="BB96">
        <f>ROUND('qx mannen 2022'!BB96,10)</f>
        <v>0.185490508</v>
      </c>
      <c r="BC96">
        <f>ROUND('qx mannen 2022'!BC96,10)</f>
        <v>0.18429879120000001</v>
      </c>
      <c r="BD96">
        <f>ROUND('qx mannen 2022'!BD96,10)</f>
        <v>0.18311273419999999</v>
      </c>
      <c r="BE96">
        <f>ROUND('qx mannen 2022'!BE96,10)</f>
        <v>0.18193241390000001</v>
      </c>
      <c r="BF96">
        <f>ROUND('qx mannen 2022'!BF96,10)</f>
        <v>0.18075789889999999</v>
      </c>
      <c r="BG96">
        <f>ROUND('qx mannen 2022'!BG96,10)</f>
        <v>0.17958924970000001</v>
      </c>
      <c r="BH96">
        <f>ROUND('qx mannen 2022'!BH96,10)</f>
        <v>0.17842651970000001</v>
      </c>
      <c r="BI96">
        <f>ROUND('qx mannen 2022'!BI96,10)</f>
        <v>0.1772697557</v>
      </c>
      <c r="BJ96">
        <f>ROUND('qx mannen 2022'!BJ96,10)</f>
        <v>0.17611899819999999</v>
      </c>
      <c r="BK96">
        <f>ROUND('qx mannen 2022'!BK96,10)</f>
        <v>0.17497428239999999</v>
      </c>
      <c r="BL96">
        <f>ROUND('qx mannen 2022'!BL96,10)</f>
        <v>0.17383563799999999</v>
      </c>
      <c r="BM96">
        <f>ROUND('qx mannen 2022'!BM96,10)</f>
        <v>0.17270309019999999</v>
      </c>
      <c r="BN96">
        <f>ROUND('qx mannen 2022'!BN96,10)</f>
        <v>0.17157665969999999</v>
      </c>
      <c r="BO96">
        <f>ROUND('qx mannen 2022'!BO96,10)</f>
        <v>0.17045636319999999</v>
      </c>
      <c r="BP96">
        <f>ROUND('qx mannen 2022'!BP96,10)</f>
        <v>0.16934221399999999</v>
      </c>
      <c r="BQ96">
        <f>ROUND('qx mannen 2022'!BQ96,10)</f>
        <v>0.16823422160000001</v>
      </c>
      <c r="BR96">
        <f>ROUND('qx mannen 2022'!BR96,10)</f>
        <v>0.16713239260000001</v>
      </c>
      <c r="BS96">
        <f>ROUND('qx mannen 2022'!BS96,10)</f>
        <v>0.1660367307</v>
      </c>
      <c r="BT96">
        <f>ROUND('qx mannen 2022'!BT96,10)</f>
        <v>0.1649472371</v>
      </c>
      <c r="BU96">
        <f>ROUND('qx mannen 2022'!BU96,10)</f>
        <v>0.16386391040000001</v>
      </c>
      <c r="BV96">
        <f>ROUND('qx mannen 2022'!BV96,10)</f>
        <v>0.16278674709999999</v>
      </c>
      <c r="BW96">
        <f>ROUND('qx mannen 2022'!BW96,10)</f>
        <v>0.1617157417</v>
      </c>
      <c r="BX96">
        <f>ROUND('qx mannen 2022'!BX96,10)</f>
        <v>0.1606508867</v>
      </c>
      <c r="BY96">
        <f>ROUND('qx mannen 2022'!BY96,10)</f>
        <v>0.159592173</v>
      </c>
      <c r="BZ96">
        <f>ROUND('qx mannen 2022'!BZ96,10)</f>
        <v>0.1585395899</v>
      </c>
      <c r="CA96">
        <f>ROUND('qx mannen 2022'!CA96,10)</f>
        <v>0.15749312530000001</v>
      </c>
      <c r="CB96">
        <f>ROUND('qx mannen 2022'!CB96,10)</f>
        <v>0.15645276559999999</v>
      </c>
      <c r="CC96">
        <f>ROUND('qx mannen 2022'!CC96,10)</f>
        <v>0.1554184961</v>
      </c>
      <c r="CD96">
        <f>ROUND('qx mannen 2022'!CD96,10)</f>
        <v>0.15439030109999999</v>
      </c>
      <c r="CE96">
        <f>ROUND('qx mannen 2022'!CE96,10)</f>
        <v>0.15336816380000001</v>
      </c>
      <c r="CF96">
        <f>ROUND('qx mannen 2022'!CF96,10)</f>
        <v>0.1523520662</v>
      </c>
      <c r="CG96">
        <f>ROUND('qx mannen 2022'!CG96,10)</f>
        <v>0.15134199000000001</v>
      </c>
      <c r="CH96">
        <f>ROUND('qx mannen 2022'!CH96,10)</f>
        <v>0.1503379155</v>
      </c>
      <c r="CI96">
        <f>ROUND('qx mannen 2022'!CI96,10)</f>
        <v>0.14933982270000001</v>
      </c>
      <c r="CJ96">
        <f>ROUND('qx mannen 2022'!CJ96,10)</f>
        <v>0.1483476909</v>
      </c>
      <c r="CK96">
        <f>ROUND('qx mannen 2022'!CK96,10)</f>
        <v>0.14736149849999999</v>
      </c>
      <c r="CL96">
        <f>ROUND('qx mannen 2022'!CL96,10)</f>
        <v>0.14638122370000001</v>
      </c>
      <c r="CM96">
        <f>ROUND('qx mannen 2022'!CM96,10)</f>
        <v>0.14540684400000001</v>
      </c>
      <c r="CN96">
        <f>ROUND('qx mannen 2022'!CN96,10)</f>
        <v>0.14443833659999999</v>
      </c>
      <c r="CO96">
        <f>ROUND('qx mannen 2022'!CO96,10)</f>
        <v>0.143475678</v>
      </c>
      <c r="CP96">
        <f>ROUND('qx mannen 2022'!CP96,10)</f>
        <v>0.14251884470000001</v>
      </c>
      <c r="CQ96">
        <f>ROUND('qx mannen 2022'!CQ96,10)</f>
        <v>0.1415678125</v>
      </c>
      <c r="CR96">
        <f>ROUND('qx mannen 2022'!CR96,10)</f>
        <v>0.1406225572</v>
      </c>
      <c r="CS96">
        <f>ROUND('qx mannen 2022'!CS96,10)</f>
        <v>0.139683054</v>
      </c>
      <c r="CT96">
        <f>ROUND('qx mannen 2022'!CT96,10)</f>
        <v>0.13874927810000001</v>
      </c>
      <c r="CU96">
        <f>ROUND('qx mannen 2022'!CU96,10)</f>
        <v>0.13782120440000001</v>
      </c>
      <c r="CV96">
        <f>ROUND('qx mannen 2022'!CV96,10)</f>
        <v>0.1368988075</v>
      </c>
      <c r="CW96">
        <f>ROUND('qx mannen 2022'!CW96,10)</f>
        <v>0.13598206190000001</v>
      </c>
      <c r="CX96">
        <f>ROUND('qx mannen 2022'!CX96,10)</f>
        <v>0.13507094189999999</v>
      </c>
      <c r="CY96">
        <f>ROUND('qx mannen 2022'!CY96,10)</f>
        <v>0.13416542170000001</v>
      </c>
      <c r="CZ96">
        <f>ROUND('qx mannen 2022'!CZ96,10)</f>
        <v>0.13326547520000001</v>
      </c>
      <c r="DA96">
        <f>ROUND('qx mannen 2022'!DA96,10)</f>
        <v>0.13237107649999999</v>
      </c>
      <c r="DB96">
        <f>ROUND('qx mannen 2022'!DB96,10)</f>
        <v>0.13148219929999999</v>
      </c>
      <c r="DC96">
        <f>ROUND('qx mannen 2022'!DC96,10)</f>
        <v>0.13059881740000001</v>
      </c>
      <c r="DD96">
        <f>ROUND('qx mannen 2022'!DD96,10)</f>
        <v>0.1297209043</v>
      </c>
      <c r="DE96">
        <f>ROUND('qx mannen 2022'!DE96,10)</f>
        <v>0.12884843369999999</v>
      </c>
      <c r="DF96">
        <f>ROUND('qx mannen 2022'!DF96,10)</f>
        <v>0.12798137909999999</v>
      </c>
      <c r="DG96">
        <f>ROUND('qx mannen 2022'!DG96,10)</f>
        <v>0.12711971399999999</v>
      </c>
      <c r="DH96">
        <f>ROUND('qx mannen 2022'!DH96,10)</f>
        <v>0.12626341169999999</v>
      </c>
      <c r="DI96">
        <f>ROUND('qx mannen 2022'!DI96,10)</f>
        <v>0.12541244579999999</v>
      </c>
      <c r="DJ96">
        <f>ROUND('qx mannen 2022'!DJ96,10)</f>
        <v>0.12456678960000001</v>
      </c>
      <c r="DK96">
        <f>ROUND('qx mannen 2022'!DK96,10)</f>
        <v>0.12372641650000001</v>
      </c>
      <c r="DL96">
        <f>ROUND('qx mannen 2022'!DL96,10)</f>
        <v>0.1228912999</v>
      </c>
      <c r="DM96">
        <f>ROUND('qx mannen 2022'!DM96,10)</f>
        <v>0.1220614131</v>
      </c>
      <c r="DN96">
        <f>ROUND('qx mannen 2022'!DN96,10)</f>
        <v>0.1212367295</v>
      </c>
      <c r="DO96">
        <f>ROUND('qx mannen 2022'!DO96,10)</f>
        <v>0.1204172226</v>
      </c>
      <c r="DP96">
        <f>ROUND('qx mannen 2022'!DP96,10)</f>
        <v>0.1196028658</v>
      </c>
      <c r="DQ96">
        <f>ROUND('qx mannen 2022'!DQ96,10)</f>
        <v>0.1187936324</v>
      </c>
      <c r="DR96">
        <f>ROUND('qx mannen 2022'!DR96,10)</f>
        <v>0.1179894959</v>
      </c>
      <c r="DS96">
        <f>ROUND('qx mannen 2022'!DS96,10)</f>
        <v>0.1171904299</v>
      </c>
      <c r="DT96">
        <f>ROUND('qx mannen 2022'!DT96,10)</f>
        <v>0.1163964079</v>
      </c>
      <c r="DU96">
        <f>ROUND('qx mannen 2022'!DU96,10)</f>
        <v>0.1156074034</v>
      </c>
      <c r="DV96">
        <f>ROUND('qx mannen 2022'!DV96,10)</f>
        <v>0.11482339</v>
      </c>
      <c r="DW96">
        <f>ROUND('qx mannen 2022'!DW96,10)</f>
        <v>0.1140443414</v>
      </c>
      <c r="DX96">
        <f>ROUND('qx mannen 2022'!DX96,10)</f>
        <v>0.1132702313</v>
      </c>
      <c r="DY96">
        <f>ROUND('qx mannen 2022'!DY96,10)</f>
        <v>0.11250103340000001</v>
      </c>
      <c r="DZ96">
        <f>ROUND('qx mannen 2022'!DZ96,10)</f>
        <v>0.1117367215</v>
      </c>
      <c r="EA96">
        <f>ROUND('qx mannen 2022'!EA96,10)</f>
        <v>0.1109772696</v>
      </c>
      <c r="EB96">
        <f>ROUND('qx mannen 2022'!EB96,10)</f>
        <v>0.1102226514</v>
      </c>
      <c r="EC96">
        <f>ROUND('qx mannen 2022'!EC96,10)</f>
        <v>0.109472841</v>
      </c>
      <c r="ED96">
        <f>ROUND('qx mannen 2022'!ED96,10)</f>
        <v>0.1087278124</v>
      </c>
      <c r="EE96">
        <f>ROUND('qx mannen 2022'!EE96,10)</f>
        <v>0.1079875397</v>
      </c>
      <c r="EF96">
        <f>ROUND('qx mannen 2022'!EF96,10)</f>
        <v>0.1072519971</v>
      </c>
      <c r="EG96">
        <f>ROUND('qx mannen 2022'!EG96,10)</f>
        <v>0.1065211588</v>
      </c>
      <c r="EH96">
        <f>ROUND('qx mannen 2022'!EH96,10)</f>
        <v>0.1057949991</v>
      </c>
      <c r="EI96">
        <f>ROUND('qx mannen 2022'!EI96,10)</f>
        <v>0.1050734924</v>
      </c>
      <c r="EJ96">
        <f>ROUND('qx mannen 2022'!EJ96,10)</f>
        <v>0.1043566132</v>
      </c>
      <c r="EK96">
        <f>ROUND('qx mannen 2022'!EK96,10)</f>
        <v>0.1036443358</v>
      </c>
      <c r="EL96">
        <f>ROUND('qx mannen 2022'!EL96,10)</f>
        <v>0.102936635</v>
      </c>
      <c r="EM96">
        <f>ROUND('qx mannen 2022'!EM96,10)</f>
        <v>0.1022334855</v>
      </c>
      <c r="EN96">
        <f>ROUND('qx mannen 2022'!EN96,10)</f>
        <v>0.1015348619</v>
      </c>
      <c r="EO96">
        <f>ROUND('qx mannen 2022'!EO96,10)</f>
        <v>0.100840739</v>
      </c>
      <c r="EP96">
        <f>ROUND('qx mannen 2022'!EP96,10)</f>
        <v>0.1001510919</v>
      </c>
      <c r="EQ96">
        <f>ROUND('qx mannen 2022'!EQ96,10)</f>
        <v>9.9465895400000004E-2</v>
      </c>
      <c r="ER96">
        <f>ROUND('qx mannen 2022'!ER96,10)</f>
        <v>9.8785124599999996E-2</v>
      </c>
      <c r="ES96">
        <f>ROUND('qx mannen 2022'!ES96,10)</f>
        <v>9.8108754800000003E-2</v>
      </c>
      <c r="ET96">
        <f>ROUND('qx mannen 2022'!ET96,10)</f>
        <v>9.7436760999999997E-2</v>
      </c>
      <c r="EU96">
        <f>ROUND('qx mannen 2022'!EU96,10)</f>
        <v>9.6769118700000004E-2</v>
      </c>
      <c r="EV96">
        <f>ROUND('qx mannen 2022'!EV96,10)</f>
        <v>9.6105803200000006E-2</v>
      </c>
      <c r="EW96">
        <f>ROUND('qx mannen 2022'!EW96,10)</f>
        <v>9.5446790000000004E-2</v>
      </c>
      <c r="EX96">
        <f>ROUND('qx mannen 2022'!EX96,10)</f>
        <v>9.4792054700000003E-2</v>
      </c>
      <c r="EY96">
        <f>ROUND('qx mannen 2022'!EY96,10)</f>
        <v>9.4141573000000006E-2</v>
      </c>
      <c r="EZ96">
        <f>ROUND('qx mannen 2022'!EZ96,10)</f>
        <v>9.3495320500000006E-2</v>
      </c>
      <c r="FA96">
        <f>ROUND('qx mannen 2022'!FA96,10)</f>
        <v>9.2853273200000003E-2</v>
      </c>
      <c r="FB96">
        <f>ROUND('qx mannen 2022'!FB96,10)</f>
        <v>9.2215406900000005E-2</v>
      </c>
      <c r="FC96">
        <f>ROUND('qx mannen 2022'!FC96,10)</f>
        <v>9.1581697700000006E-2</v>
      </c>
      <c r="FD96">
        <f>ROUND('qx mannen 2022'!FD96,10)</f>
        <v>9.0952121600000005E-2</v>
      </c>
      <c r="FE96">
        <f>ROUND('qx mannen 2022'!FE96,10)</f>
        <v>9.0326654899999997E-2</v>
      </c>
      <c r="FF96">
        <f>ROUND('qx mannen 2022'!FF96,10)</f>
        <v>8.9705273799999999E-2</v>
      </c>
      <c r="FG96">
        <f>ROUND('qx mannen 2022'!FG96,10)</f>
        <v>8.9087954699999999E-2</v>
      </c>
      <c r="FH96">
        <f>ROUND('qx mannen 2022'!FH96,10)</f>
        <v>8.8474674099999998E-2</v>
      </c>
      <c r="FI96">
        <f>ROUND('qx mannen 2022'!FI96,10)</f>
        <v>8.78654086E-2</v>
      </c>
      <c r="FJ96">
        <f>ROUND('qx mannen 2022'!FJ96,10)</f>
        <v>8.7260134700000005E-2</v>
      </c>
      <c r="FK96">
        <f>ROUND('qx mannen 2022'!FK96,10)</f>
        <v>8.6658829199999995E-2</v>
      </c>
      <c r="FL96">
        <f>ROUND('qx mannen 2022'!FL96,10)</f>
        <v>8.6061469000000002E-2</v>
      </c>
      <c r="FM96">
        <f>ROUND('qx mannen 2022'!FM96,10)</f>
        <v>8.5468031E-2</v>
      </c>
      <c r="FN96">
        <f>ROUND('qx mannen 2022'!FN96,10)</f>
        <v>8.4878492200000002E-2</v>
      </c>
      <c r="FO96">
        <f>ROUND('qx mannen 2022'!FO96,10)</f>
        <v>8.4292829700000002E-2</v>
      </c>
      <c r="FP96">
        <f>ROUND('qx mannen 2022'!FP96,10)</f>
        <v>8.3711020799999994E-2</v>
      </c>
      <c r="FQ96">
        <f>ROUND('qx mannen 2022'!FQ96,10)</f>
        <v>8.3133042700000007E-2</v>
      </c>
    </row>
    <row r="97" spans="2:173" x14ac:dyDescent="0.2">
      <c r="B97">
        <f>ROUND('qx mannen 2022'!B97,10)</f>
        <v>0.29836058669999999</v>
      </c>
      <c r="C97">
        <f>ROUND('qx mannen 2022'!C97,10)</f>
        <v>0.29687536269999998</v>
      </c>
      <c r="D97">
        <f>ROUND('qx mannen 2022'!D97,10)</f>
        <v>0.27949975379999997</v>
      </c>
      <c r="E97">
        <f>ROUND('qx mannen 2022'!E97,10)</f>
        <v>0.27083950089999997</v>
      </c>
      <c r="F97">
        <f>ROUND('qx mannen 2022'!F97,10)</f>
        <v>0.26627686579999998</v>
      </c>
      <c r="G97">
        <f>ROUND('qx mannen 2022'!G97,10)</f>
        <v>0.26367283250000001</v>
      </c>
      <c r="H97">
        <f>ROUND('qx mannen 2022'!H97,10)</f>
        <v>0.26200248650000002</v>
      </c>
      <c r="I97">
        <f>ROUND('qx mannen 2022'!I97,10)</f>
        <v>0.2607666817</v>
      </c>
      <c r="J97">
        <f>ROUND('qx mannen 2022'!J97,10)</f>
        <v>0.25972113009999998</v>
      </c>
      <c r="K97">
        <f>ROUND('qx mannen 2022'!K97,10)</f>
        <v>0.25874676489999998</v>
      </c>
      <c r="L97">
        <f>ROUND('qx mannen 2022'!L97,10)</f>
        <v>0.25778640990000001</v>
      </c>
      <c r="M97">
        <f>ROUND('qx mannen 2022'!M97,10)</f>
        <v>0.2568135124</v>
      </c>
      <c r="N97">
        <f>ROUND('qx mannen 2022'!N97,10)</f>
        <v>0.25581662890000001</v>
      </c>
      <c r="O97">
        <f>ROUND('qx mannen 2022'!O97,10)</f>
        <v>0.25479171270000001</v>
      </c>
      <c r="P97">
        <f>ROUND('qx mannen 2022'!P97,10)</f>
        <v>0.25373827879999999</v>
      </c>
      <c r="Q97">
        <f>ROUND('qx mannen 2022'!Q97,10)</f>
        <v>0.25265750110000001</v>
      </c>
      <c r="R97">
        <f>ROUND('qx mannen 2022'!R97,10)</f>
        <v>0.25155127179999998</v>
      </c>
      <c r="S97">
        <f>ROUND('qx mannen 2022'!S97,10)</f>
        <v>0.25042174</v>
      </c>
      <c r="T97">
        <f>ROUND('qx mannen 2022'!T97,10)</f>
        <v>0.24927108919999999</v>
      </c>
      <c r="U97">
        <f>ROUND('qx mannen 2022'!U97,10)</f>
        <v>0.2481014335</v>
      </c>
      <c r="V97">
        <f>ROUND('qx mannen 2022'!V97,10)</f>
        <v>0.24691477170000001</v>
      </c>
      <c r="W97">
        <f>ROUND('qx mannen 2022'!W97,10)</f>
        <v>0.24571297110000001</v>
      </c>
      <c r="X97">
        <f>ROUND('qx mannen 2022'!X97,10)</f>
        <v>0.24449776449999999</v>
      </c>
      <c r="Y97">
        <f>ROUND('qx mannen 2022'!Y97,10)</f>
        <v>0.2432707543</v>
      </c>
      <c r="Z97">
        <f>ROUND('qx mannen 2022'!Z97,10)</f>
        <v>0.24203341919999999</v>
      </c>
      <c r="AA97">
        <f>ROUND('qx mannen 2022'!AA97,10)</f>
        <v>0.24078712190000001</v>
      </c>
      <c r="AB97">
        <f>ROUND('qx mannen 2022'!AB97,10)</f>
        <v>0.23953311720000001</v>
      </c>
      <c r="AC97">
        <f>ROUND('qx mannen 2022'!AC97,10)</f>
        <v>0.23827256020000001</v>
      </c>
      <c r="AD97">
        <f>ROUND('qx mannen 2022'!AD97,10)</f>
        <v>0.23700651349999999</v>
      </c>
      <c r="AE97">
        <f>ROUND('qx mannen 2022'!AE97,10)</f>
        <v>0.235735954</v>
      </c>
      <c r="AF97">
        <f>ROUND('qx mannen 2022'!AF97,10)</f>
        <v>0.23446178000000001</v>
      </c>
      <c r="AG97">
        <f>ROUND('qx mannen 2022'!AG97,10)</f>
        <v>0.23318481720000001</v>
      </c>
      <c r="AH97">
        <f>ROUND('qx mannen 2022'!AH97,10)</f>
        <v>0.23190582379999999</v>
      </c>
      <c r="AI97">
        <f>ROUND('qx mannen 2022'!AI97,10)</f>
        <v>0.23062549639999999</v>
      </c>
      <c r="AJ97">
        <f>ROUND('qx mannen 2022'!AJ97,10)</f>
        <v>0.22934447459999999</v>
      </c>
      <c r="AK97">
        <f>ROUND('qx mannen 2022'!AK97,10)</f>
        <v>0.22806334519999999</v>
      </c>
      <c r="AL97">
        <f>ROUND('qx mannen 2022'!AL97,10)</f>
        <v>0.22678264679999999</v>
      </c>
      <c r="AM97">
        <f>ROUND('qx mannen 2022'!AM97,10)</f>
        <v>0.22550287329999999</v>
      </c>
      <c r="AN97">
        <f>ROUND('qx mannen 2022'!AN97,10)</f>
        <v>0.22422447749999999</v>
      </c>
      <c r="AO97">
        <f>ROUND('qx mannen 2022'!AO97,10)</f>
        <v>0.22294787420000001</v>
      </c>
      <c r="AP97">
        <f>ROUND('qx mannen 2022'!AP97,10)</f>
        <v>0.22167344350000001</v>
      </c>
      <c r="AQ97">
        <f>ROUND('qx mannen 2022'!AQ97,10)</f>
        <v>0.22040153330000001</v>
      </c>
      <c r="AR97">
        <f>ROUND('qx mannen 2022'!AR97,10)</f>
        <v>0.219132462</v>
      </c>
      <c r="AS97">
        <f>ROUND('qx mannen 2022'!AS97,10)</f>
        <v>0.21786652070000001</v>
      </c>
      <c r="AT97">
        <f>ROUND('qx mannen 2022'!AT97,10)</f>
        <v>0.2166039753</v>
      </c>
      <c r="AU97">
        <f>ROUND('qx mannen 2022'!AU97,10)</f>
        <v>0.21534506910000001</v>
      </c>
      <c r="AV97">
        <f>ROUND('qx mannen 2022'!AV97,10)</f>
        <v>0.2140900235</v>
      </c>
      <c r="AW97">
        <f>ROUND('qx mannen 2022'!AW97,10)</f>
        <v>0.2128390409</v>
      </c>
      <c r="AX97">
        <f>ROUND('qx mannen 2022'!AX97,10)</f>
        <v>0.21159230540000001</v>
      </c>
      <c r="AY97">
        <f>ROUND('qx mannen 2022'!AY97,10)</f>
        <v>0.21034998469999999</v>
      </c>
      <c r="AZ97">
        <f>ROUND('qx mannen 2022'!AZ97,10)</f>
        <v>0.20911223109999999</v>
      </c>
      <c r="BA97">
        <f>ROUND('qx mannen 2022'!BA97,10)</f>
        <v>0.207879183</v>
      </c>
      <c r="BB97">
        <f>ROUND('qx mannen 2022'!BB97,10)</f>
        <v>0.20665096590000001</v>
      </c>
      <c r="BC97">
        <f>ROUND('qx mannen 2022'!BC97,10)</f>
        <v>0.20542769329999999</v>
      </c>
      <c r="BD97">
        <f>ROUND('qx mannen 2022'!BD97,10)</f>
        <v>0.2042094679</v>
      </c>
      <c r="BE97">
        <f>ROUND('qx mannen 2022'!BE97,10)</f>
        <v>0.20299638219999999</v>
      </c>
      <c r="BF97">
        <f>ROUND('qx mannen 2022'!BF97,10)</f>
        <v>0.20178851959999999</v>
      </c>
      <c r="BG97">
        <f>ROUND('qx mannen 2022'!BG97,10)</f>
        <v>0.20058595479999999</v>
      </c>
      <c r="BH97">
        <f>ROUND('qx mannen 2022'!BH97,10)</f>
        <v>0.19938875489999999</v>
      </c>
      <c r="BI97">
        <f>ROUND('qx mannen 2022'!BI97,10)</f>
        <v>0.1981969797</v>
      </c>
      <c r="BJ97">
        <f>ROUND('qx mannen 2022'!BJ97,10)</f>
        <v>0.19701068220000001</v>
      </c>
      <c r="BK97">
        <f>ROUND('qx mannen 2022'!BK97,10)</f>
        <v>0.1958299094</v>
      </c>
      <c r="BL97">
        <f>ROUND('qx mannen 2022'!BL97,10)</f>
        <v>0.1946547028</v>
      </c>
      <c r="BM97">
        <f>ROUND('qx mannen 2022'!BM97,10)</f>
        <v>0.19348509859999999</v>
      </c>
      <c r="BN97">
        <f>ROUND('qx mannen 2022'!BN97,10)</f>
        <v>0.1923211283</v>
      </c>
      <c r="BO97">
        <f>ROUND('qx mannen 2022'!BO97,10)</f>
        <v>0.1911628189</v>
      </c>
      <c r="BP97">
        <f>ROUND('qx mannen 2022'!BP97,10)</f>
        <v>0.19001019359999999</v>
      </c>
      <c r="BQ97">
        <f>ROUND('qx mannen 2022'!BQ97,10)</f>
        <v>0.1888632717</v>
      </c>
      <c r="BR97">
        <f>ROUND('qx mannen 2022'!BR97,10)</f>
        <v>0.1877220691</v>
      </c>
      <c r="BS97">
        <f>ROUND('qx mannen 2022'!BS97,10)</f>
        <v>0.1865865988</v>
      </c>
      <c r="BT97">
        <f>ROUND('qx mannen 2022'!BT97,10)</f>
        <v>0.18545687059999999</v>
      </c>
      <c r="BU97">
        <f>ROUND('qx mannen 2022'!BU97,10)</f>
        <v>0.1843328917</v>
      </c>
      <c r="BV97">
        <f>ROUND('qx mannen 2022'!BV97,10)</f>
        <v>0.18321466710000001</v>
      </c>
      <c r="BW97">
        <f>ROUND('qx mannen 2022'!BW97,10)</f>
        <v>0.18210219929999999</v>
      </c>
      <c r="BX97">
        <f>ROUND('qx mannen 2022'!BX97,10)</f>
        <v>0.18099548879999999</v>
      </c>
      <c r="BY97">
        <f>ROUND('qx mannen 2022'!BY97,10)</f>
        <v>0.17989453420000001</v>
      </c>
      <c r="BZ97">
        <f>ROUND('qx mannen 2022'!BZ97,10)</f>
        <v>0.1787993323</v>
      </c>
      <c r="CA97">
        <f>ROUND('qx mannen 2022'!CA97,10)</f>
        <v>0.17770987839999999</v>
      </c>
      <c r="CB97">
        <f>ROUND('qx mannen 2022'!CB97,10)</f>
        <v>0.1766261663</v>
      </c>
      <c r="CC97">
        <f>ROUND('qx mannen 2022'!CC97,10)</f>
        <v>0.17554818829999999</v>
      </c>
      <c r="CD97">
        <f>ROUND('qx mannen 2022'!CD97,10)</f>
        <v>0.17447593550000001</v>
      </c>
      <c r="CE97">
        <f>ROUND('qx mannen 2022'!CE97,10)</f>
        <v>0.17340939799999999</v>
      </c>
      <c r="CF97">
        <f>ROUND('qx mannen 2022'!CF97,10)</f>
        <v>0.1723485645</v>
      </c>
      <c r="CG97">
        <f>ROUND('qx mannen 2022'!CG97,10)</f>
        <v>0.17129342310000001</v>
      </c>
      <c r="CH97">
        <f>ROUND('qx mannen 2022'!CH97,10)</f>
        <v>0.17024396080000001</v>
      </c>
      <c r="CI97">
        <f>ROUND('qx mannen 2022'!CI97,10)</f>
        <v>0.1692001638</v>
      </c>
      <c r="CJ97">
        <f>ROUND('qx mannen 2022'!CJ97,10)</f>
        <v>0.1681620174</v>
      </c>
      <c r="CK97">
        <f>ROUND('qx mannen 2022'!CK97,10)</f>
        <v>0.1671295065</v>
      </c>
      <c r="CL97">
        <f>ROUND('qx mannen 2022'!CL97,10)</f>
        <v>0.1661026152</v>
      </c>
      <c r="CM97">
        <f>ROUND('qx mannen 2022'!CM97,10)</f>
        <v>0.16508132680000001</v>
      </c>
      <c r="CN97">
        <f>ROUND('qx mannen 2022'!CN97,10)</f>
        <v>0.1640656244</v>
      </c>
      <c r="CO97">
        <f>ROUND('qx mannen 2022'!CO97,10)</f>
        <v>0.16305549050000001</v>
      </c>
      <c r="CP97">
        <f>ROUND('qx mannen 2022'!CP97,10)</f>
        <v>0.16205090690000001</v>
      </c>
      <c r="CQ97">
        <f>ROUND('qx mannen 2022'!CQ97,10)</f>
        <v>0.1610518554</v>
      </c>
      <c r="CR97">
        <f>ROUND('qx mannen 2022'!CR97,10)</f>
        <v>0.16005831700000001</v>
      </c>
      <c r="CS97">
        <f>ROUND('qx mannen 2022'!CS97,10)</f>
        <v>0.15907027269999999</v>
      </c>
      <c r="CT97">
        <f>ROUND('qx mannen 2022'!CT97,10)</f>
        <v>0.15808770280000001</v>
      </c>
      <c r="CU97">
        <f>ROUND('qx mannen 2022'!CU97,10)</f>
        <v>0.1571105877</v>
      </c>
      <c r="CV97">
        <f>ROUND('qx mannen 2022'!CV97,10)</f>
        <v>0.15613890720000001</v>
      </c>
      <c r="CW97">
        <f>ROUND('qx mannen 2022'!CW97,10)</f>
        <v>0.155172641</v>
      </c>
      <c r="CX97">
        <f>ROUND('qx mannen 2022'!CX97,10)</f>
        <v>0.15421176859999999</v>
      </c>
      <c r="CY97">
        <f>ROUND('qx mannen 2022'!CY97,10)</f>
        <v>0.15325626919999999</v>
      </c>
      <c r="CZ97">
        <f>ROUND('qx mannen 2022'!CZ97,10)</f>
        <v>0.15230612190000001</v>
      </c>
      <c r="DA97">
        <f>ROUND('qx mannen 2022'!DA97,10)</f>
        <v>0.1513613056</v>
      </c>
      <c r="DB97">
        <f>ROUND('qx mannen 2022'!DB97,10)</f>
        <v>0.15042179889999999</v>
      </c>
      <c r="DC97">
        <f>ROUND('qx mannen 2022'!DC97,10)</f>
        <v>0.14948758049999999</v>
      </c>
      <c r="DD97">
        <f>ROUND('qx mannen 2022'!DD97,10)</f>
        <v>0.14855862880000001</v>
      </c>
      <c r="DE97">
        <f>ROUND('qx mannen 2022'!DE97,10)</f>
        <v>0.14763492219999999</v>
      </c>
      <c r="DF97">
        <f>ROUND('qx mannen 2022'!DF97,10)</f>
        <v>0.14671643879999999</v>
      </c>
      <c r="DG97">
        <f>ROUND('qx mannen 2022'!DG97,10)</f>
        <v>0.1458031568</v>
      </c>
      <c r="DH97">
        <f>ROUND('qx mannen 2022'!DH97,10)</f>
        <v>0.14489505429999999</v>
      </c>
      <c r="DI97">
        <f>ROUND('qx mannen 2022'!DI97,10)</f>
        <v>0.1439921092</v>
      </c>
      <c r="DJ97">
        <f>ROUND('qx mannen 2022'!DJ97,10)</f>
        <v>0.14309429940000001</v>
      </c>
      <c r="DK97">
        <f>ROUND('qx mannen 2022'!DK97,10)</f>
        <v>0.14220160279999999</v>
      </c>
      <c r="DL97">
        <f>ROUND('qx mannen 2022'!DL97,10)</f>
        <v>0.14131399720000001</v>
      </c>
      <c r="DM97">
        <f>ROUND('qx mannen 2022'!DM97,10)</f>
        <v>0.14043146030000001</v>
      </c>
      <c r="DN97">
        <f>ROUND('qx mannen 2022'!DN97,10)</f>
        <v>0.13955396980000001</v>
      </c>
      <c r="DO97">
        <f>ROUND('qx mannen 2022'!DO97,10)</f>
        <v>0.13868150339999999</v>
      </c>
      <c r="DP97">
        <f>ROUND('qx mannen 2022'!DP97,10)</f>
        <v>0.13781403880000001</v>
      </c>
      <c r="DQ97">
        <f>ROUND('qx mannen 2022'!DQ97,10)</f>
        <v>0.1369515536</v>
      </c>
      <c r="DR97">
        <f>ROUND('qx mannen 2022'!DR97,10)</f>
        <v>0.13609402540000001</v>
      </c>
      <c r="DS97">
        <f>ROUND('qx mannen 2022'!DS97,10)</f>
        <v>0.13524143180000001</v>
      </c>
      <c r="DT97">
        <f>ROUND('qx mannen 2022'!DT97,10)</f>
        <v>0.13439375040000001</v>
      </c>
      <c r="DU97">
        <f>ROUND('qx mannen 2022'!DU97,10)</f>
        <v>0.13355095880000001</v>
      </c>
      <c r="DV97">
        <f>ROUND('qx mannen 2022'!DV97,10)</f>
        <v>0.1327130346</v>
      </c>
      <c r="DW97">
        <f>ROUND('qx mannen 2022'!DW97,10)</f>
        <v>0.1318799554</v>
      </c>
      <c r="DX97">
        <f>ROUND('qx mannen 2022'!DX97,10)</f>
        <v>0.13105169890000001</v>
      </c>
      <c r="DY97">
        <f>ROUND('qx mannen 2022'!DY97,10)</f>
        <v>0.13022824250000001</v>
      </c>
      <c r="DZ97">
        <f>ROUND('qx mannen 2022'!DZ97,10)</f>
        <v>0.1294095639</v>
      </c>
      <c r="EA97">
        <f>ROUND('qx mannen 2022'!EA97,10)</f>
        <v>0.12859564079999999</v>
      </c>
      <c r="EB97">
        <f>ROUND('qx mannen 2022'!EB97,10)</f>
        <v>0.12778645089999999</v>
      </c>
      <c r="EC97">
        <f>ROUND('qx mannen 2022'!EC97,10)</f>
        <v>0.12698197180000001</v>
      </c>
      <c r="ED97">
        <f>ROUND('qx mannen 2022'!ED97,10)</f>
        <v>0.1261821813</v>
      </c>
      <c r="EE97">
        <f>ROUND('qx mannen 2022'!EE97,10)</f>
        <v>0.12538705689999999</v>
      </c>
      <c r="EF97">
        <f>ROUND('qx mannen 2022'!EF97,10)</f>
        <v>0.1245965767</v>
      </c>
      <c r="EG97">
        <f>ROUND('qx mannen 2022'!EG97,10)</f>
        <v>0.1238107182</v>
      </c>
      <c r="EH97">
        <f>ROUND('qx mannen 2022'!EH97,10)</f>
        <v>0.1230294594</v>
      </c>
      <c r="EI97">
        <f>ROUND('qx mannen 2022'!EI97,10)</f>
        <v>0.12225277800000001</v>
      </c>
      <c r="EJ97">
        <f>ROUND('qx mannen 2022'!EJ97,10)</f>
        <v>0.1214806521</v>
      </c>
      <c r="EK97">
        <f>ROUND('qx mannen 2022'!EK97,10)</f>
        <v>0.1207130594</v>
      </c>
      <c r="EL97">
        <f>ROUND('qx mannen 2022'!EL97,10)</f>
        <v>0.119949978</v>
      </c>
      <c r="EM97">
        <f>ROUND('qx mannen 2022'!EM97,10)</f>
        <v>0.1191913859</v>
      </c>
      <c r="EN97">
        <f>ROUND('qx mannen 2022'!EN97,10)</f>
        <v>0.1184372612</v>
      </c>
      <c r="EO97">
        <f>ROUND('qx mannen 2022'!EO97,10)</f>
        <v>0.1176875818</v>
      </c>
      <c r="EP97">
        <f>ROUND('qx mannen 2022'!EP97,10)</f>
        <v>0.116942326</v>
      </c>
      <c r="EQ97">
        <f>ROUND('qx mannen 2022'!EQ97,10)</f>
        <v>0.11620147190000001</v>
      </c>
      <c r="ER97">
        <f>ROUND('qx mannen 2022'!ER97,10)</f>
        <v>0.1154649977</v>
      </c>
      <c r="ES97">
        <f>ROUND('qx mannen 2022'!ES97,10)</f>
        <v>0.11473288180000001</v>
      </c>
      <c r="ET97">
        <f>ROUND('qx mannen 2022'!ET97,10)</f>
        <v>0.1140051024</v>
      </c>
      <c r="EU97">
        <f>ROUND('qx mannen 2022'!EU97,10)</f>
        <v>0.1132816379</v>
      </c>
      <c r="EV97">
        <f>ROUND('qx mannen 2022'!EV97,10)</f>
        <v>0.1125624667</v>
      </c>
      <c r="EW97">
        <f>ROUND('qx mannen 2022'!EW97,10)</f>
        <v>0.1118475674</v>
      </c>
      <c r="EX97">
        <f>ROUND('qx mannen 2022'!EX97,10)</f>
        <v>0.1111369183</v>
      </c>
      <c r="EY97">
        <f>ROUND('qx mannen 2022'!EY97,10)</f>
        <v>0.1104304982</v>
      </c>
      <c r="EZ97">
        <f>ROUND('qx mannen 2022'!EZ97,10)</f>
        <v>0.1097282856</v>
      </c>
      <c r="FA97">
        <f>ROUND('qx mannen 2022'!FA97,10)</f>
        <v>0.10903025919999999</v>
      </c>
      <c r="FB97">
        <f>ROUND('qx mannen 2022'!FB97,10)</f>
        <v>0.1083363977</v>
      </c>
      <c r="FC97">
        <f>ROUND('qx mannen 2022'!FC97,10)</f>
        <v>0.10764667999999999</v>
      </c>
      <c r="FD97">
        <f>ROUND('qx mannen 2022'!FD97,10)</f>
        <v>0.106961085</v>
      </c>
      <c r="FE97">
        <f>ROUND('qx mannen 2022'!FE97,10)</f>
        <v>0.1062795914</v>
      </c>
      <c r="FF97">
        <f>ROUND('qx mannen 2022'!FF97,10)</f>
        <v>0.1056021784</v>
      </c>
      <c r="FG97">
        <f>ROUND('qx mannen 2022'!FG97,10)</f>
        <v>0.1049288249</v>
      </c>
      <c r="FH97">
        <f>ROUND('qx mannen 2022'!FH97,10)</f>
        <v>0.10425951</v>
      </c>
      <c r="FI97">
        <f>ROUND('qx mannen 2022'!FI97,10)</f>
        <v>0.1035942128</v>
      </c>
      <c r="FJ97">
        <f>ROUND('qx mannen 2022'!FJ97,10)</f>
        <v>0.1029329127</v>
      </c>
      <c r="FK97">
        <f>ROUND('qx mannen 2022'!FK97,10)</f>
        <v>0.1022755888</v>
      </c>
      <c r="FL97">
        <f>ROUND('qx mannen 2022'!FL97,10)</f>
        <v>0.1016222205</v>
      </c>
      <c r="FM97">
        <f>ROUND('qx mannen 2022'!FM97,10)</f>
        <v>0.10097278730000001</v>
      </c>
      <c r="FN97">
        <f>ROUND('qx mannen 2022'!FN97,10)</f>
        <v>0.1003272685</v>
      </c>
      <c r="FO97">
        <f>ROUND('qx mannen 2022'!FO97,10)</f>
        <v>9.9685643599999998E-2</v>
      </c>
      <c r="FP97">
        <f>ROUND('qx mannen 2022'!FP97,10)</f>
        <v>9.9047892400000004E-2</v>
      </c>
      <c r="FQ97">
        <f>ROUND('qx mannen 2022'!FQ97,10)</f>
        <v>9.8413994399999996E-2</v>
      </c>
    </row>
    <row r="98" spans="2:173" x14ac:dyDescent="0.2">
      <c r="B98">
        <f>ROUND('qx mannen 2022'!B98,10)</f>
        <v>0.32183923739999998</v>
      </c>
      <c r="C98">
        <f>ROUND('qx mannen 2022'!C98,10)</f>
        <v>0.3203874411</v>
      </c>
      <c r="D98">
        <f>ROUND('qx mannen 2022'!D98,10)</f>
        <v>0.30206535140000002</v>
      </c>
      <c r="E98">
        <f>ROUND('qx mannen 2022'!E98,10)</f>
        <v>0.2929695907</v>
      </c>
      <c r="F98">
        <f>ROUND('qx mannen 2022'!F98,10)</f>
        <v>0.28822340940000002</v>
      </c>
      <c r="G98">
        <f>ROUND('qx mannen 2022'!G98,10)</f>
        <v>0.28555903910000002</v>
      </c>
      <c r="H98">
        <f>ROUND('qx mannen 2022'!H98,10)</f>
        <v>0.28388758860000002</v>
      </c>
      <c r="I98">
        <f>ROUND('qx mannen 2022'!I98,10)</f>
        <v>0.28267808620000001</v>
      </c>
      <c r="J98">
        <f>ROUND('qx mannen 2022'!J98,10)</f>
        <v>0.28167044009999997</v>
      </c>
      <c r="K98">
        <f>ROUND('qx mannen 2022'!K98,10)</f>
        <v>0.28073778579999997</v>
      </c>
      <c r="L98">
        <f>ROUND('qx mannen 2022'!L98,10)</f>
        <v>0.27981915280000003</v>
      </c>
      <c r="M98">
        <f>ROUND('qx mannen 2022'!M98,10)</f>
        <v>0.278886195</v>
      </c>
      <c r="N98">
        <f>ROUND('qx mannen 2022'!N98,10)</f>
        <v>0.27792667230000001</v>
      </c>
      <c r="O98">
        <f>ROUND('qx mannen 2022'!O98,10)</f>
        <v>0.27693623429999997</v>
      </c>
      <c r="P98">
        <f>ROUND('qx mannen 2022'!P98,10)</f>
        <v>0.27591433339999999</v>
      </c>
      <c r="Q98">
        <f>ROUND('qx mannen 2022'!Q98,10)</f>
        <v>0.27486219610000001</v>
      </c>
      <c r="R98">
        <f>ROUND('qx mannen 2022'!R98,10)</f>
        <v>0.2737818186</v>
      </c>
      <c r="S98">
        <f>ROUND('qx mannen 2022'!S98,10)</f>
        <v>0.27267547520000002</v>
      </c>
      <c r="T98">
        <f>ROUND('qx mannen 2022'!T98,10)</f>
        <v>0.2715454799</v>
      </c>
      <c r="U98">
        <f>ROUND('qx mannen 2022'!U98,10)</f>
        <v>0.2703940755</v>
      </c>
      <c r="V98">
        <f>ROUND('qx mannen 2022'!V98,10)</f>
        <v>0.26922338410000002</v>
      </c>
      <c r="W98">
        <f>ROUND('qx mannen 2022'!W98,10)</f>
        <v>0.26803538989999998</v>
      </c>
      <c r="X98">
        <f>ROUND('qx mannen 2022'!X98,10)</f>
        <v>0.26683193550000001</v>
      </c>
      <c r="Y98">
        <f>ROUND('qx mannen 2022'!Y98,10)</f>
        <v>0.26561472619999998</v>
      </c>
      <c r="Z98">
        <f>ROUND('qx mannen 2022'!Z98,10)</f>
        <v>0.26438533669999997</v>
      </c>
      <c r="AA98">
        <f>ROUND('qx mannen 2022'!AA98,10)</f>
        <v>0.26314521940000002</v>
      </c>
      <c r="AB98">
        <f>ROUND('qx mannen 2022'!AB98,10)</f>
        <v>0.26189571309999998</v>
      </c>
      <c r="AC98">
        <f>ROUND('qx mannen 2022'!AC98,10)</f>
        <v>0.26063805099999998</v>
      </c>
      <c r="AD98">
        <f>ROUND('qx mannen 2022'!AD98,10)</f>
        <v>0.2593733687</v>
      </c>
      <c r="AE98">
        <f>ROUND('qx mannen 2022'!AE98,10)</f>
        <v>0.25810271150000003</v>
      </c>
      <c r="AF98">
        <f>ROUND('qx mannen 2022'!AF98,10)</f>
        <v>0.2568270413</v>
      </c>
      <c r="AG98">
        <f>ROUND('qx mannen 2022'!AG98,10)</f>
        <v>0.25554724340000001</v>
      </c>
      <c r="AH98">
        <f>ROUND('qx mannen 2022'!AH98,10)</f>
        <v>0.25426413170000001</v>
      </c>
      <c r="AI98">
        <f>ROUND('qx mannen 2022'!AI98,10)</f>
        <v>0.25297845489999998</v>
      </c>
      <c r="AJ98">
        <f>ROUND('qx mannen 2022'!AJ98,10)</f>
        <v>0.25169090119999998</v>
      </c>
      <c r="AK98">
        <f>ROUND('qx mannen 2022'!AK98,10)</f>
        <v>0.2504021032</v>
      </c>
      <c r="AL98">
        <f>ROUND('qx mannen 2022'!AL98,10)</f>
        <v>0.24911264220000001</v>
      </c>
      <c r="AM98">
        <f>ROUND('qx mannen 2022'!AM98,10)</f>
        <v>0.2478230521</v>
      </c>
      <c r="AN98">
        <f>ROUND('qx mannen 2022'!AN98,10)</f>
        <v>0.24653382330000001</v>
      </c>
      <c r="AO98">
        <f>ROUND('qx mannen 2022'!AO98,10)</f>
        <v>0.24524540580000001</v>
      </c>
      <c r="AP98">
        <f>ROUND('qx mannen 2022'!AP98,10)</f>
        <v>0.2439582129</v>
      </c>
      <c r="AQ98">
        <f>ROUND('qx mannen 2022'!AQ98,10)</f>
        <v>0.24267262349999999</v>
      </c>
      <c r="AR98">
        <f>ROUND('qx mannen 2022'!AR98,10)</f>
        <v>0.24138898540000001</v>
      </c>
      <c r="AS98">
        <f>ROUND('qx mannen 2022'!AS98,10)</f>
        <v>0.2401076171</v>
      </c>
      <c r="AT98">
        <f>ROUND('qx mannen 2022'!AT98,10)</f>
        <v>0.2388288106</v>
      </c>
      <c r="AU98">
        <f>ROUND('qx mannen 2022'!AU98,10)</f>
        <v>0.2375528334</v>
      </c>
      <c r="AV98">
        <f>ROUND('qx mannen 2022'!AV98,10)</f>
        <v>0.2362799304</v>
      </c>
      <c r="AW98">
        <f>ROUND('qx mannen 2022'!AW98,10)</f>
        <v>0.23501032550000001</v>
      </c>
      <c r="AX98">
        <f>ROUND('qx mannen 2022'!AX98,10)</f>
        <v>0.23374422349999999</v>
      </c>
      <c r="AY98">
        <f>ROUND('qx mannen 2022'!AY98,10)</f>
        <v>0.23248181170000001</v>
      </c>
      <c r="AZ98">
        <f>ROUND('qx mannen 2022'!AZ98,10)</f>
        <v>0.2312232608</v>
      </c>
      <c r="BA98">
        <f>ROUND('qx mannen 2022'!BA98,10)</f>
        <v>0.2299687269</v>
      </c>
      <c r="BB98">
        <f>ROUND('qx mannen 2022'!BB98,10)</f>
        <v>0.22871835200000001</v>
      </c>
      <c r="BC98">
        <f>ROUND('qx mannen 2022'!BC98,10)</f>
        <v>0.2274722656</v>
      </c>
      <c r="BD98">
        <f>ROUND('qx mannen 2022'!BD98,10)</f>
        <v>0.22623058539999999</v>
      </c>
      <c r="BE98">
        <f>ROUND('qx mannen 2022'!BE98,10)</f>
        <v>0.2249934183</v>
      </c>
      <c r="BF98">
        <f>ROUND('qx mannen 2022'!BF98,10)</f>
        <v>0.22376086149999999</v>
      </c>
      <c r="BG98">
        <f>ROUND('qx mannen 2022'!BG98,10)</f>
        <v>0.2225330029</v>
      </c>
      <c r="BH98">
        <f>ROUND('qx mannen 2022'!BH98,10)</f>
        <v>0.22130992199999999</v>
      </c>
      <c r="BI98">
        <f>ROUND('qx mannen 2022'!BI98,10)</f>
        <v>0.2200916906</v>
      </c>
      <c r="BJ98">
        <f>ROUND('qx mannen 2022'!BJ98,10)</f>
        <v>0.21887837339999999</v>
      </c>
      <c r="BK98">
        <f>ROUND('qx mannen 2022'!BK98,10)</f>
        <v>0.21767002839999999</v>
      </c>
      <c r="BL98">
        <f>ROUND('qx mannen 2022'!BL98,10)</f>
        <v>0.21646670770000001</v>
      </c>
      <c r="BM98">
        <f>ROUND('qx mannen 2022'!BM98,10)</f>
        <v>0.21526845789999999</v>
      </c>
      <c r="BN98">
        <f>ROUND('qx mannen 2022'!BN98,10)</f>
        <v>0.2140753202</v>
      </c>
      <c r="BO98">
        <f>ROUND('qx mannen 2022'!BO98,10)</f>
        <v>0.21288733139999999</v>
      </c>
      <c r="BP98">
        <f>ROUND('qx mannen 2022'!BP98,10)</f>
        <v>0.21170452370000001</v>
      </c>
      <c r="BQ98">
        <f>ROUND('qx mannen 2022'!BQ98,10)</f>
        <v>0.21052692549999999</v>
      </c>
      <c r="BR98">
        <f>ROUND('qx mannen 2022'!BR98,10)</f>
        <v>0.2093545614</v>
      </c>
      <c r="BS98">
        <f>ROUND('qx mannen 2022'!BS98,10)</f>
        <v>0.20818745250000001</v>
      </c>
      <c r="BT98">
        <f>ROUND('qx mannen 2022'!BT98,10)</f>
        <v>0.2070256171</v>
      </c>
      <c r="BU98">
        <f>ROUND('qx mannen 2022'!BU98,10)</f>
        <v>0.2058690702</v>
      </c>
      <c r="BV98">
        <f>ROUND('qx mannen 2022'!BV98,10)</f>
        <v>0.2047178244</v>
      </c>
      <c r="BW98">
        <f>ROUND('qx mannen 2022'!BW98,10)</f>
        <v>0.2035718899</v>
      </c>
      <c r="BX98">
        <f>ROUND('qx mannen 2022'!BX98,10)</f>
        <v>0.2024312744</v>
      </c>
      <c r="BY98">
        <f>ROUND('qx mannen 2022'!BY98,10)</f>
        <v>0.20129598379999999</v>
      </c>
      <c r="BZ98">
        <f>ROUND('qx mannen 2022'!BZ98,10)</f>
        <v>0.20016602189999999</v>
      </c>
      <c r="CA98">
        <f>ROUND('qx mannen 2022'!CA98,10)</f>
        <v>0.19904139069999999</v>
      </c>
      <c r="CB98">
        <f>ROUND('qx mannen 2022'!CB98,10)</f>
        <v>0.19792209080000001</v>
      </c>
      <c r="CC98">
        <f>ROUND('qx mannen 2022'!CC98,10)</f>
        <v>0.196808121</v>
      </c>
      <c r="CD98">
        <f>ROUND('qx mannen 2022'!CD98,10)</f>
        <v>0.19569947900000001</v>
      </c>
      <c r="CE98">
        <f>ROUND('qx mannen 2022'!CE98,10)</f>
        <v>0.19459616099999999</v>
      </c>
      <c r="CF98">
        <f>ROUND('qx mannen 2022'!CF98,10)</f>
        <v>0.19349816210000001</v>
      </c>
      <c r="CG98">
        <f>ROUND('qx mannen 2022'!CG98,10)</f>
        <v>0.19240547650000001</v>
      </c>
      <c r="CH98">
        <f>ROUND('qx mannen 2022'!CH98,10)</f>
        <v>0.19131809699999999</v>
      </c>
      <c r="CI98">
        <f>ROUND('qx mannen 2022'!CI98,10)</f>
        <v>0.1902360159</v>
      </c>
      <c r="CJ98">
        <f>ROUND('qx mannen 2022'!CJ98,10)</f>
        <v>0.18915922430000001</v>
      </c>
      <c r="CK98">
        <f>ROUND('qx mannen 2022'!CK98,10)</f>
        <v>0.18808771269999999</v>
      </c>
      <c r="CL98">
        <f>ROUND('qx mannen 2022'!CL98,10)</f>
        <v>0.18702147080000001</v>
      </c>
      <c r="CM98">
        <f>ROUND('qx mannen 2022'!CM98,10)</f>
        <v>0.18596048779999999</v>
      </c>
      <c r="CN98">
        <f>ROUND('qx mannen 2022'!CN98,10)</f>
        <v>0.18490475200000001</v>
      </c>
      <c r="CO98">
        <f>ROUND('qx mannen 2022'!CO98,10)</f>
        <v>0.1838542514</v>
      </c>
      <c r="CP98">
        <f>ROUND('qx mannen 2022'!CP98,10)</f>
        <v>0.1828089732</v>
      </c>
      <c r="CQ98">
        <f>ROUND('qx mannen 2022'!CQ98,10)</f>
        <v>0.18176890430000001</v>
      </c>
      <c r="CR98">
        <f>ROUND('qx mannen 2022'!CR98,10)</f>
        <v>0.18073403120000001</v>
      </c>
      <c r="CS98">
        <f>ROUND('qx mannen 2022'!CS98,10)</f>
        <v>0.1797043398</v>
      </c>
      <c r="CT98">
        <f>ROUND('qx mannen 2022'!CT98,10)</f>
        <v>0.17867981569999999</v>
      </c>
      <c r="CU98">
        <f>ROUND('qx mannen 2022'!CU98,10)</f>
        <v>0.1776604443</v>
      </c>
      <c r="CV98">
        <f>ROUND('qx mannen 2022'!CV98,10)</f>
        <v>0.1766462103</v>
      </c>
      <c r="CW98">
        <f>ROUND('qx mannen 2022'!CW98,10)</f>
        <v>0.17563709850000001</v>
      </c>
      <c r="CX98">
        <f>ROUND('qx mannen 2022'!CX98,10)</f>
        <v>0.17463309320000001</v>
      </c>
      <c r="CY98">
        <f>ROUND('qx mannen 2022'!CY98,10)</f>
        <v>0.17363417840000001</v>
      </c>
      <c r="CZ98">
        <f>ROUND('qx mannen 2022'!CZ98,10)</f>
        <v>0.172640338</v>
      </c>
      <c r="DA98">
        <f>ROUND('qx mannen 2022'!DA98,10)</f>
        <v>0.17165155570000001</v>
      </c>
      <c r="DB98">
        <f>ROUND('qx mannen 2022'!DB98,10)</f>
        <v>0.17066781480000001</v>
      </c>
      <c r="DC98">
        <f>ROUND('qx mannen 2022'!DC98,10)</f>
        <v>0.1696890986</v>
      </c>
      <c r="DD98">
        <f>ROUND('qx mannen 2022'!DD98,10)</f>
        <v>0.16871539020000001</v>
      </c>
      <c r="DE98">
        <f>ROUND('qx mannen 2022'!DE98,10)</f>
        <v>0.1677466725</v>
      </c>
      <c r="DF98">
        <f>ROUND('qx mannen 2022'!DF98,10)</f>
        <v>0.16678292810000001</v>
      </c>
      <c r="DG98">
        <f>ROUND('qx mannen 2022'!DG98,10)</f>
        <v>0.16582413979999999</v>
      </c>
      <c r="DH98">
        <f>ROUND('qx mannen 2022'!DH98,10)</f>
        <v>0.16487029</v>
      </c>
      <c r="DI98">
        <f>ROUND('qx mannen 2022'!DI98,10)</f>
        <v>0.1639213611</v>
      </c>
      <c r="DJ98">
        <f>ROUND('qx mannen 2022'!DJ98,10)</f>
        <v>0.16297733540000001</v>
      </c>
      <c r="DK98">
        <f>ROUND('qx mannen 2022'!DK98,10)</f>
        <v>0.1620381951</v>
      </c>
      <c r="DL98">
        <f>ROUND('qx mannen 2022'!DL98,10)</f>
        <v>0.1611039222</v>
      </c>
      <c r="DM98">
        <f>ROUND('qx mannen 2022'!DM98,10)</f>
        <v>0.16017449880000001</v>
      </c>
      <c r="DN98">
        <f>ROUND('qx mannen 2022'!DN98,10)</f>
        <v>0.1592499067</v>
      </c>
      <c r="DO98">
        <f>ROUND('qx mannen 2022'!DO98,10)</f>
        <v>0.15833012790000001</v>
      </c>
      <c r="DP98">
        <f>ROUND('qx mannen 2022'!DP98,10)</f>
        <v>0.1574151442</v>
      </c>
      <c r="DQ98">
        <f>ROUND('qx mannen 2022'!DQ98,10)</f>
        <v>0.1565049372</v>
      </c>
      <c r="DR98">
        <f>ROUND('qx mannen 2022'!DR98,10)</f>
        <v>0.15559948870000001</v>
      </c>
      <c r="DS98">
        <f>ROUND('qx mannen 2022'!DS98,10)</f>
        <v>0.15469878030000001</v>
      </c>
      <c r="DT98">
        <f>ROUND('qx mannen 2022'!DT98,10)</f>
        <v>0.15380279359999999</v>
      </c>
      <c r="DU98">
        <f>ROUND('qx mannen 2022'!DU98,10)</f>
        <v>0.1529115103</v>
      </c>
      <c r="DV98">
        <f>ROUND('qx mannen 2022'!DV98,10)</f>
        <v>0.15202491169999999</v>
      </c>
      <c r="DW98">
        <f>ROUND('qx mannen 2022'!DW98,10)</f>
        <v>0.1511429795</v>
      </c>
      <c r="DX98">
        <f>ROUND('qx mannen 2022'!DX98,10)</f>
        <v>0.15026569510000001</v>
      </c>
      <c r="DY98">
        <f>ROUND('qx mannen 2022'!DY98,10)</f>
        <v>0.14939304</v>
      </c>
      <c r="DZ98">
        <f>ROUND('qx mannen 2022'!DZ98,10)</f>
        <v>0.14852499550000001</v>
      </c>
      <c r="EA98">
        <f>ROUND('qx mannen 2022'!EA98,10)</f>
        <v>0.14766154309999999</v>
      </c>
      <c r="EB98">
        <f>ROUND('qx mannen 2022'!EB98,10)</f>
        <v>0.1468026643</v>
      </c>
      <c r="EC98">
        <f>ROUND('qx mannen 2022'!EC98,10)</f>
        <v>0.14594834030000001</v>
      </c>
      <c r="ED98">
        <f>ROUND('qx mannen 2022'!ED98,10)</f>
        <v>0.14509855269999999</v>
      </c>
      <c r="EE98">
        <f>ROUND('qx mannen 2022'!EE98,10)</f>
        <v>0.14425328270000001</v>
      </c>
      <c r="EF98">
        <f>ROUND('qx mannen 2022'!EF98,10)</f>
        <v>0.14341251169999999</v>
      </c>
      <c r="EG98">
        <f>ROUND('qx mannen 2022'!EG98,10)</f>
        <v>0.14257622119999999</v>
      </c>
      <c r="EH98">
        <f>ROUND('qx mannen 2022'!EH98,10)</f>
        <v>0.1417443924</v>
      </c>
      <c r="EI98">
        <f>ROUND('qx mannen 2022'!EI98,10)</f>
        <v>0.14091700679999999</v>
      </c>
      <c r="EJ98">
        <f>ROUND('qx mannen 2022'!EJ98,10)</f>
        <v>0.14009404580000001</v>
      </c>
      <c r="EK98">
        <f>ROUND('qx mannen 2022'!EK98,10)</f>
        <v>0.1392754906</v>
      </c>
      <c r="EL98">
        <f>ROUND('qx mannen 2022'!EL98,10)</f>
        <v>0.13846132280000001</v>
      </c>
      <c r="EM98">
        <f>ROUND('qx mannen 2022'!EM98,10)</f>
        <v>0.1376515237</v>
      </c>
      <c r="EN98">
        <f>ROUND('qx mannen 2022'!EN98,10)</f>
        <v>0.13684607469999999</v>
      </c>
      <c r="EO98">
        <f>ROUND('qx mannen 2022'!EO98,10)</f>
        <v>0.13604495729999999</v>
      </c>
      <c r="EP98">
        <f>ROUND('qx mannen 2022'!EP98,10)</f>
        <v>0.1352481529</v>
      </c>
      <c r="EQ98">
        <f>ROUND('qx mannen 2022'!EQ98,10)</f>
        <v>0.13445564290000001</v>
      </c>
      <c r="ER98">
        <f>ROUND('qx mannen 2022'!ER98,10)</f>
        <v>0.1336674088</v>
      </c>
      <c r="ES98">
        <f>ROUND('qx mannen 2022'!ES98,10)</f>
        <v>0.1328834321</v>
      </c>
      <c r="ET98">
        <f>ROUND('qx mannen 2022'!ET98,10)</f>
        <v>0.1321036944</v>
      </c>
      <c r="EU98">
        <f>ROUND('qx mannen 2022'!EU98,10)</f>
        <v>0.1313281771</v>
      </c>
      <c r="EV98">
        <f>ROUND('qx mannen 2022'!EV98,10)</f>
        <v>0.1305568617</v>
      </c>
      <c r="EW98">
        <f>ROUND('qx mannen 2022'!EW98,10)</f>
        <v>0.12978972999999999</v>
      </c>
      <c r="EX98">
        <f>ROUND('qx mannen 2022'!EX98,10)</f>
        <v>0.12902676330000001</v>
      </c>
      <c r="EY98">
        <f>ROUND('qx mannen 2022'!EY98,10)</f>
        <v>0.12826794350000001</v>
      </c>
      <c r="EZ98">
        <f>ROUND('qx mannen 2022'!EZ98,10)</f>
        <v>0.12751325199999999</v>
      </c>
      <c r="FA98">
        <f>ROUND('qx mannen 2022'!FA98,10)</f>
        <v>0.1267626707</v>
      </c>
      <c r="FB98">
        <f>ROUND('qx mannen 2022'!FB98,10)</f>
        <v>0.12601618110000001</v>
      </c>
      <c r="FC98">
        <f>ROUND('qx mannen 2022'!FC98,10)</f>
        <v>0.12527376500000001</v>
      </c>
      <c r="FD98">
        <f>ROUND('qx mannen 2022'!FD98,10)</f>
        <v>0.1245354042</v>
      </c>
      <c r="FE98">
        <f>ROUND('qx mannen 2022'!FE98,10)</f>
        <v>0.1238010804</v>
      </c>
      <c r="FF98">
        <f>ROUND('qx mannen 2022'!FF98,10)</f>
        <v>0.12307077549999999</v>
      </c>
      <c r="FG98">
        <f>ROUND('qx mannen 2022'!FG98,10)</f>
        <v>0.12234447129999999</v>
      </c>
      <c r="FH98">
        <f>ROUND('qx mannen 2022'!FH98,10)</f>
        <v>0.12162214960000001</v>
      </c>
      <c r="FI98">
        <f>ROUND('qx mannen 2022'!FI98,10)</f>
        <v>0.1209037924</v>
      </c>
      <c r="FJ98">
        <f>ROUND('qx mannen 2022'!FJ98,10)</f>
        <v>0.1201893817</v>
      </c>
      <c r="FK98">
        <f>ROUND('qx mannen 2022'!FK98,10)</f>
        <v>0.1194788994</v>
      </c>
      <c r="FL98">
        <f>ROUND('qx mannen 2022'!FL98,10)</f>
        <v>0.1187723275</v>
      </c>
      <c r="FM98">
        <f>ROUND('qx mannen 2022'!FM98,10)</f>
        <v>0.11806964809999999</v>
      </c>
      <c r="FN98">
        <f>ROUND('qx mannen 2022'!FN98,10)</f>
        <v>0.1173708433</v>
      </c>
      <c r="FO98">
        <f>ROUND('qx mannen 2022'!FO98,10)</f>
        <v>0.1166758951</v>
      </c>
      <c r="FP98">
        <f>ROUND('qx mannen 2022'!FP98,10)</f>
        <v>0.1159847858</v>
      </c>
      <c r="FQ98">
        <f>ROUND('qx mannen 2022'!FQ98,10)</f>
        <v>0.1152974975</v>
      </c>
    </row>
    <row r="99" spans="2:173" x14ac:dyDescent="0.2">
      <c r="B99">
        <f>ROUND('qx mannen 2022'!B99,10)</f>
        <v>0.34553825469999999</v>
      </c>
      <c r="C99">
        <f>ROUND('qx mannen 2022'!C99,10)</f>
        <v>0.3441237419</v>
      </c>
      <c r="D99">
        <f>ROUND('qx mannen 2022'!D99,10)</f>
        <v>0.3249004868</v>
      </c>
      <c r="E99">
        <f>ROUND('qx mannen 2022'!E99,10)</f>
        <v>0.31539048850000001</v>
      </c>
      <c r="F99">
        <f>ROUND('qx mannen 2022'!F99,10)</f>
        <v>0.31047250739999999</v>
      </c>
      <c r="G99">
        <f>ROUND('qx mannen 2022'!G99,10)</f>
        <v>0.307755524</v>
      </c>
      <c r="H99">
        <f>ROUND('qx mannen 2022'!H99,10)</f>
        <v>0.30608901020000001</v>
      </c>
      <c r="I99">
        <f>ROUND('qx mannen 2022'!I99,10)</f>
        <v>0.30491123339999998</v>
      </c>
      <c r="J99">
        <f>ROUND('qx mannen 2022'!J99,10)</f>
        <v>0.30394679540000002</v>
      </c>
      <c r="K99">
        <f>ROUND('qx mannen 2022'!K99,10)</f>
        <v>0.30306126490000002</v>
      </c>
      <c r="L99">
        <f>ROUND('qx mannen 2022'!L99,10)</f>
        <v>0.30218998000000002</v>
      </c>
      <c r="M99">
        <f>ROUND('qx mannen 2022'!M99,10)</f>
        <v>0.30130284089999998</v>
      </c>
      <c r="N99">
        <f>ROUND('qx mannen 2022'!N99,10)</f>
        <v>0.30038681989999999</v>
      </c>
      <c r="O99">
        <f>ROUND('qx mannen 2022'!O99,10)</f>
        <v>0.2994372575</v>
      </c>
      <c r="P99">
        <f>ROUND('qx mannen 2022'!P99,10)</f>
        <v>0.2984535318</v>
      </c>
      <c r="Q99">
        <f>ROUND('qx mannen 2022'!Q99,10)</f>
        <v>0.2974369066</v>
      </c>
      <c r="R99">
        <f>ROUND('qx mannen 2022'!R99,10)</f>
        <v>0.29638946710000003</v>
      </c>
      <c r="S99">
        <f>ROUND('qx mannen 2022'!S99,10)</f>
        <v>0.29531359740000002</v>
      </c>
      <c r="T99">
        <f>ROUND('qx mannen 2022'!T99,10)</f>
        <v>0.29421172699999998</v>
      </c>
      <c r="U99">
        <f>ROUND('qx mannen 2022'!U99,10)</f>
        <v>0.29308621350000003</v>
      </c>
      <c r="V99">
        <f>ROUND('qx mannen 2022'!V99,10)</f>
        <v>0.29193928920000001</v>
      </c>
      <c r="W99">
        <f>ROUND('qx mannen 2022'!W99,10)</f>
        <v>0.2907730429</v>
      </c>
      <c r="X99">
        <f>ROUND('qx mannen 2022'!X99,10)</f>
        <v>0.28958941539999999</v>
      </c>
      <c r="Y99">
        <f>ROUND('qx mannen 2022'!Y99,10)</f>
        <v>0.28839020399999998</v>
      </c>
      <c r="Z99">
        <f>ROUND('qx mannen 2022'!Z99,10)</f>
        <v>0.2871770696</v>
      </c>
      <c r="AA99">
        <f>ROUND('qx mannen 2022'!AA99,10)</f>
        <v>0.28595154509999998</v>
      </c>
      <c r="AB99">
        <f>ROUND('qx mannen 2022'!AB99,10)</f>
        <v>0.28471504419999999</v>
      </c>
      <c r="AC99">
        <f>ROUND('qx mannen 2022'!AC99,10)</f>
        <v>0.28346887040000002</v>
      </c>
      <c r="AD99">
        <f>ROUND('qx mannen 2022'!AD99,10)</f>
        <v>0.28221422460000001</v>
      </c>
      <c r="AE99">
        <f>ROUND('qx mannen 2022'!AE99,10)</f>
        <v>0.28095221349999999</v>
      </c>
      <c r="AF99">
        <f>ROUND('qx mannen 2022'!AF99,10)</f>
        <v>0.27968385610000002</v>
      </c>
      <c r="AG99">
        <f>ROUND('qx mannen 2022'!AG99,10)</f>
        <v>0.27841009109999998</v>
      </c>
      <c r="AH99">
        <f>ROUND('qx mannen 2022'!AH99,10)</f>
        <v>0.27713178230000002</v>
      </c>
      <c r="AI99">
        <f>ROUND('qx mannen 2022'!AI99,10)</f>
        <v>0.27584972520000001</v>
      </c>
      <c r="AJ99">
        <f>ROUND('qx mannen 2022'!AJ99,10)</f>
        <v>0.27456465190000001</v>
      </c>
      <c r="AK99">
        <f>ROUND('qx mannen 2022'!AK99,10)</f>
        <v>0.27327723580000002</v>
      </c>
      <c r="AL99">
        <f>ROUND('qx mannen 2022'!AL99,10)</f>
        <v>0.27198809660000001</v>
      </c>
      <c r="AM99">
        <f>ROUND('qx mannen 2022'!AM99,10)</f>
        <v>0.27069780409999999</v>
      </c>
      <c r="AN99">
        <f>ROUND('qx mannen 2022'!AN99,10)</f>
        <v>0.26940688260000001</v>
      </c>
      <c r="AO99">
        <f>ROUND('qx mannen 2022'!AO99,10)</f>
        <v>0.26811581379999999</v>
      </c>
      <c r="AP99">
        <f>ROUND('qx mannen 2022'!AP99,10)</f>
        <v>0.26682504060000001</v>
      </c>
      <c r="AQ99">
        <f>ROUND('qx mannen 2022'!AQ99,10)</f>
        <v>0.26553496999999998</v>
      </c>
      <c r="AR99">
        <f>ROUND('qx mannen 2022'!AR99,10)</f>
        <v>0.26424597589999999</v>
      </c>
      <c r="AS99">
        <f>ROUND('qx mannen 2022'!AS99,10)</f>
        <v>0.26295840180000002</v>
      </c>
      <c r="AT99">
        <f>ROUND('qx mannen 2022'!AT99,10)</f>
        <v>0.26167256300000002</v>
      </c>
      <c r="AU99">
        <f>ROUND('qx mannen 2022'!AU99,10)</f>
        <v>0.26038874890000002</v>
      </c>
      <c r="AV99">
        <f>ROUND('qx mannen 2022'!AV99,10)</f>
        <v>0.259107225</v>
      </c>
      <c r="AW99">
        <f>ROUND('qx mannen 2022'!AW99,10)</f>
        <v>0.25782823510000002</v>
      </c>
      <c r="AX99">
        <f>ROUND('qx mannen 2022'!AX99,10)</f>
        <v>0.25655200249999999</v>
      </c>
      <c r="AY99">
        <f>ROUND('qx mannen 2022'!AY99,10)</f>
        <v>0.2552787319</v>
      </c>
      <c r="AZ99">
        <f>ROUND('qx mannen 2022'!AZ99,10)</f>
        <v>0.25400861079999998</v>
      </c>
      <c r="BA99">
        <f>ROUND('qx mannen 2022'!BA99,10)</f>
        <v>0.25274181089999997</v>
      </c>
      <c r="BB99">
        <f>ROUND('qx mannen 2022'!BB99,10)</f>
        <v>0.2514784894</v>
      </c>
      <c r="BC99">
        <f>ROUND('qx mannen 2022'!BC99,10)</f>
        <v>0.25021878980000001</v>
      </c>
      <c r="BD99">
        <f>ROUND('qx mannen 2022'!BD99,10)</f>
        <v>0.24896284360000001</v>
      </c>
      <c r="BE99">
        <f>ROUND('qx mannen 2022'!BE99,10)</f>
        <v>0.24771077050000001</v>
      </c>
      <c r="BF99">
        <f>ROUND('qx mannen 2022'!BF99,10)</f>
        <v>0.2464626801</v>
      </c>
      <c r="BG99">
        <f>ROUND('qx mannen 2022'!BG99,10)</f>
        <v>0.245218672</v>
      </c>
      <c r="BH99">
        <f>ROUND('qx mannen 2022'!BH99,10)</f>
        <v>0.243978837</v>
      </c>
      <c r="BI99">
        <f>ROUND('qx mannen 2022'!BI99,10)</f>
        <v>0.2427432578</v>
      </c>
      <c r="BJ99">
        <f>ROUND('qx mannen 2022'!BJ99,10)</f>
        <v>0.2415120093</v>
      </c>
      <c r="BK99">
        <f>ROUND('qx mannen 2022'!BK99,10)</f>
        <v>0.24028515959999999</v>
      </c>
      <c r="BL99">
        <f>ROUND('qx mannen 2022'!BL99,10)</f>
        <v>0.2390627703</v>
      </c>
      <c r="BM99">
        <f>ROUND('qx mannen 2022'!BM99,10)</f>
        <v>0.23784489719999999</v>
      </c>
      <c r="BN99">
        <f>ROUND('qx mannen 2022'!BN99,10)</f>
        <v>0.2366315906</v>
      </c>
      <c r="BO99">
        <f>ROUND('qx mannen 2022'!BO99,10)</f>
        <v>0.23542289550000001</v>
      </c>
      <c r="BP99">
        <f>ROUND('qx mannen 2022'!BP99,10)</f>
        <v>0.23421885270000001</v>
      </c>
      <c r="BQ99">
        <f>ROUND('qx mannen 2022'!BQ99,10)</f>
        <v>0.23301949850000001</v>
      </c>
      <c r="BR99">
        <f>ROUND('qx mannen 2022'!BR99,10)</f>
        <v>0.23182486520000001</v>
      </c>
      <c r="BS99">
        <f>ROUND('qx mannen 2022'!BS99,10)</f>
        <v>0.23063498169999999</v>
      </c>
      <c r="BT99">
        <f>ROUND('qx mannen 2022'!BT99,10)</f>
        <v>0.2294498733</v>
      </c>
      <c r="BU99">
        <f>ROUND('qx mannen 2022'!BU99,10)</f>
        <v>0.22826956239999999</v>
      </c>
      <c r="BV99">
        <f>ROUND('qx mannen 2022'!BV99,10)</f>
        <v>0.2270940685</v>
      </c>
      <c r="BW99">
        <f>ROUND('qx mannen 2022'!BW99,10)</f>
        <v>0.2259234084</v>
      </c>
      <c r="BX99">
        <f>ROUND('qx mannen 2022'!BX99,10)</f>
        <v>0.22475759670000001</v>
      </c>
      <c r="BY99">
        <f>ROUND('qx mannen 2022'!BY99,10)</f>
        <v>0.22359664539999999</v>
      </c>
      <c r="BZ99">
        <f>ROUND('qx mannen 2022'!BZ99,10)</f>
        <v>0.2224405649</v>
      </c>
      <c r="CA99">
        <f>ROUND('qx mannen 2022'!CA99,10)</f>
        <v>0.22128936330000001</v>
      </c>
      <c r="CB99">
        <f>ROUND('qx mannen 2022'!CB99,10)</f>
        <v>0.22014304709999999</v>
      </c>
      <c r="CC99">
        <f>ROUND('qx mannen 2022'!CC99,10)</f>
        <v>0.2190016212</v>
      </c>
      <c r="CD99">
        <f>ROUND('qx mannen 2022'!CD99,10)</f>
        <v>0.21786508909999999</v>
      </c>
      <c r="CE99">
        <f>ROUND('qx mannen 2022'!CE99,10)</f>
        <v>0.2167334527</v>
      </c>
      <c r="CF99">
        <f>ROUND('qx mannen 2022'!CF99,10)</f>
        <v>0.21560671270000001</v>
      </c>
      <c r="CG99">
        <f>ROUND('qx mannen 2022'!CG99,10)</f>
        <v>0.21448486880000001</v>
      </c>
      <c r="CH99">
        <f>ROUND('qx mannen 2022'!CH99,10)</f>
        <v>0.21336791929999999</v>
      </c>
      <c r="CI99">
        <f>ROUND('qx mannen 2022'!CI99,10)</f>
        <v>0.2122558618</v>
      </c>
      <c r="CJ99">
        <f>ROUND('qx mannen 2022'!CJ99,10)</f>
        <v>0.2111486927</v>
      </c>
      <c r="CK99">
        <f>ROUND('qx mannen 2022'!CK99,10)</f>
        <v>0.2100464078</v>
      </c>
      <c r="CL99">
        <f>ROUND('qx mannen 2022'!CL99,10)</f>
        <v>0.20894900180000001</v>
      </c>
      <c r="CM99">
        <f>ROUND('qx mannen 2022'!CM99,10)</f>
        <v>0.2078564691</v>
      </c>
      <c r="CN99">
        <f>ROUND('qx mannen 2022'!CN99,10)</f>
        <v>0.20676880289999999</v>
      </c>
      <c r="CO99">
        <f>ROUND('qx mannen 2022'!CO99,10)</f>
        <v>0.2056859962</v>
      </c>
      <c r="CP99">
        <f>ROUND('qx mannen 2022'!CP99,10)</f>
        <v>0.2046080411</v>
      </c>
      <c r="CQ99">
        <f>ROUND('qx mannen 2022'!CQ99,10)</f>
        <v>0.20353492940000001</v>
      </c>
      <c r="CR99">
        <f>ROUND('qx mannen 2022'!CR99,10)</f>
        <v>0.20246665220000001</v>
      </c>
      <c r="CS99">
        <f>ROUND('qx mannen 2022'!CS99,10)</f>
        <v>0.2014032003</v>
      </c>
      <c r="CT99">
        <f>ROUND('qx mannen 2022'!CT99,10)</f>
        <v>0.200344564</v>
      </c>
      <c r="CU99">
        <f>ROUND('qx mannen 2022'!CU99,10)</f>
        <v>0.19929073319999999</v>
      </c>
      <c r="CV99">
        <f>ROUND('qx mannen 2022'!CV99,10)</f>
        <v>0.1982416974</v>
      </c>
      <c r="CW99">
        <f>ROUND('qx mannen 2022'!CW99,10)</f>
        <v>0.19719744580000001</v>
      </c>
      <c r="CX99">
        <f>ROUND('qx mannen 2022'!CX99,10)</f>
        <v>0.19615796730000001</v>
      </c>
      <c r="CY99">
        <f>ROUND('qx mannen 2022'!CY99,10)</f>
        <v>0.1951232503</v>
      </c>
      <c r="CZ99">
        <f>ROUND('qx mannen 2022'!CZ99,10)</f>
        <v>0.1940932833</v>
      </c>
      <c r="DA99">
        <f>ROUND('qx mannen 2022'!DA99,10)</f>
        <v>0.1930680541</v>
      </c>
      <c r="DB99">
        <f>ROUND('qx mannen 2022'!DB99,10)</f>
        <v>0.19204755070000001</v>
      </c>
      <c r="DC99">
        <f>ROUND('qx mannen 2022'!DC99,10)</f>
        <v>0.19103176059999999</v>
      </c>
      <c r="DD99">
        <f>ROUND('qx mannen 2022'!DD99,10)</f>
        <v>0.19002067110000001</v>
      </c>
      <c r="DE99">
        <f>ROUND('qx mannen 2022'!DE99,10)</f>
        <v>0.1890142695</v>
      </c>
      <c r="DF99">
        <f>ROUND('qx mannen 2022'!DF99,10)</f>
        <v>0.1880125426</v>
      </c>
      <c r="DG99">
        <f>ROUND('qx mannen 2022'!DG99,10)</f>
        <v>0.18701547730000001</v>
      </c>
      <c r="DH99">
        <f>ROUND('qx mannen 2022'!DH99,10)</f>
        <v>0.18602306029999999</v>
      </c>
      <c r="DI99">
        <f>ROUND('qx mannen 2022'!DI99,10)</f>
        <v>0.18503527810000001</v>
      </c>
      <c r="DJ99">
        <f>ROUND('qx mannen 2022'!DJ99,10)</f>
        <v>0.1840521171</v>
      </c>
      <c r="DK99">
        <f>ROUND('qx mannen 2022'!DK99,10)</f>
        <v>0.18307356350000001</v>
      </c>
      <c r="DL99">
        <f>ROUND('qx mannen 2022'!DL99,10)</f>
        <v>0.1820996034</v>
      </c>
      <c r="DM99">
        <f>ROUND('qx mannen 2022'!DM99,10)</f>
        <v>0.1811302229</v>
      </c>
      <c r="DN99">
        <f>ROUND('qx mannen 2022'!DN99,10)</f>
        <v>0.18016540789999999</v>
      </c>
      <c r="DO99">
        <f>ROUND('qx mannen 2022'!DO99,10)</f>
        <v>0.1792051442</v>
      </c>
      <c r="DP99">
        <f>ROUND('qx mannen 2022'!DP99,10)</f>
        <v>0.17824941750000001</v>
      </c>
      <c r="DQ99">
        <f>ROUND('qx mannen 2022'!DQ99,10)</f>
        <v>0.1772982135</v>
      </c>
      <c r="DR99">
        <f>ROUND('qx mannen 2022'!DR99,10)</f>
        <v>0.1763515178</v>
      </c>
      <c r="DS99">
        <f>ROUND('qx mannen 2022'!DS99,10)</f>
        <v>0.1754093159</v>
      </c>
      <c r="DT99">
        <f>ROUND('qx mannen 2022'!DT99,10)</f>
        <v>0.17447159309999999</v>
      </c>
      <c r="DU99">
        <f>ROUND('qx mannen 2022'!DU99,10)</f>
        <v>0.17353833490000001</v>
      </c>
      <c r="DV99">
        <f>ROUND('qx mannen 2022'!DV99,10)</f>
        <v>0.1726095265</v>
      </c>
      <c r="DW99">
        <f>ROUND('qx mannen 2022'!DW99,10)</f>
        <v>0.1716851532</v>
      </c>
      <c r="DX99">
        <f>ROUND('qx mannen 2022'!DX99,10)</f>
        <v>0.17076520019999999</v>
      </c>
      <c r="DY99">
        <f>ROUND('qx mannen 2022'!DY99,10)</f>
        <v>0.16984965269999999</v>
      </c>
      <c r="DZ99">
        <f>ROUND('qx mannen 2022'!DZ99,10)</f>
        <v>0.16893849559999999</v>
      </c>
      <c r="EA99">
        <f>ROUND('qx mannen 2022'!EA99,10)</f>
        <v>0.16803171419999999</v>
      </c>
      <c r="EB99">
        <f>ROUND('qx mannen 2022'!EB99,10)</f>
        <v>0.16712929330000001</v>
      </c>
      <c r="EC99">
        <f>ROUND('qx mannen 2022'!EC99,10)</f>
        <v>0.16623121809999999</v>
      </c>
      <c r="ED99">
        <f>ROUND('qx mannen 2022'!ED99,10)</f>
        <v>0.16533747330000001</v>
      </c>
      <c r="EE99">
        <f>ROUND('qx mannen 2022'!EE99,10)</f>
        <v>0.1644480441</v>
      </c>
      <c r="EF99">
        <f>ROUND('qx mannen 2022'!EF99,10)</f>
        <v>0.16356291510000001</v>
      </c>
      <c r="EG99">
        <f>ROUND('qx mannen 2022'!EG99,10)</f>
        <v>0.16268207139999999</v>
      </c>
      <c r="EH99">
        <f>ROUND('qx mannen 2022'!EH99,10)</f>
        <v>0.16180549769999999</v>
      </c>
      <c r="EI99">
        <f>ROUND('qx mannen 2022'!EI99,10)</f>
        <v>0.1609331789</v>
      </c>
      <c r="EJ99">
        <f>ROUND('qx mannen 2022'!EJ99,10)</f>
        <v>0.16006509969999999</v>
      </c>
      <c r="EK99">
        <f>ROUND('qx mannen 2022'!EK99,10)</f>
        <v>0.15920124490000001</v>
      </c>
      <c r="EL99">
        <f>ROUND('qx mannen 2022'!EL99,10)</f>
        <v>0.1583415993</v>
      </c>
      <c r="EM99">
        <f>ROUND('qx mannen 2022'!EM99,10)</f>
        <v>0.1574861477</v>
      </c>
      <c r="EN99">
        <f>ROUND('qx mannen 2022'!EN99,10)</f>
        <v>0.1566348746</v>
      </c>
      <c r="EO99">
        <f>ROUND('qx mannen 2022'!EO99,10)</f>
        <v>0.15578776499999999</v>
      </c>
      <c r="EP99">
        <f>ROUND('qx mannen 2022'!EP99,10)</f>
        <v>0.1549448034</v>
      </c>
      <c r="EQ99">
        <f>ROUND('qx mannen 2022'!EQ99,10)</f>
        <v>0.1541059746</v>
      </c>
      <c r="ER99">
        <f>ROUND('qx mannen 2022'!ER99,10)</f>
        <v>0.15327126320000001</v>
      </c>
      <c r="ES99">
        <f>ROUND('qx mannen 2022'!ES99,10)</f>
        <v>0.1524406539</v>
      </c>
      <c r="ET99">
        <f>ROUND('qx mannen 2022'!ET99,10)</f>
        <v>0.1516141315</v>
      </c>
      <c r="EU99">
        <f>ROUND('qx mannen 2022'!EU99,10)</f>
        <v>0.15079168060000001</v>
      </c>
      <c r="EV99">
        <f>ROUND('qx mannen 2022'!EV99,10)</f>
        <v>0.14997328579999999</v>
      </c>
      <c r="EW99">
        <f>ROUND('qx mannen 2022'!EW99,10)</f>
        <v>0.14915893190000001</v>
      </c>
      <c r="EX99">
        <f>ROUND('qx mannen 2022'!EX99,10)</f>
        <v>0.1483486034</v>
      </c>
      <c r="EY99">
        <f>ROUND('qx mannen 2022'!EY99,10)</f>
        <v>0.1475422851</v>
      </c>
      <c r="EZ99">
        <f>ROUND('qx mannen 2022'!EZ99,10)</f>
        <v>0.1467399617</v>
      </c>
      <c r="FA99">
        <f>ROUND('qx mannen 2022'!FA99,10)</f>
        <v>0.1459416177</v>
      </c>
      <c r="FB99">
        <f>ROUND('qx mannen 2022'!FB99,10)</f>
        <v>0.14514723800000001</v>
      </c>
      <c r="FC99">
        <f>ROUND('qx mannen 2022'!FC99,10)</f>
        <v>0.14435680710000001</v>
      </c>
      <c r="FD99">
        <f>ROUND('qx mannen 2022'!FD99,10)</f>
        <v>0.14357030970000001</v>
      </c>
      <c r="FE99">
        <f>ROUND('qx mannen 2022'!FE99,10)</f>
        <v>0.1427877306</v>
      </c>
      <c r="FF99">
        <f>ROUND('qx mannen 2022'!FF99,10)</f>
        <v>0.14200905450000001</v>
      </c>
      <c r="FG99">
        <f>ROUND('qx mannen 2022'!FG99,10)</f>
        <v>0.141234266</v>
      </c>
      <c r="FH99">
        <f>ROUND('qx mannen 2022'!FH99,10)</f>
        <v>0.14046334990000001</v>
      </c>
      <c r="FI99">
        <f>ROUND('qx mannen 2022'!FI99,10)</f>
        <v>0.13969629080000001</v>
      </c>
      <c r="FJ99">
        <f>ROUND('qx mannen 2022'!FJ99,10)</f>
        <v>0.13893307360000001</v>
      </c>
      <c r="FK99">
        <f>ROUND('qx mannen 2022'!FK99,10)</f>
        <v>0.13817368299999999</v>
      </c>
      <c r="FL99">
        <f>ROUND('qx mannen 2022'!FL99,10)</f>
        <v>0.1374181038</v>
      </c>
      <c r="FM99">
        <f>ROUND('qx mannen 2022'!FM99,10)</f>
        <v>0.1366663206</v>
      </c>
      <c r="FN99">
        <f>ROUND('qx mannen 2022'!FN99,10)</f>
        <v>0.13591831839999999</v>
      </c>
      <c r="FO99">
        <f>ROUND('qx mannen 2022'!FO99,10)</f>
        <v>0.13517408189999999</v>
      </c>
      <c r="FP99">
        <f>ROUND('qx mannen 2022'!FP99,10)</f>
        <v>0.13443359590000001</v>
      </c>
      <c r="FQ99">
        <f>ROUND('qx mannen 2022'!FQ99,10)</f>
        <v>0.13369684530000001</v>
      </c>
    </row>
    <row r="100" spans="2:173" x14ac:dyDescent="0.2">
      <c r="B100">
        <f>ROUND('qx mannen 2022'!B100,10)</f>
        <v>0.36922843910000003</v>
      </c>
      <c r="C100">
        <f>ROUND('qx mannen 2022'!C100,10)</f>
        <v>0.36785307589999999</v>
      </c>
      <c r="D100">
        <f>ROUND('qx mannen 2022'!D100,10)</f>
        <v>0.3477839398</v>
      </c>
      <c r="E100">
        <f>ROUND('qx mannen 2022'!E100,10)</f>
        <v>0.33788491079999999</v>
      </c>
      <c r="F100">
        <f>ROUND('qx mannen 2022'!F100,10)</f>
        <v>0.33280787379999999</v>
      </c>
      <c r="G100">
        <f>ROUND('qx mannen 2022'!G100,10)</f>
        <v>0.33004558810000001</v>
      </c>
      <c r="H100">
        <f>ROUND('qx mannen 2022'!H100,10)</f>
        <v>0.32838898729999999</v>
      </c>
      <c r="I100">
        <f>ROUND('qx mannen 2022'!I100,10)</f>
        <v>0.32724701810000001</v>
      </c>
      <c r="J100">
        <f>ROUND('qx mannen 2022'!J100,10)</f>
        <v>0.32632965959999999</v>
      </c>
      <c r="K100">
        <f>ROUND('qx mannen 2022'!K100,10)</f>
        <v>0.32549523590000001</v>
      </c>
      <c r="L100">
        <f>ROUND('qx mannen 2022'!L100,10)</f>
        <v>0.32467553910000002</v>
      </c>
      <c r="M100">
        <f>ROUND('qx mannen 2022'!M100,10)</f>
        <v>0.3238387747</v>
      </c>
      <c r="N100">
        <f>ROUND('qx mannen 2022'!N100,10)</f>
        <v>0.32297114360000001</v>
      </c>
      <c r="O100">
        <f>ROUND('qx mannen 2022'!O100,10)</f>
        <v>0.32206767359999999</v>
      </c>
      <c r="P100">
        <f>ROUND('qx mannen 2022'!P100,10)</f>
        <v>0.3211276548</v>
      </c>
      <c r="Q100">
        <f>ROUND('qx mannen 2022'!Q100,10)</f>
        <v>0.32015237130000002</v>
      </c>
      <c r="R100">
        <f>ROUND('qx mannen 2022'!R100,10)</f>
        <v>0.31914397839999997</v>
      </c>
      <c r="S100">
        <f>ROUND('qx mannen 2022'!S100,10)</f>
        <v>0.31810495109999998</v>
      </c>
      <c r="T100">
        <f>ROUND('qx mannen 2022'!T100,10)</f>
        <v>0.31703781710000001</v>
      </c>
      <c r="U100">
        <f>ROUND('qx mannen 2022'!U100,10)</f>
        <v>0.3159450312</v>
      </c>
      <c r="V100">
        <f>ROUND('qx mannen 2022'!V100,10)</f>
        <v>0.31482892010000002</v>
      </c>
      <c r="W100">
        <f>ROUND('qx mannen 2022'!W100,10)</f>
        <v>0.31369166189999997</v>
      </c>
      <c r="X100">
        <f>ROUND('qx mannen 2022'!X100,10)</f>
        <v>0.31253528180000001</v>
      </c>
      <c r="Y100">
        <f>ROUND('qx mannen 2022'!Y100,10)</f>
        <v>0.31136165589999998</v>
      </c>
      <c r="Z100">
        <f>ROUND('qx mannen 2022'!Z100,10)</f>
        <v>0.31017251909999999</v>
      </c>
      <c r="AA100">
        <f>ROUND('qx mannen 2022'!AA100,10)</f>
        <v>0.3089694731</v>
      </c>
      <c r="AB100">
        <f>ROUND('qx mannen 2022'!AB100,10)</f>
        <v>0.30775399650000002</v>
      </c>
      <c r="AC100">
        <f>ROUND('qx mannen 2022'!AC100,10)</f>
        <v>0.30652745260000003</v>
      </c>
      <c r="AD100">
        <f>ROUND('qx mannen 2022'!AD100,10)</f>
        <v>0.30529109900000001</v>
      </c>
      <c r="AE100">
        <f>ROUND('qx mannen 2022'!AE100,10)</f>
        <v>0.30404609469999999</v>
      </c>
      <c r="AF100">
        <f>ROUND('qx mannen 2022'!AF100,10)</f>
        <v>0.30279350799999999</v>
      </c>
      <c r="AG100">
        <f>ROUND('qx mannen 2022'!AG100,10)</f>
        <v>0.30153432349999998</v>
      </c>
      <c r="AH100">
        <f>ROUND('qx mannen 2022'!AH100,10)</f>
        <v>0.30026944820000001</v>
      </c>
      <c r="AI100">
        <f>ROUND('qx mannen 2022'!AI100,10)</f>
        <v>0.29899971780000001</v>
      </c>
      <c r="AJ100">
        <f>ROUND('qx mannen 2022'!AJ100,10)</f>
        <v>0.29772590199999999</v>
      </c>
      <c r="AK100">
        <f>ROUND('qx mannen 2022'!AK100,10)</f>
        <v>0.29644870969999998</v>
      </c>
      <c r="AL100">
        <f>ROUND('qx mannen 2022'!AL100,10)</f>
        <v>0.29516879359999998</v>
      </c>
      <c r="AM100">
        <f>ROUND('qx mannen 2022'!AM100,10)</f>
        <v>0.29388675469999997</v>
      </c>
      <c r="AN100">
        <f>ROUND('qx mannen 2022'!AN100,10)</f>
        <v>0.29260314609999999</v>
      </c>
      <c r="AO100">
        <f>ROUND('qx mannen 2022'!AO100,10)</f>
        <v>0.29131847729999999</v>
      </c>
      <c r="AP100">
        <f>ROUND('qx mannen 2022'!AP100,10)</f>
        <v>0.29003321669999998</v>
      </c>
      <c r="AQ100">
        <f>ROUND('qx mannen 2022'!AQ100,10)</f>
        <v>0.28874779550000002</v>
      </c>
      <c r="AR100">
        <f>ROUND('qx mannen 2022'!AR100,10)</f>
        <v>0.28746261029999998</v>
      </c>
      <c r="AS100">
        <f>ROUND('qx mannen 2022'!AS100,10)</f>
        <v>0.28617802619999999</v>
      </c>
      <c r="AT100">
        <f>ROUND('qx mannen 2022'!AT100,10)</f>
        <v>0.28489437839999998</v>
      </c>
      <c r="AU100">
        <f>ROUND('qx mannen 2022'!AU100,10)</f>
        <v>0.28361197570000002</v>
      </c>
      <c r="AV100">
        <f>ROUND('qx mannen 2022'!AV100,10)</f>
        <v>0.28233110140000001</v>
      </c>
      <c r="AW100">
        <f>ROUND('qx mannen 2022'!AW100,10)</f>
        <v>0.28105201629999998</v>
      </c>
      <c r="AX100">
        <f>ROUND('qx mannen 2022'!AX100,10)</f>
        <v>0.27977495969999999</v>
      </c>
      <c r="AY100">
        <f>ROUND('qx mannen 2022'!AY100,10)</f>
        <v>0.27850015169999998</v>
      </c>
      <c r="AZ100">
        <f>ROUND('qx mannen 2022'!AZ100,10)</f>
        <v>0.27722779400000003</v>
      </c>
      <c r="BA100">
        <f>ROUND('qx mannen 2022'!BA100,10)</f>
        <v>0.27595807230000002</v>
      </c>
      <c r="BB100">
        <f>ROUND('qx mannen 2022'!BB100,10)</f>
        <v>0.27469115640000002</v>
      </c>
      <c r="BC100">
        <f>ROUND('qx mannen 2022'!BC100,10)</f>
        <v>0.27342720259999997</v>
      </c>
      <c r="BD100">
        <f>ROUND('qx mannen 2022'!BD100,10)</f>
        <v>0.27216635379999998</v>
      </c>
      <c r="BE100">
        <f>ROUND('qx mannen 2022'!BE100,10)</f>
        <v>0.27090874120000003</v>
      </c>
      <c r="BF100">
        <f>ROUND('qx mannen 2022'!BF100,10)</f>
        <v>0.269654485</v>
      </c>
      <c r="BG100">
        <f>ROUND('qx mannen 2022'!BG100,10)</f>
        <v>0.26840369489999999</v>
      </c>
      <c r="BH100">
        <f>ROUND('qx mannen 2022'!BH100,10)</f>
        <v>0.26715647180000002</v>
      </c>
      <c r="BI100">
        <f>ROUND('qx mannen 2022'!BI100,10)</f>
        <v>0.26591290740000001</v>
      </c>
      <c r="BJ100">
        <f>ROUND('qx mannen 2022'!BJ100,10)</f>
        <v>0.264673086</v>
      </c>
      <c r="BK100">
        <f>ROUND('qx mannen 2022'!BK100,10)</f>
        <v>0.2634370841</v>
      </c>
      <c r="BL100">
        <f>ROUND('qx mannen 2022'!BL100,10)</f>
        <v>0.26220497170000001</v>
      </c>
      <c r="BM100">
        <f>ROUND('qx mannen 2022'!BM100,10)</f>
        <v>0.2609768126</v>
      </c>
      <c r="BN100">
        <f>ROUND('qx mannen 2022'!BN100,10)</f>
        <v>0.25975266470000002</v>
      </c>
      <c r="BO100">
        <f>ROUND('qx mannen 2022'!BO100,10)</f>
        <v>0.25853258070000001</v>
      </c>
      <c r="BP100">
        <f>ROUND('qx mannen 2022'!BP100,10)</f>
        <v>0.25731660849999999</v>
      </c>
      <c r="BQ100">
        <f>ROUND('qx mannen 2022'!BQ100,10)</f>
        <v>0.25610479130000002</v>
      </c>
      <c r="BR100">
        <f>ROUND('qx mannen 2022'!BR100,10)</f>
        <v>0.25489716839999998</v>
      </c>
      <c r="BS100">
        <f>ROUND('qx mannen 2022'!BS100,10)</f>
        <v>0.25369377510000002</v>
      </c>
      <c r="BT100">
        <f>ROUND('qx mannen 2022'!BT100,10)</f>
        <v>0.25249464310000003</v>
      </c>
      <c r="BU100">
        <f>ROUND('qx mannen 2022'!BU100,10)</f>
        <v>0.2512998011</v>
      </c>
      <c r="BV100">
        <f>ROUND('qx mannen 2022'!BV100,10)</f>
        <v>0.25010927449999998</v>
      </c>
      <c r="BW100">
        <f>ROUND('qx mannen 2022'!BW100,10)</f>
        <v>0.2489230862</v>
      </c>
      <c r="BX100">
        <f>ROUND('qx mannen 2022'!BX100,10)</f>
        <v>0.24774125650000001</v>
      </c>
      <c r="BY100">
        <f>ROUND('qx mannen 2022'!BY100,10)</f>
        <v>0.246563803</v>
      </c>
      <c r="BZ100">
        <f>ROUND('qx mannen 2022'!BZ100,10)</f>
        <v>0.24539074159999999</v>
      </c>
      <c r="CA100">
        <f>ROUND('qx mannen 2022'!CA100,10)</f>
        <v>0.24422208579999999</v>
      </c>
      <c r="CB100">
        <f>ROUND('qx mannen 2022'!CB100,10)</f>
        <v>0.24305784750000001</v>
      </c>
      <c r="CC100">
        <f>ROUND('qx mannen 2022'!CC100,10)</f>
        <v>0.24189803679999999</v>
      </c>
      <c r="CD100">
        <f>ROUND('qx mannen 2022'!CD100,10)</f>
        <v>0.2407426621</v>
      </c>
      <c r="CE100">
        <f>ROUND('qx mannen 2022'!CE100,10)</f>
        <v>0.23959173049999999</v>
      </c>
      <c r="CF100">
        <f>ROUND('qx mannen 2022'!CF100,10)</f>
        <v>0.2384452477</v>
      </c>
      <c r="CG100">
        <f>ROUND('qx mannen 2022'!CG100,10)</f>
        <v>0.23730321800000001</v>
      </c>
      <c r="CH100">
        <f>ROUND('qx mannen 2022'!CH100,10)</f>
        <v>0.23616564470000001</v>
      </c>
      <c r="CI100">
        <f>ROUND('qx mannen 2022'!CI100,10)</f>
        <v>0.2350325301</v>
      </c>
      <c r="CJ100">
        <f>ROUND('qx mannen 2022'!CJ100,10)</f>
        <v>0.2339038752</v>
      </c>
      <c r="CK100">
        <f>ROUND('qx mannen 2022'!CK100,10)</f>
        <v>0.23277968039999999</v>
      </c>
      <c r="CL100">
        <f>ROUND('qx mannen 2022'!CL100,10)</f>
        <v>0.23165994500000001</v>
      </c>
      <c r="CM100">
        <f>ROUND('qx mannen 2022'!CM100,10)</f>
        <v>0.23054466770000001</v>
      </c>
      <c r="CN100">
        <f>ROUND('qx mannen 2022'!CN100,10)</f>
        <v>0.2294338464</v>
      </c>
      <c r="CO100">
        <f>ROUND('qx mannen 2022'!CO100,10)</f>
        <v>0.2283274783</v>
      </c>
      <c r="CP100">
        <f>ROUND('qx mannen 2022'!CP100,10)</f>
        <v>0.22722555999999999</v>
      </c>
      <c r="CQ100">
        <f>ROUND('qx mannen 2022'!CQ100,10)</f>
        <v>0.22612808749999999</v>
      </c>
      <c r="CR100">
        <f>ROUND('qx mannen 2022'!CR100,10)</f>
        <v>0.2250350562</v>
      </c>
      <c r="CS100">
        <f>ROUND('qx mannen 2022'!CS100,10)</f>
        <v>0.22394646100000001</v>
      </c>
      <c r="CT100">
        <f>ROUND('qx mannen 2022'!CT100,10)</f>
        <v>0.22286229660000001</v>
      </c>
      <c r="CU100">
        <f>ROUND('qx mannen 2022'!CU100,10)</f>
        <v>0.2217825568</v>
      </c>
      <c r="CV100">
        <f>ROUND('qx mannen 2022'!CV100,10)</f>
        <v>0.22070723540000001</v>
      </c>
      <c r="CW100">
        <f>ROUND('qx mannen 2022'!CW100,10)</f>
        <v>0.21963632559999999</v>
      </c>
      <c r="CX100">
        <f>ROUND('qx mannen 2022'!CX100,10)</f>
        <v>0.2185698204</v>
      </c>
      <c r="CY100">
        <f>ROUND('qx mannen 2022'!CY100,10)</f>
        <v>0.21750771220000001</v>
      </c>
      <c r="CZ100">
        <f>ROUND('qx mannen 2022'!CZ100,10)</f>
        <v>0.21644999340000001</v>
      </c>
      <c r="DA100">
        <f>ROUND('qx mannen 2022'!DA100,10)</f>
        <v>0.21539665599999999</v>
      </c>
      <c r="DB100">
        <f>ROUND('qx mannen 2022'!DB100,10)</f>
        <v>0.21434769170000001</v>
      </c>
      <c r="DC100">
        <f>ROUND('qx mannen 2022'!DC100,10)</f>
        <v>0.213303092</v>
      </c>
      <c r="DD100">
        <f>ROUND('qx mannen 2022'!DD100,10)</f>
        <v>0.21226284810000001</v>
      </c>
      <c r="DE100">
        <f>ROUND('qx mannen 2022'!DE100,10)</f>
        <v>0.211226951</v>
      </c>
      <c r="DF100">
        <f>ROUND('qx mannen 2022'!DF100,10)</f>
        <v>0.2101953916</v>
      </c>
      <c r="DG100">
        <f>ROUND('qx mannen 2022'!DG100,10)</f>
        <v>0.20916816050000001</v>
      </c>
      <c r="DH100">
        <f>ROUND('qx mannen 2022'!DH100,10)</f>
        <v>0.20814524810000001</v>
      </c>
      <c r="DI100">
        <f>ROUND('qx mannen 2022'!DI100,10)</f>
        <v>0.2071266447</v>
      </c>
      <c r="DJ100">
        <f>ROUND('qx mannen 2022'!DJ100,10)</f>
        <v>0.20611234040000001</v>
      </c>
      <c r="DK100">
        <f>ROUND('qx mannen 2022'!DK100,10)</f>
        <v>0.2051023253</v>
      </c>
      <c r="DL100">
        <f>ROUND('qx mannen 2022'!DL100,10)</f>
        <v>0.2040965891</v>
      </c>
      <c r="DM100">
        <f>ROUND('qx mannen 2022'!DM100,10)</f>
        <v>0.2030951215</v>
      </c>
      <c r="DN100">
        <f>ROUND('qx mannen 2022'!DN100,10)</f>
        <v>0.2020979121</v>
      </c>
      <c r="DO100">
        <f>ROUND('qx mannen 2022'!DO100,10)</f>
        <v>0.20110495040000001</v>
      </c>
      <c r="DP100">
        <f>ROUND('qx mannen 2022'!DP100,10)</f>
        <v>0.20011622570000001</v>
      </c>
      <c r="DQ100">
        <f>ROUND('qx mannen 2022'!DQ100,10)</f>
        <v>0.1991317272</v>
      </c>
      <c r="DR100">
        <f>ROUND('qx mannen 2022'!DR100,10)</f>
        <v>0.1981514442</v>
      </c>
      <c r="DS100">
        <f>ROUND('qx mannen 2022'!DS100,10)</f>
        <v>0.19717536560000001</v>
      </c>
      <c r="DT100">
        <f>ROUND('qx mannen 2022'!DT100,10)</f>
        <v>0.19620348030000001</v>
      </c>
      <c r="DU100">
        <f>ROUND('qx mannen 2022'!DU100,10)</f>
        <v>0.1952357774</v>
      </c>
      <c r="DV100">
        <f>ROUND('qx mannen 2022'!DV100,10)</f>
        <v>0.1942722456</v>
      </c>
      <c r="DW100">
        <f>ROUND('qx mannen 2022'!DW100,10)</f>
        <v>0.19331287350000001</v>
      </c>
      <c r="DX100">
        <f>ROUND('qx mannen 2022'!DX100,10)</f>
        <v>0.19235764990000001</v>
      </c>
      <c r="DY100">
        <f>ROUND('qx mannen 2022'!DY100,10)</f>
        <v>0.19140656340000001</v>
      </c>
      <c r="DZ100">
        <f>ROUND('qx mannen 2022'!DZ100,10)</f>
        <v>0.19045960240000001</v>
      </c>
      <c r="EA100">
        <f>ROUND('qx mannen 2022'!EA100,10)</f>
        <v>0.18951675539999999</v>
      </c>
      <c r="EB100">
        <f>ROUND('qx mannen 2022'!EB100,10)</f>
        <v>0.1885780108</v>
      </c>
      <c r="EC100">
        <f>ROUND('qx mannen 2022'!EC100,10)</f>
        <v>0.18764335700000001</v>
      </c>
      <c r="ED100">
        <f>ROUND('qx mannen 2022'!ED100,10)</f>
        <v>0.18671278220000001</v>
      </c>
      <c r="EE100">
        <f>ROUND('qx mannen 2022'!EE100,10)</f>
        <v>0.18578627480000001</v>
      </c>
      <c r="EF100">
        <f>ROUND('qx mannen 2022'!EF100,10)</f>
        <v>0.18486382279999999</v>
      </c>
      <c r="EG100">
        <f>ROUND('qx mannen 2022'!EG100,10)</f>
        <v>0.18394541440000001</v>
      </c>
      <c r="EH100">
        <f>ROUND('qx mannen 2022'!EH100,10)</f>
        <v>0.18303103779999999</v>
      </c>
      <c r="EI100">
        <f>ROUND('qx mannen 2022'!EI100,10)</f>
        <v>0.18212068100000001</v>
      </c>
      <c r="EJ100">
        <f>ROUND('qx mannen 2022'!EJ100,10)</f>
        <v>0.18121433200000001</v>
      </c>
      <c r="EK100">
        <f>ROUND('qx mannen 2022'!EK100,10)</f>
        <v>0.18031197879999999</v>
      </c>
      <c r="EL100">
        <f>ROUND('qx mannen 2022'!EL100,10)</f>
        <v>0.17941360940000001</v>
      </c>
      <c r="EM100">
        <f>ROUND('qx mannen 2022'!EM100,10)</f>
        <v>0.17851921170000001</v>
      </c>
      <c r="EN100">
        <f>ROUND('qx mannen 2022'!EN100,10)</f>
        <v>0.17762877360000001</v>
      </c>
      <c r="EO100">
        <f>ROUND('qx mannen 2022'!EO100,10)</f>
        <v>0.17674228289999999</v>
      </c>
      <c r="EP100">
        <f>ROUND('qx mannen 2022'!EP100,10)</f>
        <v>0.1758597274</v>
      </c>
      <c r="EQ100">
        <f>ROUND('qx mannen 2022'!EQ100,10)</f>
        <v>0.174981095</v>
      </c>
      <c r="ER100">
        <f>ROUND('qx mannen 2022'!ER100,10)</f>
        <v>0.17410637339999999</v>
      </c>
      <c r="ES100">
        <f>ROUND('qx mannen 2022'!ES100,10)</f>
        <v>0.17323555039999999</v>
      </c>
      <c r="ET100">
        <f>ROUND('qx mannen 2022'!ET100,10)</f>
        <v>0.17236861370000001</v>
      </c>
      <c r="EU100">
        <f>ROUND('qx mannen 2022'!EU100,10)</f>
        <v>0.17150555100000001</v>
      </c>
      <c r="EV100">
        <f>ROUND('qx mannen 2022'!EV100,10)</f>
        <v>0.17064635</v>
      </c>
      <c r="EW100">
        <f>ROUND('qx mannen 2022'!EW100,10)</f>
        <v>0.1697909983</v>
      </c>
      <c r="EX100">
        <f>ROUND('qx mannen 2022'!EX100,10)</f>
        <v>0.1689394836</v>
      </c>
      <c r="EY100">
        <f>ROUND('qx mannen 2022'!EY100,10)</f>
        <v>0.1680917935</v>
      </c>
      <c r="EZ100">
        <f>ROUND('qx mannen 2022'!EZ100,10)</f>
        <v>0.16724791559999999</v>
      </c>
      <c r="FA100">
        <f>ROUND('qx mannen 2022'!FA100,10)</f>
        <v>0.16640783749999999</v>
      </c>
      <c r="FB100">
        <f>ROUND('qx mannen 2022'!FB100,10)</f>
        <v>0.1655715468</v>
      </c>
      <c r="FC100">
        <f>ROUND('qx mannen 2022'!FC100,10)</f>
        <v>0.16473903100000001</v>
      </c>
      <c r="FD100">
        <f>ROUND('qx mannen 2022'!FD100,10)</f>
        <v>0.1639102777</v>
      </c>
      <c r="FE100">
        <f>ROUND('qx mannen 2022'!FE100,10)</f>
        <v>0.16308527440000001</v>
      </c>
      <c r="FF100">
        <f>ROUND('qx mannen 2022'!FF100,10)</f>
        <v>0.16226400860000001</v>
      </c>
      <c r="FG100">
        <f>ROUND('qx mannen 2022'!FG100,10)</f>
        <v>0.16144646800000001</v>
      </c>
      <c r="FH100">
        <f>ROUND('qx mannen 2022'!FH100,10)</f>
        <v>0.1606326398</v>
      </c>
      <c r="FI100">
        <f>ROUND('qx mannen 2022'!FI100,10)</f>
        <v>0.15982251180000001</v>
      </c>
      <c r="FJ100">
        <f>ROUND('qx mannen 2022'!FJ100,10)</f>
        <v>0.15901607130000001</v>
      </c>
      <c r="FK100">
        <f>ROUND('qx mannen 2022'!FK100,10)</f>
        <v>0.15821330580000001</v>
      </c>
      <c r="FL100">
        <f>ROUND('qx mannen 2022'!FL100,10)</f>
        <v>0.15741420289999999</v>
      </c>
      <c r="FM100">
        <f>ROUND('qx mannen 2022'!FM100,10)</f>
        <v>0.15661874989999999</v>
      </c>
      <c r="FN100">
        <f>ROUND('qx mannen 2022'!FN100,10)</f>
        <v>0.1558269343</v>
      </c>
      <c r="FO100">
        <f>ROUND('qx mannen 2022'!FO100,10)</f>
        <v>0.15503874370000001</v>
      </c>
      <c r="FP100">
        <f>ROUND('qx mannen 2022'!FP100,10)</f>
        <v>0.15425416550000001</v>
      </c>
      <c r="FQ100">
        <f>ROUND('qx mannen 2022'!FQ100,10)</f>
        <v>0.15347318700000001</v>
      </c>
    </row>
    <row r="101" spans="2:173" x14ac:dyDescent="0.2">
      <c r="B101">
        <f>ROUND('qx mannen 2022'!B101,10)</f>
        <v>0.392679791</v>
      </c>
      <c r="C101">
        <f>ROUND('qx mannen 2022'!C101,10)</f>
        <v>0.3913433429</v>
      </c>
      <c r="D101">
        <f>ROUND('qx mannen 2022'!D101,10)</f>
        <v>0.37049157510000003</v>
      </c>
      <c r="E101">
        <f>ROUND('qx mannen 2022'!E101,10)</f>
        <v>0.36023172879999998</v>
      </c>
      <c r="F101">
        <f>ROUND('qx mannen 2022'!F101,10)</f>
        <v>0.35500888949999998</v>
      </c>
      <c r="G101">
        <f>ROUND('qx mannen 2022'!G101,10)</f>
        <v>0.35220790880000002</v>
      </c>
      <c r="H101">
        <f>ROUND('qx mannen 2022'!H101,10)</f>
        <v>0.35056492909999998</v>
      </c>
      <c r="I101">
        <f>ROUND('qx mannen 2022'!I101,10)</f>
        <v>0.34946134290000003</v>
      </c>
      <c r="J101">
        <f>ROUND('qx mannen 2022'!J101,10)</f>
        <v>0.34859335180000001</v>
      </c>
      <c r="K101">
        <f>ROUND('qx mannen 2022'!K101,10)</f>
        <v>0.34781243630000003</v>
      </c>
      <c r="L101">
        <f>ROUND('qx mannen 2022'!L101,10)</f>
        <v>0.34704702580000002</v>
      </c>
      <c r="M101">
        <f>ROUND('qx mannen 2022'!M101,10)</f>
        <v>0.34626370629999997</v>
      </c>
      <c r="N101">
        <f>ROUND('qx mannen 2022'!N101,10)</f>
        <v>0.34544793029999998</v>
      </c>
      <c r="O101">
        <f>ROUND('qx mannen 2022'!O101,10)</f>
        <v>0.34459441000000002</v>
      </c>
      <c r="P101">
        <f>ROUND('qx mannen 2022'!P101,10)</f>
        <v>0.34370233280000001</v>
      </c>
      <c r="Q101">
        <f>ROUND('qx mannen 2022'!Q101,10)</f>
        <v>0.3427729833</v>
      </c>
      <c r="R101">
        <f>ROUND('qx mannen 2022'!R101,10)</f>
        <v>0.34180856570000001</v>
      </c>
      <c r="S101">
        <f>ROUND('qx mannen 2022'!S101,10)</f>
        <v>0.34081162440000001</v>
      </c>
      <c r="T101">
        <f>ROUND('qx mannen 2022'!T101,10)</f>
        <v>0.33978476419999998</v>
      </c>
      <c r="U101">
        <f>ROUND('qx mannen 2022'!U101,10)</f>
        <v>0.3387305176</v>
      </c>
      <c r="V101">
        <f>ROUND('qx mannen 2022'!V101,10)</f>
        <v>0.33765128700000002</v>
      </c>
      <c r="W101">
        <f>ROUND('qx mannen 2022'!W101,10)</f>
        <v>0.33654932259999998</v>
      </c>
      <c r="X101">
        <f>ROUND('qx mannen 2022'!X101,10)</f>
        <v>0.33542671730000001</v>
      </c>
      <c r="Y101">
        <f>ROUND('qx mannen 2022'!Y101,10)</f>
        <v>0.3342854113</v>
      </c>
      <c r="Z101">
        <f>ROUND('qx mannen 2022'!Z101,10)</f>
        <v>0.33312719880000002</v>
      </c>
      <c r="AA101">
        <f>ROUND('qx mannen 2022'!AA101,10)</f>
        <v>0.33195373789999999</v>
      </c>
      <c r="AB101">
        <f>ROUND('qx mannen 2022'!AB101,10)</f>
        <v>0.33076655900000002</v>
      </c>
      <c r="AC101">
        <f>ROUND('qx mannen 2022'!AC101,10)</f>
        <v>0.3295670745</v>
      </c>
      <c r="AD101">
        <f>ROUND('qx mannen 2022'!AD101,10)</f>
        <v>0.32835658750000002</v>
      </c>
      <c r="AE101">
        <f>ROUND('qx mannen 2022'!AE101,10)</f>
        <v>0.32713629979999997</v>
      </c>
      <c r="AF101">
        <f>ROUND('qx mannen 2022'!AF101,10)</f>
        <v>0.32590731969999998</v>
      </c>
      <c r="AG101">
        <f>ROUND('qx mannen 2022'!AG101,10)</f>
        <v>0.32467066909999998</v>
      </c>
      <c r="AH101">
        <f>ROUND('qx mannen 2022'!AH101,10)</f>
        <v>0.3234272903</v>
      </c>
      <c r="AI101">
        <f>ROUND('qx mannen 2022'!AI101,10)</f>
        <v>0.32217805150000001</v>
      </c>
      <c r="AJ101">
        <f>ROUND('qx mannen 2022'!AJ101,10)</f>
        <v>0.3209237533</v>
      </c>
      <c r="AK101">
        <f>ROUND('qx mannen 2022'!AK101,10)</f>
        <v>0.31966513349999998</v>
      </c>
      <c r="AL101">
        <f>ROUND('qx mannen 2022'!AL101,10)</f>
        <v>0.31840287179999999</v>
      </c>
      <c r="AM101">
        <f>ROUND('qx mannen 2022'!AM101,10)</f>
        <v>0.31713759460000002</v>
      </c>
      <c r="AN101">
        <f>ROUND('qx mannen 2022'!AN101,10)</f>
        <v>0.31586987909999997</v>
      </c>
      <c r="AO101">
        <f>ROUND('qx mannen 2022'!AO101,10)</f>
        <v>0.31460025689999999</v>
      </c>
      <c r="AP101">
        <f>ROUND('qx mannen 2022'!AP101,10)</f>
        <v>0.3133292178</v>
      </c>
      <c r="AQ101">
        <f>ROUND('qx mannen 2022'!AQ101,10)</f>
        <v>0.31205721269999998</v>
      </c>
      <c r="AR101">
        <f>ROUND('qx mannen 2022'!AR101,10)</f>
        <v>0.31078465709999997</v>
      </c>
      <c r="AS101">
        <f>ROUND('qx mannen 2022'!AS101,10)</f>
        <v>0.30951193339999999</v>
      </c>
      <c r="AT101">
        <f>ROUND('qx mannen 2022'!AT101,10)</f>
        <v>0.30823939379999998</v>
      </c>
      <c r="AU101">
        <f>ROUND('qx mannen 2022'!AU101,10)</f>
        <v>0.30696736250000001</v>
      </c>
      <c r="AV101">
        <f>ROUND('qx mannen 2022'!AV101,10)</f>
        <v>0.3056961379</v>
      </c>
      <c r="AW101">
        <f>ROUND('qx mannen 2022'!AW101,10)</f>
        <v>0.30442599469999998</v>
      </c>
      <c r="AX101">
        <f>ROUND('qx mannen 2022'!AX101,10)</f>
        <v>0.30315718559999999</v>
      </c>
      <c r="AY101">
        <f>ROUND('qx mannen 2022'!AY101,10)</f>
        <v>0.30188994320000001</v>
      </c>
      <c r="AZ101">
        <f>ROUND('qx mannen 2022'!AZ101,10)</f>
        <v>0.30062448120000002</v>
      </c>
      <c r="BA101">
        <f>ROUND('qx mannen 2022'!BA101,10)</f>
        <v>0.29936099659999998</v>
      </c>
      <c r="BB101">
        <f>ROUND('qx mannen 2022'!BB101,10)</f>
        <v>0.29809967009999999</v>
      </c>
      <c r="BC101">
        <f>ROUND('qx mannen 2022'!BC101,10)</f>
        <v>0.29684066799999997</v>
      </c>
      <c r="BD101">
        <f>ROUND('qx mannen 2022'!BD101,10)</f>
        <v>0.29558414329999999</v>
      </c>
      <c r="BE101">
        <f>ROUND('qx mannen 2022'!BE101,10)</f>
        <v>0.2943302364</v>
      </c>
      <c r="BF101">
        <f>ROUND('qx mannen 2022'!BF101,10)</f>
        <v>0.29307907630000002</v>
      </c>
      <c r="BG101">
        <f>ROUND('qx mannen 2022'!BG101,10)</f>
        <v>0.29183078140000002</v>
      </c>
      <c r="BH101">
        <f>ROUND('qx mannen 2022'!BH101,10)</f>
        <v>0.29058546060000001</v>
      </c>
      <c r="BI101">
        <f>ROUND('qx mannen 2022'!BI101,10)</f>
        <v>0.28934321369999999</v>
      </c>
      <c r="BJ101">
        <f>ROUND('qx mannen 2022'!BJ101,10)</f>
        <v>0.28810413210000002</v>
      </c>
      <c r="BK101">
        <f>ROUND('qx mannen 2022'!BK101,10)</f>
        <v>0.2868682998</v>
      </c>
      <c r="BL101">
        <f>ROUND('qx mannen 2022'!BL101,10)</f>
        <v>0.28563579379999998</v>
      </c>
      <c r="BM101">
        <f>ROUND('qx mannen 2022'!BM101,10)</f>
        <v>0.2844066844</v>
      </c>
      <c r="BN101">
        <f>ROUND('qx mannen 2022'!BN101,10)</f>
        <v>0.28318103610000001</v>
      </c>
      <c r="BO101">
        <f>ROUND('qx mannen 2022'!BO101,10)</f>
        <v>0.28195890779999999</v>
      </c>
      <c r="BP101">
        <f>ROUND('qx mannen 2022'!BP101,10)</f>
        <v>0.28074035349999998</v>
      </c>
      <c r="BQ101">
        <f>ROUND('qx mannen 2022'!BQ101,10)</f>
        <v>0.27952542219999998</v>
      </c>
      <c r="BR101">
        <f>ROUND('qx mannen 2022'!BR101,10)</f>
        <v>0.27831415879999999</v>
      </c>
      <c r="BS101">
        <f>ROUND('qx mannen 2022'!BS101,10)</f>
        <v>0.2771066042</v>
      </c>
      <c r="BT101">
        <f>ROUND('qx mannen 2022'!BT101,10)</f>
        <v>0.27590279550000002</v>
      </c>
      <c r="BU101">
        <f>ROUND('qx mannen 2022'!BU101,10)</f>
        <v>0.27470276669999999</v>
      </c>
      <c r="BV101">
        <f>ROUND('qx mannen 2022'!BV101,10)</f>
        <v>0.27350654819999998</v>
      </c>
      <c r="BW101">
        <f>ROUND('qx mannen 2022'!BW101,10)</f>
        <v>0.27231416780000001</v>
      </c>
      <c r="BX101">
        <f>ROUND('qx mannen 2022'!BX101,10)</f>
        <v>0.2711256507</v>
      </c>
      <c r="BY101">
        <f>ROUND('qx mannen 2022'!BY101,10)</f>
        <v>0.26994101939999998</v>
      </c>
      <c r="BZ101">
        <f>ROUND('qx mannen 2022'!BZ101,10)</f>
        <v>0.26876029429999998</v>
      </c>
      <c r="CA101">
        <f>ROUND('qx mannen 2022'!CA101,10)</f>
        <v>0.2675834936</v>
      </c>
      <c r="CB101">
        <f>ROUND('qx mannen 2022'!CB101,10)</f>
        <v>0.26641063349999999</v>
      </c>
      <c r="CC101">
        <f>ROUND('qx mannen 2022'!CC101,10)</f>
        <v>0.26524172870000001</v>
      </c>
      <c r="CD101">
        <f>ROUND('qx mannen 2022'!CD101,10)</f>
        <v>0.26407679179999999</v>
      </c>
      <c r="CE101">
        <f>ROUND('qx mannen 2022'!CE101,10)</f>
        <v>0.26291583419999998</v>
      </c>
      <c r="CF101">
        <f>ROUND('qx mannen 2022'!CF101,10)</f>
        <v>0.26175886570000001</v>
      </c>
      <c r="CG101">
        <f>ROUND('qx mannen 2022'!CG101,10)</f>
        <v>0.26060589490000002</v>
      </c>
      <c r="CH101">
        <f>ROUND('qx mannen 2022'!CH101,10)</f>
        <v>0.25945692920000002</v>
      </c>
      <c r="CI101">
        <f>ROUND('qx mannen 2022'!CI101,10)</f>
        <v>0.25831197459999999</v>
      </c>
      <c r="CJ101">
        <f>ROUND('qx mannen 2022'!CJ101,10)</f>
        <v>0.2571710364</v>
      </c>
      <c r="CK101">
        <f>ROUND('qx mannen 2022'!CK101,10)</f>
        <v>0.25603411879999999</v>
      </c>
      <c r="CL101">
        <f>ROUND('qx mannen 2022'!CL101,10)</f>
        <v>0.25490122510000002</v>
      </c>
      <c r="CM101">
        <f>ROUND('qx mannen 2022'!CM101,10)</f>
        <v>0.25377235770000001</v>
      </c>
      <c r="CN101">
        <f>ROUND('qx mannen 2022'!CN101,10)</f>
        <v>0.25264751829999998</v>
      </c>
      <c r="CO101">
        <f>ROUND('qx mannen 2022'!CO101,10)</f>
        <v>0.25152670799999999</v>
      </c>
      <c r="CP101">
        <f>ROUND('qx mannen 2022'!CP101,10)</f>
        <v>0.25040992699999998</v>
      </c>
      <c r="CQ101">
        <f>ROUND('qx mannen 2022'!CQ101,10)</f>
        <v>0.24929717500000001</v>
      </c>
      <c r="CR101">
        <f>ROUND('qx mannen 2022'!CR101,10)</f>
        <v>0.24818845110000001</v>
      </c>
      <c r="CS101">
        <f>ROUND('qx mannen 2022'!CS101,10)</f>
        <v>0.24708375399999999</v>
      </c>
      <c r="CT101">
        <f>ROUND('qx mannen 2022'!CT101,10)</f>
        <v>0.2459830818</v>
      </c>
      <c r="CU101">
        <f>ROUND('qx mannen 2022'!CU101,10)</f>
        <v>0.2448864321</v>
      </c>
      <c r="CV101">
        <f>ROUND('qx mannen 2022'!CV101,10)</f>
        <v>0.243793802</v>
      </c>
      <c r="CW101">
        <f>ROUND('qx mannen 2022'!CW101,10)</f>
        <v>0.24270518839999999</v>
      </c>
      <c r="CX101">
        <f>ROUND('qx mannen 2022'!CX101,10)</f>
        <v>0.2416205877</v>
      </c>
      <c r="CY101">
        <f>ROUND('qx mannen 2022'!CY101,10)</f>
        <v>0.24053999609999999</v>
      </c>
      <c r="CZ101">
        <f>ROUND('qx mannen 2022'!CZ101,10)</f>
        <v>0.2394634091</v>
      </c>
      <c r="DA101">
        <f>ROUND('qx mannen 2022'!DA101,10)</f>
        <v>0.23839082240000001</v>
      </c>
      <c r="DB101">
        <f>ROUND('qx mannen 2022'!DB101,10)</f>
        <v>0.23732223099999999</v>
      </c>
      <c r="DC101">
        <f>ROUND('qx mannen 2022'!DC101,10)</f>
        <v>0.23625762989999999</v>
      </c>
      <c r="DD101">
        <f>ROUND('qx mannen 2022'!DD101,10)</f>
        <v>0.23519701370000001</v>
      </c>
      <c r="DE101">
        <f>ROUND('qx mannen 2022'!DE101,10)</f>
        <v>0.23414037670000001</v>
      </c>
      <c r="DF101">
        <f>ROUND('qx mannen 2022'!DF101,10)</f>
        <v>0.23308771319999999</v>
      </c>
      <c r="DG101">
        <f>ROUND('qx mannen 2022'!DG101,10)</f>
        <v>0.2320390172</v>
      </c>
      <c r="DH101">
        <f>ROUND('qx mannen 2022'!DH101,10)</f>
        <v>0.23099428250000001</v>
      </c>
      <c r="DI101">
        <f>ROUND('qx mannen 2022'!DI101,10)</f>
        <v>0.22995350249999999</v>
      </c>
      <c r="DJ101">
        <f>ROUND('qx mannen 2022'!DJ101,10)</f>
        <v>0.22891667090000001</v>
      </c>
      <c r="DK101">
        <f>ROUND('qx mannen 2022'!DK101,10)</f>
        <v>0.22788378070000001</v>
      </c>
      <c r="DL101">
        <f>ROUND('qx mannen 2022'!DL101,10)</f>
        <v>0.2268548252</v>
      </c>
      <c r="DM101">
        <f>ROUND('qx mannen 2022'!DM101,10)</f>
        <v>0.22582979719999999</v>
      </c>
      <c r="DN101">
        <f>ROUND('qx mannen 2022'!DN101,10)</f>
        <v>0.22480868970000001</v>
      </c>
      <c r="DO101">
        <f>ROUND('qx mannen 2022'!DO101,10)</f>
        <v>0.2237914953</v>
      </c>
      <c r="DP101">
        <f>ROUND('qx mannen 2022'!DP101,10)</f>
        <v>0.22277820649999999</v>
      </c>
      <c r="DQ101">
        <f>ROUND('qx mannen 2022'!DQ101,10)</f>
        <v>0.22176881579999999</v>
      </c>
      <c r="DR101">
        <f>ROUND('qx mannen 2022'!DR101,10)</f>
        <v>0.22076331560000001</v>
      </c>
      <c r="DS101">
        <f>ROUND('qx mannen 2022'!DS101,10)</f>
        <v>0.21976169800000001</v>
      </c>
      <c r="DT101">
        <f>ROUND('qx mannen 2022'!DT101,10)</f>
        <v>0.2187639552</v>
      </c>
      <c r="DU101">
        <f>ROUND('qx mannen 2022'!DU101,10)</f>
        <v>0.2177700793</v>
      </c>
      <c r="DV101">
        <f>ROUND('qx mannen 2022'!DV101,10)</f>
        <v>0.2167800621</v>
      </c>
      <c r="DW101">
        <f>ROUND('qx mannen 2022'!DW101,10)</f>
        <v>0.2157938955</v>
      </c>
      <c r="DX101">
        <f>ROUND('qx mannen 2022'!DX101,10)</f>
        <v>0.2148115713</v>
      </c>
      <c r="DY101">
        <f>ROUND('qx mannen 2022'!DY101,10)</f>
        <v>0.2138330812</v>
      </c>
      <c r="DZ101">
        <f>ROUND('qx mannen 2022'!DZ101,10)</f>
        <v>0.2128584167</v>
      </c>
      <c r="EA101">
        <f>ROUND('qx mannen 2022'!EA101,10)</f>
        <v>0.2118875694</v>
      </c>
      <c r="EB101">
        <f>ROUND('qx mannen 2022'!EB101,10)</f>
        <v>0.21092053080000001</v>
      </c>
      <c r="EC101">
        <f>ROUND('qx mannen 2022'!EC101,10)</f>
        <v>0.20995729229999999</v>
      </c>
      <c r="ED101">
        <f>ROUND('qx mannen 2022'!ED101,10)</f>
        <v>0.2089978451</v>
      </c>
      <c r="EE101">
        <f>ROUND('qx mannen 2022'!EE101,10)</f>
        <v>0.20804218059999999</v>
      </c>
      <c r="EF101">
        <f>ROUND('qx mannen 2022'!EF101,10)</f>
        <v>0.2070902899</v>
      </c>
      <c r="EG101">
        <f>ROUND('qx mannen 2022'!EG101,10)</f>
        <v>0.20614216420000001</v>
      </c>
      <c r="EH101">
        <f>ROUND('qx mannen 2022'!EH101,10)</f>
        <v>0.20519779469999999</v>
      </c>
      <c r="EI101">
        <f>ROUND('qx mannen 2022'!EI101,10)</f>
        <v>0.2042571722</v>
      </c>
      <c r="EJ101">
        <f>ROUND('qx mannen 2022'!EJ101,10)</f>
        <v>0.20332028790000001</v>
      </c>
      <c r="EK101">
        <f>ROUND('qx mannen 2022'!EK101,10)</f>
        <v>0.2023871327</v>
      </c>
      <c r="EL101">
        <f>ROUND('qx mannen 2022'!EL101,10)</f>
        <v>0.20145769729999999</v>
      </c>
      <c r="EM101">
        <f>ROUND('qx mannen 2022'!EM101,10)</f>
        <v>0.20053197280000001</v>
      </c>
      <c r="EN101">
        <f>ROUND('qx mannen 2022'!EN101,10)</f>
        <v>0.19960994979999999</v>
      </c>
      <c r="EO101">
        <f>ROUND('qx mannen 2022'!EO101,10)</f>
        <v>0.1986916192</v>
      </c>
      <c r="EP101">
        <f>ROUND('qx mannen 2022'!EP101,10)</f>
        <v>0.19777697159999999</v>
      </c>
      <c r="EQ101">
        <f>ROUND('qx mannen 2022'!EQ101,10)</f>
        <v>0.19686599769999999</v>
      </c>
      <c r="ER101">
        <f>ROUND('qx mannen 2022'!ER101,10)</f>
        <v>0.1959586881</v>
      </c>
      <c r="ES101">
        <f>ROUND('qx mannen 2022'!ES101,10)</f>
        <v>0.19505503339999999</v>
      </c>
      <c r="ET101">
        <f>ROUND('qx mannen 2022'!ET101,10)</f>
        <v>0.19415502430000001</v>
      </c>
      <c r="EU101">
        <f>ROUND('qx mannen 2022'!EU101,10)</f>
        <v>0.19325865110000001</v>
      </c>
      <c r="EV101">
        <f>ROUND('qx mannen 2022'!EV101,10)</f>
        <v>0.19236590440000001</v>
      </c>
      <c r="EW101">
        <f>ROUND('qx mannen 2022'!EW101,10)</f>
        <v>0.19147677460000001</v>
      </c>
      <c r="EX101">
        <f>ROUND('qx mannen 2022'!EX101,10)</f>
        <v>0.19059125220000001</v>
      </c>
      <c r="EY101">
        <f>ROUND('qx mannen 2022'!EY101,10)</f>
        <v>0.1897093275</v>
      </c>
      <c r="EZ101">
        <f>ROUND('qx mannen 2022'!EZ101,10)</f>
        <v>0.1888309909</v>
      </c>
      <c r="FA101">
        <f>ROUND('qx mannen 2022'!FA101,10)</f>
        <v>0.18795623280000001</v>
      </c>
      <c r="FB101">
        <f>ROUND('qx mannen 2022'!FB101,10)</f>
        <v>0.1870850433</v>
      </c>
      <c r="FC101">
        <f>ROUND('qx mannen 2022'!FC101,10)</f>
        <v>0.18621741289999999</v>
      </c>
      <c r="FD101">
        <f>ROUND('qx mannen 2022'!FD101,10)</f>
        <v>0.1853533316</v>
      </c>
      <c r="FE101">
        <f>ROUND('qx mannen 2022'!FE101,10)</f>
        <v>0.1844927898</v>
      </c>
      <c r="FF101">
        <f>ROUND('qx mannen 2022'!FF101,10)</f>
        <v>0.1836357777</v>
      </c>
      <c r="FG101">
        <f>ROUND('qx mannen 2022'!FG101,10)</f>
        <v>0.18278228539999999</v>
      </c>
      <c r="FH101">
        <f>ROUND('qx mannen 2022'!FH101,10)</f>
        <v>0.1819323031</v>
      </c>
      <c r="FI101">
        <f>ROUND('qx mannen 2022'!FI101,10)</f>
        <v>0.18108582079999999</v>
      </c>
      <c r="FJ101">
        <f>ROUND('qx mannen 2022'!FJ101,10)</f>
        <v>0.1802428287</v>
      </c>
      <c r="FK101">
        <f>ROUND('qx mannen 2022'!FK101,10)</f>
        <v>0.17940331700000001</v>
      </c>
      <c r="FL101">
        <f>ROUND('qx mannen 2022'!FL101,10)</f>
        <v>0.17856727550000001</v>
      </c>
      <c r="FM101">
        <f>ROUND('qx mannen 2022'!FM101,10)</f>
        <v>0.17773469450000001</v>
      </c>
      <c r="FN101">
        <f>ROUND('qx mannen 2022'!FN101,10)</f>
        <v>0.1769055638</v>
      </c>
      <c r="FO101">
        <f>ROUND('qx mannen 2022'!FO101,10)</f>
        <v>0.17607987359999999</v>
      </c>
      <c r="FP101">
        <f>ROUND('qx mannen 2022'!FP101,10)</f>
        <v>0.17525761379999999</v>
      </c>
      <c r="FQ101">
        <f>ROUND('qx mannen 2022'!FQ101,10)</f>
        <v>0.1744387744</v>
      </c>
    </row>
    <row r="102" spans="2:173" x14ac:dyDescent="0.2">
      <c r="B102">
        <f>ROUND('qx mannen 2022'!B102,10)</f>
        <v>0.41567056419999998</v>
      </c>
      <c r="C102">
        <f>ROUND('qx mannen 2022'!C102,10)</f>
        <v>0.41437071310000001</v>
      </c>
      <c r="D102">
        <f>ROUND('qx mannen 2022'!D102,10)</f>
        <v>0.39280517700000001</v>
      </c>
      <c r="E102">
        <f>ROUND('qx mannen 2022'!E102,10)</f>
        <v>0.38221468380000001</v>
      </c>
      <c r="F102">
        <f>ROUND('qx mannen 2022'!F102,10)</f>
        <v>0.376859316</v>
      </c>
      <c r="G102">
        <f>ROUND('qx mannen 2022'!G102,10)</f>
        <v>0.37402530620000002</v>
      </c>
      <c r="H102">
        <f>ROUND('qx mannen 2022'!H102,10)</f>
        <v>0.3723982643</v>
      </c>
      <c r="I102">
        <f>ROUND('qx mannen 2022'!I102,10)</f>
        <v>0.37133405409999998</v>
      </c>
      <c r="J102">
        <f>ROUND('qx mannen 2022'!J102,10)</f>
        <v>0.37051607530000003</v>
      </c>
      <c r="K102">
        <f>ROUND('qx mannen 2022'!K102,10)</f>
        <v>0.36978942910000001</v>
      </c>
      <c r="L102">
        <f>ROUND('qx mannen 2022'!L102,10)</f>
        <v>0.36907939540000001</v>
      </c>
      <c r="M102">
        <f>ROUND('qx mannen 2022'!M102,10)</f>
        <v>0.3683510297</v>
      </c>
      <c r="N102">
        <f>ROUND('qx mannen 2022'!N102,10)</f>
        <v>0.36758906359999999</v>
      </c>
      <c r="O102">
        <f>ROUND('qx mannen 2022'!O102,10)</f>
        <v>0.36678789169999998</v>
      </c>
      <c r="P102">
        <f>ROUND('qx mannen 2022'!P102,10)</f>
        <v>0.36594658299999999</v>
      </c>
      <c r="Q102">
        <f>ROUND('qx mannen 2022'!Q102,10)</f>
        <v>0.3650664012</v>
      </c>
      <c r="R102">
        <f>ROUND('qx mannen 2022'!R102,10)</f>
        <v>0.36414957539999998</v>
      </c>
      <c r="S102">
        <f>ROUND('qx mannen 2022'!S102,10)</f>
        <v>0.36319869599999999</v>
      </c>
      <c r="T102">
        <f>ROUND('qx mannen 2022'!T102,10)</f>
        <v>0.36221642139999999</v>
      </c>
      <c r="U102">
        <f>ROUND('qx mannen 2022'!U102,10)</f>
        <v>0.3612053402</v>
      </c>
      <c r="V102">
        <f>ROUND('qx mannen 2022'!V102,10)</f>
        <v>0.36016790970000001</v>
      </c>
      <c r="W102">
        <f>ROUND('qx mannen 2022'!W102,10)</f>
        <v>0.35910643269999998</v>
      </c>
      <c r="X102">
        <f>ROUND('qx mannen 2022'!X102,10)</f>
        <v>0.35802305210000002</v>
      </c>
      <c r="Y102">
        <f>ROUND('qx mannen 2022'!Y102,10)</f>
        <v>0.35691975510000001</v>
      </c>
      <c r="Z102">
        <f>ROUND('qx mannen 2022'!Z102,10)</f>
        <v>0.35579838000000003</v>
      </c>
      <c r="AA102">
        <f>ROUND('qx mannen 2022'!AA102,10)</f>
        <v>0.35466062599999998</v>
      </c>
      <c r="AB102">
        <f>ROUND('qx mannen 2022'!AB102,10)</f>
        <v>0.35350806229999998</v>
      </c>
      <c r="AC102">
        <f>ROUND('qx mannen 2022'!AC102,10)</f>
        <v>0.35234213759999999</v>
      </c>
      <c r="AD102">
        <f>ROUND('qx mannen 2022'!AD102,10)</f>
        <v>0.35116418890000001</v>
      </c>
      <c r="AE102">
        <f>ROUND('qx mannen 2022'!AE102,10)</f>
        <v>0.3499754497</v>
      </c>
      <c r="AF102">
        <f>ROUND('qx mannen 2022'!AF102,10)</f>
        <v>0.34877705819999999</v>
      </c>
      <c r="AG102">
        <f>ROUND('qx mannen 2022'!AG102,10)</f>
        <v>0.34757006419999997</v>
      </c>
      <c r="AH102">
        <f>ROUND('qx mannen 2022'!AH102,10)</f>
        <v>0.34635543619999998</v>
      </c>
      <c r="AI102">
        <f>ROUND('qx mannen 2022'!AI102,10)</f>
        <v>0.3451340671</v>
      </c>
      <c r="AJ102">
        <f>ROUND('qx mannen 2022'!AJ102,10)</f>
        <v>0.34390678070000003</v>
      </c>
      <c r="AK102">
        <f>ROUND('qx mannen 2022'!AK102,10)</f>
        <v>0.34267433629999999</v>
      </c>
      <c r="AL102">
        <f>ROUND('qx mannen 2022'!AL102,10)</f>
        <v>0.34143743409999999</v>
      </c>
      <c r="AM102">
        <f>ROUND('qx mannen 2022'!AM102,10)</f>
        <v>0.34019672000000001</v>
      </c>
      <c r="AN102">
        <f>ROUND('qx mannen 2022'!AN102,10)</f>
        <v>0.33895278890000002</v>
      </c>
      <c r="AO102">
        <f>ROUND('qx mannen 2022'!AO102,10)</f>
        <v>0.33770618969999999</v>
      </c>
      <c r="AP102">
        <f>ROUND('qx mannen 2022'!AP102,10)</f>
        <v>0.33645742820000002</v>
      </c>
      <c r="AQ102">
        <f>ROUND('qx mannen 2022'!AQ102,10)</f>
        <v>0.33520697040000003</v>
      </c>
      <c r="AR102">
        <f>ROUND('qx mannen 2022'!AR102,10)</f>
        <v>0.3339552462</v>
      </c>
      <c r="AS102">
        <f>ROUND('qx mannen 2022'!AS102,10)</f>
        <v>0.33270265139999999</v>
      </c>
      <c r="AT102">
        <f>ROUND('qx mannen 2022'!AT102,10)</f>
        <v>0.33144955120000003</v>
      </c>
      <c r="AU102">
        <f>ROUND('qx mannen 2022'!AU102,10)</f>
        <v>0.33019628159999997</v>
      </c>
      <c r="AV102">
        <f>ROUND('qx mannen 2022'!AV102,10)</f>
        <v>0.32894315260000001</v>
      </c>
      <c r="AW102">
        <f>ROUND('qx mannen 2022'!AW102,10)</f>
        <v>0.3276904497</v>
      </c>
      <c r="AX102">
        <f>ROUND('qx mannen 2022'!AX102,10)</f>
        <v>0.32643843589999999</v>
      </c>
      <c r="AY102">
        <f>ROUND('qx mannen 2022'!AY102,10)</f>
        <v>0.32518735339999999</v>
      </c>
      <c r="AZ102">
        <f>ROUND('qx mannen 2022'!AZ102,10)</f>
        <v>0.32393742549999999</v>
      </c>
      <c r="BA102">
        <f>ROUND('qx mannen 2022'!BA102,10)</f>
        <v>0.32268885780000001</v>
      </c>
      <c r="BB102">
        <f>ROUND('qx mannen 2022'!BB102,10)</f>
        <v>0.32144183939999998</v>
      </c>
      <c r="BC102">
        <f>ROUND('qx mannen 2022'!BC102,10)</f>
        <v>0.32019654479999998</v>
      </c>
      <c r="BD102">
        <f>ROUND('qx mannen 2022'!BD102,10)</f>
        <v>0.31895313450000001</v>
      </c>
      <c r="BE102">
        <f>ROUND('qx mannen 2022'!BE102,10)</f>
        <v>0.31771175629999998</v>
      </c>
      <c r="BF102">
        <f>ROUND('qx mannen 2022'!BF102,10)</f>
        <v>0.31647254609999997</v>
      </c>
      <c r="BG102">
        <f>ROUND('qx mannen 2022'!BG102,10)</f>
        <v>0.31523562910000003</v>
      </c>
      <c r="BH102">
        <f>ROUND('qx mannen 2022'!BH102,10)</f>
        <v>0.31400112050000001</v>
      </c>
      <c r="BI102">
        <f>ROUND('qx mannen 2022'!BI102,10)</f>
        <v>0.31276912639999999</v>
      </c>
      <c r="BJ102">
        <f>ROUND('qx mannen 2022'!BJ102,10)</f>
        <v>0.31153974420000002</v>
      </c>
      <c r="BK102">
        <f>ROUND('qx mannen 2022'!BK102,10)</f>
        <v>0.31031306339999998</v>
      </c>
      <c r="BL102">
        <f>ROUND('qx mannen 2022'!BL102,10)</f>
        <v>0.30908916669999997</v>
      </c>
      <c r="BM102">
        <f>ROUND('qx mannen 2022'!BM102,10)</f>
        <v>0.30786812959999998</v>
      </c>
      <c r="BN102">
        <f>ROUND('qx mannen 2022'!BN102,10)</f>
        <v>0.30665002180000001</v>
      </c>
      <c r="BO102">
        <f>ROUND('qx mannen 2022'!BO102,10)</f>
        <v>0.30543490719999999</v>
      </c>
      <c r="BP102">
        <f>ROUND('qx mannen 2022'!BP102,10)</f>
        <v>0.30422284449999998</v>
      </c>
      <c r="BQ102">
        <f>ROUND('qx mannen 2022'!BQ102,10)</f>
        <v>0.30301388750000002</v>
      </c>
      <c r="BR102">
        <f>ROUND('qx mannen 2022'!BR102,10)</f>
        <v>0.30180808570000001</v>
      </c>
      <c r="BS102">
        <f>ROUND('qx mannen 2022'!BS102,10)</f>
        <v>0.3006054843</v>
      </c>
      <c r="BT102">
        <f>ROUND('qx mannen 2022'!BT102,10)</f>
        <v>0.29940612480000001</v>
      </c>
      <c r="BU102">
        <f>ROUND('qx mannen 2022'!BU102,10)</f>
        <v>0.2982100453</v>
      </c>
      <c r="BV102">
        <f>ROUND('qx mannen 2022'!BV102,10)</f>
        <v>0.29701728040000003</v>
      </c>
      <c r="BW102">
        <f>ROUND('qx mannen 2022'!BW102,10)</f>
        <v>0.29582786189999999</v>
      </c>
      <c r="BX102">
        <f>ROUND('qx mannen 2022'!BX102,10)</f>
        <v>0.29464181890000002</v>
      </c>
      <c r="BY102">
        <f>ROUND('qx mannen 2022'!BY102,10)</f>
        <v>0.29345917780000003</v>
      </c>
      <c r="BZ102">
        <f>ROUND('qx mannen 2022'!BZ102,10)</f>
        <v>0.29227996270000001</v>
      </c>
      <c r="CA102">
        <f>ROUND('qx mannen 2022'!CA102,10)</f>
        <v>0.2911041955</v>
      </c>
      <c r="CB102">
        <f>ROUND('qx mannen 2022'!CB102,10)</f>
        <v>0.28993189609999998</v>
      </c>
      <c r="CC102">
        <f>ROUND('qx mannen 2022'!CC102,10)</f>
        <v>0.28876308270000001</v>
      </c>
      <c r="CD102">
        <f>ROUND('qx mannen 2022'!CD102,10)</f>
        <v>0.2875977716</v>
      </c>
      <c r="CE102">
        <f>ROUND('qx mannen 2022'!CE102,10)</f>
        <v>0.28643597749999999</v>
      </c>
      <c r="CF102">
        <f>ROUND('qx mannen 2022'!CF102,10)</f>
        <v>0.28527771369999999</v>
      </c>
      <c r="CG102">
        <f>ROUND('qx mannen 2022'!CG102,10)</f>
        <v>0.28412299210000003</v>
      </c>
      <c r="CH102">
        <f>ROUND('qx mannen 2022'!CH102,10)</f>
        <v>0.2829718235</v>
      </c>
      <c r="CI102">
        <f>ROUND('qx mannen 2022'!CI102,10)</f>
        <v>0.28182421730000001</v>
      </c>
      <c r="CJ102">
        <f>ROUND('qx mannen 2022'!CJ102,10)</f>
        <v>0.28068018189999999</v>
      </c>
      <c r="CK102">
        <f>ROUND('qx mannen 2022'!CK102,10)</f>
        <v>0.27953972490000001</v>
      </c>
      <c r="CL102">
        <f>ROUND('qx mannen 2022'!CL102,10)</f>
        <v>0.27840285259999997</v>
      </c>
      <c r="CM102">
        <f>ROUND('qx mannen 2022'!CM102,10)</f>
        <v>0.27726957070000002</v>
      </c>
      <c r="CN102">
        <f>ROUND('qx mannen 2022'!CN102,10)</f>
        <v>0.27613988410000001</v>
      </c>
      <c r="CO102">
        <f>ROUND('qx mannen 2022'!CO102,10)</f>
        <v>0.2750137969</v>
      </c>
      <c r="CP102">
        <f>ROUND('qx mannen 2022'!CP102,10)</f>
        <v>0.27389131239999998</v>
      </c>
      <c r="CQ102">
        <f>ROUND('qx mannen 2022'!CQ102,10)</f>
        <v>0.27277243350000002</v>
      </c>
      <c r="CR102">
        <f>ROUND('qx mannen 2022'!CR102,10)</f>
        <v>0.27165716229999998</v>
      </c>
      <c r="CS102">
        <f>ROUND('qx mannen 2022'!CS102,10)</f>
        <v>0.27054550049999998</v>
      </c>
      <c r="CT102">
        <f>ROUND('qx mannen 2022'!CT102,10)</f>
        <v>0.26943744920000001</v>
      </c>
      <c r="CU102">
        <f>ROUND('qx mannen 2022'!CU102,10)</f>
        <v>0.2683330089</v>
      </c>
      <c r="CV102">
        <f>ROUND('qx mannen 2022'!CV102,10)</f>
        <v>0.26723217989999998</v>
      </c>
      <c r="CW102">
        <f>ROUND('qx mannen 2022'!CW102,10)</f>
        <v>0.26613496199999997</v>
      </c>
      <c r="CX102">
        <f>ROUND('qx mannen 2022'!CX102,10)</f>
        <v>0.2650413546</v>
      </c>
      <c r="CY102">
        <f>ROUND('qx mannen 2022'!CY102,10)</f>
        <v>0.26395135650000001</v>
      </c>
      <c r="CZ102">
        <f>ROUND('qx mannen 2022'!CZ102,10)</f>
        <v>0.26286496660000003</v>
      </c>
      <c r="DA102">
        <f>ROUND('qx mannen 2022'!DA102,10)</f>
        <v>0.26178218320000002</v>
      </c>
      <c r="DB102">
        <f>ROUND('qx mannen 2022'!DB102,10)</f>
        <v>0.26070300439999999</v>
      </c>
      <c r="DC102">
        <f>ROUND('qx mannen 2022'!DC102,10)</f>
        <v>0.25962742789999999</v>
      </c>
      <c r="DD102">
        <f>ROUND('qx mannen 2022'!DD102,10)</f>
        <v>0.25855545120000001</v>
      </c>
      <c r="DE102">
        <f>ROUND('qx mannen 2022'!DE102,10)</f>
        <v>0.25748707170000001</v>
      </c>
      <c r="DF102">
        <f>ROUND('qx mannen 2022'!DF102,10)</f>
        <v>0.25642228630000002</v>
      </c>
      <c r="DG102">
        <f>ROUND('qx mannen 2022'!DG102,10)</f>
        <v>0.25536109200000001</v>
      </c>
      <c r="DH102">
        <f>ROUND('qx mannen 2022'!DH102,10)</f>
        <v>0.25430348530000002</v>
      </c>
      <c r="DI102">
        <f>ROUND('qx mannen 2022'!DI102,10)</f>
        <v>0.25324946259999997</v>
      </c>
      <c r="DJ102">
        <f>ROUND('qx mannen 2022'!DJ102,10)</f>
        <v>0.25219902020000001</v>
      </c>
      <c r="DK102">
        <f>ROUND('qx mannen 2022'!DK102,10)</f>
        <v>0.25115215410000002</v>
      </c>
      <c r="DL102">
        <f>ROUND('qx mannen 2022'!DL102,10)</f>
        <v>0.25010886040000002</v>
      </c>
      <c r="DM102">
        <f>ROUND('qx mannen 2022'!DM102,10)</f>
        <v>0.2490691347</v>
      </c>
      <c r="DN102">
        <f>ROUND('qx mannen 2022'!DN102,10)</f>
        <v>0.24803297260000001</v>
      </c>
      <c r="DO102">
        <f>ROUND('qx mannen 2022'!DO102,10)</f>
        <v>0.24700036959999999</v>
      </c>
      <c r="DP102">
        <f>ROUND('qx mannen 2022'!DP102,10)</f>
        <v>0.2459713211</v>
      </c>
      <c r="DQ102">
        <f>ROUND('qx mannen 2022'!DQ102,10)</f>
        <v>0.2449458222</v>
      </c>
      <c r="DR102">
        <f>ROUND('qx mannen 2022'!DR102,10)</f>
        <v>0.2439238681</v>
      </c>
      <c r="DS102">
        <f>ROUND('qx mannen 2022'!DS102,10)</f>
        <v>0.2429054537</v>
      </c>
      <c r="DT102">
        <f>ROUND('qx mannen 2022'!DT102,10)</f>
        <v>0.24189057389999999</v>
      </c>
      <c r="DU102">
        <f>ROUND('qx mannen 2022'!DU102,10)</f>
        <v>0.24087922349999999</v>
      </c>
      <c r="DV102">
        <f>ROUND('qx mannen 2022'!DV102,10)</f>
        <v>0.23987139709999999</v>
      </c>
      <c r="DW102">
        <f>ROUND('qx mannen 2022'!DW102,10)</f>
        <v>0.2388670893</v>
      </c>
      <c r="DX102">
        <f>ROUND('qx mannen 2022'!DX102,10)</f>
        <v>0.23786629449999999</v>
      </c>
      <c r="DY102">
        <f>ROUND('qx mannen 2022'!DY102,10)</f>
        <v>0.23686900729999999</v>
      </c>
      <c r="DZ102">
        <f>ROUND('qx mannen 2022'!DZ102,10)</f>
        <v>0.23587522180000001</v>
      </c>
      <c r="EA102">
        <f>ROUND('qx mannen 2022'!EA102,10)</f>
        <v>0.23488493229999999</v>
      </c>
      <c r="EB102">
        <f>ROUND('qx mannen 2022'!EB102,10)</f>
        <v>0.2338981329</v>
      </c>
      <c r="EC102">
        <f>ROUND('qx mannen 2022'!EC102,10)</f>
        <v>0.23291481780000001</v>
      </c>
      <c r="ED102">
        <f>ROUND('qx mannen 2022'!ED102,10)</f>
        <v>0.2319349808</v>
      </c>
      <c r="EE102">
        <f>ROUND('qx mannen 2022'!EE102,10)</f>
        <v>0.23095861600000001</v>
      </c>
      <c r="EF102">
        <f>ROUND('qx mannen 2022'!EF102,10)</f>
        <v>0.22998571719999999</v>
      </c>
      <c r="EG102">
        <f>ROUND('qx mannen 2022'!EG102,10)</f>
        <v>0.2290162781</v>
      </c>
      <c r="EH102">
        <f>ROUND('qx mannen 2022'!EH102,10)</f>
        <v>0.22805029260000001</v>
      </c>
      <c r="EI102">
        <f>ROUND('qx mannen 2022'!EI102,10)</f>
        <v>0.2270877543</v>
      </c>
      <c r="EJ102">
        <f>ROUND('qx mannen 2022'!EJ102,10)</f>
        <v>0.22612865679999999</v>
      </c>
      <c r="EK102">
        <f>ROUND('qx mannen 2022'!EK102,10)</f>
        <v>0.22517299360000001</v>
      </c>
      <c r="EL102">
        <f>ROUND('qx mannen 2022'!EL102,10)</f>
        <v>0.22422075820000001</v>
      </c>
      <c r="EM102">
        <f>ROUND('qx mannen 2022'!EM102,10)</f>
        <v>0.22327194410000001</v>
      </c>
      <c r="EN102">
        <f>ROUND('qx mannen 2022'!EN102,10)</f>
        <v>0.22232654469999999</v>
      </c>
      <c r="EO102">
        <f>ROUND('qx mannen 2022'!EO102,10)</f>
        <v>0.22138455330000001</v>
      </c>
      <c r="EP102">
        <f>ROUND('qx mannen 2022'!EP102,10)</f>
        <v>0.2204459631</v>
      </c>
      <c r="EQ102">
        <f>ROUND('qx mannen 2022'!EQ102,10)</f>
        <v>0.21951076750000001</v>
      </c>
      <c r="ER102">
        <f>ROUND('qx mannen 2022'!ER102,10)</f>
        <v>0.21857895960000001</v>
      </c>
      <c r="ES102">
        <f>ROUND('qx mannen 2022'!ES102,10)</f>
        <v>0.21765053249999999</v>
      </c>
      <c r="ET102">
        <f>ROUND('qx mannen 2022'!ET102,10)</f>
        <v>0.2167254794</v>
      </c>
      <c r="EU102">
        <f>ROUND('qx mannen 2022'!EU102,10)</f>
        <v>0.21580379320000001</v>
      </c>
      <c r="EV102">
        <f>ROUND('qx mannen 2022'!EV102,10)</f>
        <v>0.2148854671</v>
      </c>
      <c r="EW102">
        <f>ROUND('qx mannen 2022'!EW102,10)</f>
        <v>0.2139704939</v>
      </c>
      <c r="EX102">
        <f>ROUND('qx mannen 2022'!EX102,10)</f>
        <v>0.21305886669999999</v>
      </c>
      <c r="EY102">
        <f>ROUND('qx mannen 2022'!EY102,10)</f>
        <v>0.2121505782</v>
      </c>
      <c r="EZ102">
        <f>ROUND('qx mannen 2022'!EZ102,10)</f>
        <v>0.2112456214</v>
      </c>
      <c r="FA102">
        <f>ROUND('qx mannen 2022'!FA102,10)</f>
        <v>0.21034398900000001</v>
      </c>
      <c r="FB102">
        <f>ROUND('qx mannen 2022'!FB102,10)</f>
        <v>0.20944567380000001</v>
      </c>
      <c r="FC102">
        <f>ROUND('qx mannen 2022'!FC102,10)</f>
        <v>0.20855066850000001</v>
      </c>
      <c r="FD102">
        <f>ROUND('qx mannen 2022'!FD102,10)</f>
        <v>0.20765896589999999</v>
      </c>
      <c r="FE102">
        <f>ROUND('qx mannen 2022'!FE102,10)</f>
        <v>0.2067705587</v>
      </c>
      <c r="FF102">
        <f>ROUND('qx mannen 2022'!FF102,10)</f>
        <v>0.2058854393</v>
      </c>
      <c r="FG102">
        <f>ROUND('qx mannen 2022'!FG102,10)</f>
        <v>0.2050036006</v>
      </c>
      <c r="FH102">
        <f>ROUND('qx mannen 2022'!FH102,10)</f>
        <v>0.2041250349</v>
      </c>
      <c r="FI102">
        <f>ROUND('qx mannen 2022'!FI102,10)</f>
        <v>0.20324973490000001</v>
      </c>
      <c r="FJ102">
        <f>ROUND('qx mannen 2022'!FJ102,10)</f>
        <v>0.202377693</v>
      </c>
      <c r="FK102">
        <f>ROUND('qx mannen 2022'!FK102,10)</f>
        <v>0.20150890169999999</v>
      </c>
      <c r="FL102">
        <f>ROUND('qx mannen 2022'!FL102,10)</f>
        <v>0.20064335350000001</v>
      </c>
      <c r="FM102">
        <f>ROUND('qx mannen 2022'!FM102,10)</f>
        <v>0.1997810408</v>
      </c>
      <c r="FN102">
        <f>ROUND('qx mannen 2022'!FN102,10)</f>
        <v>0.19892195600000001</v>
      </c>
      <c r="FO102">
        <f>ROUND('qx mannen 2022'!FO102,10)</f>
        <v>0.19806609140000001</v>
      </c>
      <c r="FP102">
        <f>ROUND('qx mannen 2022'!FP102,10)</f>
        <v>0.1972134394</v>
      </c>
      <c r="FQ102">
        <f>ROUND('qx mannen 2022'!FQ102,10)</f>
        <v>0.1963639922</v>
      </c>
    </row>
    <row r="103" spans="2:173" x14ac:dyDescent="0.2">
      <c r="B103">
        <f>ROUND('qx mannen 2022'!B103,10)</f>
        <v>0.4379957263</v>
      </c>
      <c r="C103">
        <f>ROUND('qx mannen 2022'!C103,10)</f>
        <v>0.43672821299999998</v>
      </c>
      <c r="D103">
        <f>ROUND('qx mannen 2022'!D103,10)</f>
        <v>0.41452086799999999</v>
      </c>
      <c r="E103">
        <f>ROUND('qx mannen 2022'!E103,10)</f>
        <v>0.40363076860000002</v>
      </c>
      <c r="F103">
        <f>ROUND('qx mannen 2022'!F103,10)</f>
        <v>0.3981557107</v>
      </c>
      <c r="G103">
        <f>ROUND('qx mannen 2022'!G103,10)</f>
        <v>0.39529322989999999</v>
      </c>
      <c r="H103">
        <f>ROUND('qx mannen 2022'!H103,10)</f>
        <v>0.39368301459999999</v>
      </c>
      <c r="I103">
        <f>ROUND('qx mannen 2022'!I103,10)</f>
        <v>0.39265761020000001</v>
      </c>
      <c r="J103">
        <f>ROUND('qx mannen 2022'!J103,10)</f>
        <v>0.39188868170000002</v>
      </c>
      <c r="K103">
        <f>ROUND('qx mannen 2022'!K103,10)</f>
        <v>0.39121546200000001</v>
      </c>
      <c r="L103">
        <f>ROUND('qx mannen 2022'!L103,10)</f>
        <v>0.39056031549999998</v>
      </c>
      <c r="M103">
        <f>ROUND('qx mannen 2022'!M103,10)</f>
        <v>0.38988686569999997</v>
      </c>
      <c r="N103">
        <f>ROUND('qx mannen 2022'!N103,10)</f>
        <v>0.38917915450000001</v>
      </c>
      <c r="O103">
        <f>ROUND('qx mannen 2022'!O103,10)</f>
        <v>0.38843125760000002</v>
      </c>
      <c r="P103">
        <f>ROUND('qx mannen 2022'!P103,10)</f>
        <v>0.38764210929999998</v>
      </c>
      <c r="Q103">
        <f>ROUND('qx mannen 2022'!Q103,10)</f>
        <v>0.38681292900000003</v>
      </c>
      <c r="R103">
        <f>ROUND('qx mannen 2022'!R103,10)</f>
        <v>0.38594594570000001</v>
      </c>
      <c r="S103">
        <f>ROUND('qx mannen 2022'!S103,10)</f>
        <v>0.3850437699</v>
      </c>
      <c r="T103">
        <f>ROUND('qx mannen 2022'!T103,10)</f>
        <v>0.38410908929999998</v>
      </c>
      <c r="U103">
        <f>ROUND('qx mannen 2022'!U103,10)</f>
        <v>0.38314452500000001</v>
      </c>
      <c r="V103">
        <f>ROUND('qx mannen 2022'!V103,10)</f>
        <v>0.38215256710000001</v>
      </c>
      <c r="W103">
        <f>ROUND('qx mannen 2022'!W103,10)</f>
        <v>0.38113555049999998</v>
      </c>
      <c r="X103">
        <f>ROUND('qx mannen 2022'!X103,10)</f>
        <v>0.38009564880000002</v>
      </c>
      <c r="Y103">
        <f>ROUND('qx mannen 2022'!Y103,10)</f>
        <v>0.37903487800000002</v>
      </c>
      <c r="Z103">
        <f>ROUND('qx mannen 2022'!Z103,10)</f>
        <v>0.37795510389999998</v>
      </c>
      <c r="AA103">
        <f>ROUND('qx mannen 2022'!AA103,10)</f>
        <v>0.37685805160000002</v>
      </c>
      <c r="AB103">
        <f>ROUND('qx mannen 2022'!AB103,10)</f>
        <v>0.37574531430000002</v>
      </c>
      <c r="AC103">
        <f>ROUND('qx mannen 2022'!AC103,10)</f>
        <v>0.37461836370000001</v>
      </c>
      <c r="AD103">
        <f>ROUND('qx mannen 2022'!AD103,10)</f>
        <v>0.37347855790000001</v>
      </c>
      <c r="AE103">
        <f>ROUND('qx mannen 2022'!AE103,10)</f>
        <v>0.37232715100000002</v>
      </c>
      <c r="AF103">
        <f>ROUND('qx mannen 2022'!AF103,10)</f>
        <v>0.37116529990000002</v>
      </c>
      <c r="AG103">
        <f>ROUND('qx mannen 2022'!AG103,10)</f>
        <v>0.36999407249999999</v>
      </c>
      <c r="AH103">
        <f>ROUND('qx mannen 2022'!AH103,10)</f>
        <v>0.36881445390000001</v>
      </c>
      <c r="AI103">
        <f>ROUND('qx mannen 2022'!AI103,10)</f>
        <v>0.36762735320000001</v>
      </c>
      <c r="AJ103">
        <f>ROUND('qx mannen 2022'!AJ103,10)</f>
        <v>0.36643360899999999</v>
      </c>
      <c r="AK103">
        <f>ROUND('qx mannen 2022'!AK103,10)</f>
        <v>0.36523399490000003</v>
      </c>
      <c r="AL103">
        <f>ROUND('qx mannen 2022'!AL103,10)</f>
        <v>0.36402922459999998</v>
      </c>
      <c r="AM103">
        <f>ROUND('qx mannen 2022'!AM103,10)</f>
        <v>0.36281995639999998</v>
      </c>
      <c r="AN103">
        <f>ROUND('qx mannen 2022'!AN103,10)</f>
        <v>0.36160679750000002</v>
      </c>
      <c r="AO103">
        <f>ROUND('qx mannen 2022'!AO103,10)</f>
        <v>0.36039030789999998</v>
      </c>
      <c r="AP103">
        <f>ROUND('qx mannen 2022'!AP103,10)</f>
        <v>0.35917100410000002</v>
      </c>
      <c r="AQ103">
        <f>ROUND('qx mannen 2022'!AQ103,10)</f>
        <v>0.3579493627</v>
      </c>
      <c r="AR103">
        <f>ROUND('qx mannen 2022'!AR103,10)</f>
        <v>0.35672582279999998</v>
      </c>
      <c r="AS103">
        <f>ROUND('qx mannen 2022'!AS103,10)</f>
        <v>0.35550078969999999</v>
      </c>
      <c r="AT103">
        <f>ROUND('qx mannen 2022'!AT103,10)</f>
        <v>0.3542746369</v>
      </c>
      <c r="AU103">
        <f>ROUND('qx mannen 2022'!AU103,10)</f>
        <v>0.3530477092</v>
      </c>
      <c r="AV103">
        <f>ROUND('qx mannen 2022'!AV103,10)</f>
        <v>0.35182032419999998</v>
      </c>
      <c r="AW103">
        <f>ROUND('qx mannen 2022'!AW103,10)</f>
        <v>0.35059277480000001</v>
      </c>
      <c r="AX103">
        <f>ROUND('qx mannen 2022'!AX103,10)</f>
        <v>0.34936533130000003</v>
      </c>
      <c r="AY103">
        <f>ROUND('qx mannen 2022'!AY103,10)</f>
        <v>0.3481382428</v>
      </c>
      <c r="AZ103">
        <f>ROUND('qx mannen 2022'!AZ103,10)</f>
        <v>0.346911739</v>
      </c>
      <c r="BA103">
        <f>ROUND('qx mannen 2022'!BA103,10)</f>
        <v>0.34568603149999999</v>
      </c>
      <c r="BB103">
        <f>ROUND('qx mannen 2022'!BB103,10)</f>
        <v>0.3444613158</v>
      </c>
      <c r="BC103">
        <f>ROUND('qx mannen 2022'!BC103,10)</f>
        <v>0.34323777179999998</v>
      </c>
      <c r="BD103">
        <f>ROUND('qx mannen 2022'!BD103,10)</f>
        <v>0.3420155654</v>
      </c>
      <c r="BE103">
        <f>ROUND('qx mannen 2022'!BE103,10)</f>
        <v>0.34079484970000001</v>
      </c>
      <c r="BF103">
        <f>ROUND('qx mannen 2022'!BF103,10)</f>
        <v>0.33957576579999998</v>
      </c>
      <c r="BG103">
        <f>ROUND('qx mannen 2022'!BG103,10)</f>
        <v>0.3383584436</v>
      </c>
      <c r="BH103">
        <f>ROUND('qx mannen 2022'!BH103,10)</f>
        <v>0.337143003</v>
      </c>
      <c r="BI103">
        <f>ROUND('qx mannen 2022'!BI103,10)</f>
        <v>0.33592955460000001</v>
      </c>
      <c r="BJ103">
        <f>ROUND('qx mannen 2022'!BJ103,10)</f>
        <v>0.33471820000000002</v>
      </c>
      <c r="BK103">
        <f>ROUND('qx mannen 2022'!BK103,10)</f>
        <v>0.33350903310000002</v>
      </c>
      <c r="BL103">
        <f>ROUND('qx mannen 2022'!BL103,10)</f>
        <v>0.3323021404</v>
      </c>
      <c r="BM103">
        <f>ROUND('qx mannen 2022'!BM103,10)</f>
        <v>0.33109760170000002</v>
      </c>
      <c r="BN103">
        <f>ROUND('qx mannen 2022'!BN103,10)</f>
        <v>0.32989549010000002</v>
      </c>
      <c r="BO103">
        <f>ROUND('qx mannen 2022'!BO103,10)</f>
        <v>0.32869587350000001</v>
      </c>
      <c r="BP103">
        <f>ROUND('qx mannen 2022'!BP103,10)</f>
        <v>0.32749881409999998</v>
      </c>
      <c r="BQ103">
        <f>ROUND('qx mannen 2022'!BQ103,10)</f>
        <v>0.32630436909999999</v>
      </c>
      <c r="BR103">
        <f>ROUND('qx mannen 2022'!BR103,10)</f>
        <v>0.3251125916</v>
      </c>
      <c r="BS103">
        <f>ROUND('qx mannen 2022'!BS103,10)</f>
        <v>0.32392353000000002</v>
      </c>
      <c r="BT103">
        <f>ROUND('qx mannen 2022'!BT103,10)</f>
        <v>0.32273722910000002</v>
      </c>
      <c r="BU103">
        <f>ROUND('qx mannen 2022'!BU103,10)</f>
        <v>0.32155373009999999</v>
      </c>
      <c r="BV103">
        <f>ROUND('qx mannen 2022'!BV103,10)</f>
        <v>0.3203730709</v>
      </c>
      <c r="BW103">
        <f>ROUND('qx mannen 2022'!BW103,10)</f>
        <v>0.31919528619999998</v>
      </c>
      <c r="BX103">
        <f>ROUND('qx mannen 2022'!BX103,10)</f>
        <v>0.31802040809999998</v>
      </c>
      <c r="BY103">
        <f>ROUND('qx mannen 2022'!BY103,10)</f>
        <v>0.316848466</v>
      </c>
      <c r="BZ103">
        <f>ROUND('qx mannen 2022'!BZ103,10)</f>
        <v>0.31567948689999997</v>
      </c>
      <c r="CA103">
        <f>ROUND('qx mannen 2022'!CA103,10)</f>
        <v>0.31451349560000003</v>
      </c>
      <c r="CB103">
        <f>ROUND('qx mannen 2022'!CB103,10)</f>
        <v>0.31335051479999998</v>
      </c>
      <c r="CC103">
        <f>ROUND('qx mannen 2022'!CC103,10)</f>
        <v>0.3121905653</v>
      </c>
      <c r="CD103">
        <f>ROUND('qx mannen 2022'!CD103,10)</f>
        <v>0.31103366630000001</v>
      </c>
      <c r="CE103">
        <f>ROUND('qx mannen 2022'!CE103,10)</f>
        <v>0.3098798351</v>
      </c>
      <c r="CF103">
        <f>ROUND('qx mannen 2022'!CF103,10)</f>
        <v>0.30872908780000002</v>
      </c>
      <c r="CG103">
        <f>ROUND('qx mannen 2022'!CG103,10)</f>
        <v>0.3075814389</v>
      </c>
      <c r="CH103">
        <f>ROUND('qx mannen 2022'!CH103,10)</f>
        <v>0.30643690159999998</v>
      </c>
      <c r="CI103">
        <f>ROUND('qx mannen 2022'!CI103,10)</f>
        <v>0.30529548820000002</v>
      </c>
      <c r="CJ103">
        <f>ROUND('qx mannen 2022'!CJ103,10)</f>
        <v>0.30415720959999998</v>
      </c>
      <c r="CK103">
        <f>ROUND('qx mannen 2022'!CK103,10)</f>
        <v>0.30302207580000001</v>
      </c>
      <c r="CL103">
        <f>ROUND('qx mannen 2022'!CL103,10)</f>
        <v>0.30189009570000003</v>
      </c>
      <c r="CM103">
        <f>ROUND('qx mannen 2022'!CM103,10)</f>
        <v>0.30076127759999999</v>
      </c>
      <c r="CN103">
        <f>ROUND('qx mannen 2022'!CN103,10)</f>
        <v>0.2996356288</v>
      </c>
      <c r="CO103">
        <f>ROUND('qx mannen 2022'!CO103,10)</f>
        <v>0.29851315589999999</v>
      </c>
      <c r="CP103">
        <f>ROUND('qx mannen 2022'!CP103,10)</f>
        <v>0.2973938646</v>
      </c>
      <c r="CQ103">
        <f>ROUND('qx mannen 2022'!CQ103,10)</f>
        <v>0.29627776030000003</v>
      </c>
      <c r="CR103">
        <f>ROUND('qx mannen 2022'!CR103,10)</f>
        <v>0.2951648476</v>
      </c>
      <c r="CS103">
        <f>ROUND('qx mannen 2022'!CS103,10)</f>
        <v>0.29405513059999999</v>
      </c>
      <c r="CT103">
        <f>ROUND('qx mannen 2022'!CT103,10)</f>
        <v>0.2929486127</v>
      </c>
      <c r="CU103">
        <f>ROUND('qx mannen 2022'!CU103,10)</f>
        <v>0.291845297</v>
      </c>
      <c r="CV103">
        <f>ROUND('qx mannen 2022'!CV103,10)</f>
        <v>0.2907451861</v>
      </c>
      <c r="CW103">
        <f>ROUND('qx mannen 2022'!CW103,10)</f>
        <v>0.28964828209999999</v>
      </c>
      <c r="CX103">
        <f>ROUND('qx mannen 2022'!CX103,10)</f>
        <v>0.28855458690000002</v>
      </c>
      <c r="CY103">
        <f>ROUND('qx mannen 2022'!CY103,10)</f>
        <v>0.28746410169999997</v>
      </c>
      <c r="CZ103">
        <f>ROUND('qx mannen 2022'!CZ103,10)</f>
        <v>0.2863768277</v>
      </c>
      <c r="DA103">
        <f>ROUND('qx mannen 2022'!DA103,10)</f>
        <v>0.2852927656</v>
      </c>
      <c r="DB103">
        <f>ROUND('qx mannen 2022'!DB103,10)</f>
        <v>0.28421191579999999</v>
      </c>
      <c r="DC103">
        <f>ROUND('qx mannen 2022'!DC103,10)</f>
        <v>0.2831342785</v>
      </c>
      <c r="DD103">
        <f>ROUND('qx mannen 2022'!DD103,10)</f>
        <v>0.2820598534</v>
      </c>
      <c r="DE103">
        <f>ROUND('qx mannen 2022'!DE103,10)</f>
        <v>0.28098864019999997</v>
      </c>
      <c r="DF103">
        <f>ROUND('qx mannen 2022'!DF103,10)</f>
        <v>0.27992063839999998</v>
      </c>
      <c r="DG103">
        <f>ROUND('qx mannen 2022'!DG103,10)</f>
        <v>0.27885584699999999</v>
      </c>
      <c r="DH103">
        <f>ROUND('qx mannen 2022'!DH103,10)</f>
        <v>0.27779426509999999</v>
      </c>
      <c r="DI103">
        <f>ROUND('qx mannen 2022'!DI103,10)</f>
        <v>0.27673589129999998</v>
      </c>
      <c r="DJ103">
        <f>ROUND('qx mannen 2022'!DJ103,10)</f>
        <v>0.27568072430000001</v>
      </c>
      <c r="DK103">
        <f>ROUND('qx mannen 2022'!DK103,10)</f>
        <v>0.2746287624</v>
      </c>
      <c r="DL103">
        <f>ROUND('qx mannen 2022'!DL103,10)</f>
        <v>0.27358000380000003</v>
      </c>
      <c r="DM103">
        <f>ROUND('qx mannen 2022'!DM103,10)</f>
        <v>0.27253444669999999</v>
      </c>
      <c r="DN103">
        <f>ROUND('qx mannen 2022'!DN103,10)</f>
        <v>0.27149208899999999</v>
      </c>
      <c r="DO103">
        <f>ROUND('qx mannen 2022'!DO103,10)</f>
        <v>0.27045292840000001</v>
      </c>
      <c r="DP103">
        <f>ROUND('qx mannen 2022'!DP103,10)</f>
        <v>0.26941696259999998</v>
      </c>
      <c r="DQ103">
        <f>ROUND('qx mannen 2022'!DQ103,10)</f>
        <v>0.2683841891</v>
      </c>
      <c r="DR103">
        <f>ROUND('qx mannen 2022'!DR103,10)</f>
        <v>0.26735460519999998</v>
      </c>
      <c r="DS103">
        <f>ROUND('qx mannen 2022'!DS103,10)</f>
        <v>0.26632820829999998</v>
      </c>
      <c r="DT103">
        <f>ROUND('qx mannen 2022'!DT103,10)</f>
        <v>0.26530499559999998</v>
      </c>
      <c r="DU103">
        <f>ROUND('qx mannen 2022'!DU103,10)</f>
        <v>0.26428496400000001</v>
      </c>
      <c r="DV103">
        <f>ROUND('qx mannen 2022'!DV103,10)</f>
        <v>0.26326811059999999</v>
      </c>
      <c r="DW103">
        <f>ROUND('qx mannen 2022'!DW103,10)</f>
        <v>0.26225443209999999</v>
      </c>
      <c r="DX103">
        <f>ROUND('qx mannen 2022'!DX103,10)</f>
        <v>0.26124392540000002</v>
      </c>
      <c r="DY103">
        <f>ROUND('qx mannen 2022'!DY103,10)</f>
        <v>0.26023658719999998</v>
      </c>
      <c r="DZ103">
        <f>ROUND('qx mannen 2022'!DZ103,10)</f>
        <v>0.25923241390000001</v>
      </c>
      <c r="EA103">
        <f>ROUND('qx mannen 2022'!EA103,10)</f>
        <v>0.25823140220000002</v>
      </c>
      <c r="EB103">
        <f>ROUND('qx mannen 2022'!EB103,10)</f>
        <v>0.2572335483</v>
      </c>
      <c r="EC103">
        <f>ROUND('qx mannen 2022'!EC103,10)</f>
        <v>0.25623884870000002</v>
      </c>
      <c r="ED103">
        <f>ROUND('qx mannen 2022'!ED103,10)</f>
        <v>0.25524729969999999</v>
      </c>
      <c r="EE103">
        <f>ROUND('qx mannen 2022'!EE103,10)</f>
        <v>0.25425889730000001</v>
      </c>
      <c r="EF103">
        <f>ROUND('qx mannen 2022'!EF103,10)</f>
        <v>0.25327363780000001</v>
      </c>
      <c r="EG103">
        <f>ROUND('qx mannen 2022'!EG103,10)</f>
        <v>0.25229151719999998</v>
      </c>
      <c r="EH103">
        <f>ROUND('qx mannen 2022'!EH103,10)</f>
        <v>0.25131253139999998</v>
      </c>
      <c r="EI103">
        <f>ROUND('qx mannen 2022'!EI103,10)</f>
        <v>0.25033667640000001</v>
      </c>
      <c r="EJ103">
        <f>ROUND('qx mannen 2022'!EJ103,10)</f>
        <v>0.249363948</v>
      </c>
      <c r="EK103">
        <f>ROUND('qx mannen 2022'!EK103,10)</f>
        <v>0.2483943421</v>
      </c>
      <c r="EL103">
        <f>ROUND('qx mannen 2022'!EL103,10)</f>
        <v>0.2474278543</v>
      </c>
      <c r="EM103">
        <f>ROUND('qx mannen 2022'!EM103,10)</f>
        <v>0.24646448039999999</v>
      </c>
      <c r="EN103">
        <f>ROUND('qx mannen 2022'!EN103,10)</f>
        <v>0.24550421589999999</v>
      </c>
      <c r="EO103">
        <f>ROUND('qx mannen 2022'!EO103,10)</f>
        <v>0.24454705639999999</v>
      </c>
      <c r="EP103">
        <f>ROUND('qx mannen 2022'!EP103,10)</f>
        <v>0.24359299740000001</v>
      </c>
      <c r="EQ103">
        <f>ROUND('qx mannen 2022'!EQ103,10)</f>
        <v>0.24264203440000001</v>
      </c>
      <c r="ER103">
        <f>ROUND('qx mannen 2022'!ER103,10)</f>
        <v>0.2416941628</v>
      </c>
      <c r="ES103">
        <f>ROUND('qx mannen 2022'!ES103,10)</f>
        <v>0.24074937790000001</v>
      </c>
      <c r="ET103">
        <f>ROUND('qx mannen 2022'!ET103,10)</f>
        <v>0.239807675</v>
      </c>
      <c r="EU103">
        <f>ROUND('qx mannen 2022'!EU103,10)</f>
        <v>0.23886904940000001</v>
      </c>
      <c r="EV103">
        <f>ROUND('qx mannen 2022'!EV103,10)</f>
        <v>0.2379334964</v>
      </c>
      <c r="EW103">
        <f>ROUND('qx mannen 2022'!EW103,10)</f>
        <v>0.2370010109</v>
      </c>
      <c r="EX103">
        <f>ROUND('qx mannen 2022'!EX103,10)</f>
        <v>0.2360715883</v>
      </c>
      <c r="EY103">
        <f>ROUND('qx mannen 2022'!EY103,10)</f>
        <v>0.2351452235</v>
      </c>
      <c r="EZ103">
        <f>ROUND('qx mannen 2022'!EZ103,10)</f>
        <v>0.23422191149999999</v>
      </c>
      <c r="FA103">
        <f>ROUND('qx mannen 2022'!FA103,10)</f>
        <v>0.23330164740000001</v>
      </c>
      <c r="FB103">
        <f>ROUND('qx mannen 2022'!FB103,10)</f>
        <v>0.23238442610000001</v>
      </c>
      <c r="FC103">
        <f>ROUND('qx mannen 2022'!FC103,10)</f>
        <v>0.23147024250000001</v>
      </c>
      <c r="FD103">
        <f>ROUND('qx mannen 2022'!FD103,10)</f>
        <v>0.23055909150000001</v>
      </c>
      <c r="FE103">
        <f>ROUND('qx mannen 2022'!FE103,10)</f>
        <v>0.22965096779999999</v>
      </c>
      <c r="FF103">
        <f>ROUND('qx mannen 2022'!FF103,10)</f>
        <v>0.22874586629999999</v>
      </c>
      <c r="FG103">
        <f>ROUND('qx mannen 2022'!FG103,10)</f>
        <v>0.2278437817</v>
      </c>
      <c r="FH103">
        <f>ROUND('qx mannen 2022'!FH103,10)</f>
        <v>0.2269447087</v>
      </c>
      <c r="FI103">
        <f>ROUND('qx mannen 2022'!FI103,10)</f>
        <v>0.22604864190000001</v>
      </c>
      <c r="FJ103">
        <f>ROUND('qx mannen 2022'!FJ103,10)</f>
        <v>0.2251555761</v>
      </c>
      <c r="FK103">
        <f>ROUND('qx mannen 2022'!FK103,10)</f>
        <v>0.22426550579999999</v>
      </c>
      <c r="FL103">
        <f>ROUND('qx mannen 2022'!FL103,10)</f>
        <v>0.22337842550000001</v>
      </c>
      <c r="FM103">
        <f>ROUND('qx mannen 2022'!FM103,10)</f>
        <v>0.2224943298</v>
      </c>
      <c r="FN103">
        <f>ROUND('qx mannen 2022'!FN103,10)</f>
        <v>0.2216132133</v>
      </c>
      <c r="FO103">
        <f>ROUND('qx mannen 2022'!FO103,10)</f>
        <v>0.22073507019999999</v>
      </c>
      <c r="FP103">
        <f>ROUND('qx mannen 2022'!FP103,10)</f>
        <v>0.21985989510000001</v>
      </c>
      <c r="FQ103">
        <f>ROUND('qx mannen 2022'!FQ103,10)</f>
        <v>0.21898768239999999</v>
      </c>
    </row>
    <row r="104" spans="2:173" x14ac:dyDescent="0.2">
      <c r="B104">
        <f>ROUND('qx mannen 2022'!B104,10)</f>
        <v>0.45947413640000001</v>
      </c>
      <c r="C104">
        <f>ROUND('qx mannen 2022'!C104,10)</f>
        <v>0.45823300880000001</v>
      </c>
      <c r="D104">
        <f>ROUND('qx mannen 2022'!D104,10)</f>
        <v>0.4354564199</v>
      </c>
      <c r="E104">
        <f>ROUND('qx mannen 2022'!E104,10)</f>
        <v>0.42429758090000003</v>
      </c>
      <c r="F104">
        <f>ROUND('qx mannen 2022'!F104,10)</f>
        <v>0.41871484539999998</v>
      </c>
      <c r="G104">
        <f>ROUND('qx mannen 2022'!G104,10)</f>
        <v>0.41582725609999999</v>
      </c>
      <c r="H104">
        <f>ROUND('qx mannen 2022'!H104,10)</f>
        <v>0.41423337830000001</v>
      </c>
      <c r="I104">
        <f>ROUND('qx mannen 2022'!I104,10)</f>
        <v>0.41324475240000003</v>
      </c>
      <c r="J104">
        <f>ROUND('qx mannen 2022'!J104,10)</f>
        <v>0.41252243059999999</v>
      </c>
      <c r="K104">
        <f>ROUND('qx mannen 2022'!K104,10)</f>
        <v>0.41190031370000002</v>
      </c>
      <c r="L104">
        <f>ROUND('qx mannen 2022'!L104,10)</f>
        <v>0.41129809830000003</v>
      </c>
      <c r="M104">
        <f>ROUND('qx mannen 2022'!M104,10)</f>
        <v>0.41067807950000002</v>
      </c>
      <c r="N104">
        <f>ROUND('qx mannen 2022'!N104,10)</f>
        <v>0.41002364279999998</v>
      </c>
      <c r="O104">
        <f>ROUND('qx mannen 2022'!O104,10)</f>
        <v>0.40932854369999999</v>
      </c>
      <c r="P104">
        <f>ROUND('qx mannen 2022'!P104,10)</f>
        <v>0.40859156489999998</v>
      </c>
      <c r="Q104">
        <f>ROUND('qx mannen 2022'!Q104,10)</f>
        <v>0.40781385799999997</v>
      </c>
      <c r="R104">
        <f>ROUND('qx mannen 2022'!R104,10)</f>
        <v>0.4069976253</v>
      </c>
      <c r="S104">
        <f>ROUND('qx mannen 2022'!S104,10)</f>
        <v>0.40614547140000001</v>
      </c>
      <c r="T104">
        <f>ROUND('qx mannen 2022'!T104,10)</f>
        <v>0.40526008749999998</v>
      </c>
      <c r="U104">
        <f>ROUND('qx mannen 2022'!U104,10)</f>
        <v>0.40434410269999999</v>
      </c>
      <c r="V104">
        <f>ROUND('qx mannen 2022'!V104,10)</f>
        <v>0.40340001739999998</v>
      </c>
      <c r="W104">
        <f>ROUND('qx mannen 2022'!W104,10)</f>
        <v>0.402430177</v>
      </c>
      <c r="X104">
        <f>ROUND('qx mannen 2022'!X104,10)</f>
        <v>0.40143676589999999</v>
      </c>
      <c r="Y104">
        <f>ROUND('qx mannen 2022'!Y104,10)</f>
        <v>0.40042181049999997</v>
      </c>
      <c r="Z104">
        <f>ROUND('qx mannen 2022'!Z104,10)</f>
        <v>0.39938718699999998</v>
      </c>
      <c r="AA104">
        <f>ROUND('qx mannen 2022'!AA104,10)</f>
        <v>0.39833462990000001</v>
      </c>
      <c r="AB104">
        <f>ROUND('qx mannen 2022'!AB104,10)</f>
        <v>0.39726574199999998</v>
      </c>
      <c r="AC104">
        <f>ROUND('qx mannen 2022'!AC104,10)</f>
        <v>0.3961820036</v>
      </c>
      <c r="AD104">
        <f>ROUND('qx mannen 2022'!AD104,10)</f>
        <v>0.39508478190000001</v>
      </c>
      <c r="AE104">
        <f>ROUND('qx mannen 2022'!AE104,10)</f>
        <v>0.3939753386</v>
      </c>
      <c r="AF104">
        <f>ROUND('qx mannen 2022'!AF104,10)</f>
        <v>0.39285483900000001</v>
      </c>
      <c r="AG104">
        <f>ROUND('qx mannen 2022'!AG104,10)</f>
        <v>0.39172435820000001</v>
      </c>
      <c r="AH104">
        <f>ROUND('qx mannen 2022'!AH104,10)</f>
        <v>0.39058488879999997</v>
      </c>
      <c r="AI104">
        <f>ROUND('qx mannen 2022'!AI104,10)</f>
        <v>0.38943734670000002</v>
      </c>
      <c r="AJ104">
        <f>ROUND('qx mannen 2022'!AJ104,10)</f>
        <v>0.38828257729999999</v>
      </c>
      <c r="AK104">
        <f>ROUND('qx mannen 2022'!AK104,10)</f>
        <v>0.38712136069999997</v>
      </c>
      <c r="AL104">
        <f>ROUND('qx mannen 2022'!AL104,10)</f>
        <v>0.38595441660000002</v>
      </c>
      <c r="AM104">
        <f>ROUND('qx mannen 2022'!AM104,10)</f>
        <v>0.38478240949999998</v>
      </c>
      <c r="AN104">
        <f>ROUND('qx mannen 2022'!AN104,10)</f>
        <v>0.38360595209999998</v>
      </c>
      <c r="AO104">
        <f>ROUND('qx mannen 2022'!AO104,10)</f>
        <v>0.38242561019999999</v>
      </c>
      <c r="AP104">
        <f>ROUND('qx mannen 2022'!AP104,10)</f>
        <v>0.38124190540000003</v>
      </c>
      <c r="AQ104">
        <f>ROUND('qx mannen 2022'!AQ104,10)</f>
        <v>0.38005531939999998</v>
      </c>
      <c r="AR104">
        <f>ROUND('qx mannen 2022'!AR104,10)</f>
        <v>0.37886629649999998</v>
      </c>
      <c r="AS104">
        <f>ROUND('qx mannen 2022'!AS104,10)</f>
        <v>0.3776752464</v>
      </c>
      <c r="AT104">
        <f>ROUND('qx mannen 2022'!AT104,10)</f>
        <v>0.37648254749999999</v>
      </c>
      <c r="AU104">
        <f>ROUND('qx mannen 2022'!AU104,10)</f>
        <v>0.37528854880000001</v>
      </c>
      <c r="AV104">
        <f>ROUND('qx mannen 2022'!AV104,10)</f>
        <v>0.3740935722</v>
      </c>
      <c r="AW104">
        <f>ROUND('qx mannen 2022'!AW104,10)</f>
        <v>0.37289791490000002</v>
      </c>
      <c r="AX104">
        <f>ROUND('qx mannen 2022'!AX104,10)</f>
        <v>0.37170185100000003</v>
      </c>
      <c r="AY104">
        <f>ROUND('qx mannen 2022'!AY104,10)</f>
        <v>0.37050563339999998</v>
      </c>
      <c r="AZ104">
        <f>ROUND('qx mannen 2022'!AZ104,10)</f>
        <v>0.36930949549999997</v>
      </c>
      <c r="BA104">
        <f>ROUND('qx mannen 2022'!BA104,10)</f>
        <v>0.36811365270000002</v>
      </c>
      <c r="BB104">
        <f>ROUND('qx mannen 2022'!BB104,10)</f>
        <v>0.36691830380000001</v>
      </c>
      <c r="BC104">
        <f>ROUND('qx mannen 2022'!BC104,10)</f>
        <v>0.36572363209999997</v>
      </c>
      <c r="BD104">
        <f>ROUND('qx mannen 2022'!BD104,10)</f>
        <v>0.36452980689999998</v>
      </c>
      <c r="BE104">
        <f>ROUND('qx mannen 2022'!BE104,10)</f>
        <v>0.36333698440000001</v>
      </c>
      <c r="BF104">
        <f>ROUND('qx mannen 2022'!BF104,10)</f>
        <v>0.36214530849999998</v>
      </c>
      <c r="BG104">
        <f>ROUND('qx mannen 2022'!BG104,10)</f>
        <v>0.3609549125</v>
      </c>
      <c r="BH104">
        <f>ROUND('qx mannen 2022'!BH104,10)</f>
        <v>0.35976591899999999</v>
      </c>
      <c r="BI104">
        <f>ROUND('qx mannen 2022'!BI104,10)</f>
        <v>0.3585784414</v>
      </c>
      <c r="BJ104">
        <f>ROUND('qx mannen 2022'!BJ104,10)</f>
        <v>0.35739258419999997</v>
      </c>
      <c r="BK104">
        <f>ROUND('qx mannen 2022'!BK104,10)</f>
        <v>0.3562084438</v>
      </c>
      <c r="BL104">
        <f>ROUND('qx mannen 2022'!BL104,10)</f>
        <v>0.35502610959999997</v>
      </c>
      <c r="BM104">
        <f>ROUND('qx mannen 2022'!BM104,10)</f>
        <v>0.35384566350000002</v>
      </c>
      <c r="BN104">
        <f>ROUND('qx mannen 2022'!BN104,10)</f>
        <v>0.3526671817</v>
      </c>
      <c r="BO104">
        <f>ROUND('qx mannen 2022'!BO104,10)</f>
        <v>0.35149073409999998</v>
      </c>
      <c r="BP104">
        <f>ROUND('qx mannen 2022'!BP104,10)</f>
        <v>0.35031638539999999</v>
      </c>
      <c r="BQ104">
        <f>ROUND('qx mannen 2022'!BQ104,10)</f>
        <v>0.34914419540000002</v>
      </c>
      <c r="BR104">
        <f>ROUND('qx mannen 2022'!BR104,10)</f>
        <v>0.34797421919999999</v>
      </c>
      <c r="BS104">
        <f>ROUND('qx mannen 2022'!BS104,10)</f>
        <v>0.34680650759999998</v>
      </c>
      <c r="BT104">
        <f>ROUND('qx mannen 2022'!BT104,10)</f>
        <v>0.34564110770000001</v>
      </c>
      <c r="BU104">
        <f>ROUND('qx mannen 2022'!BU104,10)</f>
        <v>0.34447806279999998</v>
      </c>
      <c r="BV104">
        <f>ROUND('qx mannen 2022'!BV104,10)</f>
        <v>0.34331741300000002</v>
      </c>
      <c r="BW104">
        <f>ROUND('qx mannen 2022'!BW104,10)</f>
        <v>0.34215919519999999</v>
      </c>
      <c r="BX104">
        <f>ROUND('qx mannen 2022'!BX104,10)</f>
        <v>0.3410034435</v>
      </c>
      <c r="BY104">
        <f>ROUND('qx mannen 2022'!BY104,10)</f>
        <v>0.33985018950000001</v>
      </c>
      <c r="BZ104">
        <f>ROUND('qx mannen 2022'!BZ104,10)</f>
        <v>0.33869946220000002</v>
      </c>
      <c r="CA104">
        <f>ROUND('qx mannen 2022'!CA104,10)</f>
        <v>0.33755128829999997</v>
      </c>
      <c r="CB104">
        <f>ROUND('qx mannen 2022'!CB104,10)</f>
        <v>0.33640569279999999</v>
      </c>
      <c r="CC104">
        <f>ROUND('qx mannen 2022'!CC104,10)</f>
        <v>0.33526269829999999</v>
      </c>
      <c r="CD104">
        <f>ROUND('qx mannen 2022'!CD104,10)</f>
        <v>0.33412232609999998</v>
      </c>
      <c r="CE104">
        <f>ROUND('qx mannen 2022'!CE104,10)</f>
        <v>0.33298459540000003</v>
      </c>
      <c r="CF104">
        <f>ROUND('qx mannen 2022'!CF104,10)</f>
        <v>0.33184952420000002</v>
      </c>
      <c r="CG104">
        <f>ROUND('qx mannen 2022'!CG104,10)</f>
        <v>0.330717129</v>
      </c>
      <c r="CH104">
        <f>ROUND('qx mannen 2022'!CH104,10)</f>
        <v>0.3295874251</v>
      </c>
      <c r="CI104">
        <f>ROUND('qx mannen 2022'!CI104,10)</f>
        <v>0.32846042640000001</v>
      </c>
      <c r="CJ104">
        <f>ROUND('qx mannen 2022'!CJ104,10)</f>
        <v>0.32733614579999998</v>
      </c>
      <c r="CK104">
        <f>ROUND('qx mannen 2022'!CK104,10)</f>
        <v>0.32621459520000001</v>
      </c>
      <c r="CL104">
        <f>ROUND('qx mannen 2022'!CL104,10)</f>
        <v>0.32509578560000002</v>
      </c>
      <c r="CM104">
        <f>ROUND('qx mannen 2022'!CM104,10)</f>
        <v>0.32397972689999999</v>
      </c>
      <c r="CN104">
        <f>ROUND('qx mannen 2022'!CN104,10)</f>
        <v>0.32286642840000002</v>
      </c>
      <c r="CO104">
        <f>ROUND('qx mannen 2022'!CO104,10)</f>
        <v>0.32175589840000002</v>
      </c>
      <c r="CP104">
        <f>ROUND('qx mannen 2022'!CP104,10)</f>
        <v>0.32064814489999999</v>
      </c>
      <c r="CQ104">
        <f>ROUND('qx mannen 2022'!CQ104,10)</f>
        <v>0.31954317469999999</v>
      </c>
      <c r="CR104">
        <f>ROUND('qx mannen 2022'!CR104,10)</f>
        <v>0.31844099450000002</v>
      </c>
      <c r="CS104">
        <f>ROUND('qx mannen 2022'!CS104,10)</f>
        <v>0.31734161</v>
      </c>
      <c r="CT104">
        <f>ROUND('qx mannen 2022'!CT104,10)</f>
        <v>0.3162450268</v>
      </c>
      <c r="CU104">
        <f>ROUND('qx mannen 2022'!CU104,10)</f>
        <v>0.31515124960000002</v>
      </c>
      <c r="CV104">
        <f>ROUND('qx mannen 2022'!CV104,10)</f>
        <v>0.31406028289999999</v>
      </c>
      <c r="CW104">
        <f>ROUND('qx mannen 2022'!CW104,10)</f>
        <v>0.31297213080000003</v>
      </c>
      <c r="CX104">
        <f>ROUND('qx mannen 2022'!CX104,10)</f>
        <v>0.31188679670000002</v>
      </c>
      <c r="CY104">
        <f>ROUND('qx mannen 2022'!CY104,10)</f>
        <v>0.31080428399999999</v>
      </c>
      <c r="CZ104">
        <f>ROUND('qx mannen 2022'!CZ104,10)</f>
        <v>0.30972459549999998</v>
      </c>
      <c r="DA104">
        <f>ROUND('qx mannen 2022'!DA104,10)</f>
        <v>0.30864773379999999</v>
      </c>
      <c r="DB104">
        <f>ROUND('qx mannen 2022'!DB104,10)</f>
        <v>0.30757370109999999</v>
      </c>
      <c r="DC104">
        <f>ROUND('qx mannen 2022'!DC104,10)</f>
        <v>0.30650249950000003</v>
      </c>
      <c r="DD104">
        <f>ROUND('qx mannen 2022'!DD104,10)</f>
        <v>0.30543413050000001</v>
      </c>
      <c r="DE104">
        <f>ROUND('qx mannen 2022'!DE104,10)</f>
        <v>0.30436859579999997</v>
      </c>
      <c r="DF104">
        <f>ROUND('qx mannen 2022'!DF104,10)</f>
        <v>0.3033058964</v>
      </c>
      <c r="DG104">
        <f>ROUND('qx mannen 2022'!DG104,10)</f>
        <v>0.30224603350000001</v>
      </c>
      <c r="DH104">
        <f>ROUND('qx mannen 2022'!DH104,10)</f>
        <v>0.30118900770000001</v>
      </c>
      <c r="DI104">
        <f>ROUND('qx mannen 2022'!DI104,10)</f>
        <v>0.3001348197</v>
      </c>
      <c r="DJ104">
        <f>ROUND('qx mannen 2022'!DJ104,10)</f>
        <v>0.29908346990000001</v>
      </c>
      <c r="DK104">
        <f>ROUND('qx mannen 2022'!DK104,10)</f>
        <v>0.29803495860000001</v>
      </c>
      <c r="DL104">
        <f>ROUND('qx mannen 2022'!DL104,10)</f>
        <v>0.29698928569999999</v>
      </c>
      <c r="DM104">
        <f>ROUND('qx mannen 2022'!DM104,10)</f>
        <v>0.29594645120000002</v>
      </c>
      <c r="DN104">
        <f>ROUND('qx mannen 2022'!DN104,10)</f>
        <v>0.29490645500000001</v>
      </c>
      <c r="DO104">
        <f>ROUND('qx mannen 2022'!DO104,10)</f>
        <v>0.29386929649999999</v>
      </c>
      <c r="DP104">
        <f>ROUND('qx mannen 2022'!DP104,10)</f>
        <v>0.29283497520000001</v>
      </c>
      <c r="DQ104">
        <f>ROUND('qx mannen 2022'!DQ104,10)</f>
        <v>0.2918034907</v>
      </c>
      <c r="DR104">
        <f>ROUND('qx mannen 2022'!DR104,10)</f>
        <v>0.29077484199999998</v>
      </c>
      <c r="DS104">
        <f>ROUND('qx mannen 2022'!DS104,10)</f>
        <v>0.28974902829999999</v>
      </c>
      <c r="DT104">
        <f>ROUND('qx mannen 2022'!DT104,10)</f>
        <v>0.28872604860000001</v>
      </c>
      <c r="DU104">
        <f>ROUND('qx mannen 2022'!DU104,10)</f>
        <v>0.2877059018</v>
      </c>
      <c r="DV104">
        <f>ROUND('qx mannen 2022'!DV104,10)</f>
        <v>0.28668858679999998</v>
      </c>
      <c r="DW104">
        <f>ROUND('qx mannen 2022'!DW104,10)</f>
        <v>0.2856741022</v>
      </c>
      <c r="DX104">
        <f>ROUND('qx mannen 2022'!DX104,10)</f>
        <v>0.28466244660000001</v>
      </c>
      <c r="DY104">
        <f>ROUND('qx mannen 2022'!DY104,10)</f>
        <v>0.28365361859999999</v>
      </c>
      <c r="DZ104">
        <f>ROUND('qx mannen 2022'!DZ104,10)</f>
        <v>0.28264761649999998</v>
      </c>
      <c r="EA104">
        <f>ROUND('qx mannen 2022'!EA104,10)</f>
        <v>0.28164443880000001</v>
      </c>
      <c r="EB104">
        <f>ROUND('qx mannen 2022'!EB104,10)</f>
        <v>0.2806440838</v>
      </c>
      <c r="EC104">
        <f>ROUND('qx mannen 2022'!EC104,10)</f>
        <v>0.27964654950000001</v>
      </c>
      <c r="ED104">
        <f>ROUND('qx mannen 2022'!ED104,10)</f>
        <v>0.2786518342</v>
      </c>
      <c r="EE104">
        <f>ROUND('qx mannen 2022'!EE104,10)</f>
        <v>0.27765993579999998</v>
      </c>
      <c r="EF104">
        <f>ROUND('qx mannen 2022'!EF104,10)</f>
        <v>0.2766708524</v>
      </c>
      <c r="EG104">
        <f>ROUND('qx mannen 2022'!EG104,10)</f>
        <v>0.2756845819</v>
      </c>
      <c r="EH104">
        <f>ROUND('qx mannen 2022'!EH104,10)</f>
        <v>0.27470112200000002</v>
      </c>
      <c r="EI104">
        <f>ROUND('qx mannen 2022'!EI104,10)</f>
        <v>0.27372047049999998</v>
      </c>
      <c r="EJ104">
        <f>ROUND('qx mannen 2022'!EJ104,10)</f>
        <v>0.27274262529999999</v>
      </c>
      <c r="EK104">
        <f>ROUND('qx mannen 2022'!EK104,10)</f>
        <v>0.27176758379999999</v>
      </c>
      <c r="EL104">
        <f>ROUND('qx mannen 2022'!EL104,10)</f>
        <v>0.27079534370000002</v>
      </c>
      <c r="EM104">
        <f>ROUND('qx mannen 2022'!EM104,10)</f>
        <v>0.2698259026</v>
      </c>
      <c r="EN104">
        <f>ROUND('qx mannen 2022'!EN104,10)</f>
        <v>0.26885925779999997</v>
      </c>
      <c r="EO104">
        <f>ROUND('qx mannen 2022'!EO104,10)</f>
        <v>0.26789540690000002</v>
      </c>
      <c r="EP104">
        <f>ROUND('qx mannen 2022'!EP104,10)</f>
        <v>0.26693434710000002</v>
      </c>
      <c r="EQ104">
        <f>ROUND('qx mannen 2022'!EQ104,10)</f>
        <v>0.26597607579999999</v>
      </c>
      <c r="ER104">
        <f>ROUND('qx mannen 2022'!ER104,10)</f>
        <v>0.26502059020000002</v>
      </c>
      <c r="ES104">
        <f>ROUND('qx mannen 2022'!ES104,10)</f>
        <v>0.2640678876</v>
      </c>
      <c r="ET104">
        <f>ROUND('qx mannen 2022'!ET104,10)</f>
        <v>0.26311796500000001</v>
      </c>
      <c r="EU104">
        <f>ROUND('qx mannen 2022'!EU104,10)</f>
        <v>0.26217081959999999</v>
      </c>
      <c r="EV104">
        <f>ROUND('qx mannen 2022'!EV104,10)</f>
        <v>0.26122644849999999</v>
      </c>
      <c r="EW104">
        <f>ROUND('qx mannen 2022'!EW104,10)</f>
        <v>0.26028484860000001</v>
      </c>
      <c r="EX104">
        <f>ROUND('qx mannen 2022'!EX104,10)</f>
        <v>0.25934601689999998</v>
      </c>
      <c r="EY104">
        <f>ROUND('qx mannen 2022'!EY104,10)</f>
        <v>0.25840995030000002</v>
      </c>
      <c r="EZ104">
        <f>ROUND('qx mannen 2022'!EZ104,10)</f>
        <v>0.25747664570000001</v>
      </c>
      <c r="FA104">
        <f>ROUND('qx mannen 2022'!FA104,10)</f>
        <v>0.25654609989999999</v>
      </c>
      <c r="FB104">
        <f>ROUND('qx mannen 2022'!FB104,10)</f>
        <v>0.25561830969999999</v>
      </c>
      <c r="FC104">
        <f>ROUND('qx mannen 2022'!FC104,10)</f>
        <v>0.25469327180000001</v>
      </c>
      <c r="FD104">
        <f>ROUND('qx mannen 2022'!FD104,10)</f>
        <v>0.2537709829</v>
      </c>
      <c r="FE104">
        <f>ROUND('qx mannen 2022'!FE104,10)</f>
        <v>0.25285143980000002</v>
      </c>
      <c r="FF104">
        <f>ROUND('qx mannen 2022'!FF104,10)</f>
        <v>0.2519346388</v>
      </c>
      <c r="FG104">
        <f>ROUND('qx mannen 2022'!FG104,10)</f>
        <v>0.25102057680000001</v>
      </c>
      <c r="FH104">
        <f>ROUND('qx mannen 2022'!FH104,10)</f>
        <v>0.25010925010000001</v>
      </c>
      <c r="FI104">
        <f>ROUND('qx mannen 2022'!FI104,10)</f>
        <v>0.24920065529999999</v>
      </c>
      <c r="FJ104">
        <f>ROUND('qx mannen 2022'!FJ104,10)</f>
        <v>0.24829478890000001</v>
      </c>
      <c r="FK104">
        <f>ROUND('qx mannen 2022'!FK104,10)</f>
        <v>0.2473916471</v>
      </c>
      <c r="FL104">
        <f>ROUND('qx mannen 2022'!FL104,10)</f>
        <v>0.2464912266</v>
      </c>
      <c r="FM104">
        <f>ROUND('qx mannen 2022'!FM104,10)</f>
        <v>0.24559352340000001</v>
      </c>
      <c r="FN104">
        <f>ROUND('qx mannen 2022'!FN104,10)</f>
        <v>0.2446985341</v>
      </c>
      <c r="FO104">
        <f>ROUND('qx mannen 2022'!FO104,10)</f>
        <v>0.24380625480000001</v>
      </c>
      <c r="FP104">
        <f>ROUND('qx mannen 2022'!FP104,10)</f>
        <v>0.24291668180000001</v>
      </c>
      <c r="FQ104">
        <f>ROUND('qx mannen 2022'!FQ104,10)</f>
        <v>0.2420298112</v>
      </c>
    </row>
    <row r="105" spans="2:173" x14ac:dyDescent="0.2">
      <c r="B105">
        <f>ROUND('qx mannen 2022'!B105,10)</f>
        <v>0.47995391640000001</v>
      </c>
      <c r="C105">
        <f>ROUND('qx mannen 2022'!C105,10)</f>
        <v>0.47873185530000001</v>
      </c>
      <c r="D105">
        <f>ROUND('qx mannen 2022'!D105,10)</f>
        <v>0.4554569061</v>
      </c>
      <c r="E105">
        <f>ROUND('qx mannen 2022'!E105,10)</f>
        <v>0.44405908910000003</v>
      </c>
      <c r="F105">
        <f>ROUND('qx mannen 2022'!F105,10)</f>
        <v>0.43837956010000001</v>
      </c>
      <c r="G105">
        <f>ROUND('qx mannen 2022'!G105,10)</f>
        <v>0.43546901970000002</v>
      </c>
      <c r="H105">
        <f>ROUND('qx mannen 2022'!H105,10)</f>
        <v>0.43388973609999998</v>
      </c>
      <c r="I105">
        <f>ROUND('qx mannen 2022'!I105,10)</f>
        <v>0.43293458400000001</v>
      </c>
      <c r="J105">
        <f>ROUND('qx mannen 2022'!J105,10)</f>
        <v>0.4322551395</v>
      </c>
      <c r="K105">
        <f>ROUND('qx mannen 2022'!K105,10)</f>
        <v>0.43168051569999999</v>
      </c>
      <c r="L105">
        <f>ROUND('qx mannen 2022'!L105,10)</f>
        <v>0.43112799270000002</v>
      </c>
      <c r="M105">
        <f>ROUND('qx mannen 2022'!M105,10)</f>
        <v>0.43055864240000002</v>
      </c>
      <c r="N105">
        <f>ROUND('qx mannen 2022'!N105,10)</f>
        <v>0.4299552277</v>
      </c>
      <c r="O105">
        <f>ROUND('qx mannen 2022'!O105,10)</f>
        <v>0.42931118330000001</v>
      </c>
      <c r="P105">
        <f>ROUND('qx mannen 2022'!P105,10)</f>
        <v>0.42862512310000001</v>
      </c>
      <c r="Q105">
        <f>ROUND('qx mannen 2022'!Q105,10)</f>
        <v>0.42789810659999999</v>
      </c>
      <c r="R105">
        <f>ROUND('qx mannen 2022'!R105,10)</f>
        <v>0.42713228339999998</v>
      </c>
      <c r="S105">
        <f>ROUND('qx mannen 2022'!S105,10)</f>
        <v>0.42633022529999998</v>
      </c>
      <c r="T105">
        <f>ROUND('qx mannen 2022'!T105,10)</f>
        <v>0.42549460140000001</v>
      </c>
      <c r="U105">
        <f>ROUND('qx mannen 2022'!U105,10)</f>
        <v>0.42462802459999999</v>
      </c>
      <c r="V105">
        <f>ROUND('qx mannen 2022'!V105,10)</f>
        <v>0.4237329822</v>
      </c>
      <c r="W105">
        <f>ROUND('qx mannen 2022'!W105,10)</f>
        <v>0.42281180909999999</v>
      </c>
      <c r="X105">
        <f>ROUND('qx mannen 2022'!X105,10)</f>
        <v>0.42186668020000001</v>
      </c>
      <c r="Y105">
        <f>ROUND('qx mannen 2022'!Y105,10)</f>
        <v>0.42089961409999999</v>
      </c>
      <c r="Z105">
        <f>ROUND('qx mannen 2022'!Z105,10)</f>
        <v>0.4199124796</v>
      </c>
      <c r="AA105">
        <f>ROUND('qx mannen 2022'!AA105,10)</f>
        <v>0.418907005</v>
      </c>
      <c r="AB105">
        <f>ROUND('qx mannen 2022'!AB105,10)</f>
        <v>0.41788478759999997</v>
      </c>
      <c r="AC105">
        <f>ROUND('qx mannen 2022'!AC105,10)</f>
        <v>0.41684730269999998</v>
      </c>
      <c r="AD105">
        <f>ROUND('qx mannen 2022'!AD105,10)</f>
        <v>0.41579591319999998</v>
      </c>
      <c r="AE105">
        <f>ROUND('qx mannen 2022'!AE105,10)</f>
        <v>0.41473187719999999</v>
      </c>
      <c r="AF105">
        <f>ROUND('qx mannen 2022'!AF105,10)</f>
        <v>0.4136563566</v>
      </c>
      <c r="AG105">
        <f>ROUND('qx mannen 2022'!AG105,10)</f>
        <v>0.41257042379999997</v>
      </c>
      <c r="AH105">
        <f>ROUND('qx mannen 2022'!AH105,10)</f>
        <v>0.41147506919999999</v>
      </c>
      <c r="AI105">
        <f>ROUND('qx mannen 2022'!AI105,10)</f>
        <v>0.41037120669999999</v>
      </c>
      <c r="AJ105">
        <f>ROUND('qx mannen 2022'!AJ105,10)</f>
        <v>0.40925968010000002</v>
      </c>
      <c r="AK105">
        <f>ROUND('qx mannen 2022'!AK105,10)</f>
        <v>0.40814126820000002</v>
      </c>
      <c r="AL105">
        <f>ROUND('qx mannen 2022'!AL105,10)</f>
        <v>0.40701668990000001</v>
      </c>
      <c r="AM105">
        <f>ROUND('qx mannen 2022'!AM105,10)</f>
        <v>0.40588660869999998</v>
      </c>
      <c r="AN105">
        <f>ROUND('qx mannen 2022'!AN105,10)</f>
        <v>0.40475163720000001</v>
      </c>
      <c r="AO105">
        <f>ROUND('qx mannen 2022'!AO105,10)</f>
        <v>0.40361234070000002</v>
      </c>
      <c r="AP105">
        <f>ROUND('qx mannen 2022'!AP105,10)</f>
        <v>0.40246924090000002</v>
      </c>
      <c r="AQ105">
        <f>ROUND('qx mannen 2022'!AQ105,10)</f>
        <v>0.40132281939999997</v>
      </c>
      <c r="AR105">
        <f>ROUND('qx mannen 2022'!AR105,10)</f>
        <v>0.40017352080000002</v>
      </c>
      <c r="AS105">
        <f>ROUND('qx mannen 2022'!AS105,10)</f>
        <v>0.39902175550000002</v>
      </c>
      <c r="AT105">
        <f>ROUND('qx mannen 2022'!AT105,10)</f>
        <v>0.397867902</v>
      </c>
      <c r="AU105">
        <f>ROUND('qx mannen 2022'!AU105,10)</f>
        <v>0.39671231010000002</v>
      </c>
      <c r="AV105">
        <f>ROUND('qx mannen 2022'!AV105,10)</f>
        <v>0.39555530239999998</v>
      </c>
      <c r="AW105">
        <f>ROUND('qx mannen 2022'!AW105,10)</f>
        <v>0.39439717680000003</v>
      </c>
      <c r="AX105">
        <f>ROUND('qx mannen 2022'!AX105,10)</f>
        <v>0.39323820840000001</v>
      </c>
      <c r="AY105">
        <f>ROUND('qx mannen 2022'!AY105,10)</f>
        <v>0.392078651</v>
      </c>
      <c r="AZ105">
        <f>ROUND('qx mannen 2022'!AZ105,10)</f>
        <v>0.39091873900000002</v>
      </c>
      <c r="BA105">
        <f>ROUND('qx mannen 2022'!BA105,10)</f>
        <v>0.38975868870000002</v>
      </c>
      <c r="BB105">
        <f>ROUND('qx mannen 2022'!BB105,10)</f>
        <v>0.38859870000000002</v>
      </c>
      <c r="BC105">
        <f>ROUND('qx mannen 2022'!BC105,10)</f>
        <v>0.38743895750000001</v>
      </c>
      <c r="BD105">
        <f>ROUND('qx mannen 2022'!BD105,10)</f>
        <v>0.38627963129999998</v>
      </c>
      <c r="BE105">
        <f>ROUND('qx mannen 2022'!BE105,10)</f>
        <v>0.38512087900000003</v>
      </c>
      <c r="BF105">
        <f>ROUND('qx mannen 2022'!BF105,10)</f>
        <v>0.38396284580000001</v>
      </c>
      <c r="BG105">
        <f>ROUND('qx mannen 2022'!BG105,10)</f>
        <v>0.38280566589999998</v>
      </c>
      <c r="BH105">
        <f>ROUND('qx mannen 2022'!BH105,10)</f>
        <v>0.38164946329999999</v>
      </c>
      <c r="BI105">
        <f>ROUND('qx mannen 2022'!BI105,10)</f>
        <v>0.38049435250000002</v>
      </c>
      <c r="BJ105">
        <f>ROUND('qx mannen 2022'!BJ105,10)</f>
        <v>0.3793404393</v>
      </c>
      <c r="BK105">
        <f>ROUND('qx mannen 2022'!BK105,10)</f>
        <v>0.37818782159999997</v>
      </c>
      <c r="BL105">
        <f>ROUND('qx mannen 2022'!BL105,10)</f>
        <v>0.37703658960000003</v>
      </c>
      <c r="BM105">
        <f>ROUND('qx mannen 2022'!BM105,10)</f>
        <v>0.37588682699999998</v>
      </c>
      <c r="BN105">
        <f>ROUND('qx mannen 2022'!BN105,10)</f>
        <v>0.37473861069999997</v>
      </c>
      <c r="BO105">
        <f>ROUND('qx mannen 2022'!BO105,10)</f>
        <v>0.3735920123</v>
      </c>
      <c r="BP105">
        <f>ROUND('qx mannen 2022'!BP105,10)</f>
        <v>0.3724470976</v>
      </c>
      <c r="BQ105">
        <f>ROUND('qx mannen 2022'!BQ105,10)</f>
        <v>0.37130392779999999</v>
      </c>
      <c r="BR105">
        <f>ROUND('qx mannen 2022'!BR105,10)</f>
        <v>0.37016255910000001</v>
      </c>
      <c r="BS105">
        <f>ROUND('qx mannen 2022'!BS105,10)</f>
        <v>0.3690230437</v>
      </c>
      <c r="BT105">
        <f>ROUND('qx mannen 2022'!BT105,10)</f>
        <v>0.36788543000000001</v>
      </c>
      <c r="BU105">
        <f>ROUND('qx mannen 2022'!BU105,10)</f>
        <v>0.36674976250000002</v>
      </c>
      <c r="BV105">
        <f>ROUND('qx mannen 2022'!BV105,10)</f>
        <v>0.36561608270000001</v>
      </c>
      <c r="BW105">
        <f>ROUND('qx mannen 2022'!BW105,10)</f>
        <v>0.36448442869999997</v>
      </c>
      <c r="BX105">
        <f>ROUND('qx mannen 2022'!BX105,10)</f>
        <v>0.36335483590000001</v>
      </c>
      <c r="BY105">
        <f>ROUND('qx mannen 2022'!BY105,10)</f>
        <v>0.3622273372</v>
      </c>
      <c r="BZ105">
        <f>ROUND('qx mannen 2022'!BZ105,10)</f>
        <v>0.36110196290000002</v>
      </c>
      <c r="CA105">
        <f>ROUND('qx mannen 2022'!CA105,10)</f>
        <v>0.35997874099999999</v>
      </c>
      <c r="CB105">
        <f>ROUND('qx mannen 2022'!CB105,10)</f>
        <v>0.35885769769999998</v>
      </c>
      <c r="CC105">
        <f>ROUND('qx mannen 2022'!CC105,10)</f>
        <v>0.35773885700000002</v>
      </c>
      <c r="CD105">
        <f>ROUND('qx mannen 2022'!CD105,10)</f>
        <v>0.35662224139999998</v>
      </c>
      <c r="CE105">
        <f>ROUND('qx mannen 2022'!CE105,10)</f>
        <v>0.35550787150000002</v>
      </c>
      <c r="CF105">
        <f>ROUND('qx mannen 2022'!CF105,10)</f>
        <v>0.35439576649999999</v>
      </c>
      <c r="CG105">
        <f>ROUND('qx mannen 2022'!CG105,10)</f>
        <v>0.35328594419999998</v>
      </c>
      <c r="CH105">
        <f>ROUND('qx mannen 2022'!CH105,10)</f>
        <v>0.35217842129999999</v>
      </c>
      <c r="CI105">
        <f>ROUND('qx mannen 2022'!CI105,10)</f>
        <v>0.35107321279999998</v>
      </c>
      <c r="CJ105">
        <f>ROUND('qx mannen 2022'!CJ105,10)</f>
        <v>0.34997033309999998</v>
      </c>
      <c r="CK105">
        <f>ROUND('qx mannen 2022'!CK105,10)</f>
        <v>0.34886979540000002</v>
      </c>
      <c r="CL105">
        <f>ROUND('qx mannen 2022'!CL105,10)</f>
        <v>0.34777161179999999</v>
      </c>
      <c r="CM105">
        <f>ROUND('qx mannen 2022'!CM105,10)</f>
        <v>0.34667579370000001</v>
      </c>
      <c r="CN105">
        <f>ROUND('qx mannen 2022'!CN105,10)</f>
        <v>0.3455823516</v>
      </c>
      <c r="CO105">
        <f>ROUND('qx mannen 2022'!CO105,10)</f>
        <v>0.34449129519999999</v>
      </c>
      <c r="CP105">
        <f>ROUND('qx mannen 2022'!CP105,10)</f>
        <v>0.34340263370000002</v>
      </c>
      <c r="CQ105">
        <f>ROUND('qx mannen 2022'!CQ105,10)</f>
        <v>0.34231637539999998</v>
      </c>
      <c r="CR105">
        <f>ROUND('qx mannen 2022'!CR105,10)</f>
        <v>0.34123252799999998</v>
      </c>
      <c r="CS105">
        <f>ROUND('qx mannen 2022'!CS105,10)</f>
        <v>0.34015109900000001</v>
      </c>
      <c r="CT105">
        <f>ROUND('qx mannen 2022'!CT105,10)</f>
        <v>0.33907209490000001</v>
      </c>
      <c r="CU105">
        <f>ROUND('qx mannen 2022'!CU105,10)</f>
        <v>0.33799552189999998</v>
      </c>
      <c r="CV105">
        <f>ROUND('qx mannen 2022'!CV105,10)</f>
        <v>0.33692138589999998</v>
      </c>
      <c r="CW105">
        <f>ROUND('qx mannen 2022'!CW105,10)</f>
        <v>0.33584969209999999</v>
      </c>
      <c r="CX105">
        <f>ROUND('qx mannen 2022'!CX105,10)</f>
        <v>0.33478044559999998</v>
      </c>
      <c r="CY105">
        <f>ROUND('qx mannen 2022'!CY105,10)</f>
        <v>0.33371365079999998</v>
      </c>
      <c r="CZ105">
        <f>ROUND('qx mannen 2022'!CZ105,10)</f>
        <v>0.33264931209999998</v>
      </c>
      <c r="DA105">
        <f>ROUND('qx mannen 2022'!DA105,10)</f>
        <v>0.33158743330000001</v>
      </c>
      <c r="DB105">
        <f>ROUND('qx mannen 2022'!DB105,10)</f>
        <v>0.33052801799999998</v>
      </c>
      <c r="DC105">
        <f>ROUND('qx mannen 2022'!DC105,10)</f>
        <v>0.32947106970000001</v>
      </c>
      <c r="DD105">
        <f>ROUND('qx mannen 2022'!DD105,10)</f>
        <v>0.3284165913</v>
      </c>
      <c r="DE105">
        <f>ROUND('qx mannen 2022'!DE105,10)</f>
        <v>0.32736458569999999</v>
      </c>
      <c r="DF105">
        <f>ROUND('qx mannen 2022'!DF105,10)</f>
        <v>0.3263150554</v>
      </c>
      <c r="DG105">
        <f>ROUND('qx mannen 2022'!DG105,10)</f>
        <v>0.32526800290000002</v>
      </c>
      <c r="DH105">
        <f>ROUND('qx mannen 2022'!DH105,10)</f>
        <v>0.3242234303</v>
      </c>
      <c r="DI105">
        <f>ROUND('qx mannen 2022'!DI105,10)</f>
        <v>0.32318133970000001</v>
      </c>
      <c r="DJ105">
        <f>ROUND('qx mannen 2022'!DJ105,10)</f>
        <v>0.32214173270000002</v>
      </c>
      <c r="DK105">
        <f>ROUND('qx mannen 2022'!DK105,10)</f>
        <v>0.32110461099999998</v>
      </c>
      <c r="DL105">
        <f>ROUND('qx mannen 2022'!DL105,10)</f>
        <v>0.32006997609999999</v>
      </c>
      <c r="DM105">
        <f>ROUND('qx mannen 2022'!DM105,10)</f>
        <v>0.31903782939999997</v>
      </c>
      <c r="DN105">
        <f>ROUND('qx mannen 2022'!DN105,10)</f>
        <v>0.31800817190000003</v>
      </c>
      <c r="DO105">
        <f>ROUND('qx mannen 2022'!DO105,10)</f>
        <v>0.3169810046</v>
      </c>
      <c r="DP105">
        <f>ROUND('qx mannen 2022'!DP105,10)</f>
        <v>0.3159563286</v>
      </c>
      <c r="DQ105">
        <f>ROUND('qx mannen 2022'!DQ105,10)</f>
        <v>0.31493414460000002</v>
      </c>
      <c r="DR105">
        <f>ROUND('qx mannen 2022'!DR105,10)</f>
        <v>0.31391445309999999</v>
      </c>
      <c r="DS105">
        <f>ROUND('qx mannen 2022'!DS105,10)</f>
        <v>0.31289725489999998</v>
      </c>
      <c r="DT105">
        <f>ROUND('qx mannen 2022'!DT105,10)</f>
        <v>0.3118825502</v>
      </c>
      <c r="DU105">
        <f>ROUND('qx mannen 2022'!DU105,10)</f>
        <v>0.31087033949999998</v>
      </c>
      <c r="DV105">
        <f>ROUND('qx mannen 2022'!DV105,10)</f>
        <v>0.30986062289999999</v>
      </c>
      <c r="DW105">
        <f>ROUND('qx mannen 2022'!DW105,10)</f>
        <v>0.3088534007</v>
      </c>
      <c r="DX105">
        <f>ROUND('qx mannen 2022'!DX105,10)</f>
        <v>0.3078486728</v>
      </c>
      <c r="DY105">
        <f>ROUND('qx mannen 2022'!DY105,10)</f>
        <v>0.3068464393</v>
      </c>
      <c r="DZ105">
        <f>ROUND('qx mannen 2022'!DZ105,10)</f>
        <v>0.30584670000000003</v>
      </c>
      <c r="EA105">
        <f>ROUND('qx mannen 2022'!EA105,10)</f>
        <v>0.30484945470000002</v>
      </c>
      <c r="EB105">
        <f>ROUND('qx mannen 2022'!EB105,10)</f>
        <v>0.30385470310000001</v>
      </c>
      <c r="EC105">
        <f>ROUND('qx mannen 2022'!EC105,10)</f>
        <v>0.30286244490000003</v>
      </c>
      <c r="ED105">
        <f>ROUND('qx mannen 2022'!ED105,10)</f>
        <v>0.30187267960000003</v>
      </c>
      <c r="EE105">
        <f>ROUND('qx mannen 2022'!EE105,10)</f>
        <v>0.30088540679999998</v>
      </c>
      <c r="EF105">
        <f>ROUND('qx mannen 2022'!EF105,10)</f>
        <v>0.2999006259</v>
      </c>
      <c r="EG105">
        <f>ROUND('qx mannen 2022'!EG105,10)</f>
        <v>0.29891833620000002</v>
      </c>
      <c r="EH105">
        <f>ROUND('qx mannen 2022'!EH105,10)</f>
        <v>0.29793853710000001</v>
      </c>
      <c r="EI105">
        <f>ROUND('qx mannen 2022'!EI105,10)</f>
        <v>0.2969612278</v>
      </c>
      <c r="EJ105">
        <f>ROUND('qx mannen 2022'!EJ105,10)</f>
        <v>0.29598640749999999</v>
      </c>
      <c r="EK105">
        <f>ROUND('qx mannen 2022'!EK105,10)</f>
        <v>0.29501407530000001</v>
      </c>
      <c r="EL105">
        <f>ROUND('qx mannen 2022'!EL105,10)</f>
        <v>0.29404423019999998</v>
      </c>
      <c r="EM105">
        <f>ROUND('qx mannen 2022'!EM105,10)</f>
        <v>0.29307687129999999</v>
      </c>
      <c r="EN105">
        <f>ROUND('qx mannen 2022'!EN105,10)</f>
        <v>0.29211199760000001</v>
      </c>
      <c r="EO105">
        <f>ROUND('qx mannen 2022'!EO105,10)</f>
        <v>0.29114960779999999</v>
      </c>
      <c r="EP105">
        <f>ROUND('qx mannen 2022'!EP105,10)</f>
        <v>0.29018970090000001</v>
      </c>
      <c r="EQ105">
        <f>ROUND('qx mannen 2022'!EQ105,10)</f>
        <v>0.28923227569999999</v>
      </c>
      <c r="ER105">
        <f>ROUND('qx mannen 2022'!ER105,10)</f>
        <v>0.28827733090000002</v>
      </c>
      <c r="ES105">
        <f>ROUND('qx mannen 2022'!ES105,10)</f>
        <v>0.28732486509999999</v>
      </c>
      <c r="ET105">
        <f>ROUND('qx mannen 2022'!ET105,10)</f>
        <v>0.28637487709999998</v>
      </c>
      <c r="EU105">
        <f>ROUND('qx mannen 2022'!EU105,10)</f>
        <v>0.28542736540000002</v>
      </c>
      <c r="EV105">
        <f>ROUND('qx mannen 2022'!EV105,10)</f>
        <v>0.2844823286</v>
      </c>
      <c r="EW105">
        <f>ROUND('qx mannen 2022'!EW105,10)</f>
        <v>0.28353976510000001</v>
      </c>
      <c r="EX105">
        <f>ROUND('qx mannen 2022'!EX105,10)</f>
        <v>0.28259967349999998</v>
      </c>
      <c r="EY105">
        <f>ROUND('qx mannen 2022'!EY105,10)</f>
        <v>0.2816620521</v>
      </c>
      <c r="EZ105">
        <f>ROUND('qx mannen 2022'!EZ105,10)</f>
        <v>0.28072689940000001</v>
      </c>
      <c r="FA105">
        <f>ROUND('qx mannen 2022'!FA105,10)</f>
        <v>0.2797942135</v>
      </c>
      <c r="FB105">
        <f>ROUND('qx mannen 2022'!FB105,10)</f>
        <v>0.27886399290000002</v>
      </c>
      <c r="FC105">
        <f>ROUND('qx mannen 2022'!FC105,10)</f>
        <v>0.27793623569999998</v>
      </c>
      <c r="FD105">
        <f>ROUND('qx mannen 2022'!FD105,10)</f>
        <v>0.27701094009999999</v>
      </c>
      <c r="FE105">
        <f>ROUND('qx mannen 2022'!FE105,10)</f>
        <v>0.27608810430000003</v>
      </c>
      <c r="FF105">
        <f>ROUND('qx mannen 2022'!FF105,10)</f>
        <v>0.27516772639999998</v>
      </c>
      <c r="FG105">
        <f>ROUND('qx mannen 2022'!FG105,10)</f>
        <v>0.27424980459999998</v>
      </c>
      <c r="FH105">
        <f>ROUND('qx mannen 2022'!FH105,10)</f>
        <v>0.27333433670000001</v>
      </c>
      <c r="FI105">
        <f>ROUND('qx mannen 2022'!FI105,10)</f>
        <v>0.27242132079999998</v>
      </c>
      <c r="FJ105">
        <f>ROUND('qx mannen 2022'!FJ105,10)</f>
        <v>0.27151075489999998</v>
      </c>
      <c r="FK105">
        <f>ROUND('qx mannen 2022'!FK105,10)</f>
        <v>0.27060263690000003</v>
      </c>
      <c r="FL105">
        <f>ROUND('qx mannen 2022'!FL105,10)</f>
        <v>0.26969696469999999</v>
      </c>
      <c r="FM105">
        <f>ROUND('qx mannen 2022'!FM105,10)</f>
        <v>0.26879373610000001</v>
      </c>
      <c r="FN105">
        <f>ROUND('qx mannen 2022'!FN105,10)</f>
        <v>0.26789294889999998</v>
      </c>
      <c r="FO105">
        <f>ROUND('qx mannen 2022'!FO105,10)</f>
        <v>0.26699460089999999</v>
      </c>
      <c r="FP105">
        <f>ROUND('qx mannen 2022'!FP105,10)</f>
        <v>0.26609868980000001</v>
      </c>
      <c r="FQ105">
        <f>ROUND('qx mannen 2022'!FQ105,10)</f>
        <v>0.26520521339999997</v>
      </c>
    </row>
    <row r="106" spans="2:173" x14ac:dyDescent="0.2">
      <c r="B106">
        <f>ROUND('qx mannen 2022'!B106,10)</f>
        <v>0.49931572369999999</v>
      </c>
      <c r="C106">
        <f>ROUND('qx mannen 2022'!C106,10)</f>
        <v>0.49810441249999998</v>
      </c>
      <c r="D106">
        <f>ROUND('qx mannen 2022'!D106,10)</f>
        <v>0.4743983625</v>
      </c>
      <c r="E106">
        <f>ROUND('qx mannen 2022'!E106,10)</f>
        <v>0.4627894595</v>
      </c>
      <c r="F106">
        <f>ROUND('qx mannen 2022'!F106,10)</f>
        <v>0.45702268820000003</v>
      </c>
      <c r="G106">
        <f>ROUND('qx mannen 2022'!G106,10)</f>
        <v>0.45409020919999998</v>
      </c>
      <c r="H106">
        <f>ROUND('qx mannen 2022'!H106,10)</f>
        <v>0.45252270309999998</v>
      </c>
      <c r="I106">
        <f>ROUND('qx mannen 2022'!I106,10)</f>
        <v>0.4515966729</v>
      </c>
      <c r="J106">
        <f>ROUND('qx mannen 2022'!J106,10)</f>
        <v>0.45095533519999997</v>
      </c>
      <c r="K106">
        <f>ROUND('qx mannen 2022'!K106,10)</f>
        <v>0.45042355160000003</v>
      </c>
      <c r="L106">
        <f>ROUND('qx mannen 2022'!L106,10)</f>
        <v>0.44991643209999999</v>
      </c>
      <c r="M106">
        <f>ROUND('qx mannen 2022'!M106,10)</f>
        <v>0.44939392929999999</v>
      </c>
      <c r="N106">
        <f>ROUND('qx mannen 2022'!N106,10)</f>
        <v>0.44883821639999999</v>
      </c>
      <c r="O106">
        <f>ROUND('qx mannen 2022'!O106,10)</f>
        <v>0.44824240659999998</v>
      </c>
      <c r="P106">
        <f>ROUND('qx mannen 2022'!P106,10)</f>
        <v>0.44760492810000002</v>
      </c>
      <c r="Q106">
        <f>ROUND('qx mannen 2022'!Q106,10)</f>
        <v>0.44692672490000002</v>
      </c>
      <c r="R106">
        <f>ROUND('qx mannen 2022'!R106,10)</f>
        <v>0.4462098679</v>
      </c>
      <c r="S106">
        <f>ROUND('qx mannen 2022'!S106,10)</f>
        <v>0.44545687</v>
      </c>
      <c r="T106">
        <f>ROUND('qx mannen 2022'!T106,10)</f>
        <v>0.44467035300000002</v>
      </c>
      <c r="U106">
        <f>ROUND('qx mannen 2022'!U106,10)</f>
        <v>0.44385288979999998</v>
      </c>
      <c r="V106">
        <f>ROUND('qx mannen 2022'!V106,10)</f>
        <v>0.44300693219999998</v>
      </c>
      <c r="W106">
        <f>ROUND('qx mannen 2022'!W106,10)</f>
        <v>0.44213478340000001</v>
      </c>
      <c r="X106">
        <f>ROUND('qx mannen 2022'!X106,10)</f>
        <v>0.44123858980000003</v>
      </c>
      <c r="Y106">
        <f>ROUND('qx mannen 2022'!Y106,10)</f>
        <v>0.4403203436</v>
      </c>
      <c r="Z106">
        <f>ROUND('qx mannen 2022'!Z106,10)</f>
        <v>0.43938188969999997</v>
      </c>
      <c r="AA106">
        <f>ROUND('qx mannen 2022'!AA106,10)</f>
        <v>0.43842493449999997</v>
      </c>
      <c r="AB106">
        <f>ROUND('qx mannen 2022'!AB106,10)</f>
        <v>0.43745105509999999</v>
      </c>
      <c r="AC106">
        <f>ROUND('qx mannen 2022'!AC106,10)</f>
        <v>0.43646170870000001</v>
      </c>
      <c r="AD106">
        <f>ROUND('qx mannen 2022'!AD106,10)</f>
        <v>0.43545824109999998</v>
      </c>
      <c r="AE106">
        <f>ROUND('qx mannen 2022'!AE106,10)</f>
        <v>0.43444189519999998</v>
      </c>
      <c r="AF106">
        <f>ROUND('qx mannen 2022'!AF106,10)</f>
        <v>0.43341381890000003</v>
      </c>
      <c r="AG106">
        <f>ROUND('qx mannen 2022'!AG106,10)</f>
        <v>0.43237507200000003</v>
      </c>
      <c r="AH106">
        <f>ROUND('qx mannen 2022'!AH106,10)</f>
        <v>0.43132663310000002</v>
      </c>
      <c r="AI106">
        <f>ROUND('qx mannen 2022'!AI106,10)</f>
        <v>0.43026940559999999</v>
      </c>
      <c r="AJ106">
        <f>ROUND('qx mannen 2022'!AJ106,10)</f>
        <v>0.42920422359999999</v>
      </c>
      <c r="AK106">
        <f>ROUND('qx mannen 2022'!AK106,10)</f>
        <v>0.42813185739999998</v>
      </c>
      <c r="AL106">
        <f>ROUND('qx mannen 2022'!AL106,10)</f>
        <v>0.4270530179</v>
      </c>
      <c r="AM106">
        <f>ROUND('qx mannen 2022'!AM106,10)</f>
        <v>0.4259683615</v>
      </c>
      <c r="AN106">
        <f>ROUND('qx mannen 2022'!AN106,10)</f>
        <v>0.42487849420000001</v>
      </c>
      <c r="AO106">
        <f>ROUND('qx mannen 2022'!AO106,10)</f>
        <v>0.42378397559999997</v>
      </c>
      <c r="AP106">
        <f>ROUND('qx mannen 2022'!AP106,10)</f>
        <v>0.42268532209999998</v>
      </c>
      <c r="AQ106">
        <f>ROUND('qx mannen 2022'!AQ106,10)</f>
        <v>0.42158301059999997</v>
      </c>
      <c r="AR106">
        <f>ROUND('qx mannen 2022'!AR106,10)</f>
        <v>0.42047748150000003</v>
      </c>
      <c r="AS106">
        <f>ROUND('qx mannen 2022'!AS106,10)</f>
        <v>0.41936914120000002</v>
      </c>
      <c r="AT106">
        <f>ROUND('qx mannen 2022'!AT106,10)</f>
        <v>0.41825836509999997</v>
      </c>
      <c r="AU106">
        <f>ROUND('qx mannen 2022'!AU106,10)</f>
        <v>0.41714549969999998</v>
      </c>
      <c r="AV106">
        <f>ROUND('qx mannen 2022'!AV106,10)</f>
        <v>0.41603086500000003</v>
      </c>
      <c r="AW106">
        <f>ROUND('qx mannen 2022'!AW106,10)</f>
        <v>0.41491475659999999</v>
      </c>
      <c r="AX106">
        <f>ROUND('qx mannen 2022'!AX106,10)</f>
        <v>0.41379744730000001</v>
      </c>
      <c r="AY106">
        <f>ROUND('qx mannen 2022'!AY106,10)</f>
        <v>0.41267918920000002</v>
      </c>
      <c r="AZ106">
        <f>ROUND('qx mannen 2022'!AZ106,10)</f>
        <v>0.41156021500000001</v>
      </c>
      <c r="BA106">
        <f>ROUND('qx mannen 2022'!BA106,10)</f>
        <v>0.4104407397</v>
      </c>
      <c r="BB106">
        <f>ROUND('qx mannen 2022'!BB106,10)</f>
        <v>0.40932096179999999</v>
      </c>
      <c r="BC106">
        <f>ROUND('qx mannen 2022'!BC106,10)</f>
        <v>0.40820106490000002</v>
      </c>
      <c r="BD106">
        <f>ROUND('qx mannen 2022'!BD106,10)</f>
        <v>0.40708121850000001</v>
      </c>
      <c r="BE106">
        <f>ROUND('qx mannen 2022'!BE106,10)</f>
        <v>0.40596157910000003</v>
      </c>
      <c r="BF106">
        <f>ROUND('qx mannen 2022'!BF106,10)</f>
        <v>0.4048422914</v>
      </c>
      <c r="BG106">
        <f>ROUND('qx mannen 2022'!BG106,10)</f>
        <v>0.40372348930000002</v>
      </c>
      <c r="BH106">
        <f>ROUND('qx mannen 2022'!BH106,10)</f>
        <v>0.40260529620000002</v>
      </c>
      <c r="BI106">
        <f>ROUND('qx mannen 2022'!BI106,10)</f>
        <v>0.40148782659999999</v>
      </c>
      <c r="BJ106">
        <f>ROUND('qx mannen 2022'!BJ106,10)</f>
        <v>0.40037118599999999</v>
      </c>
      <c r="BK106">
        <f>ROUND('qx mannen 2022'!BK106,10)</f>
        <v>0.39925547210000001</v>
      </c>
      <c r="BL106">
        <f>ROUND('qx mannen 2022'!BL106,10)</f>
        <v>0.39814077520000002</v>
      </c>
      <c r="BM106">
        <f>ROUND('qx mannen 2022'!BM106,10)</f>
        <v>0.39702717900000001</v>
      </c>
      <c r="BN106">
        <f>ROUND('qx mannen 2022'!BN106,10)</f>
        <v>0.39591476079999999</v>
      </c>
      <c r="BO106">
        <f>ROUND('qx mannen 2022'!BO106,10)</f>
        <v>0.39480359199999998</v>
      </c>
      <c r="BP106">
        <f>ROUND('qx mannen 2022'!BP106,10)</f>
        <v>0.39369373899999999</v>
      </c>
      <c r="BQ106">
        <f>ROUND('qx mannen 2022'!BQ106,10)</f>
        <v>0.39258526290000001</v>
      </c>
      <c r="BR106">
        <f>ROUND('qx mannen 2022'!BR106,10)</f>
        <v>0.39147822049999997</v>
      </c>
      <c r="BS106">
        <f>ROUND('qx mannen 2022'!BS106,10)</f>
        <v>0.39037266450000002</v>
      </c>
      <c r="BT106">
        <f>ROUND('qx mannen 2022'!BT106,10)</f>
        <v>0.3892686434</v>
      </c>
      <c r="BU106">
        <f>ROUND('qx mannen 2022'!BU106,10)</f>
        <v>0.38816620239999999</v>
      </c>
      <c r="BV106">
        <f>ROUND('qx mannen 2022'!BV106,10)</f>
        <v>0.38706538330000001</v>
      </c>
      <c r="BW106">
        <f>ROUND('qx mannen 2022'!BW106,10)</f>
        <v>0.38596622489999999</v>
      </c>
      <c r="BX106">
        <f>ROUND('qx mannen 2022'!BX106,10)</f>
        <v>0.38486876310000001</v>
      </c>
      <c r="BY106">
        <f>ROUND('qx mannen 2022'!BY106,10)</f>
        <v>0.38377303130000001</v>
      </c>
      <c r="BZ106">
        <f>ROUND('qx mannen 2022'!BZ106,10)</f>
        <v>0.38267906039999999</v>
      </c>
      <c r="CA106">
        <f>ROUND('qx mannen 2022'!CA106,10)</f>
        <v>0.3815868791</v>
      </c>
      <c r="CB106">
        <f>ROUND('qx mannen 2022'!CB106,10)</f>
        <v>0.38049651410000002</v>
      </c>
      <c r="CC106">
        <f>ROUND('qx mannen 2022'!CC106,10)</f>
        <v>0.3794079903</v>
      </c>
      <c r="CD106">
        <f>ROUND('qx mannen 2022'!CD106,10)</f>
        <v>0.3783213305</v>
      </c>
      <c r="CE106">
        <f>ROUND('qx mannen 2022'!CE106,10)</f>
        <v>0.37723655639999998</v>
      </c>
      <c r="CF106">
        <f>ROUND('qx mannen 2022'!CF106,10)</f>
        <v>0.37615368770000002</v>
      </c>
      <c r="CG106">
        <f>ROUND('qx mannen 2022'!CG106,10)</f>
        <v>0.37507274289999998</v>
      </c>
      <c r="CH106">
        <f>ROUND('qx mannen 2022'!CH106,10)</f>
        <v>0.37399373949999998</v>
      </c>
      <c r="CI106">
        <f>ROUND('qx mannen 2022'!CI106,10)</f>
        <v>0.37291669329999999</v>
      </c>
      <c r="CJ106">
        <f>ROUND('qx mannen 2022'!CJ106,10)</f>
        <v>0.37184161939999999</v>
      </c>
      <c r="CK106">
        <f>ROUND('qx mannen 2022'!CK106,10)</f>
        <v>0.37076853170000001</v>
      </c>
      <c r="CL106">
        <f>ROUND('qx mannen 2022'!CL106,10)</f>
        <v>0.36969744329999998</v>
      </c>
      <c r="CM106">
        <f>ROUND('qx mannen 2022'!CM106,10)</f>
        <v>0.3686283662</v>
      </c>
      <c r="CN106">
        <f>ROUND('qx mannen 2022'!CN106,10)</f>
        <v>0.36756131180000001</v>
      </c>
      <c r="CO106">
        <f>ROUND('qx mannen 2022'!CO106,10)</f>
        <v>0.3664962907</v>
      </c>
      <c r="CP106">
        <f>ROUND('qx mannen 2022'!CP106,10)</f>
        <v>0.36543331280000002</v>
      </c>
      <c r="CQ106">
        <f>ROUND('qx mannen 2022'!CQ106,10)</f>
        <v>0.36437238729999999</v>
      </c>
      <c r="CR106">
        <f>ROUND('qx mannen 2022'!CR106,10)</f>
        <v>0.36331352280000001</v>
      </c>
      <c r="CS106">
        <f>ROUND('qx mannen 2022'!CS106,10)</f>
        <v>0.36225672749999999</v>
      </c>
      <c r="CT106">
        <f>ROUND('qx mannen 2022'!CT106,10)</f>
        <v>0.36120200899999999</v>
      </c>
      <c r="CU106">
        <f>ROUND('qx mannen 2022'!CU106,10)</f>
        <v>0.36014937419999998</v>
      </c>
      <c r="CV106">
        <f>ROUND('qx mannen 2022'!CV106,10)</f>
        <v>0.35909882999999998</v>
      </c>
      <c r="CW106">
        <f>ROUND('qx mannen 2022'!CW106,10)</f>
        <v>0.35805038239999998</v>
      </c>
      <c r="CX106">
        <f>ROUND('qx mannen 2022'!CX106,10)</f>
        <v>0.35700403739999997</v>
      </c>
      <c r="CY106">
        <f>ROUND('qx mannen 2022'!CY106,10)</f>
        <v>0.35595980040000003</v>
      </c>
      <c r="CZ106">
        <f>ROUND('qx mannen 2022'!CZ106,10)</f>
        <v>0.35491767670000002</v>
      </c>
      <c r="DA106">
        <f>ROUND('qx mannen 2022'!DA106,10)</f>
        <v>0.3538776709</v>
      </c>
      <c r="DB106">
        <f>ROUND('qx mannen 2022'!DB106,10)</f>
        <v>0.35283978780000003</v>
      </c>
      <c r="DC106">
        <f>ROUND('qx mannen 2022'!DC106,10)</f>
        <v>0.3518040315</v>
      </c>
      <c r="DD106">
        <f>ROUND('qx mannen 2022'!DD106,10)</f>
        <v>0.35077040609999999</v>
      </c>
      <c r="DE106">
        <f>ROUND('qx mannen 2022'!DE106,10)</f>
        <v>0.34973891540000002</v>
      </c>
      <c r="DF106">
        <f>ROUND('qx mannen 2022'!DF106,10)</f>
        <v>0.34870956279999998</v>
      </c>
      <c r="DG106">
        <f>ROUND('qx mannen 2022'!DG106,10)</f>
        <v>0.34768235180000001</v>
      </c>
      <c r="DH106">
        <f>ROUND('qx mannen 2022'!DH106,10)</f>
        <v>0.34665728550000002</v>
      </c>
      <c r="DI106">
        <f>ROUND('qx mannen 2022'!DI106,10)</f>
        <v>0.34563436689999999</v>
      </c>
      <c r="DJ106">
        <f>ROUND('qx mannen 2022'!DJ106,10)</f>
        <v>0.34461359860000002</v>
      </c>
      <c r="DK106">
        <f>ROUND('qx mannen 2022'!DK106,10)</f>
        <v>0.34359498350000001</v>
      </c>
      <c r="DL106">
        <f>ROUND('qx mannen 2022'!DL106,10)</f>
        <v>0.34257852379999998</v>
      </c>
      <c r="DM106">
        <f>ROUND('qx mannen 2022'!DM106,10)</f>
        <v>0.34156422199999997</v>
      </c>
      <c r="DN106">
        <f>ROUND('qx mannen 2022'!DN106,10)</f>
        <v>0.3405520802</v>
      </c>
      <c r="DO106">
        <f>ROUND('qx mannen 2022'!DO106,10)</f>
        <v>0.33954210039999999</v>
      </c>
      <c r="DP106">
        <f>ROUND('qx mannen 2022'!DP106,10)</f>
        <v>0.33853428460000001</v>
      </c>
      <c r="DQ106">
        <f>ROUND('qx mannen 2022'!DQ106,10)</f>
        <v>0.33752863459999999</v>
      </c>
      <c r="DR106">
        <f>ROUND('qx mannen 2022'!DR106,10)</f>
        <v>0.3365251521</v>
      </c>
      <c r="DS106">
        <f>ROUND('qx mannen 2022'!DS106,10)</f>
        <v>0.33552383860000001</v>
      </c>
      <c r="DT106">
        <f>ROUND('qx mannen 2022'!DT106,10)</f>
        <v>0.33452469559999998</v>
      </c>
      <c r="DU106">
        <f>ROUND('qx mannen 2022'!DU106,10)</f>
        <v>0.33352772460000002</v>
      </c>
      <c r="DV106">
        <f>ROUND('qx mannen 2022'!DV106,10)</f>
        <v>0.33253292670000001</v>
      </c>
      <c r="DW106">
        <f>ROUND('qx mannen 2022'!DW106,10)</f>
        <v>0.3315403032</v>
      </c>
      <c r="DX106">
        <f>ROUND('qx mannen 2022'!DX106,10)</f>
        <v>0.33054985529999997</v>
      </c>
      <c r="DY106">
        <f>ROUND('qx mannen 2022'!DY106,10)</f>
        <v>0.32956158390000001</v>
      </c>
      <c r="DZ106">
        <f>ROUND('qx mannen 2022'!DZ106,10)</f>
        <v>0.32857549000000003</v>
      </c>
      <c r="EA106">
        <f>ROUND('qx mannen 2022'!EA106,10)</f>
        <v>0.32759157449999998</v>
      </c>
      <c r="EB106">
        <f>ROUND('qx mannen 2022'!EB106,10)</f>
        <v>0.32660983809999999</v>
      </c>
      <c r="EC106">
        <f>ROUND('qx mannen 2022'!EC106,10)</f>
        <v>0.32563028170000002</v>
      </c>
      <c r="ED106">
        <f>ROUND('qx mannen 2022'!ED106,10)</f>
        <v>0.3246529058</v>
      </c>
      <c r="EE106">
        <f>ROUND('qx mannen 2022'!EE106,10)</f>
        <v>0.3236777112</v>
      </c>
      <c r="EF106">
        <f>ROUND('qx mannen 2022'!EF106,10)</f>
        <v>0.32270469819999997</v>
      </c>
      <c r="EG106">
        <f>ROUND('qx mannen 2022'!EG106,10)</f>
        <v>0.32173386739999998</v>
      </c>
      <c r="EH106">
        <f>ROUND('qx mannen 2022'!EH106,10)</f>
        <v>0.32076521930000002</v>
      </c>
      <c r="EI106">
        <f>ROUND('qx mannen 2022'!EI106,10)</f>
        <v>0.31979875400000002</v>
      </c>
      <c r="EJ106">
        <f>ROUND('qx mannen 2022'!EJ106,10)</f>
        <v>0.31883447209999999</v>
      </c>
      <c r="EK106">
        <f>ROUND('qx mannen 2022'!EK106,10)</f>
        <v>0.31787237359999998</v>
      </c>
      <c r="EL106">
        <f>ROUND('qx mannen 2022'!EL106,10)</f>
        <v>0.31691245880000002</v>
      </c>
      <c r="EM106">
        <f>ROUND('qx mannen 2022'!EM106,10)</f>
        <v>0.31595472790000001</v>
      </c>
      <c r="EN106">
        <f>ROUND('qx mannen 2022'!EN106,10)</f>
        <v>0.3149991808</v>
      </c>
      <c r="EO106">
        <f>ROUND('qx mannen 2022'!EO106,10)</f>
        <v>0.3140458176</v>
      </c>
      <c r="EP106">
        <f>ROUND('qx mannen 2022'!EP106,10)</f>
        <v>0.31309463840000001</v>
      </c>
      <c r="EQ106">
        <f>ROUND('qx mannen 2022'!EQ106,10)</f>
        <v>0.31214564299999997</v>
      </c>
      <c r="ER106">
        <f>ROUND('qx mannen 2022'!ER106,10)</f>
        <v>0.31119883139999999</v>
      </c>
      <c r="ES106">
        <f>ROUND('qx mannen 2022'!ES106,10)</f>
        <v>0.31025420329999998</v>
      </c>
      <c r="ET106">
        <f>ROUND('qx mannen 2022'!ET106,10)</f>
        <v>0.30931175869999999</v>
      </c>
      <c r="EU106">
        <f>ROUND('qx mannen 2022'!EU106,10)</f>
        <v>0.3083714971</v>
      </c>
      <c r="EV106">
        <f>ROUND('qx mannen 2022'!EV106,10)</f>
        <v>0.30743341839999999</v>
      </c>
      <c r="EW106">
        <f>ROUND('qx mannen 2022'!EW106,10)</f>
        <v>0.30649752209999997</v>
      </c>
      <c r="EX106">
        <f>ROUND('qx mannen 2022'!EX106,10)</f>
        <v>0.30556380799999999</v>
      </c>
      <c r="EY106">
        <f>ROUND('qx mannen 2022'!EY106,10)</f>
        <v>0.30463227549999999</v>
      </c>
      <c r="EZ106">
        <f>ROUND('qx mannen 2022'!EZ106,10)</f>
        <v>0.30370292430000001</v>
      </c>
      <c r="FA106">
        <f>ROUND('qx mannen 2022'!FA106,10)</f>
        <v>0.30277575379999999</v>
      </c>
      <c r="FB106">
        <f>ROUND('qx mannen 2022'!FB106,10)</f>
        <v>0.3018507634</v>
      </c>
      <c r="FC106">
        <f>ROUND('qx mannen 2022'!FC106,10)</f>
        <v>0.3009279527</v>
      </c>
      <c r="FD106">
        <f>ROUND('qx mannen 2022'!FD106,10)</f>
        <v>0.30000732089999999</v>
      </c>
      <c r="FE106">
        <f>ROUND('qx mannen 2022'!FE106,10)</f>
        <v>0.29908886740000001</v>
      </c>
      <c r="FF106">
        <f>ROUND('qx mannen 2022'!FF106,10)</f>
        <v>0.29817259149999997</v>
      </c>
      <c r="FG106">
        <f>ROUND('qx mannen 2022'!FG106,10)</f>
        <v>0.29725849250000003</v>
      </c>
      <c r="FH106">
        <f>ROUND('qx mannen 2022'!FH106,10)</f>
        <v>0.29634656949999999</v>
      </c>
      <c r="FI106">
        <f>ROUND('qx mannen 2022'!FI106,10)</f>
        <v>0.29543682180000003</v>
      </c>
      <c r="FJ106">
        <f>ROUND('qx mannen 2022'!FJ106,10)</f>
        <v>0.29452924860000002</v>
      </c>
      <c r="FK106">
        <f>ROUND('qx mannen 2022'!FK106,10)</f>
        <v>0.29362384879999998</v>
      </c>
      <c r="FL106">
        <f>ROUND('qx mannen 2022'!FL106,10)</f>
        <v>0.29272062170000002</v>
      </c>
      <c r="FM106">
        <f>ROUND('qx mannen 2022'!FM106,10)</f>
        <v>0.29181956619999999</v>
      </c>
      <c r="FN106">
        <f>ROUND('qx mannen 2022'!FN106,10)</f>
        <v>0.29092068139999999</v>
      </c>
      <c r="FO106">
        <f>ROUND('qx mannen 2022'!FO106,10)</f>
        <v>0.29002396619999998</v>
      </c>
      <c r="FP106">
        <f>ROUND('qx mannen 2022'!FP106,10)</f>
        <v>0.28912941959999999</v>
      </c>
      <c r="FQ106">
        <f>ROUND('qx mannen 2022'!FQ106,10)</f>
        <v>0.28823704049999999</v>
      </c>
    </row>
    <row r="107" spans="2:173" x14ac:dyDescent="0.2">
      <c r="B107">
        <f>ROUND('qx mannen 2022'!B107,10)</f>
        <v>0.51747388409999995</v>
      </c>
      <c r="C107">
        <f>ROUND('qx mannen 2022'!C107,10)</f>
        <v>0.51626438669999997</v>
      </c>
      <c r="D107">
        <f>ROUND('qx mannen 2022'!D107,10)</f>
        <v>0.49218936460000001</v>
      </c>
      <c r="E107">
        <f>ROUND('qx mannen 2022'!E107,10)</f>
        <v>0.48039483030000002</v>
      </c>
      <c r="F107">
        <f>ROUND('qx mannen 2022'!F107,10)</f>
        <v>0.47454892879999999</v>
      </c>
      <c r="G107">
        <f>ROUND('qx mannen 2022'!G107,10)</f>
        <v>0.47159449409999998</v>
      </c>
      <c r="H107">
        <f>ROUND('qx mannen 2022'!H107,10)</f>
        <v>0.47003509100000002</v>
      </c>
      <c r="I107">
        <f>ROUND('qx mannen 2022'!I107,10)</f>
        <v>0.46913304010000001</v>
      </c>
      <c r="J107">
        <f>ROUND('qx mannen 2022'!J107,10)</f>
        <v>0.46852426689999999</v>
      </c>
      <c r="K107">
        <f>ROUND('qx mannen 2022'!K107,10)</f>
        <v>0.4680298933</v>
      </c>
      <c r="L107">
        <f>ROUND('qx mannen 2022'!L107,10)</f>
        <v>0.46756309540000002</v>
      </c>
      <c r="M107">
        <f>ROUND('qx mannen 2022'!M107,10)</f>
        <v>0.46708280559999998</v>
      </c>
      <c r="N107">
        <f>ROUND('qx mannen 2022'!N107,10)</f>
        <v>0.46657063900000001</v>
      </c>
      <c r="O107">
        <f>ROUND('qx mannen 2022'!O107,10)</f>
        <v>0.46601938599999998</v>
      </c>
      <c r="P107">
        <f>ROUND('qx mannen 2022'!P107,10)</f>
        <v>0.4654272733</v>
      </c>
      <c r="Q107">
        <f>ROUND('qx mannen 2022'!Q107,10)</f>
        <v>0.46479510660000001</v>
      </c>
      <c r="R107">
        <f>ROUND('qx mannen 2022'!R107,10)</f>
        <v>0.46412485329999997</v>
      </c>
      <c r="S107">
        <f>ROUND('qx mannen 2022'!S107,10)</f>
        <v>0.46341894259999999</v>
      </c>
      <c r="T107">
        <f>ROUND('qx mannen 2022'!T107,10)</f>
        <v>0.46267992520000001</v>
      </c>
      <c r="U107">
        <f>ROUND('qx mannen 2022'!U107,10)</f>
        <v>0.46191031059999998</v>
      </c>
      <c r="V107">
        <f>ROUND('qx mannen 2022'!V107,10)</f>
        <v>0.46111249430000001</v>
      </c>
      <c r="W107">
        <f>ROUND('qx mannen 2022'!W107,10)</f>
        <v>0.46028872780000002</v>
      </c>
      <c r="X107">
        <f>ROUND('qx mannen 2022'!X107,10)</f>
        <v>0.4594411102</v>
      </c>
      <c r="Y107">
        <f>ROUND('qx mannen 2022'!Y107,10)</f>
        <v>0.4585715903</v>
      </c>
      <c r="Z107">
        <f>ROUND('qx mannen 2022'!Z107,10)</f>
        <v>0.45768197300000002</v>
      </c>
      <c r="AA107">
        <f>ROUND('qx mannen 2022'!AA107,10)</f>
        <v>0.456773928</v>
      </c>
      <c r="AB107">
        <f>ROUND('qx mannen 2022'!AB107,10)</f>
        <v>0.4558489986</v>
      </c>
      <c r="AC107">
        <f>ROUND('qx mannen 2022'!AC107,10)</f>
        <v>0.45490861090000001</v>
      </c>
      <c r="AD107">
        <f>ROUND('qx mannen 2022'!AD107,10)</f>
        <v>0.45395408189999997</v>
      </c>
      <c r="AE107">
        <f>ROUND('qx mannen 2022'!AE107,10)</f>
        <v>0.45298662849999999</v>
      </c>
      <c r="AF107">
        <f>ROUND('qx mannen 2022'!AF107,10)</f>
        <v>0.45200737419999998</v>
      </c>
      <c r="AG107">
        <f>ROUND('qx mannen 2022'!AG107,10)</f>
        <v>0.45101735659999997</v>
      </c>
      <c r="AH107">
        <f>ROUND('qx mannen 2022'!AH107,10)</f>
        <v>0.45001753389999999</v>
      </c>
      <c r="AI107">
        <f>ROUND('qx mannen 2022'!AI107,10)</f>
        <v>0.44900879090000001</v>
      </c>
      <c r="AJ107">
        <f>ROUND('qx mannen 2022'!AJ107,10)</f>
        <v>0.44799194450000002</v>
      </c>
      <c r="AK107">
        <f>ROUND('qx mannen 2022'!AK107,10)</f>
        <v>0.44696774909999998</v>
      </c>
      <c r="AL107">
        <f>ROUND('qx mannen 2022'!AL107,10)</f>
        <v>0.44593690139999997</v>
      </c>
      <c r="AM107">
        <f>ROUND('qx mannen 2022'!AM107,10)</f>
        <v>0.44490004449999998</v>
      </c>
      <c r="AN107">
        <f>ROUND('qx mannen 2022'!AN107,10)</f>
        <v>0.44385777230000001</v>
      </c>
      <c r="AO107">
        <f>ROUND('qx mannen 2022'!AO107,10)</f>
        <v>0.44281063320000003</v>
      </c>
      <c r="AP107">
        <f>ROUND('qx mannen 2022'!AP107,10)</f>
        <v>0.44175913369999997</v>
      </c>
      <c r="AQ107">
        <f>ROUND('qx mannen 2022'!AQ107,10)</f>
        <v>0.44070374140000002</v>
      </c>
      <c r="AR107">
        <f>ROUND('qx mannen 2022'!AR107,10)</f>
        <v>0.43964488800000001</v>
      </c>
      <c r="AS107">
        <f>ROUND('qx mannen 2022'!AS107,10)</f>
        <v>0.43858297239999999</v>
      </c>
      <c r="AT107">
        <f>ROUND('qx mannen 2022'!AT107,10)</f>
        <v>0.4375183628</v>
      </c>
      <c r="AU107">
        <f>ROUND('qx mannen 2022'!AU107,10)</f>
        <v>0.4364513994</v>
      </c>
      <c r="AV107">
        <f>ROUND('qx mannen 2022'!AV107,10)</f>
        <v>0.43538239620000002</v>
      </c>
      <c r="AW107">
        <f>ROUND('qx mannen 2022'!AW107,10)</f>
        <v>0.4343116434</v>
      </c>
      <c r="AX107">
        <f>ROUND('qx mannen 2022'!AX107,10)</f>
        <v>0.43323940900000002</v>
      </c>
      <c r="AY107">
        <f>ROUND('qx mannen 2022'!AY107,10)</f>
        <v>0.43216594069999997</v>
      </c>
      <c r="AZ107">
        <f>ROUND('qx mannen 2022'!AZ107,10)</f>
        <v>0.43109146700000001</v>
      </c>
      <c r="BA107">
        <f>ROUND('qx mannen 2022'!BA107,10)</f>
        <v>0.43001619940000002</v>
      </c>
      <c r="BB107">
        <f>ROUND('qx mannen 2022'!BB107,10)</f>
        <v>0.42894033310000002</v>
      </c>
      <c r="BC107">
        <f>ROUND('qx mannen 2022'!BC107,10)</f>
        <v>0.42786404849999998</v>
      </c>
      <c r="BD107">
        <f>ROUND('qx mannen 2022'!BD107,10)</f>
        <v>0.4267875123</v>
      </c>
      <c r="BE107">
        <f>ROUND('qx mannen 2022'!BE107,10)</f>
        <v>0.42571087880000003</v>
      </c>
      <c r="BF107">
        <f>ROUND('qx mannen 2022'!BF107,10)</f>
        <v>0.42463429029999999</v>
      </c>
      <c r="BG107">
        <f>ROUND('qx mannen 2022'!BG107,10)</f>
        <v>0.4235578787</v>
      </c>
      <c r="BH107">
        <f>ROUND('qx mannen 2022'!BH107,10)</f>
        <v>0.42248176570000001</v>
      </c>
      <c r="BI107">
        <f>ROUND('qx mannen 2022'!BI107,10)</f>
        <v>0.42140606400000002</v>
      </c>
      <c r="BJ107">
        <f>ROUND('qx mannen 2022'!BJ107,10)</f>
        <v>0.42033087769999999</v>
      </c>
      <c r="BK107">
        <f>ROUND('qx mannen 2022'!BK107,10)</f>
        <v>0.41925630330000002</v>
      </c>
      <c r="BL107">
        <f>ROUND('qx mannen 2022'!BL107,10)</f>
        <v>0.41818242989999999</v>
      </c>
      <c r="BM107">
        <f>ROUND('qx mannen 2022'!BM107,10)</f>
        <v>0.41710934020000001</v>
      </c>
      <c r="BN107">
        <f>ROUND('qx mannen 2022'!BN107,10)</f>
        <v>0.41603711040000002</v>
      </c>
      <c r="BO107">
        <f>ROUND('qx mannen 2022'!BO107,10)</f>
        <v>0.4149658114</v>
      </c>
      <c r="BP107">
        <f>ROUND('qx mannen 2022'!BP107,10)</f>
        <v>0.41389550879999998</v>
      </c>
      <c r="BQ107">
        <f>ROUND('qx mannen 2022'!BQ107,10)</f>
        <v>0.41282626309999998</v>
      </c>
      <c r="BR107">
        <f>ROUND('qx mannen 2022'!BR107,10)</f>
        <v>0.41175813059999999</v>
      </c>
      <c r="BS107">
        <f>ROUND('qx mannen 2022'!BS107,10)</f>
        <v>0.41069116350000001</v>
      </c>
      <c r="BT107">
        <f>ROUND('qx mannen 2022'!BT107,10)</f>
        <v>0.40962541009999998</v>
      </c>
      <c r="BU107">
        <f>ROUND('qx mannen 2022'!BU107,10)</f>
        <v>0.40856091529999999</v>
      </c>
      <c r="BV107">
        <f>ROUND('qx mannen 2022'!BV107,10)</f>
        <v>0.4074977206</v>
      </c>
      <c r="BW107">
        <f>ROUND('qx mannen 2022'!BW107,10)</f>
        <v>0.40643586469999998</v>
      </c>
      <c r="BX107">
        <f>ROUND('qx mannen 2022'!BX107,10)</f>
        <v>0.40537538340000001</v>
      </c>
      <c r="BY107">
        <f>ROUND('qx mannen 2022'!BY107,10)</f>
        <v>0.40431631000000001</v>
      </c>
      <c r="BZ107">
        <f>ROUND('qx mannen 2022'!BZ107,10)</f>
        <v>0.40325867539999999</v>
      </c>
      <c r="CA107">
        <f>ROUND('qx mannen 2022'!CA107,10)</f>
        <v>0.40220250839999999</v>
      </c>
      <c r="CB107">
        <f>ROUND('qx mannen 2022'!CB107,10)</f>
        <v>0.40114783570000001</v>
      </c>
      <c r="CC107">
        <f>ROUND('qx mannen 2022'!CC107,10)</f>
        <v>0.4000946823</v>
      </c>
      <c r="CD107">
        <f>ROUND('qx mannen 2022'!CD107,10)</f>
        <v>0.3990430714</v>
      </c>
      <c r="CE107">
        <f>ROUND('qx mannen 2022'!CE107,10)</f>
        <v>0.39799302440000001</v>
      </c>
      <c r="CF107">
        <f>ROUND('qx mannen 2022'!CF107,10)</f>
        <v>0.39694456169999998</v>
      </c>
      <c r="CG107">
        <f>ROUND('qx mannen 2022'!CG107,10)</f>
        <v>0.3958977018</v>
      </c>
      <c r="CH107">
        <f>ROUND('qx mannen 2022'!CH107,10)</f>
        <v>0.39485246229999998</v>
      </c>
      <c r="CI107">
        <f>ROUND('qx mannen 2022'!CI107,10)</f>
        <v>0.39380885970000001</v>
      </c>
      <c r="CJ107">
        <f>ROUND('qx mannen 2022'!CJ107,10)</f>
        <v>0.39276690910000001</v>
      </c>
      <c r="CK107">
        <f>ROUND('qx mannen 2022'!CK107,10)</f>
        <v>0.39172662479999998</v>
      </c>
      <c r="CL107">
        <f>ROUND('qx mannen 2022'!CL107,10)</f>
        <v>0.39068802029999999</v>
      </c>
      <c r="CM107">
        <f>ROUND('qx mannen 2022'!CM107,10)</f>
        <v>0.38965110790000002</v>
      </c>
      <c r="CN107">
        <f>ROUND('qx mannen 2022'!CN107,10)</f>
        <v>0.38861589949999997</v>
      </c>
      <c r="CO107">
        <f>ROUND('qx mannen 2022'!CO107,10)</f>
        <v>0.38758240599999999</v>
      </c>
      <c r="CP107">
        <f>ROUND('qx mannen 2022'!CP107,10)</f>
        <v>0.38655063779999999</v>
      </c>
      <c r="CQ107">
        <f>ROUND('qx mannen 2022'!CQ107,10)</f>
        <v>0.38552060449999997</v>
      </c>
      <c r="CR107">
        <f>ROUND('qx mannen 2022'!CR107,10)</f>
        <v>0.38449231519999999</v>
      </c>
      <c r="CS107">
        <f>ROUND('qx mannen 2022'!CS107,10)</f>
        <v>0.38346577850000002</v>
      </c>
      <c r="CT107">
        <f>ROUND('qx mannen 2022'!CT107,10)</f>
        <v>0.38244100250000002</v>
      </c>
      <c r="CU107">
        <f>ROUND('qx mannen 2022'!CU107,10)</f>
        <v>0.38141799469999998</v>
      </c>
      <c r="CV107">
        <f>ROUND('qx mannen 2022'!CV107,10)</f>
        <v>0.38039676230000002</v>
      </c>
      <c r="CW107">
        <f>ROUND('qx mannen 2022'!CW107,10)</f>
        <v>0.37937731200000002</v>
      </c>
      <c r="CX107">
        <f>ROUND('qx mannen 2022'!CX107,10)</f>
        <v>0.37835965030000002</v>
      </c>
      <c r="CY107">
        <f>ROUND('qx mannen 2022'!CY107,10)</f>
        <v>0.3773437831</v>
      </c>
      <c r="CZ107">
        <f>ROUND('qx mannen 2022'!CZ107,10)</f>
        <v>0.37632971630000001</v>
      </c>
      <c r="DA107">
        <f>ROUND('qx mannen 2022'!DA107,10)</f>
        <v>0.37531745500000002</v>
      </c>
      <c r="DB107">
        <f>ROUND('qx mannen 2022'!DB107,10)</f>
        <v>0.37430700459999999</v>
      </c>
      <c r="DC107">
        <f>ROUND('qx mannen 2022'!DC107,10)</f>
        <v>0.37329836979999997</v>
      </c>
      <c r="DD107">
        <f>ROUND('qx mannen 2022'!DD107,10)</f>
        <v>0.37229155530000002</v>
      </c>
      <c r="DE107">
        <f>ROUND('qx mannen 2022'!DE107,10)</f>
        <v>0.37128656539999999</v>
      </c>
      <c r="DF107">
        <f>ROUND('qx mannen 2022'!DF107,10)</f>
        <v>0.37028340430000001</v>
      </c>
      <c r="DG107">
        <f>ROUND('qx mannen 2022'!DG107,10)</f>
        <v>0.36928207590000001</v>
      </c>
      <c r="DH107">
        <f>ROUND('qx mannen 2022'!DH107,10)</f>
        <v>0.36828258409999998</v>
      </c>
      <c r="DI107">
        <f>ROUND('qx mannen 2022'!DI107,10)</f>
        <v>0.36728493239999999</v>
      </c>
      <c r="DJ107">
        <f>ROUND('qx mannen 2022'!DJ107,10)</f>
        <v>0.36628912429999999</v>
      </c>
      <c r="DK107">
        <f>ROUND('qx mannen 2022'!DK107,10)</f>
        <v>0.36529516299999998</v>
      </c>
      <c r="DL107">
        <f>ROUND('qx mannen 2022'!DL107,10)</f>
        <v>0.36430305159999998</v>
      </c>
      <c r="DM107">
        <f>ROUND('qx mannen 2022'!DM107,10)</f>
        <v>0.36331279309999998</v>
      </c>
      <c r="DN107">
        <f>ROUND('qx mannen 2022'!DN107,10)</f>
        <v>0.36232439039999997</v>
      </c>
      <c r="DO107">
        <f>ROUND('qx mannen 2022'!DO107,10)</f>
        <v>0.36133784619999998</v>
      </c>
      <c r="DP107">
        <f>ROUND('qx mannen 2022'!DP107,10)</f>
        <v>0.36035316309999998</v>
      </c>
      <c r="DQ107">
        <f>ROUND('qx mannen 2022'!DQ107,10)</f>
        <v>0.35937034350000002</v>
      </c>
      <c r="DR107">
        <f>ROUND('qx mannen 2022'!DR107,10)</f>
        <v>0.35838938999999997</v>
      </c>
      <c r="DS107">
        <f>ROUND('qx mannen 2022'!DS107,10)</f>
        <v>0.35741030470000001</v>
      </c>
      <c r="DT107">
        <f>ROUND('qx mannen 2022'!DT107,10)</f>
        <v>0.3564330899</v>
      </c>
      <c r="DU107">
        <f>ROUND('qx mannen 2022'!DU107,10)</f>
        <v>0.35545774769999999</v>
      </c>
      <c r="DV107">
        <f>ROUND('qx mannen 2022'!DV107,10)</f>
        <v>0.35448427999999998</v>
      </c>
      <c r="DW107">
        <f>ROUND('qx mannen 2022'!DW107,10)</f>
        <v>0.35351268889999998</v>
      </c>
      <c r="DX107">
        <f>ROUND('qx mannen 2022'!DX107,10)</f>
        <v>0.35254297610000002</v>
      </c>
      <c r="DY107">
        <f>ROUND('qx mannen 2022'!DY107,10)</f>
        <v>0.35157514350000002</v>
      </c>
      <c r="DZ107">
        <f>ROUND('qx mannen 2022'!DZ107,10)</f>
        <v>0.35060919270000002</v>
      </c>
      <c r="EA107">
        <f>ROUND('qx mannen 2022'!EA107,10)</f>
        <v>0.34964512539999998</v>
      </c>
      <c r="EB107">
        <f>ROUND('qx mannen 2022'!EB107,10)</f>
        <v>0.34868294309999998</v>
      </c>
      <c r="EC107">
        <f>ROUND('qx mannen 2022'!EC107,10)</f>
        <v>0.34772264739999997</v>
      </c>
      <c r="ED107">
        <f>ROUND('qx mannen 2022'!ED107,10)</f>
        <v>0.34676423960000002</v>
      </c>
      <c r="EE107">
        <f>ROUND('qx mannen 2022'!EE107,10)</f>
        <v>0.34580772119999997</v>
      </c>
      <c r="EF107">
        <f>ROUND('qx mannen 2022'!EF107,10)</f>
        <v>0.34485309349999999</v>
      </c>
      <c r="EG107">
        <f>ROUND('qx mannen 2022'!EG107,10)</f>
        <v>0.34390035769999999</v>
      </c>
      <c r="EH107">
        <f>ROUND('qx mannen 2022'!EH107,10)</f>
        <v>0.34294951499999998</v>
      </c>
      <c r="EI107">
        <f>ROUND('qx mannen 2022'!EI107,10)</f>
        <v>0.34200056670000001</v>
      </c>
      <c r="EJ107">
        <f>ROUND('qx mannen 2022'!EJ107,10)</f>
        <v>0.34105351369999998</v>
      </c>
      <c r="EK107">
        <f>ROUND('qx mannen 2022'!EK107,10)</f>
        <v>0.34010835709999998</v>
      </c>
      <c r="EL107">
        <f>ROUND('qx mannen 2022'!EL107,10)</f>
        <v>0.339165098</v>
      </c>
      <c r="EM107">
        <f>ROUND('qx mannen 2022'!EM107,10)</f>
        <v>0.33822373729999999</v>
      </c>
      <c r="EN107">
        <f>ROUND('qx mannen 2022'!EN107,10)</f>
        <v>0.33728427589999999</v>
      </c>
      <c r="EO107">
        <f>ROUND('qx mannen 2022'!EO107,10)</f>
        <v>0.33634671459999999</v>
      </c>
      <c r="EP107">
        <f>ROUND('qx mannen 2022'!EP107,10)</f>
        <v>0.33541105430000001</v>
      </c>
      <c r="EQ107">
        <f>ROUND('qx mannen 2022'!EQ107,10)</f>
        <v>0.33447729580000002</v>
      </c>
      <c r="ER107">
        <f>ROUND('qx mannen 2022'!ER107,10)</f>
        <v>0.3335454397</v>
      </c>
      <c r="ES107">
        <f>ROUND('qx mannen 2022'!ES107,10)</f>
        <v>0.33261548670000002</v>
      </c>
      <c r="ET107">
        <f>ROUND('qx mannen 2022'!ET107,10)</f>
        <v>0.33168743750000002</v>
      </c>
      <c r="EU107">
        <f>ROUND('qx mannen 2022'!EU107,10)</f>
        <v>0.3307612928</v>
      </c>
      <c r="EV107">
        <f>ROUND('qx mannen 2022'!EV107,10)</f>
        <v>0.32983705289999998</v>
      </c>
      <c r="EW107">
        <f>ROUND('qx mannen 2022'!EW107,10)</f>
        <v>0.32891471859999999</v>
      </c>
      <c r="EX107">
        <f>ROUND('qx mannen 2022'!EX107,10)</f>
        <v>0.32799429019999998</v>
      </c>
      <c r="EY107">
        <f>ROUND('qx mannen 2022'!EY107,10)</f>
        <v>0.32707576820000001</v>
      </c>
      <c r="EZ107">
        <f>ROUND('qx mannen 2022'!EZ107,10)</f>
        <v>0.32615915299999998</v>
      </c>
      <c r="FA107">
        <f>ROUND('qx mannen 2022'!FA107,10)</f>
        <v>0.32524444499999999</v>
      </c>
      <c r="FB107">
        <f>ROUND('qx mannen 2022'!FB107,10)</f>
        <v>0.32433164450000002</v>
      </c>
      <c r="FC107">
        <f>ROUND('qx mannen 2022'!FC107,10)</f>
        <v>0.32342075180000002</v>
      </c>
      <c r="FD107">
        <f>ROUND('qx mannen 2022'!FD107,10)</f>
        <v>0.32251176720000002</v>
      </c>
      <c r="FE107">
        <f>ROUND('qx mannen 2022'!FE107,10)</f>
        <v>0.32160469079999998</v>
      </c>
      <c r="FF107">
        <f>ROUND('qx mannen 2022'!FF107,10)</f>
        <v>0.32069952299999999</v>
      </c>
      <c r="FG107">
        <f>ROUND('qx mannen 2022'!FG107,10)</f>
        <v>0.31979626379999998</v>
      </c>
      <c r="FH107">
        <f>ROUND('qx mannen 2022'!FH107,10)</f>
        <v>0.31889491339999998</v>
      </c>
      <c r="FI107">
        <f>ROUND('qx mannen 2022'!FI107,10)</f>
        <v>0.31799547179999998</v>
      </c>
      <c r="FJ107">
        <f>ROUND('qx mannen 2022'!FJ107,10)</f>
        <v>0.3170979391</v>
      </c>
      <c r="FK107">
        <f>ROUND('qx mannen 2022'!FK107,10)</f>
        <v>0.31620231529999998</v>
      </c>
      <c r="FL107">
        <f>ROUND('qx mannen 2022'!FL107,10)</f>
        <v>0.31530860049999998</v>
      </c>
      <c r="FM107">
        <f>ROUND('qx mannen 2022'!FM107,10)</f>
        <v>0.31441679449999999</v>
      </c>
      <c r="FN107">
        <f>ROUND('qx mannen 2022'!FN107,10)</f>
        <v>0.3135268974</v>
      </c>
      <c r="FO107">
        <f>ROUND('qx mannen 2022'!FO107,10)</f>
        <v>0.31263890890000001</v>
      </c>
      <c r="FP107">
        <f>ROUND('qx mannen 2022'!FP107,10)</f>
        <v>0.31175282900000001</v>
      </c>
      <c r="FQ107">
        <f>ROUND('qx mannen 2022'!FQ107,10)</f>
        <v>0.31086865749999998</v>
      </c>
    </row>
    <row r="108" spans="2:173" x14ac:dyDescent="0.2">
      <c r="B108">
        <f>ROUND('qx mannen 2022'!B108,10)</f>
        <v>0.53437556909999995</v>
      </c>
      <c r="C108">
        <f>ROUND('qx mannen 2022'!C108,10)</f>
        <v>0.5331586867</v>
      </c>
      <c r="D108">
        <f>ROUND('qx mannen 2022'!D108,10)</f>
        <v>0.50877065600000004</v>
      </c>
      <c r="E108">
        <f>ROUND('qx mannen 2022'!E108,10)</f>
        <v>0.49681314500000001</v>
      </c>
      <c r="F108">
        <f>ROUND('qx mannen 2022'!F108,10)</f>
        <v>0.4908947702</v>
      </c>
      <c r="G108">
        <f>ROUND('qx mannen 2022'!G108,10)</f>
        <v>0.48791748419999997</v>
      </c>
      <c r="H108">
        <f>ROUND('qx mannen 2022'!H108,10)</f>
        <v>0.4863618811</v>
      </c>
      <c r="I108">
        <f>ROUND('qx mannen 2022'!I108,10)</f>
        <v>0.48547813690000002</v>
      </c>
      <c r="J108">
        <f>ROUND('qx mannen 2022'!J108,10)</f>
        <v>0.48489588230000003</v>
      </c>
      <c r="K108">
        <f>ROUND('qx mannen 2022'!K108,10)</f>
        <v>0.48443297790000001</v>
      </c>
      <c r="L108">
        <f>ROUND('qx mannen 2022'!L108,10)</f>
        <v>0.48400088600000002</v>
      </c>
      <c r="M108">
        <f>ROUND('qx mannen 2022'!M108,10)</f>
        <v>0.48355761050000001</v>
      </c>
      <c r="N108">
        <f>ROUND('qx mannen 2022'!N108,10)</f>
        <v>0.48308423810000001</v>
      </c>
      <c r="O108">
        <f>ROUND('qx mannen 2022'!O108,10)</f>
        <v>0.48257323520000001</v>
      </c>
      <c r="P108">
        <f>ROUND('qx mannen 2022'!P108,10)</f>
        <v>0.48202261149999998</v>
      </c>
      <c r="Q108">
        <f>ROUND('qx mannen 2022'!Q108,10)</f>
        <v>0.48143301379999998</v>
      </c>
      <c r="R108">
        <f>ROUND('qx mannen 2022'!R108,10)</f>
        <v>0.48080628250000002</v>
      </c>
      <c r="S108">
        <f>ROUND('qx mannen 2022'!S108,10)</f>
        <v>0.48014474010000002</v>
      </c>
      <c r="T108">
        <f>ROUND('qx mannen 2022'!T108,10)</f>
        <v>0.47945084339999999</v>
      </c>
      <c r="U108">
        <f>ROUND('qx mannen 2022'!U108,10)</f>
        <v>0.47872701779999999</v>
      </c>
      <c r="V108">
        <f>ROUND('qx mannen 2022'!V108,10)</f>
        <v>0.47797558229999998</v>
      </c>
      <c r="W108">
        <f>ROUND('qx mannen 2022'!W108,10)</f>
        <v>0.47719871819999998</v>
      </c>
      <c r="X108">
        <f>ROUND('qx mannen 2022'!X108,10)</f>
        <v>0.47639846019999998</v>
      </c>
      <c r="Y108">
        <f>ROUND('qx mannen 2022'!Y108,10)</f>
        <v>0.4755766977</v>
      </c>
      <c r="Z108">
        <f>ROUND('qx mannen 2022'!Z108,10)</f>
        <v>0.4747351809</v>
      </c>
      <c r="AA108">
        <f>ROUND('qx mannen 2022'!AA108,10)</f>
        <v>0.47387552890000001</v>
      </c>
      <c r="AB108">
        <f>ROUND('qx mannen 2022'!AB108,10)</f>
        <v>0.47299923859999998</v>
      </c>
      <c r="AC108">
        <f>ROUND('qx mannen 2022'!AC108,10)</f>
        <v>0.47210769289999999</v>
      </c>
      <c r="AD108">
        <f>ROUND('qx mannen 2022'!AD108,10)</f>
        <v>0.4712021696</v>
      </c>
      <c r="AE108">
        <f>ROUND('qx mannen 2022'!AE108,10)</f>
        <v>0.47028384890000002</v>
      </c>
      <c r="AF108">
        <f>ROUND('qx mannen 2022'!AF108,10)</f>
        <v>0.46935382079999999</v>
      </c>
      <c r="AG108">
        <f>ROUND('qx mannen 2022'!AG108,10)</f>
        <v>0.46841309180000001</v>
      </c>
      <c r="AH108">
        <f>ROUND('qx mannen 2022'!AH108,10)</f>
        <v>0.46746259179999999</v>
      </c>
      <c r="AI108">
        <f>ROUND('qx mannen 2022'!AI108,10)</f>
        <v>0.46650317930000001</v>
      </c>
      <c r="AJ108">
        <f>ROUND('qx mannen 2022'!AJ108,10)</f>
        <v>0.465535647</v>
      </c>
      <c r="AK108">
        <f>ROUND('qx mannen 2022'!AK108,10)</f>
        <v>0.46456072729999998</v>
      </c>
      <c r="AL108">
        <f>ROUND('qx mannen 2022'!AL108,10)</f>
        <v>0.46357909619999998</v>
      </c>
      <c r="AM108">
        <f>ROUND('qx mannen 2022'!AM108,10)</f>
        <v>0.46259137820000001</v>
      </c>
      <c r="AN108">
        <f>ROUND('qx mannen 2022'!AN108,10)</f>
        <v>0.46159814980000002</v>
      </c>
      <c r="AO108">
        <f>ROUND('qx mannen 2022'!AO108,10)</f>
        <v>0.46059994360000001</v>
      </c>
      <c r="AP108">
        <f>ROUND('qx mannen 2022'!AP108,10)</f>
        <v>0.45959725140000002</v>
      </c>
      <c r="AQ108">
        <f>ROUND('qx mannen 2022'!AQ108,10)</f>
        <v>0.4585905274</v>
      </c>
      <c r="AR108">
        <f>ROUND('qx mannen 2022'!AR108,10)</f>
        <v>0.45758019109999998</v>
      </c>
      <c r="AS108">
        <f>ROUND('qx mannen 2022'!AS108,10)</f>
        <v>0.45656662980000001</v>
      </c>
      <c r="AT108">
        <f>ROUND('qx mannen 2022'!AT108,10)</f>
        <v>0.45555020149999997</v>
      </c>
      <c r="AU108">
        <f>ROUND('qx mannen 2022'!AU108,10)</f>
        <v>0.45453123670000001</v>
      </c>
      <c r="AV108">
        <f>ROUND('qx mannen 2022'!AV108,10)</f>
        <v>0.45351004080000001</v>
      </c>
      <c r="AW108">
        <f>ROUND('qx mannen 2022'!AW108,10)</f>
        <v>0.45248689580000001</v>
      </c>
      <c r="AX108">
        <f>ROUND('qx mannen 2022'!AX108,10)</f>
        <v>0.45146206230000002</v>
      </c>
      <c r="AY108">
        <f>ROUND('qx mannen 2022'!AY108,10)</f>
        <v>0.45043578109999999</v>
      </c>
      <c r="AZ108">
        <f>ROUND('qx mannen 2022'!AZ108,10)</f>
        <v>0.4494082747</v>
      </c>
      <c r="BA108">
        <f>ROUND('qx mannen 2022'!BA108,10)</f>
        <v>0.44837974870000002</v>
      </c>
      <c r="BB108">
        <f>ROUND('qx mannen 2022'!BB108,10)</f>
        <v>0.44735039310000002</v>
      </c>
      <c r="BC108">
        <f>ROUND('qx mannen 2022'!BC108,10)</f>
        <v>0.44632038349999997</v>
      </c>
      <c r="BD108">
        <f>ROUND('qx mannen 2022'!BD108,10)</f>
        <v>0.4452898823</v>
      </c>
      <c r="BE108">
        <f>ROUND('qx mannen 2022'!BE108,10)</f>
        <v>0.44425903950000001</v>
      </c>
      <c r="BF108">
        <f>ROUND('qx mannen 2022'!BF108,10)</f>
        <v>0.44322799400000001</v>
      </c>
      <c r="BG108">
        <f>ROUND('qx mannen 2022'!BG108,10)</f>
        <v>0.44219687400000002</v>
      </c>
      <c r="BH108">
        <f>ROUND('qx mannen 2022'!BH108,10)</f>
        <v>0.44116579830000002</v>
      </c>
      <c r="BI108">
        <f>ROUND('qx mannen 2022'!BI108,10)</f>
        <v>0.44013487670000001</v>
      </c>
      <c r="BJ108">
        <f>ROUND('qx mannen 2022'!BJ108,10)</f>
        <v>0.43910421080000001</v>
      </c>
      <c r="BK108">
        <f>ROUND('qx mannen 2022'!BK108,10)</f>
        <v>0.43807389450000001</v>
      </c>
      <c r="BL108">
        <f>ROUND('qx mannen 2022'!BL108,10)</f>
        <v>0.43704401500000001</v>
      </c>
      <c r="BM108">
        <f>ROUND('qx mannen 2022'!BM108,10)</f>
        <v>0.43601465280000001</v>
      </c>
      <c r="BN108">
        <f>ROUND('qx mannen 2022'!BN108,10)</f>
        <v>0.43498588240000002</v>
      </c>
      <c r="BO108">
        <f>ROUND('qx mannen 2022'!BO108,10)</f>
        <v>0.4339577731</v>
      </c>
      <c r="BP108">
        <f>ROUND('qx mannen 2022'!BP108,10)</f>
        <v>0.43293038880000001</v>
      </c>
      <c r="BQ108">
        <f>ROUND('qx mannen 2022'!BQ108,10)</f>
        <v>0.43190378889999997</v>
      </c>
      <c r="BR108">
        <f>ROUND('qx mannen 2022'!BR108,10)</f>
        <v>0.4308780284</v>
      </c>
      <c r="BS108">
        <f>ROUND('qx mannen 2022'!BS108,10)</f>
        <v>0.42985315839999999</v>
      </c>
      <c r="BT108">
        <f>ROUND('qx mannen 2022'!BT108,10)</f>
        <v>0.42882922600000001</v>
      </c>
      <c r="BU108">
        <f>ROUND('qx mannen 2022'!BU108,10)</f>
        <v>0.42780627539999999</v>
      </c>
      <c r="BV108">
        <f>ROUND('qx mannen 2022'!BV108,10)</f>
        <v>0.42678434720000002</v>
      </c>
      <c r="BW108">
        <f>ROUND('qx mannen 2022'!BW108,10)</f>
        <v>0.42576347930000003</v>
      </c>
      <c r="BX108">
        <f>ROUND('qx mannen 2022'!BX108,10)</f>
        <v>0.42474370700000003</v>
      </c>
      <c r="BY108">
        <f>ROUND('qx mannen 2022'!BY108,10)</f>
        <v>0.4237250629</v>
      </c>
      <c r="BZ108">
        <f>ROUND('qx mannen 2022'!BZ108,10)</f>
        <v>0.42270757739999998</v>
      </c>
      <c r="CA108">
        <f>ROUND('qx mannen 2022'!CA108,10)</f>
        <v>0.42169127890000002</v>
      </c>
      <c r="CB108">
        <f>ROUND('qx mannen 2022'!CB108,10)</f>
        <v>0.42067619369999998</v>
      </c>
      <c r="CC108">
        <f>ROUND('qx mannen 2022'!CC108,10)</f>
        <v>0.41966234629999999</v>
      </c>
      <c r="CD108">
        <f>ROUND('qx mannen 2022'!CD108,10)</f>
        <v>0.41864975980000002</v>
      </c>
      <c r="CE108">
        <f>ROUND('qx mannen 2022'!CE108,10)</f>
        <v>0.41763845529999999</v>
      </c>
      <c r="CF108">
        <f>ROUND('qx mannen 2022'!CF108,10)</f>
        <v>0.41662845279999999</v>
      </c>
      <c r="CG108">
        <f>ROUND('qx mannen 2022'!CG108,10)</f>
        <v>0.41561977090000002</v>
      </c>
      <c r="CH108">
        <f>ROUND('qx mannen 2022'!CH108,10)</f>
        <v>0.41461242710000001</v>
      </c>
      <c r="CI108">
        <f>ROUND('qx mannen 2022'!CI108,10)</f>
        <v>0.41360643740000003</v>
      </c>
      <c r="CJ108">
        <f>ROUND('qx mannen 2022'!CJ108,10)</f>
        <v>0.41260181730000001</v>
      </c>
      <c r="CK108">
        <f>ROUND('qx mannen 2022'!CK108,10)</f>
        <v>0.4115985808</v>
      </c>
      <c r="CL108">
        <f>ROUND('qx mannen 2022'!CL108,10)</f>
        <v>0.41059674140000002</v>
      </c>
      <c r="CM108">
        <f>ROUND('qx mannen 2022'!CM108,10)</f>
        <v>0.40959631159999998</v>
      </c>
      <c r="CN108">
        <f>ROUND('qx mannen 2022'!CN108,10)</f>
        <v>0.40859730319999998</v>
      </c>
      <c r="CO108">
        <f>ROUND('qx mannen 2022'!CO108,10)</f>
        <v>0.40759972719999998</v>
      </c>
      <c r="CP108">
        <f>ROUND('qx mannen 2022'!CP108,10)</f>
        <v>0.40660359410000002</v>
      </c>
      <c r="CQ108">
        <f>ROUND('qx mannen 2022'!CQ108,10)</f>
        <v>0.4056089135</v>
      </c>
      <c r="CR108">
        <f>ROUND('qx mannen 2022'!CR108,10)</f>
        <v>0.40461569489999999</v>
      </c>
      <c r="CS108">
        <f>ROUND('qx mannen 2022'!CS108,10)</f>
        <v>0.40362394680000002</v>
      </c>
      <c r="CT108">
        <f>ROUND('qx mannen 2022'!CT108,10)</f>
        <v>0.4026336774</v>
      </c>
      <c r="CU108">
        <f>ROUND('qx mannen 2022'!CU108,10)</f>
        <v>0.40164489469999998</v>
      </c>
      <c r="CV108">
        <f>ROUND('qx mannen 2022'!CV108,10)</f>
        <v>0.40065760589999999</v>
      </c>
      <c r="CW108">
        <f>ROUND('qx mannen 2022'!CW108,10)</f>
        <v>0.3996718179</v>
      </c>
      <c r="CX108">
        <f>ROUND('qx mannen 2022'!CX108,10)</f>
        <v>0.39868753750000002</v>
      </c>
      <c r="CY108">
        <f>ROUND('qx mannen 2022'!CY108,10)</f>
        <v>0.3977047709</v>
      </c>
      <c r="CZ108">
        <f>ROUND('qx mannen 2022'!CZ108,10)</f>
        <v>0.39672352389999999</v>
      </c>
      <c r="DA108">
        <f>ROUND('qx mannen 2022'!DA108,10)</f>
        <v>0.39574380240000001</v>
      </c>
      <c r="DB108">
        <f>ROUND('qx mannen 2022'!DB108,10)</f>
        <v>0.39476561170000002</v>
      </c>
      <c r="DC108">
        <f>ROUND('qx mannen 2022'!DC108,10)</f>
        <v>0.393788957</v>
      </c>
      <c r="DD108">
        <f>ROUND('qx mannen 2022'!DD108,10)</f>
        <v>0.3928138431</v>
      </c>
      <c r="DE108">
        <f>ROUND('qx mannen 2022'!DE108,10)</f>
        <v>0.39184027469999999</v>
      </c>
      <c r="DF108">
        <f>ROUND('qx mannen 2022'!DF108,10)</f>
        <v>0.3908682564</v>
      </c>
      <c r="DG108">
        <f>ROUND('qx mannen 2022'!DG108,10)</f>
        <v>0.38989779250000001</v>
      </c>
      <c r="DH108">
        <f>ROUND('qx mannen 2022'!DH108,10)</f>
        <v>0.38892888689999999</v>
      </c>
      <c r="DI108">
        <f>ROUND('qx mannen 2022'!DI108,10)</f>
        <v>0.38796154379999997</v>
      </c>
      <c r="DJ108">
        <f>ROUND('qx mannen 2022'!DJ108,10)</f>
        <v>0.38699576689999998</v>
      </c>
      <c r="DK108">
        <f>ROUND('qx mannen 2022'!DK108,10)</f>
        <v>0.38603155970000003</v>
      </c>
      <c r="DL108">
        <f>ROUND('qx mannen 2022'!DL108,10)</f>
        <v>0.38506892590000003</v>
      </c>
      <c r="DM108">
        <f>ROUND('qx mannen 2022'!DM108,10)</f>
        <v>0.38410786879999997</v>
      </c>
      <c r="DN108">
        <f>ROUND('qx mannen 2022'!DN108,10)</f>
        <v>0.38314839160000003</v>
      </c>
      <c r="DO108">
        <f>ROUND('qx mannen 2022'!DO108,10)</f>
        <v>0.3821904974</v>
      </c>
      <c r="DP108">
        <f>ROUND('qx mannen 2022'!DP108,10)</f>
        <v>0.38123418930000003</v>
      </c>
      <c r="DQ108">
        <f>ROUND('qx mannen 2022'!DQ108,10)</f>
        <v>0.38027947020000002</v>
      </c>
      <c r="DR108">
        <f>ROUND('qx mannen 2022'!DR108,10)</f>
        <v>0.3793263429</v>
      </c>
      <c r="DS108">
        <f>ROUND('qx mannen 2022'!DS108,10)</f>
        <v>0.37837481010000001</v>
      </c>
      <c r="DT108">
        <f>ROUND('qx mannen 2022'!DT108,10)</f>
        <v>0.3774248744</v>
      </c>
      <c r="DU108">
        <f>ROUND('qx mannen 2022'!DU108,10)</f>
        <v>0.37647653850000001</v>
      </c>
      <c r="DV108">
        <f>ROUND('qx mannen 2022'!DV108,10)</f>
        <v>0.37552980470000002</v>
      </c>
      <c r="DW108">
        <f>ROUND('qx mannen 2022'!DW108,10)</f>
        <v>0.37458467540000001</v>
      </c>
      <c r="DX108">
        <f>ROUND('qx mannen 2022'!DX108,10)</f>
        <v>0.37364115310000001</v>
      </c>
      <c r="DY108">
        <f>ROUND('qx mannen 2022'!DY108,10)</f>
        <v>0.37269923980000003</v>
      </c>
      <c r="DZ108">
        <f>ROUND('qx mannen 2022'!DZ108,10)</f>
        <v>0.37175893789999997</v>
      </c>
      <c r="EA108">
        <f>ROUND('qx mannen 2022'!EA108,10)</f>
        <v>0.37082024930000002</v>
      </c>
      <c r="EB108">
        <f>ROUND('qx mannen 2022'!EB108,10)</f>
        <v>0.3698831762</v>
      </c>
      <c r="EC108">
        <f>ROUND('qx mannen 2022'!EC108,10)</f>
        <v>0.36894772059999997</v>
      </c>
      <c r="ED108">
        <f>ROUND('qx mannen 2022'!ED108,10)</f>
        <v>0.36801388439999999</v>
      </c>
      <c r="EE108">
        <f>ROUND('qx mannen 2022'!EE108,10)</f>
        <v>0.36708166949999999</v>
      </c>
      <c r="EF108">
        <f>ROUND('qx mannen 2022'!EF108,10)</f>
        <v>0.3661510778</v>
      </c>
      <c r="EG108">
        <f>ROUND('qx mannen 2022'!EG108,10)</f>
        <v>0.36522211090000001</v>
      </c>
      <c r="EH108">
        <f>ROUND('qx mannen 2022'!EH108,10)</f>
        <v>0.36429477059999998</v>
      </c>
      <c r="EI108">
        <f>ROUND('qx mannen 2022'!EI108,10)</f>
        <v>0.36336905870000002</v>
      </c>
      <c r="EJ108">
        <f>ROUND('qx mannen 2022'!EJ108,10)</f>
        <v>0.36244497669999998</v>
      </c>
      <c r="EK108">
        <f>ROUND('qx mannen 2022'!EK108,10)</f>
        <v>0.36152252620000003</v>
      </c>
      <c r="EL108">
        <f>ROUND('qx mannen 2022'!EL108,10)</f>
        <v>0.36060170889999998</v>
      </c>
      <c r="EM108">
        <f>ROUND('qx mannen 2022'!EM108,10)</f>
        <v>0.35968252610000001</v>
      </c>
      <c r="EN108">
        <f>ROUND('qx mannen 2022'!EN108,10)</f>
        <v>0.35876497930000001</v>
      </c>
      <c r="EO108">
        <f>ROUND('qx mannen 2022'!EO108,10)</f>
        <v>0.3578490701</v>
      </c>
      <c r="EP108">
        <f>ROUND('qx mannen 2022'!EP108,10)</f>
        <v>0.35693479960000002</v>
      </c>
      <c r="EQ108">
        <f>ROUND('qx mannen 2022'!EQ108,10)</f>
        <v>0.35602216939999998</v>
      </c>
      <c r="ER108">
        <f>ROUND('qx mannen 2022'!ER108,10)</f>
        <v>0.35511118060000002</v>
      </c>
      <c r="ES108">
        <f>ROUND('qx mannen 2022'!ES108,10)</f>
        <v>0.35420183459999999</v>
      </c>
      <c r="ET108">
        <f>ROUND('qx mannen 2022'!ET108,10)</f>
        <v>0.35329413259999998</v>
      </c>
      <c r="EU108">
        <f>ROUND('qx mannen 2022'!EU108,10)</f>
        <v>0.35238807579999998</v>
      </c>
      <c r="EV108">
        <f>ROUND('qx mannen 2022'!EV108,10)</f>
        <v>0.35148366530000003</v>
      </c>
      <c r="EW108">
        <f>ROUND('qx mannen 2022'!EW108,10)</f>
        <v>0.35058090219999999</v>
      </c>
      <c r="EX108">
        <f>ROUND('qx mannen 2022'!EX108,10)</f>
        <v>0.34967978760000001</v>
      </c>
      <c r="EY108">
        <f>ROUND('qx mannen 2022'!EY108,10)</f>
        <v>0.34878032269999998</v>
      </c>
      <c r="EZ108">
        <f>ROUND('qx mannen 2022'!EZ108,10)</f>
        <v>0.3478825083</v>
      </c>
      <c r="FA108">
        <f>ROUND('qx mannen 2022'!FA108,10)</f>
        <v>0.34698634550000002</v>
      </c>
      <c r="FB108">
        <f>ROUND('qx mannen 2022'!FB108,10)</f>
        <v>0.34609183529999998</v>
      </c>
      <c r="FC108">
        <f>ROUND('qx mannen 2022'!FC108,10)</f>
        <v>0.34519897849999998</v>
      </c>
      <c r="FD108">
        <f>ROUND('qx mannen 2022'!FD108,10)</f>
        <v>0.34430777610000002</v>
      </c>
      <c r="FE108">
        <f>ROUND('qx mannen 2022'!FE108,10)</f>
        <v>0.34341822890000001</v>
      </c>
      <c r="FF108">
        <f>ROUND('qx mannen 2022'!FF108,10)</f>
        <v>0.34253033770000002</v>
      </c>
      <c r="FG108">
        <f>ROUND('qx mannen 2022'!FG108,10)</f>
        <v>0.34164410340000001</v>
      </c>
      <c r="FH108">
        <f>ROUND('qx mannen 2022'!FH108,10)</f>
        <v>0.34075952669999998</v>
      </c>
      <c r="FI108">
        <f>ROUND('qx mannen 2022'!FI108,10)</f>
        <v>0.33987660829999999</v>
      </c>
      <c r="FJ108">
        <f>ROUND('qx mannen 2022'!FJ108,10)</f>
        <v>0.33899534889999999</v>
      </c>
      <c r="FK108">
        <f>ROUND('qx mannen 2022'!FK108,10)</f>
        <v>0.33811574919999998</v>
      </c>
      <c r="FL108">
        <f>ROUND('qx mannen 2022'!FL108,10)</f>
        <v>0.33723780990000002</v>
      </c>
      <c r="FM108">
        <f>ROUND('qx mannen 2022'!FM108,10)</f>
        <v>0.33636153159999999</v>
      </c>
      <c r="FN108">
        <f>ROUND('qx mannen 2022'!FN108,10)</f>
        <v>0.33548691489999999</v>
      </c>
      <c r="FO108">
        <f>ROUND('qx mannen 2022'!FO108,10)</f>
        <v>0.33461396030000001</v>
      </c>
      <c r="FP108">
        <f>ROUND('qx mannen 2022'!FP108,10)</f>
        <v>0.3337426684</v>
      </c>
      <c r="FQ108">
        <f>ROUND('qx mannen 2022'!FQ108,10)</f>
        <v>0.33287303959999998</v>
      </c>
    </row>
    <row r="109" spans="2:173" x14ac:dyDescent="0.2">
      <c r="B109">
        <f>ROUND('qx mannen 2022'!B109,10)</f>
        <v>0.54999837019999998</v>
      </c>
      <c r="C109">
        <f>ROUND('qx mannen 2022'!C109,10)</f>
        <v>0.54876495329999997</v>
      </c>
      <c r="D109">
        <f>ROUND('qx mannen 2022'!D109,10)</f>
        <v>0.52411314009999999</v>
      </c>
      <c r="E109">
        <f>ROUND('qx mannen 2022'!E109,10)</f>
        <v>0.51201233710000005</v>
      </c>
      <c r="F109">
        <f>ROUND('qx mannen 2022'!F109,10)</f>
        <v>0.50602674690000005</v>
      </c>
      <c r="G109">
        <f>ROUND('qx mannen 2022'!G109,10)</f>
        <v>0.50302500689999996</v>
      </c>
      <c r="H109">
        <f>ROUND('qx mannen 2022'!H109,10)</f>
        <v>0.50146849510000002</v>
      </c>
      <c r="I109">
        <f>ROUND('qx mannen 2022'!I109,10)</f>
        <v>0.50059709910000005</v>
      </c>
      <c r="J109">
        <f>ROUND('qx mannen 2022'!J109,10)</f>
        <v>0.50003506369999995</v>
      </c>
      <c r="K109">
        <f>ROUND('qx mannen 2022'!K109,10)</f>
        <v>0.49959742429999998</v>
      </c>
      <c r="L109">
        <f>ROUND('qx mannen 2022'!L109,10)</f>
        <v>0.49919413039999999</v>
      </c>
      <c r="M109">
        <f>ROUND('qx mannen 2022'!M109,10)</f>
        <v>0.4987823415</v>
      </c>
      <c r="N109">
        <f>ROUND('qx mannen 2022'!N109,10)</f>
        <v>0.49834264179999999</v>
      </c>
      <c r="O109">
        <f>ROUND('qx mannen 2022'!O109,10)</f>
        <v>0.497867173</v>
      </c>
      <c r="P109">
        <f>ROUND('qx mannen 2022'!P109,10)</f>
        <v>0.49735371389999999</v>
      </c>
      <c r="Q109">
        <f>ROUND('qx mannen 2022'!Q109,10)</f>
        <v>0.49680273260000002</v>
      </c>
      <c r="R109">
        <f>ROUND('qx mannen 2022'!R109,10)</f>
        <v>0.49621592190000002</v>
      </c>
      <c r="S109">
        <f>ROUND('qx mannen 2022'!S109,10)</f>
        <v>0.49559547599999998</v>
      </c>
      <c r="T109">
        <f>ROUND('qx mannen 2022'!T109,10)</f>
        <v>0.49494373759999999</v>
      </c>
      <c r="U109">
        <f>ROUND('qx mannen 2022'!U109,10)</f>
        <v>0.4942630288</v>
      </c>
      <c r="V109">
        <f>ROUND('qx mannen 2022'!V109,10)</f>
        <v>0.49355557379999998</v>
      </c>
      <c r="W109">
        <f>ROUND('qx mannen 2022'!W109,10)</f>
        <v>0.49282346700000002</v>
      </c>
      <c r="X109">
        <f>ROUND('qx mannen 2022'!X109,10)</f>
        <v>0.49206866300000002</v>
      </c>
      <c r="Y109">
        <f>ROUND('qx mannen 2022'!Y109,10)</f>
        <v>0.49129297750000001</v>
      </c>
      <c r="Z109">
        <f>ROUND('qx mannen 2022'!Z109,10)</f>
        <v>0.49049809239999997</v>
      </c>
      <c r="AA109">
        <f>ROUND('qx mannen 2022'!AA109,10)</f>
        <v>0.48968556390000001</v>
      </c>
      <c r="AB109">
        <f>ROUND('qx mannen 2022'!AB109,10)</f>
        <v>0.48885683070000002</v>
      </c>
      <c r="AC109">
        <f>ROUND('qx mannen 2022'!AC109,10)</f>
        <v>0.4880132224</v>
      </c>
      <c r="AD109">
        <f>ROUND('qx mannen 2022'!AD109,10)</f>
        <v>0.48715596700000002</v>
      </c>
      <c r="AE109">
        <f>ROUND('qx mannen 2022'!AE109,10)</f>
        <v>0.4862861993</v>
      </c>
      <c r="AF109">
        <f>ROUND('qx mannen 2022'!AF109,10)</f>
        <v>0.48540496700000002</v>
      </c>
      <c r="AG109">
        <f>ROUND('qx mannen 2022'!AG109,10)</f>
        <v>0.48451323810000002</v>
      </c>
      <c r="AH109">
        <f>ROUND('qx mannen 2022'!AH109,10)</f>
        <v>0.48361190640000001</v>
      </c>
      <c r="AI109">
        <f>ROUND('qx mannen 2022'!AI109,10)</f>
        <v>0.48270179749999997</v>
      </c>
      <c r="AJ109">
        <f>ROUND('qx mannen 2022'!AJ109,10)</f>
        <v>0.48178367379999998</v>
      </c>
      <c r="AK109">
        <f>ROUND('qx mannen 2022'!AK109,10)</f>
        <v>0.4808582394</v>
      </c>
      <c r="AL109">
        <f>ROUND('qx mannen 2022'!AL109,10)</f>
        <v>0.4799261447</v>
      </c>
      <c r="AM109">
        <f>ROUND('qx mannen 2022'!AM109,10)</f>
        <v>0.4789879903</v>
      </c>
      <c r="AN109">
        <f>ROUND('qx mannen 2022'!AN109,10)</f>
        <v>0.47804433079999997</v>
      </c>
      <c r="AO109">
        <f>ROUND('qx mannen 2022'!AO109,10)</f>
        <v>0.47709567860000002</v>
      </c>
      <c r="AP109">
        <f>ROUND('qx mannen 2022'!AP109,10)</f>
        <v>0.47614250670000002</v>
      </c>
      <c r="AQ109">
        <f>ROUND('qx mannen 2022'!AQ109,10)</f>
        <v>0.47518525230000003</v>
      </c>
      <c r="AR109">
        <f>ROUND('qx mannen 2022'!AR109,10)</f>
        <v>0.47422431900000001</v>
      </c>
      <c r="AS109">
        <f>ROUND('qx mannen 2022'!AS109,10)</f>
        <v>0.4732600797</v>
      </c>
      <c r="AT109">
        <f>ROUND('qx mannen 2022'!AT109,10)</f>
        <v>0.47229287889999999</v>
      </c>
      <c r="AU109">
        <f>ROUND('qx mannen 2022'!AU109,10)</f>
        <v>0.47132303469999998</v>
      </c>
      <c r="AV109">
        <f>ROUND('qx mannen 2022'!AV109,10)</f>
        <v>0.47035084110000003</v>
      </c>
      <c r="AW109">
        <f>ROUND('qx mannen 2022'!AW109,10)</f>
        <v>0.46937656970000002</v>
      </c>
      <c r="AX109">
        <f>ROUND('qx mannen 2022'!AX109,10)</f>
        <v>0.46840047150000003</v>
      </c>
      <c r="AY109">
        <f>ROUND('qx mannen 2022'!AY109,10)</f>
        <v>0.46742277830000001</v>
      </c>
      <c r="AZ109">
        <f>ROUND('qx mannen 2022'!AZ109,10)</f>
        <v>0.4664437045</v>
      </c>
      <c r="BA109">
        <f>ROUND('qx mannen 2022'!BA109,10)</f>
        <v>0.46546344810000001</v>
      </c>
      <c r="BB109">
        <f>ROUND('qx mannen 2022'!BB109,10)</f>
        <v>0.46448219219999998</v>
      </c>
      <c r="BC109">
        <f>ROUND('qx mannen 2022'!BC109,10)</f>
        <v>0.46350010590000001</v>
      </c>
      <c r="BD109">
        <f>ROUND('qx mannen 2022'!BD109,10)</f>
        <v>0.46251734589999999</v>
      </c>
      <c r="BE109">
        <f>ROUND('qx mannen 2022'!BE109,10)</f>
        <v>0.46153405660000002</v>
      </c>
      <c r="BF109">
        <f>ROUND('qx mannen 2022'!BF109,10)</f>
        <v>0.46055037199999999</v>
      </c>
      <c r="BG109">
        <f>ROUND('qx mannen 2022'!BG109,10)</f>
        <v>0.45956641570000001</v>
      </c>
      <c r="BH109">
        <f>ROUND('qx mannen 2022'!BH109,10)</f>
        <v>0.45858230230000002</v>
      </c>
      <c r="BI109">
        <f>ROUND('qx mannen 2022'!BI109,10)</f>
        <v>0.4575981375</v>
      </c>
      <c r="BJ109">
        <f>ROUND('qx mannen 2022'!BJ109,10)</f>
        <v>0.45661401950000002</v>
      </c>
      <c r="BK109">
        <f>ROUND('qx mannen 2022'!BK109,10)</f>
        <v>0.45563003889999998</v>
      </c>
      <c r="BL109">
        <f>ROUND('qx mannen 2022'!BL109,10)</f>
        <v>0.45464627969999999</v>
      </c>
      <c r="BM109">
        <f>ROUND('qx mannen 2022'!BM109,10)</f>
        <v>0.45366281959999999</v>
      </c>
      <c r="BN109">
        <f>ROUND('qx mannen 2022'!BN109,10)</f>
        <v>0.45267973080000001</v>
      </c>
      <c r="BO109">
        <f>ROUND('qx mannen 2022'!BO109,10)</f>
        <v>0.45169707990000002</v>
      </c>
      <c r="BP109">
        <f>ROUND('qx mannen 2022'!BP109,10)</f>
        <v>0.45071492889999998</v>
      </c>
      <c r="BQ109">
        <f>ROUND('qx mannen 2022'!BQ109,10)</f>
        <v>0.4497333349</v>
      </c>
      <c r="BR109">
        <f>ROUND('qx mannen 2022'!BR109,10)</f>
        <v>0.44875235120000001</v>
      </c>
      <c r="BS109">
        <f>ROUND('qx mannen 2022'!BS109,10)</f>
        <v>0.44777202700000002</v>
      </c>
      <c r="BT109">
        <f>ROUND('qx mannen 2022'!BT109,10)</f>
        <v>0.44679240819999999</v>
      </c>
      <c r="BU109">
        <f>ROUND('qx mannen 2022'!BU109,10)</f>
        <v>0.44581353730000001</v>
      </c>
      <c r="BV109">
        <f>ROUND('qx mannen 2022'!BV109,10)</f>
        <v>0.44483545359999999</v>
      </c>
      <c r="BW109">
        <f>ROUND('qx mannen 2022'!BW109,10)</f>
        <v>0.44385819389999998</v>
      </c>
      <c r="BX109">
        <f>ROUND('qx mannen 2022'!BX109,10)</f>
        <v>0.44288179220000001</v>
      </c>
      <c r="BY109">
        <f>ROUND('qx mannen 2022'!BY109,10)</f>
        <v>0.4419062802</v>
      </c>
      <c r="BZ109">
        <f>ROUND('qx mannen 2022'!BZ109,10)</f>
        <v>0.44093168739999999</v>
      </c>
      <c r="CA109">
        <f>ROUND('qx mannen 2022'!CA109,10)</f>
        <v>0.43995804119999998</v>
      </c>
      <c r="CB109">
        <f>ROUND('qx mannen 2022'!CB109,10)</f>
        <v>0.43898536719999998</v>
      </c>
      <c r="CC109">
        <f>ROUND('qx mannen 2022'!CC109,10)</f>
        <v>0.43801368930000001</v>
      </c>
      <c r="CD109">
        <f>ROUND('qx mannen 2022'!CD109,10)</f>
        <v>0.43704302960000002</v>
      </c>
      <c r="CE109">
        <f>ROUND('qx mannen 2022'!CE109,10)</f>
        <v>0.43607340890000001</v>
      </c>
      <c r="CF109">
        <f>ROUND('qx mannen 2022'!CF109,10)</f>
        <v>0.43510484659999998</v>
      </c>
      <c r="CG109">
        <f>ROUND('qx mannen 2022'!CG109,10)</f>
        <v>0.43413736079999998</v>
      </c>
      <c r="CH109">
        <f>ROUND('qx mannen 2022'!CH109,10)</f>
        <v>0.43317096830000001</v>
      </c>
      <c r="CI109">
        <f>ROUND('qx mannen 2022'!CI109,10)</f>
        <v>0.43220568520000002</v>
      </c>
      <c r="CJ109">
        <f>ROUND('qx mannen 2022'!CJ109,10)</f>
        <v>0.43124152609999999</v>
      </c>
      <c r="CK109">
        <f>ROUND('qx mannen 2022'!CK109,10)</f>
        <v>0.43027850509999999</v>
      </c>
      <c r="CL109">
        <f>ROUND('qx mannen 2022'!CL109,10)</f>
        <v>0.42931663520000002</v>
      </c>
      <c r="CM109">
        <f>ROUND('qx mannen 2022'!CM109,10)</f>
        <v>0.4283559287</v>
      </c>
      <c r="CN109">
        <f>ROUND('qx mannen 2022'!CN109,10)</f>
        <v>0.42739639699999998</v>
      </c>
      <c r="CO109">
        <f>ROUND('qx mannen 2022'!CO109,10)</f>
        <v>0.4264380512</v>
      </c>
      <c r="CP109">
        <f>ROUND('qx mannen 2022'!CP109,10)</f>
        <v>0.42548090129999999</v>
      </c>
      <c r="CQ109">
        <f>ROUND('qx mannen 2022'!CQ109,10)</f>
        <v>0.42452495709999999</v>
      </c>
      <c r="CR109">
        <f>ROUND('qx mannen 2022'!CR109,10)</f>
        <v>0.42357022760000002</v>
      </c>
      <c r="CS109">
        <f>ROUND('qx mannen 2022'!CS109,10)</f>
        <v>0.42261672150000001</v>
      </c>
      <c r="CT109">
        <f>ROUND('qx mannen 2022'!CT109,10)</f>
        <v>0.42166444689999999</v>
      </c>
      <c r="CU109">
        <f>ROUND('qx mannen 2022'!CU109,10)</f>
        <v>0.42071341150000002</v>
      </c>
      <c r="CV109">
        <f>ROUND('qx mannen 2022'!CV109,10)</f>
        <v>0.4197636226</v>
      </c>
      <c r="CW109">
        <f>ROUND('qx mannen 2022'!CW109,10)</f>
        <v>0.41881508719999999</v>
      </c>
      <c r="CX109">
        <f>ROUND('qx mannen 2022'!CX109,10)</f>
        <v>0.4178678119</v>
      </c>
      <c r="CY109">
        <f>ROUND('qx mannen 2022'!CY109,10)</f>
        <v>0.41692180290000003</v>
      </c>
      <c r="CZ109">
        <f>ROUND('qx mannen 2022'!CZ109,10)</f>
        <v>0.41597706620000002</v>
      </c>
      <c r="DA109">
        <f>ROUND('qx mannen 2022'!DA109,10)</f>
        <v>0.41503360760000002</v>
      </c>
      <c r="DB109">
        <f>ROUND('qx mannen 2022'!DB109,10)</f>
        <v>0.41409143250000002</v>
      </c>
      <c r="DC109">
        <f>ROUND('qx mannen 2022'!DC109,10)</f>
        <v>0.41315054610000002</v>
      </c>
      <c r="DD109">
        <f>ROUND('qx mannen 2022'!DD109,10)</f>
        <v>0.41221095330000002</v>
      </c>
      <c r="DE109">
        <f>ROUND('qx mannen 2022'!DE109,10)</f>
        <v>0.41127265899999998</v>
      </c>
      <c r="DF109">
        <f>ROUND('qx mannen 2022'!DF109,10)</f>
        <v>0.41033566770000002</v>
      </c>
      <c r="DG109">
        <f>ROUND('qx mannen 2022'!DG109,10)</f>
        <v>0.40939998389999999</v>
      </c>
      <c r="DH109">
        <f>ROUND('qx mannen 2022'!DH109,10)</f>
        <v>0.40846561180000002</v>
      </c>
      <c r="DI109">
        <f>ROUND('qx mannen 2022'!DI109,10)</f>
        <v>0.4075325554</v>
      </c>
      <c r="DJ109">
        <f>ROUND('qx mannen 2022'!DJ109,10)</f>
        <v>0.40660081860000002</v>
      </c>
      <c r="DK109">
        <f>ROUND('qx mannen 2022'!DK109,10)</f>
        <v>0.40567040539999999</v>
      </c>
      <c r="DL109">
        <f>ROUND('qx mannen 2022'!DL109,10)</f>
        <v>0.4047413192</v>
      </c>
      <c r="DM109">
        <f>ROUND('qx mannen 2022'!DM109,10)</f>
        <v>0.40381356369999999</v>
      </c>
      <c r="DN109">
        <f>ROUND('qx mannen 2022'!DN109,10)</f>
        <v>0.4028871423</v>
      </c>
      <c r="DO109">
        <f>ROUND('qx mannen 2022'!DO109,10)</f>
        <v>0.40196205820000003</v>
      </c>
      <c r="DP109">
        <f>ROUND('qx mannen 2022'!DP109,10)</f>
        <v>0.40103831470000001</v>
      </c>
      <c r="DQ109">
        <f>ROUND('qx mannen 2022'!DQ109,10)</f>
        <v>0.40011591489999998</v>
      </c>
      <c r="DR109">
        <f>ROUND('qx mannen 2022'!DR109,10)</f>
        <v>0.39919486180000002</v>
      </c>
      <c r="DS109">
        <f>ROUND('qx mannen 2022'!DS109,10)</f>
        <v>0.3982751584</v>
      </c>
      <c r="DT109">
        <f>ROUND('qx mannen 2022'!DT109,10)</f>
        <v>0.39735680750000002</v>
      </c>
      <c r="DU109">
        <f>ROUND('qx mannen 2022'!DU109,10)</f>
        <v>0.39643981179999999</v>
      </c>
      <c r="DV109">
        <f>ROUND('qx mannen 2022'!DV109,10)</f>
        <v>0.39552417410000001</v>
      </c>
      <c r="DW109">
        <f>ROUND('qx mannen 2022'!DW109,10)</f>
        <v>0.3946098971</v>
      </c>
      <c r="DX109">
        <f>ROUND('qx mannen 2022'!DX109,10)</f>
        <v>0.39369698320000002</v>
      </c>
      <c r="DY109">
        <f>ROUND('qx mannen 2022'!DY109,10)</f>
        <v>0.39278543490000001</v>
      </c>
      <c r="DZ109">
        <f>ROUND('qx mannen 2022'!DZ109,10)</f>
        <v>0.39187525480000002</v>
      </c>
      <c r="EA109">
        <f>ROUND('qx mannen 2022'!EA109,10)</f>
        <v>0.39096644520000001</v>
      </c>
      <c r="EB109">
        <f>ROUND('qx mannen 2022'!EB109,10)</f>
        <v>0.39005900840000002</v>
      </c>
      <c r="EC109">
        <f>ROUND('qx mannen 2022'!EC109,10)</f>
        <v>0.3891529467</v>
      </c>
      <c r="ED109">
        <f>ROUND('qx mannen 2022'!ED109,10)</f>
        <v>0.38824826239999999</v>
      </c>
      <c r="EE109">
        <f>ROUND('qx mannen 2022'!EE109,10)</f>
        <v>0.38734495749999998</v>
      </c>
      <c r="EF109">
        <f>ROUND('qx mannen 2022'!EF109,10)</f>
        <v>0.38644303429999999</v>
      </c>
      <c r="EG109">
        <f>ROUND('qx mannen 2022'!EG109,10)</f>
        <v>0.38554249470000002</v>
      </c>
      <c r="EH109">
        <f>ROUND('qx mannen 2022'!EH109,10)</f>
        <v>0.38464334100000003</v>
      </c>
      <c r="EI109">
        <f>ROUND('qx mannen 2022'!EI109,10)</f>
        <v>0.3837455749</v>
      </c>
      <c r="EJ109">
        <f>ROUND('qx mannen 2022'!EJ109,10)</f>
        <v>0.3828491986</v>
      </c>
      <c r="EK109">
        <f>ROUND('qx mannen 2022'!EK109,10)</f>
        <v>0.3819542138</v>
      </c>
      <c r="EL109">
        <f>ROUND('qx mannen 2022'!EL109,10)</f>
        <v>0.38106062260000001</v>
      </c>
      <c r="EM109">
        <f>ROUND('qx mannen 2022'!EM109,10)</f>
        <v>0.3801684266</v>
      </c>
      <c r="EN109">
        <f>ROUND('qx mannen 2022'!EN109,10)</f>
        <v>0.37927762780000002</v>
      </c>
      <c r="EO109">
        <f>ROUND('qx mannen 2022'!EO109,10)</f>
        <v>0.37838822789999998</v>
      </c>
      <c r="EP109">
        <f>ROUND('qx mannen 2022'!EP109,10)</f>
        <v>0.37750022849999998</v>
      </c>
      <c r="EQ109">
        <f>ROUND('qx mannen 2022'!EQ109,10)</f>
        <v>0.37661363149999999</v>
      </c>
      <c r="ER109">
        <f>ROUND('qx mannen 2022'!ER109,10)</f>
        <v>0.37572843849999998</v>
      </c>
      <c r="ES109">
        <f>ROUND('qx mannen 2022'!ES109,10)</f>
        <v>0.37484465099999997</v>
      </c>
      <c r="ET109">
        <f>ROUND('qx mannen 2022'!ET109,10)</f>
        <v>0.37396227069999999</v>
      </c>
      <c r="EU109">
        <f>ROUND('qx mannen 2022'!EU109,10)</f>
        <v>0.37308129919999999</v>
      </c>
      <c r="EV109">
        <f>ROUND('qx mannen 2022'!EV109,10)</f>
        <v>0.3722017379</v>
      </c>
      <c r="EW109">
        <f>ROUND('qx mannen 2022'!EW109,10)</f>
        <v>0.37132358850000002</v>
      </c>
      <c r="EX109">
        <f>ROUND('qx mannen 2022'!EX109,10)</f>
        <v>0.37044685230000002</v>
      </c>
      <c r="EY109">
        <f>ROUND('qx mannen 2022'!EY109,10)</f>
        <v>0.36957153069999998</v>
      </c>
      <c r="EZ109">
        <f>ROUND('qx mannen 2022'!EZ109,10)</f>
        <v>0.36869762540000001</v>
      </c>
      <c r="FA109">
        <f>ROUND('qx mannen 2022'!FA109,10)</f>
        <v>0.36782513750000001</v>
      </c>
      <c r="FB109">
        <f>ROUND('qx mannen 2022'!FB109,10)</f>
        <v>0.3669540684</v>
      </c>
      <c r="FC109">
        <f>ROUND('qx mannen 2022'!FC109,10)</f>
        <v>0.36608441959999999</v>
      </c>
      <c r="FD109">
        <f>ROUND('qx mannen 2022'!FD109,10)</f>
        <v>0.36521619220000001</v>
      </c>
      <c r="FE109">
        <f>ROUND('qx mannen 2022'!FE109,10)</f>
        <v>0.36434938760000002</v>
      </c>
      <c r="FF109">
        <f>ROUND('qx mannen 2022'!FF109,10)</f>
        <v>0.363484007</v>
      </c>
      <c r="FG109">
        <f>ROUND('qx mannen 2022'!FG109,10)</f>
        <v>0.3626200517</v>
      </c>
      <c r="FH109">
        <f>ROUND('qx mannen 2022'!FH109,10)</f>
        <v>0.3617575227</v>
      </c>
      <c r="FI109">
        <f>ROUND('qx mannen 2022'!FI109,10)</f>
        <v>0.3608964214</v>
      </c>
      <c r="FJ109">
        <f>ROUND('qx mannen 2022'!FJ109,10)</f>
        <v>0.36003674879999997</v>
      </c>
      <c r="FK109">
        <f>ROUND('qx mannen 2022'!FK109,10)</f>
        <v>0.35917850600000001</v>
      </c>
      <c r="FL109">
        <f>ROUND('qx mannen 2022'!FL109,10)</f>
        <v>0.35832169419999998</v>
      </c>
      <c r="FM109">
        <f>ROUND('qx mannen 2022'!FM109,10)</f>
        <v>0.35746631439999998</v>
      </c>
      <c r="FN109">
        <f>ROUND('qx mannen 2022'!FN109,10)</f>
        <v>0.35661236759999998</v>
      </c>
      <c r="FO109">
        <f>ROUND('qx mannen 2022'!FO109,10)</f>
        <v>0.35575985500000001</v>
      </c>
      <c r="FP109">
        <f>ROUND('qx mannen 2022'!FP109,10)</f>
        <v>0.35490877729999998</v>
      </c>
      <c r="FQ109">
        <f>ROUND('qx mannen 2022'!FQ109,10)</f>
        <v>0.35405913570000003</v>
      </c>
    </row>
    <row r="110" spans="2:173" x14ac:dyDescent="0.2">
      <c r="B110">
        <f>ROUND('qx mannen 2022'!B110,10)</f>
        <v>0.5643467163</v>
      </c>
      <c r="C110">
        <f>ROUND('qx mannen 2022'!C110,10)</f>
        <v>0.5630879191</v>
      </c>
      <c r="D110">
        <f>ROUND('qx mannen 2022'!D110,10)</f>
        <v>0.53821465030000004</v>
      </c>
      <c r="E110">
        <f>ROUND('qx mannen 2022'!E110,10)</f>
        <v>0.52598726650000005</v>
      </c>
      <c r="F110">
        <f>ROUND('qx mannen 2022'!F110,10)</f>
        <v>0.5199384319</v>
      </c>
      <c r="G110">
        <f>ROUND('qx mannen 2022'!G110,10)</f>
        <v>0.51691010110000002</v>
      </c>
      <c r="H110">
        <f>ROUND('qx mannen 2022'!H110,10)</f>
        <v>0.51534776900000001</v>
      </c>
      <c r="I110">
        <f>ROUND('qx mannen 2022'!I110,10)</f>
        <v>0.51448269069999997</v>
      </c>
      <c r="J110">
        <f>ROUND('qx mannen 2022'!J110,10)</f>
        <v>0.51393453789999999</v>
      </c>
      <c r="K110">
        <f>ROUND('qx mannen 2022'!K110,10)</f>
        <v>0.51351591110000006</v>
      </c>
      <c r="L110">
        <f>ROUND('qx mannen 2022'!L110,10)</f>
        <v>0.51313542619999997</v>
      </c>
      <c r="M110">
        <f>ROUND('qx mannen 2022'!M110,10)</f>
        <v>0.51274947329999998</v>
      </c>
      <c r="N110">
        <f>ROUND('qx mannen 2022'!N110,10)</f>
        <v>0.51233815790000004</v>
      </c>
      <c r="O110">
        <f>ROUND('qx mannen 2022'!O110,10)</f>
        <v>0.51189329559999996</v>
      </c>
      <c r="P110">
        <f>ROUND('qx mannen 2022'!P110,10)</f>
        <v>0.51141242190000002</v>
      </c>
      <c r="Q110">
        <f>ROUND('qx mannen 2022'!Q110,10)</f>
        <v>0.51089580909999999</v>
      </c>
      <c r="R110">
        <f>ROUND('qx mannen 2022'!R110,10)</f>
        <v>0.51034498299999997</v>
      </c>
      <c r="S110">
        <f>ROUND('qx mannen 2022'!S110,10)</f>
        <v>0.50976199109999998</v>
      </c>
      <c r="T110">
        <f>ROUND('qx mannen 2022'!T110,10)</f>
        <v>0.50914904350000001</v>
      </c>
      <c r="U110">
        <f>ROUND('qx mannen 2022'!U110,10)</f>
        <v>0.50850834170000003</v>
      </c>
      <c r="V110">
        <f>ROUND('qx mannen 2022'!V110,10)</f>
        <v>0.50784199939999997</v>
      </c>
      <c r="W110">
        <f>ROUND('qx mannen 2022'!W110,10)</f>
        <v>0.50715200900000001</v>
      </c>
      <c r="X110">
        <f>ROUND('qx mannen 2022'!X110,10)</f>
        <v>0.50644023120000004</v>
      </c>
      <c r="Y110">
        <f>ROUND('qx mannen 2022'!Y110,10)</f>
        <v>0.50570839479999996</v>
      </c>
      <c r="Z110">
        <f>ROUND('qx mannen 2022'!Z110,10)</f>
        <v>0.5049581018</v>
      </c>
      <c r="AA110">
        <f>ROUND('qx mannen 2022'!AA110,10)</f>
        <v>0.50419083450000002</v>
      </c>
      <c r="AB110">
        <f>ROUND('qx mannen 2022'!AB110,10)</f>
        <v>0.50340796330000004</v>
      </c>
      <c r="AC110">
        <f>ROUND('qx mannen 2022'!AC110,10)</f>
        <v>0.50261075450000003</v>
      </c>
      <c r="AD110">
        <f>ROUND('qx mannen 2022'!AD110,10)</f>
        <v>0.50180037820000001</v>
      </c>
      <c r="AE110">
        <f>ROUND('qx mannen 2022'!AE110,10)</f>
        <v>0.50097791520000001</v>
      </c>
      <c r="AF110">
        <f>ROUND('qx mannen 2022'!AF110,10)</f>
        <v>0.50014436380000005</v>
      </c>
      <c r="AG110">
        <f>ROUND('qx mannen 2022'!AG110,10)</f>
        <v>0.49930064619999998</v>
      </c>
      <c r="AH110">
        <f>ROUND('qx mannen 2022'!AH110,10)</f>
        <v>0.49844761380000002</v>
      </c>
      <c r="AI110">
        <f>ROUND('qx mannen 2022'!AI110,10)</f>
        <v>0.49758605340000001</v>
      </c>
      <c r="AJ110">
        <f>ROUND('qx mannen 2022'!AJ110,10)</f>
        <v>0.49671669140000002</v>
      </c>
      <c r="AK110">
        <f>ROUND('qx mannen 2022'!AK110,10)</f>
        <v>0.49584019870000001</v>
      </c>
      <c r="AL110">
        <f>ROUND('qx mannen 2022'!AL110,10)</f>
        <v>0.49495719510000002</v>
      </c>
      <c r="AM110">
        <f>ROUND('qx mannen 2022'!AM110,10)</f>
        <v>0.4940682529</v>
      </c>
      <c r="AN110">
        <f>ROUND('qx mannen 2022'!AN110,10)</f>
        <v>0.49317390080000001</v>
      </c>
      <c r="AO110">
        <f>ROUND('qx mannen 2022'!AO110,10)</f>
        <v>0.49227462700000002</v>
      </c>
      <c r="AP110">
        <f>ROUND('qx mannen 2022'!AP110,10)</f>
        <v>0.4913708826</v>
      </c>
      <c r="AQ110">
        <f>ROUND('qx mannen 2022'!AQ110,10)</f>
        <v>0.4904630841</v>
      </c>
      <c r="AR110">
        <f>ROUND('qx mannen 2022'!AR110,10)</f>
        <v>0.48955161650000001</v>
      </c>
      <c r="AS110">
        <f>ROUND('qx mannen 2022'!AS110,10)</f>
        <v>0.4886368351</v>
      </c>
      <c r="AT110">
        <f>ROUND('qx mannen 2022'!AT110,10)</f>
        <v>0.48771906840000001</v>
      </c>
      <c r="AU110">
        <f>ROUND('qx mannen 2022'!AU110,10)</f>
        <v>0.48679861990000001</v>
      </c>
      <c r="AV110">
        <f>ROUND('qx mannen 2022'!AV110,10)</f>
        <v>0.48587576980000002</v>
      </c>
      <c r="AW110">
        <f>ROUND('qx mannen 2022'!AW110,10)</f>
        <v>0.48495077710000001</v>
      </c>
      <c r="AX110">
        <f>ROUND('qx mannen 2022'!AX110,10)</f>
        <v>0.48402388130000001</v>
      </c>
      <c r="AY110">
        <f>ROUND('qx mannen 2022'!AY110,10)</f>
        <v>0.48309530340000001</v>
      </c>
      <c r="AZ110">
        <f>ROUND('qx mannen 2022'!AZ110,10)</f>
        <v>0.48216524789999998</v>
      </c>
      <c r="BA110">
        <f>ROUND('qx mannen 2022'!BA110,10)</f>
        <v>0.48123390379999997</v>
      </c>
      <c r="BB110">
        <f>ROUND('qx mannen 2022'!BB110,10)</f>
        <v>0.4803014457</v>
      </c>
      <c r="BC110">
        <f>ROUND('qx mannen 2022'!BC110,10)</f>
        <v>0.47936803500000003</v>
      </c>
      <c r="BD110">
        <f>ROUND('qx mannen 2022'!BD110,10)</f>
        <v>0.47843382109999999</v>
      </c>
      <c r="BE110">
        <f>ROUND('qx mannen 2022'!BE110,10)</f>
        <v>0.47749894189999997</v>
      </c>
      <c r="BF110">
        <f>ROUND('qx mannen 2022'!BF110,10)</f>
        <v>0.4765635252</v>
      </c>
      <c r="BG110">
        <f>ROUND('qx mannen 2022'!BG110,10)</f>
        <v>0.47562768919999998</v>
      </c>
      <c r="BH110">
        <f>ROUND('qx mannen 2022'!BH110,10)</f>
        <v>0.47469154289999999</v>
      </c>
      <c r="BI110">
        <f>ROUND('qx mannen 2022'!BI110,10)</f>
        <v>0.47375518750000001</v>
      </c>
      <c r="BJ110">
        <f>ROUND('qx mannen 2022'!BJ110,10)</f>
        <v>0.47281871669999997</v>
      </c>
      <c r="BK110">
        <f>ROUND('qx mannen 2022'!BK110,10)</f>
        <v>0.47188221689999998</v>
      </c>
      <c r="BL110">
        <f>ROUND('qx mannen 2022'!BL110,10)</f>
        <v>0.47094576840000002</v>
      </c>
      <c r="BM110">
        <f>ROUND('qx mannen 2022'!BM110,10)</f>
        <v>0.47000944550000001</v>
      </c>
      <c r="BN110">
        <f>ROUND('qx mannen 2022'!BN110,10)</f>
        <v>0.46907331689999998</v>
      </c>
      <c r="BO110">
        <f>ROUND('qx mannen 2022'!BO110,10)</f>
        <v>0.46813744629999998</v>
      </c>
      <c r="BP110">
        <f>ROUND('qx mannen 2022'!BP110,10)</f>
        <v>0.46720189290000003</v>
      </c>
      <c r="BQ110">
        <f>ROUND('qx mannen 2022'!BQ110,10)</f>
        <v>0.46626671139999998</v>
      </c>
      <c r="BR110">
        <f>ROUND('qx mannen 2022'!BR110,10)</f>
        <v>0.46533195259999999</v>
      </c>
      <c r="BS110">
        <f>ROUND('qx mannen 2022'!BS110,10)</f>
        <v>0.46439766370000002</v>
      </c>
      <c r="BT110">
        <f>ROUND('qx mannen 2022'!BT110,10)</f>
        <v>0.46346388820000001</v>
      </c>
      <c r="BU110">
        <f>ROUND('qx mannen 2022'!BU110,10)</f>
        <v>0.46253066700000001</v>
      </c>
      <c r="BV110">
        <f>ROUND('qx mannen 2022'!BV110,10)</f>
        <v>0.46159803760000001</v>
      </c>
      <c r="BW110">
        <f>ROUND('qx mannen 2022'!BW110,10)</f>
        <v>0.46066603509999998</v>
      </c>
      <c r="BX110">
        <f>ROUND('qx mannen 2022'!BX110,10)</f>
        <v>0.45973469220000002</v>
      </c>
      <c r="BY110">
        <f>ROUND('qx mannen 2022'!BY110,10)</f>
        <v>0.458804039</v>
      </c>
      <c r="BZ110">
        <f>ROUND('qx mannen 2022'!BZ110,10)</f>
        <v>0.4578741039</v>
      </c>
      <c r="CA110">
        <f>ROUND('qx mannen 2022'!CA110,10)</f>
        <v>0.45694491300000001</v>
      </c>
      <c r="CB110">
        <f>ROUND('qx mannen 2022'!CB110,10)</f>
        <v>0.45601649090000002</v>
      </c>
      <c r="CC110">
        <f>ROUND('qx mannen 2022'!CC110,10)</f>
        <v>0.45508886040000002</v>
      </c>
      <c r="CD110">
        <f>ROUND('qx mannen 2022'!CD110,10)</f>
        <v>0.45416204269999999</v>
      </c>
      <c r="CE110">
        <f>ROUND('qx mannen 2022'!CE110,10)</f>
        <v>0.45323605760000002</v>
      </c>
      <c r="CF110">
        <f>ROUND('qx mannen 2022'!CF110,10)</f>
        <v>0.45231092389999999</v>
      </c>
      <c r="CG110">
        <f>ROUND('qx mannen 2022'!CG110,10)</f>
        <v>0.45138665880000001</v>
      </c>
      <c r="CH110">
        <f>ROUND('qx mannen 2022'!CH110,10)</f>
        <v>0.45046327850000001</v>
      </c>
      <c r="CI110">
        <f>ROUND('qx mannen 2022'!CI110,10)</f>
        <v>0.44954079829999999</v>
      </c>
      <c r="CJ110">
        <f>ROUND('qx mannen 2022'!CJ110,10)</f>
        <v>0.44861923250000002</v>
      </c>
      <c r="CK110">
        <f>ROUND('qx mannen 2022'!CK110,10)</f>
        <v>0.44769859429999997</v>
      </c>
      <c r="CL110">
        <f>ROUND('qx mannen 2022'!CL110,10)</f>
        <v>0.44677889630000001</v>
      </c>
      <c r="CM110">
        <f>ROUND('qx mannen 2022'!CM110,10)</f>
        <v>0.44586015039999999</v>
      </c>
      <c r="CN110">
        <f>ROUND('qx mannen 2022'!CN110,10)</f>
        <v>0.4449423676</v>
      </c>
      <c r="CO110">
        <f>ROUND('qx mannen 2022'!CO110,10)</f>
        <v>0.44402555830000001</v>
      </c>
      <c r="CP110">
        <f>ROUND('qx mannen 2022'!CP110,10)</f>
        <v>0.44310973250000002</v>
      </c>
      <c r="CQ110">
        <f>ROUND('qx mannen 2022'!CQ110,10)</f>
        <v>0.44219489950000002</v>
      </c>
      <c r="CR110">
        <f>ROUND('qx mannen 2022'!CR110,10)</f>
        <v>0.441281068</v>
      </c>
      <c r="CS110">
        <f>ROUND('qx mannen 2022'!CS110,10)</f>
        <v>0.44036824629999999</v>
      </c>
      <c r="CT110">
        <f>ROUND('qx mannen 2022'!CT110,10)</f>
        <v>0.43945644230000003</v>
      </c>
      <c r="CU110">
        <f>ROUND('qx mannen 2022'!CU110,10)</f>
        <v>0.43854566350000002</v>
      </c>
      <c r="CV110">
        <f>ROUND('qx mannen 2022'!CV110,10)</f>
        <v>0.43763591699999999</v>
      </c>
      <c r="CW110">
        <f>ROUND('qx mannen 2022'!CW110,10)</f>
        <v>0.43672720939999998</v>
      </c>
      <c r="CX110">
        <f>ROUND('qx mannen 2022'!CX110,10)</f>
        <v>0.4358195473</v>
      </c>
      <c r="CY110">
        <f>ROUND('qx mannen 2022'!CY110,10)</f>
        <v>0.43491293669999997</v>
      </c>
      <c r="CZ110">
        <f>ROUND('qx mannen 2022'!CZ110,10)</f>
        <v>0.4340073834</v>
      </c>
      <c r="DA110">
        <f>ROUND('qx mannen 2022'!DA110,10)</f>
        <v>0.4331028931</v>
      </c>
      <c r="DB110">
        <f>ROUND('qx mannen 2022'!DB110,10)</f>
        <v>0.43219947089999999</v>
      </c>
      <c r="DC110">
        <f>ROUND('qx mannen 2022'!DC110,10)</f>
        <v>0.43129712219999999</v>
      </c>
      <c r="DD110">
        <f>ROUND('qx mannen 2022'!DD110,10)</f>
        <v>0.43039585159999999</v>
      </c>
      <c r="DE110">
        <f>ROUND('qx mannen 2022'!DE110,10)</f>
        <v>0.429495664</v>
      </c>
      <c r="DF110">
        <f>ROUND('qx mannen 2022'!DF110,10)</f>
        <v>0.4285965638</v>
      </c>
      <c r="DG110">
        <f>ROUND('qx mannen 2022'!DG110,10)</f>
        <v>0.42769855530000001</v>
      </c>
      <c r="DH110">
        <f>ROUND('qx mannen 2022'!DH110,10)</f>
        <v>0.42680164279999999</v>
      </c>
      <c r="DI110">
        <f>ROUND('qx mannen 2022'!DI110,10)</f>
        <v>0.42590583030000001</v>
      </c>
      <c r="DJ110">
        <f>ROUND('qx mannen 2022'!DJ110,10)</f>
        <v>0.42501112169999999</v>
      </c>
      <c r="DK110">
        <f>ROUND('qx mannen 2022'!DK110,10)</f>
        <v>0.42411752069999997</v>
      </c>
      <c r="DL110">
        <f>ROUND('qx mannen 2022'!DL110,10)</f>
        <v>0.42322503109999998</v>
      </c>
      <c r="DM110">
        <f>ROUND('qx mannen 2022'!DM110,10)</f>
        <v>0.42233365620000002</v>
      </c>
      <c r="DN110">
        <f>ROUND('qx mannen 2022'!DN110,10)</f>
        <v>0.4214433997</v>
      </c>
      <c r="DO110">
        <f>ROUND('qx mannen 2022'!DO110,10)</f>
        <v>0.42055426470000001</v>
      </c>
      <c r="DP110">
        <f>ROUND('qx mannen 2022'!DP110,10)</f>
        <v>0.4196662545</v>
      </c>
      <c r="DQ110">
        <f>ROUND('qx mannen 2022'!DQ110,10)</f>
        <v>0.4187793722</v>
      </c>
      <c r="DR110">
        <f>ROUND('qx mannen 2022'!DR110,10)</f>
        <v>0.41789362099999999</v>
      </c>
      <c r="DS110">
        <f>ROUND('qx mannen 2022'!DS110,10)</f>
        <v>0.4170090038</v>
      </c>
      <c r="DT110">
        <f>ROUND('qx mannen 2022'!DT110,10)</f>
        <v>0.41612552349999998</v>
      </c>
      <c r="DU110">
        <f>ROUND('qx mannen 2022'!DU110,10)</f>
        <v>0.41524318290000001</v>
      </c>
      <c r="DV110">
        <f>ROUND('qx mannen 2022'!DV110,10)</f>
        <v>0.41436198480000003</v>
      </c>
      <c r="DW110">
        <f>ROUND('qx mannen 2022'!DW110,10)</f>
        <v>0.41348193189999999</v>
      </c>
      <c r="DX110">
        <f>ROUND('qx mannen 2022'!DX110,10)</f>
        <v>0.4126030269</v>
      </c>
      <c r="DY110">
        <f>ROUND('qx mannen 2022'!DY110,10)</f>
        <v>0.41172527240000001</v>
      </c>
      <c r="DZ110">
        <f>ROUND('qx mannen 2022'!DZ110,10)</f>
        <v>0.41084867079999998</v>
      </c>
      <c r="EA110">
        <f>ROUND('qx mannen 2022'!EA110,10)</f>
        <v>0.40997322470000003</v>
      </c>
      <c r="EB110">
        <f>ROUND('qx mannen 2022'!EB110,10)</f>
        <v>0.40909893650000001</v>
      </c>
      <c r="EC110">
        <f>ROUND('qx mannen 2022'!EC110,10)</f>
        <v>0.40822580860000002</v>
      </c>
      <c r="ED110">
        <f>ROUND('qx mannen 2022'!ED110,10)</f>
        <v>0.40735384330000002</v>
      </c>
      <c r="EE110">
        <f>ROUND('qx mannen 2022'!EE110,10)</f>
        <v>0.40648304289999998</v>
      </c>
      <c r="EF110">
        <f>ROUND('qx mannen 2022'!EF110,10)</f>
        <v>0.40561340969999998</v>
      </c>
      <c r="EG110">
        <f>ROUND('qx mannen 2022'!EG110,10)</f>
        <v>0.40474494589999999</v>
      </c>
      <c r="EH110">
        <f>ROUND('qx mannen 2022'!EH110,10)</f>
        <v>0.4038776536</v>
      </c>
      <c r="EI110">
        <f>ROUND('qx mannen 2022'!EI110,10)</f>
        <v>0.40301153509999998</v>
      </c>
      <c r="EJ110">
        <f>ROUND('qx mannen 2022'!EJ110,10)</f>
        <v>0.4021465924</v>
      </c>
      <c r="EK110">
        <f>ROUND('qx mannen 2022'!EK110,10)</f>
        <v>0.40128282749999999</v>
      </c>
      <c r="EL110">
        <f>ROUND('qx mannen 2022'!EL110,10)</f>
        <v>0.40042024259999998</v>
      </c>
      <c r="EM110">
        <f>ROUND('qx mannen 2022'!EM110,10)</f>
        <v>0.39955883959999999</v>
      </c>
      <c r="EN110">
        <f>ROUND('qx mannen 2022'!EN110,10)</f>
        <v>0.39869862039999998</v>
      </c>
      <c r="EO110">
        <f>ROUND('qx mannen 2022'!EO110,10)</f>
        <v>0.39783958699999999</v>
      </c>
      <c r="EP110">
        <f>ROUND('qx mannen 2022'!EP110,10)</f>
        <v>0.39698174139999998</v>
      </c>
      <c r="EQ110">
        <f>ROUND('qx mannen 2022'!EQ110,10)</f>
        <v>0.39612508540000002</v>
      </c>
      <c r="ER110">
        <f>ROUND('qx mannen 2022'!ER110,10)</f>
        <v>0.3952696208</v>
      </c>
      <c r="ES110">
        <f>ROUND('qx mannen 2022'!ES110,10)</f>
        <v>0.39441534950000001</v>
      </c>
      <c r="ET110">
        <f>ROUND('qx mannen 2022'!ET110,10)</f>
        <v>0.39356227319999998</v>
      </c>
      <c r="EU110">
        <f>ROUND('qx mannen 2022'!EU110,10)</f>
        <v>0.3927103938</v>
      </c>
      <c r="EV110">
        <f>ROUND('qx mannen 2022'!EV110,10)</f>
        <v>0.39185971289999999</v>
      </c>
      <c r="EW110">
        <f>ROUND('qx mannen 2022'!EW110,10)</f>
        <v>0.39101023219999997</v>
      </c>
      <c r="EX110">
        <f>ROUND('qx mannen 2022'!EX110,10)</f>
        <v>0.3901619536</v>
      </c>
      <c r="EY110">
        <f>ROUND('qx mannen 2022'!EY110,10)</f>
        <v>0.38931487850000002</v>
      </c>
      <c r="EZ110">
        <f>ROUND('qx mannen 2022'!EZ110,10)</f>
        <v>0.38846900870000001</v>
      </c>
      <c r="FA110">
        <f>ROUND('qx mannen 2022'!FA110,10)</f>
        <v>0.38762434579999999</v>
      </c>
      <c r="FB110">
        <f>ROUND('qx mannen 2022'!FB110,10)</f>
        <v>0.38678089129999998</v>
      </c>
      <c r="FC110">
        <f>ROUND('qx mannen 2022'!FC110,10)</f>
        <v>0.38593864690000002</v>
      </c>
      <c r="FD110">
        <f>ROUND('qx mannen 2022'!FD110,10)</f>
        <v>0.38509761399999998</v>
      </c>
      <c r="FE110">
        <f>ROUND('qx mannen 2022'!FE110,10)</f>
        <v>0.3842577942</v>
      </c>
      <c r="FF110">
        <f>ROUND('qx mannen 2022'!FF110,10)</f>
        <v>0.38341918889999999</v>
      </c>
      <c r="FG110">
        <f>ROUND('qx mannen 2022'!FG110,10)</f>
        <v>0.3825817997</v>
      </c>
      <c r="FH110">
        <f>ROUND('qx mannen 2022'!FH110,10)</f>
        <v>0.381745628</v>
      </c>
      <c r="FI110">
        <f>ROUND('qx mannen 2022'!FI110,10)</f>
        <v>0.38091067519999999</v>
      </c>
      <c r="FJ110">
        <f>ROUND('qx mannen 2022'!FJ110,10)</f>
        <v>0.38007694269999998</v>
      </c>
      <c r="FK110">
        <f>ROUND('qx mannen 2022'!FK110,10)</f>
        <v>0.37924443190000001</v>
      </c>
      <c r="FL110">
        <f>ROUND('qx mannen 2022'!FL110,10)</f>
        <v>0.3784131442</v>
      </c>
      <c r="FM110">
        <f>ROUND('qx mannen 2022'!FM110,10)</f>
        <v>0.37758308089999998</v>
      </c>
      <c r="FN110">
        <f>ROUND('qx mannen 2022'!FN110,10)</f>
        <v>0.37675424330000001</v>
      </c>
      <c r="FO110">
        <f>ROUND('qx mannen 2022'!FO110,10)</f>
        <v>0.37592663279999999</v>
      </c>
      <c r="FP110">
        <f>ROUND('qx mannen 2022'!FP110,10)</f>
        <v>0.37510025050000001</v>
      </c>
      <c r="FQ110">
        <f>ROUND('qx mannen 2022'!FQ110,10)</f>
        <v>0.37427509780000001</v>
      </c>
    </row>
    <row r="111" spans="2:173" x14ac:dyDescent="0.2">
      <c r="B111">
        <f>ROUND('qx mannen 2022'!B111,10)</f>
        <v>0.57744760039999998</v>
      </c>
      <c r="C111">
        <f>ROUND('qx mannen 2022'!C111,10)</f>
        <v>0.57615507079999995</v>
      </c>
      <c r="D111">
        <f>ROUND('qx mannen 2022'!D111,10)</f>
        <v>0.55109594979999998</v>
      </c>
      <c r="E111">
        <f>ROUND('qx mannen 2022'!E111,10)</f>
        <v>0.53875585140000004</v>
      </c>
      <c r="F111">
        <f>ROUND('qx mannen 2022'!F111,10)</f>
        <v>0.5326466031</v>
      </c>
      <c r="G111">
        <f>ROUND('qx mannen 2022'!G111,10)</f>
        <v>0.52958917459999999</v>
      </c>
      <c r="H111">
        <f>ROUND('qx mannen 2022'!H111,10)</f>
        <v>0.52801608</v>
      </c>
      <c r="I111">
        <f>ROUND('qx mannen 2022'!I111,10)</f>
        <v>0.5271513927</v>
      </c>
      <c r="J111">
        <f>ROUND('qx mannen 2022'!J111,10)</f>
        <v>0.52661092450000002</v>
      </c>
      <c r="K111">
        <f>ROUND('qx mannen 2022'!K111,10)</f>
        <v>0.52620518400000005</v>
      </c>
      <c r="L111">
        <f>ROUND('qx mannen 2022'!L111,10)</f>
        <v>0.52584161090000003</v>
      </c>
      <c r="M111">
        <f>ROUND('qx mannen 2022'!M111,10)</f>
        <v>0.52547589169999998</v>
      </c>
      <c r="N111">
        <f>ROUND('qx mannen 2022'!N111,10)</f>
        <v>0.525087674</v>
      </c>
      <c r="O111">
        <f>ROUND('qx mannen 2022'!O111,10)</f>
        <v>0.52466844609999996</v>
      </c>
      <c r="P111">
        <f>ROUND('qx mannen 2022'!P111,10)</f>
        <v>0.52421548929999995</v>
      </c>
      <c r="Q111">
        <f>ROUND('qx mannen 2022'!Q111,10)</f>
        <v>0.52372886490000004</v>
      </c>
      <c r="R111">
        <f>ROUND('qx mannen 2022'!R111,10)</f>
        <v>0.52320991539999995</v>
      </c>
      <c r="S111">
        <f>ROUND('qx mannen 2022'!S111,10)</f>
        <v>0.52266052470000002</v>
      </c>
      <c r="T111">
        <f>ROUND('qx mannen 2022'!T111,10)</f>
        <v>0.52208275469999998</v>
      </c>
      <c r="U111">
        <f>ROUND('qx mannen 2022'!U111,10)</f>
        <v>0.52147867130000003</v>
      </c>
      <c r="V111">
        <f>ROUND('qx mannen 2022'!V111,10)</f>
        <v>0.52085026349999997</v>
      </c>
      <c r="W111">
        <f>ROUND('qx mannen 2022'!W111,10)</f>
        <v>0.52019940880000004</v>
      </c>
      <c r="X111">
        <f>ROUND('qx mannen 2022'!X111,10)</f>
        <v>0.51952786200000001</v>
      </c>
      <c r="Y111">
        <f>ROUND('qx mannen 2022'!Y111,10)</f>
        <v>0.51883725380000001</v>
      </c>
      <c r="Z111">
        <f>ROUND('qx mannen 2022'!Z111,10)</f>
        <v>0.51812909600000001</v>
      </c>
      <c r="AA111">
        <f>ROUND('qx mannen 2022'!AA111,10)</f>
        <v>0.51740478720000005</v>
      </c>
      <c r="AB111">
        <f>ROUND('qx mannen 2022'!AB111,10)</f>
        <v>0.51666562059999999</v>
      </c>
      <c r="AC111">
        <f>ROUND('qx mannen 2022'!AC111,10)</f>
        <v>0.51591279150000002</v>
      </c>
      <c r="AD111">
        <f>ROUND('qx mannen 2022'!AD111,10)</f>
        <v>0.51514740410000004</v>
      </c>
      <c r="AE111">
        <f>ROUND('qx mannen 2022'!AE111,10)</f>
        <v>0.51437047840000005</v>
      </c>
      <c r="AF111">
        <f>ROUND('qx mannen 2022'!AF111,10)</f>
        <v>0.51358295669999998</v>
      </c>
      <c r="AG111">
        <f>ROUND('qx mannen 2022'!AG111,10)</f>
        <v>0.5127857092</v>
      </c>
      <c r="AH111">
        <f>ROUND('qx mannen 2022'!AH111,10)</f>
        <v>0.51197953969999999</v>
      </c>
      <c r="AI111">
        <f>ROUND('qx mannen 2022'!AI111,10)</f>
        <v>0.5111651908</v>
      </c>
      <c r="AJ111">
        <f>ROUND('qx mannen 2022'!AJ111,10)</f>
        <v>0.51034334800000003</v>
      </c>
      <c r="AK111">
        <f>ROUND('qx mannen 2022'!AK111,10)</f>
        <v>0.50951464479999997</v>
      </c>
      <c r="AL111">
        <f>ROUND('qx mannen 2022'!AL111,10)</f>
        <v>0.50867966620000005</v>
      </c>
      <c r="AM111">
        <f>ROUND('qx mannen 2022'!AM111,10)</f>
        <v>0.5078389525</v>
      </c>
      <c r="AN111">
        <f>ROUND('qx mannen 2022'!AN111,10)</f>
        <v>0.50699300280000004</v>
      </c>
      <c r="AO111">
        <f>ROUND('qx mannen 2022'!AO111,10)</f>
        <v>0.506142278</v>
      </c>
      <c r="AP111">
        <f>ROUND('qx mannen 2022'!AP111,10)</f>
        <v>0.50528720390000004</v>
      </c>
      <c r="AQ111">
        <f>ROUND('qx mannen 2022'!AQ111,10)</f>
        <v>0.50442817399999995</v>
      </c>
      <c r="AR111">
        <f>ROUND('qx mannen 2022'!AR111,10)</f>
        <v>0.50356555169999995</v>
      </c>
      <c r="AS111">
        <f>ROUND('qx mannen 2022'!AS111,10)</f>
        <v>0.50269967250000003</v>
      </c>
      <c r="AT111">
        <f>ROUND('qx mannen 2022'!AT111,10)</f>
        <v>0.50183084659999999</v>
      </c>
      <c r="AU111">
        <f>ROUND('qx mannen 2022'!AU111,10)</f>
        <v>0.50095936060000001</v>
      </c>
      <c r="AV111">
        <f>ROUND('qx mannen 2022'!AV111,10)</f>
        <v>0.50008547920000002</v>
      </c>
      <c r="AW111">
        <f>ROUND('qx mannen 2022'!AW111,10)</f>
        <v>0.49920944699999997</v>
      </c>
      <c r="AX111">
        <f>ROUND('qx mannen 2022'!AX111,10)</f>
        <v>0.4983314901</v>
      </c>
      <c r="AY111">
        <f>ROUND('qx mannen 2022'!AY111,10)</f>
        <v>0.4974518174</v>
      </c>
      <c r="AZ111">
        <f>ROUND('qx mannen 2022'!AZ111,10)</f>
        <v>0.49657062200000002</v>
      </c>
      <c r="BA111">
        <f>ROUND('qx mannen 2022'!BA111,10)</f>
        <v>0.49568808240000001</v>
      </c>
      <c r="BB111">
        <f>ROUND('qx mannen 2022'!BB111,10)</f>
        <v>0.49480436350000001</v>
      </c>
      <c r="BC111">
        <f>ROUND('qx mannen 2022'!BC111,10)</f>
        <v>0.493919618</v>
      </c>
      <c r="BD111">
        <f>ROUND('qx mannen 2022'!BD111,10)</f>
        <v>0.49303398679999999</v>
      </c>
      <c r="BE111">
        <f>ROUND('qx mannen 2022'!BE111,10)</f>
        <v>0.4921476004</v>
      </c>
      <c r="BF111">
        <f>ROUND('qx mannen 2022'!BF111,10)</f>
        <v>0.4912605793</v>
      </c>
      <c r="BG111">
        <f>ROUND('qx mannen 2022'!BG111,10)</f>
        <v>0.49037303529999998</v>
      </c>
      <c r="BH111">
        <f>ROUND('qx mannen 2022'!BH111,10)</f>
        <v>0.48948507149999998</v>
      </c>
      <c r="BI111">
        <f>ROUND('qx mannen 2022'!BI111,10)</f>
        <v>0.48859678340000001</v>
      </c>
      <c r="BJ111">
        <f>ROUND('qx mannen 2022'!BJ111,10)</f>
        <v>0.48770825950000002</v>
      </c>
      <c r="BK111">
        <f>ROUND('qx mannen 2022'!BK111,10)</f>
        <v>0.4868195816</v>
      </c>
      <c r="BL111">
        <f>ROUND('qx mannen 2022'!BL111,10)</f>
        <v>0.48593082539999999</v>
      </c>
      <c r="BM111">
        <f>ROUND('qx mannen 2022'!BM111,10)</f>
        <v>0.48504206119999999</v>
      </c>
      <c r="BN111">
        <f>ROUND('qx mannen 2022'!BN111,10)</f>
        <v>0.48415335399999998</v>
      </c>
      <c r="BO111">
        <f>ROUND('qx mannen 2022'!BO111,10)</f>
        <v>0.48326476390000001</v>
      </c>
      <c r="BP111">
        <f>ROUND('qx mannen 2022'!BP111,10)</f>
        <v>0.48237634689999997</v>
      </c>
      <c r="BQ111">
        <f>ROUND('qx mannen 2022'!BQ111,10)</f>
        <v>0.4814881546</v>
      </c>
      <c r="BR111">
        <f>ROUND('qx mannen 2022'!BR111,10)</f>
        <v>0.4806002351</v>
      </c>
      <c r="BS111">
        <f>ROUND('qx mannen 2022'!BS111,10)</f>
        <v>0.47971263289999999</v>
      </c>
      <c r="BT111">
        <f>ROUND('qx mannen 2022'!BT111,10)</f>
        <v>0.47882538930000001</v>
      </c>
      <c r="BU111">
        <f>ROUND('qx mannen 2022'!BU111,10)</f>
        <v>0.47793854279999998</v>
      </c>
      <c r="BV111">
        <f>ROUND('qx mannen 2022'!BV111,10)</f>
        <v>0.47705212879999997</v>
      </c>
      <c r="BW111">
        <f>ROUND('qx mannen 2022'!BW111,10)</f>
        <v>0.4761661807</v>
      </c>
      <c r="BX111">
        <f>ROUND('qx mannen 2022'!BX111,10)</f>
        <v>0.47528072919999997</v>
      </c>
      <c r="BY111">
        <f>ROUND('qx mannen 2022'!BY111,10)</f>
        <v>0.47439580279999999</v>
      </c>
      <c r="BZ111">
        <f>ROUND('qx mannen 2022'!BZ111,10)</f>
        <v>0.47351142829999998</v>
      </c>
      <c r="CA111">
        <f>ROUND('qx mannen 2022'!CA111,10)</f>
        <v>0.47262763060000001</v>
      </c>
      <c r="CB111">
        <f>ROUND('qx mannen 2022'!CB111,10)</f>
        <v>0.47174443259999999</v>
      </c>
      <c r="CC111">
        <f>ROUND('qx mannen 2022'!CC111,10)</f>
        <v>0.47086185600000002</v>
      </c>
      <c r="CD111">
        <f>ROUND('qx mannen 2022'!CD111,10)</f>
        <v>0.46997992090000001</v>
      </c>
      <c r="CE111">
        <f>ROUND('qx mannen 2022'!CE111,10)</f>
        <v>0.46909864620000002</v>
      </c>
      <c r="CF111">
        <f>ROUND('qx mannen 2022'!CF111,10)</f>
        <v>0.46821804919999999</v>
      </c>
      <c r="CG111">
        <f>ROUND('qx mannen 2022'!CG111,10)</f>
        <v>0.4673381465</v>
      </c>
      <c r="CH111">
        <f>ROUND('qx mannen 2022'!CH111,10)</f>
        <v>0.46645895329999998</v>
      </c>
      <c r="CI111">
        <f>ROUND('qx mannen 2022'!CI111,10)</f>
        <v>0.46558048410000002</v>
      </c>
      <c r="CJ111">
        <f>ROUND('qx mannen 2022'!CJ111,10)</f>
        <v>0.46470275239999997</v>
      </c>
      <c r="CK111">
        <f>ROUND('qx mannen 2022'!CK111,10)</f>
        <v>0.46382577079999998</v>
      </c>
      <c r="CL111">
        <f>ROUND('qx mannen 2022'!CL111,10)</f>
        <v>0.46294955110000002</v>
      </c>
      <c r="CM111">
        <f>ROUND('qx mannen 2022'!CM111,10)</f>
        <v>0.46207410450000003</v>
      </c>
      <c r="CN111">
        <f>ROUND('qx mannen 2022'!CN111,10)</f>
        <v>0.46119944159999998</v>
      </c>
      <c r="CO111">
        <f>ROUND('qx mannen 2022'!CO111,10)</f>
        <v>0.46032557219999998</v>
      </c>
      <c r="CP111">
        <f>ROUND('qx mannen 2022'!CP111,10)</f>
        <v>0.45945250570000001</v>
      </c>
      <c r="CQ111">
        <f>ROUND('qx mannen 2022'!CQ111,10)</f>
        <v>0.45858025079999998</v>
      </c>
      <c r="CR111">
        <f>ROUND('qx mannen 2022'!CR111,10)</f>
        <v>0.45770881590000001</v>
      </c>
      <c r="CS111">
        <f>ROUND('qx mannen 2022'!CS111,10)</f>
        <v>0.45683820889999999</v>
      </c>
      <c r="CT111">
        <f>ROUND('qx mannen 2022'!CT111,10)</f>
        <v>0.45596843720000002</v>
      </c>
      <c r="CU111">
        <f>ROUND('qx mannen 2022'!CU111,10)</f>
        <v>0.45509950799999999</v>
      </c>
      <c r="CV111">
        <f>ROUND('qx mannen 2022'!CV111,10)</f>
        <v>0.45423142789999998</v>
      </c>
      <c r="CW111">
        <f>ROUND('qx mannen 2022'!CW111,10)</f>
        <v>0.4533642034</v>
      </c>
      <c r="CX111">
        <f>ROUND('qx mannen 2022'!CX111,10)</f>
        <v>0.45249784050000003</v>
      </c>
      <c r="CY111">
        <f>ROUND('qx mannen 2022'!CY111,10)</f>
        <v>0.4516323451</v>
      </c>
      <c r="CZ111">
        <f>ROUND('qx mannen 2022'!CZ111,10)</f>
        <v>0.45076772259999998</v>
      </c>
      <c r="DA111">
        <f>ROUND('qx mannen 2022'!DA111,10)</f>
        <v>0.44990397850000002</v>
      </c>
      <c r="DB111">
        <f>ROUND('qx mannen 2022'!DB111,10)</f>
        <v>0.4490411178</v>
      </c>
      <c r="DC111">
        <f>ROUND('qx mannen 2022'!DC111,10)</f>
        <v>0.44817914530000003</v>
      </c>
      <c r="DD111">
        <f>ROUND('qx mannen 2022'!DD111,10)</f>
        <v>0.44731806569999999</v>
      </c>
      <c r="DE111">
        <f>ROUND('qx mannen 2022'!DE111,10)</f>
        <v>0.44645788349999999</v>
      </c>
      <c r="DF111">
        <f>ROUND('qx mannen 2022'!DF111,10)</f>
        <v>0.44559860309999999</v>
      </c>
      <c r="DG111">
        <f>ROUND('qx mannen 2022'!DG111,10)</f>
        <v>0.4447402285</v>
      </c>
      <c r="DH111">
        <f>ROUND('qx mannen 2022'!DH111,10)</f>
        <v>0.44388276380000002</v>
      </c>
      <c r="DI111">
        <f>ROUND('qx mannen 2022'!DI111,10)</f>
        <v>0.44302621289999999</v>
      </c>
      <c r="DJ111">
        <f>ROUND('qx mannen 2022'!DJ111,10)</f>
        <v>0.44217057949999999</v>
      </c>
      <c r="DK111">
        <f>ROUND('qx mannen 2022'!DK111,10)</f>
        <v>0.4413158673</v>
      </c>
      <c r="DL111">
        <f>ROUND('qx mannen 2022'!DL111,10)</f>
        <v>0.44046207970000001</v>
      </c>
      <c r="DM111">
        <f>ROUND('qx mannen 2022'!DM111,10)</f>
        <v>0.43960922019999998</v>
      </c>
      <c r="DN111">
        <f>ROUND('qx mannen 2022'!DN111,10)</f>
        <v>0.43875729200000002</v>
      </c>
      <c r="DO111">
        <f>ROUND('qx mannen 2022'!DO111,10)</f>
        <v>0.43790629850000001</v>
      </c>
      <c r="DP111">
        <f>ROUND('qx mannen 2022'!DP111,10)</f>
        <v>0.43705624279999999</v>
      </c>
      <c r="DQ111">
        <f>ROUND('qx mannen 2022'!DQ111,10)</f>
        <v>0.43620712779999998</v>
      </c>
      <c r="DR111">
        <f>ROUND('qx mannen 2022'!DR111,10)</f>
        <v>0.43535895660000001</v>
      </c>
      <c r="DS111">
        <f>ROUND('qx mannen 2022'!DS111,10)</f>
        <v>0.43451173209999999</v>
      </c>
      <c r="DT111">
        <f>ROUND('qx mannen 2022'!DT111,10)</f>
        <v>0.43366545709999998</v>
      </c>
      <c r="DU111">
        <f>ROUND('qx mannen 2022'!DU111,10)</f>
        <v>0.4328201344</v>
      </c>
      <c r="DV111">
        <f>ROUND('qx mannen 2022'!DV111,10)</f>
        <v>0.43197576679999999</v>
      </c>
      <c r="DW111">
        <f>ROUND('qx mannen 2022'!DW111,10)</f>
        <v>0.43113235680000001</v>
      </c>
      <c r="DX111">
        <f>ROUND('qx mannen 2022'!DX111,10)</f>
        <v>0.43028990709999998</v>
      </c>
      <c r="DY111">
        <f>ROUND('qx mannen 2022'!DY111,10)</f>
        <v>0.42944842020000001</v>
      </c>
      <c r="DZ111">
        <f>ROUND('qx mannen 2022'!DZ111,10)</f>
        <v>0.42860789869999999</v>
      </c>
      <c r="EA111">
        <f>ROUND('qx mannen 2022'!EA111,10)</f>
        <v>0.42776834489999999</v>
      </c>
      <c r="EB111">
        <f>ROUND('qx mannen 2022'!EB111,10)</f>
        <v>0.4269297614</v>
      </c>
      <c r="EC111">
        <f>ROUND('qx mannen 2022'!EC111,10)</f>
        <v>0.42609215049999999</v>
      </c>
      <c r="ED111">
        <f>ROUND('qx mannen 2022'!ED111,10)</f>
        <v>0.42525551449999999</v>
      </c>
      <c r="EE111">
        <f>ROUND('qx mannen 2022'!EE111,10)</f>
        <v>0.42441985570000001</v>
      </c>
      <c r="EF111">
        <f>ROUND('qx mannen 2022'!EF111,10)</f>
        <v>0.42358517639999999</v>
      </c>
      <c r="EG111">
        <f>ROUND('qx mannen 2022'!EG111,10)</f>
        <v>0.42275147880000002</v>
      </c>
      <c r="EH111">
        <f>ROUND('qx mannen 2022'!EH111,10)</f>
        <v>0.42191876499999997</v>
      </c>
      <c r="EI111">
        <f>ROUND('qx mannen 2022'!EI111,10)</f>
        <v>0.42108703739999997</v>
      </c>
      <c r="EJ111">
        <f>ROUND('qx mannen 2022'!EJ111,10)</f>
        <v>0.42025629780000001</v>
      </c>
      <c r="EK111">
        <f>ROUND('qx mannen 2022'!EK111,10)</f>
        <v>0.4194265486</v>
      </c>
      <c r="EL111">
        <f>ROUND('qx mannen 2022'!EL111,10)</f>
        <v>0.41859779159999999</v>
      </c>
      <c r="EM111">
        <f>ROUND('qx mannen 2022'!EM111,10)</f>
        <v>0.4177700291</v>
      </c>
      <c r="EN111">
        <f>ROUND('qx mannen 2022'!EN111,10)</f>
        <v>0.4169432629</v>
      </c>
      <c r="EO111">
        <f>ROUND('qx mannen 2022'!EO111,10)</f>
        <v>0.416117495</v>
      </c>
      <c r="EP111">
        <f>ROUND('qx mannen 2022'!EP111,10)</f>
        <v>0.41529272750000001</v>
      </c>
      <c r="EQ111">
        <f>ROUND('qx mannen 2022'!EQ111,10)</f>
        <v>0.41446896220000001</v>
      </c>
      <c r="ER111">
        <f>ROUND('qx mannen 2022'!ER111,10)</f>
        <v>0.41364620099999999</v>
      </c>
      <c r="ES111">
        <f>ROUND('qx mannen 2022'!ES111,10)</f>
        <v>0.4128244459</v>
      </c>
      <c r="ET111">
        <f>ROUND('qx mannen 2022'!ET111,10)</f>
        <v>0.41200369869999998</v>
      </c>
      <c r="EU111">
        <f>ROUND('qx mannen 2022'!EU111,10)</f>
        <v>0.4111839612</v>
      </c>
      <c r="EV111">
        <f>ROUND('qx mannen 2022'!EV111,10)</f>
        <v>0.41036523520000001</v>
      </c>
      <c r="EW111">
        <f>ROUND('qx mannen 2022'!EW111,10)</f>
        <v>0.40954752259999999</v>
      </c>
      <c r="EX111">
        <f>ROUND('qx mannen 2022'!EX111,10)</f>
        <v>0.40873082500000002</v>
      </c>
      <c r="EY111">
        <f>ROUND('qx mannen 2022'!EY111,10)</f>
        <v>0.40791514429999998</v>
      </c>
      <c r="EZ111">
        <f>ROUND('qx mannen 2022'!EZ111,10)</f>
        <v>0.4071004822</v>
      </c>
      <c r="FA111">
        <f>ROUND('qx mannen 2022'!FA111,10)</f>
        <v>0.40628684030000001</v>
      </c>
      <c r="FB111">
        <f>ROUND('qx mannen 2022'!FB111,10)</f>
        <v>0.40547422039999997</v>
      </c>
      <c r="FC111">
        <f>ROUND('qx mannen 2022'!FC111,10)</f>
        <v>0.40466262409999998</v>
      </c>
      <c r="FD111">
        <f>ROUND('qx mannen 2022'!FD111,10)</f>
        <v>0.4038520531</v>
      </c>
      <c r="FE111">
        <f>ROUND('qx mannen 2022'!FE111,10)</f>
        <v>0.40304250899999999</v>
      </c>
      <c r="FF111">
        <f>ROUND('qx mannen 2022'!FF111,10)</f>
        <v>0.40223399339999999</v>
      </c>
      <c r="FG111">
        <f>ROUND('qx mannen 2022'!FG111,10)</f>
        <v>0.40142650790000001</v>
      </c>
      <c r="FH111">
        <f>ROUND('qx mannen 2022'!FH111,10)</f>
        <v>0.40062005410000001</v>
      </c>
      <c r="FI111">
        <f>ROUND('qx mannen 2022'!FI111,10)</f>
        <v>0.39981463350000002</v>
      </c>
      <c r="FJ111">
        <f>ROUND('qx mannen 2022'!FJ111,10)</f>
        <v>0.39901024759999998</v>
      </c>
      <c r="FK111">
        <f>ROUND('qx mannen 2022'!FK111,10)</f>
        <v>0.39820689799999998</v>
      </c>
      <c r="FL111">
        <f>ROUND('qx mannen 2022'!FL111,10)</f>
        <v>0.39740458610000001</v>
      </c>
      <c r="FM111">
        <f>ROUND('qx mannen 2022'!FM111,10)</f>
        <v>0.3966033135</v>
      </c>
      <c r="FN111">
        <f>ROUND('qx mannen 2022'!FN111,10)</f>
        <v>0.3958030816</v>
      </c>
      <c r="FO111">
        <f>ROUND('qx mannen 2022'!FO111,10)</f>
        <v>0.39500389180000001</v>
      </c>
      <c r="FP111">
        <f>ROUND('qx mannen 2022'!FP111,10)</f>
        <v>0.3942057457</v>
      </c>
      <c r="FQ111">
        <f>ROUND('qx mannen 2022'!FQ111,10)</f>
        <v>0.39340864440000001</v>
      </c>
    </row>
    <row r="112" spans="2:173" x14ac:dyDescent="0.2">
      <c r="B112">
        <f>ROUND('qx mannen 2022'!B112,10)</f>
        <v>0.58934604260000001</v>
      </c>
      <c r="C112">
        <f>ROUND('qx mannen 2022'!C112,10)</f>
        <v>0.58801205170000004</v>
      </c>
      <c r="D112">
        <f>ROUND('qx mannen 2022'!D112,10)</f>
        <v>0.56279638399999998</v>
      </c>
      <c r="E112">
        <f>ROUND('qx mannen 2022'!E112,10)</f>
        <v>0.55035481470000003</v>
      </c>
      <c r="F112">
        <f>ROUND('qx mannen 2022'!F112,10)</f>
        <v>0.54418700799999997</v>
      </c>
      <c r="G112">
        <f>ROUND('qx mannen 2022'!G112,10)</f>
        <v>0.54109775029999996</v>
      </c>
      <c r="H112">
        <f>ROUND('qx mannen 2022'!H112,10)</f>
        <v>0.53950905849999997</v>
      </c>
      <c r="I112">
        <f>ROUND('qx mannen 2022'!I112,10)</f>
        <v>0.53863907339999995</v>
      </c>
      <c r="J112">
        <f>ROUND('qx mannen 2022'!J112,10)</f>
        <v>0.53810036319999999</v>
      </c>
      <c r="K112">
        <f>ROUND('qx mannen 2022'!K112,10)</f>
        <v>0.53770164080000005</v>
      </c>
      <c r="L112">
        <f>ROUND('qx mannen 2022'!L112,10)</f>
        <v>0.53734930619999999</v>
      </c>
      <c r="M112">
        <f>ROUND('qx mannen 2022'!M112,10)</f>
        <v>0.5369983988</v>
      </c>
      <c r="N112">
        <f>ROUND('qx mannen 2022'!N112,10)</f>
        <v>0.5366281262</v>
      </c>
      <c r="O112">
        <f>ROUND('qx mannen 2022'!O112,10)</f>
        <v>0.53622964880000001</v>
      </c>
      <c r="P112">
        <f>ROUND('qx mannen 2022'!P112,10)</f>
        <v>0.53579998439999998</v>
      </c>
      <c r="Q112">
        <f>ROUND('qx mannen 2022'!Q112,10)</f>
        <v>0.53533896999999997</v>
      </c>
      <c r="R112">
        <f>ROUND('qx mannen 2022'!R112,10)</f>
        <v>0.53484775080000002</v>
      </c>
      <c r="S112">
        <f>ROUND('qx mannen 2022'!S112,10)</f>
        <v>0.53432803299999998</v>
      </c>
      <c r="T112">
        <f>ROUND('qx mannen 2022'!T112,10)</f>
        <v>0.53378171669999996</v>
      </c>
      <c r="U112">
        <f>ROUND('qx mannen 2022'!U112,10)</f>
        <v>0.53321071939999998</v>
      </c>
      <c r="V112">
        <f>ROUND('qx mannen 2022'!V112,10)</f>
        <v>0.53261689329999995</v>
      </c>
      <c r="W112">
        <f>ROUND('qx mannen 2022'!W112,10)</f>
        <v>0.53200199010000004</v>
      </c>
      <c r="X112">
        <f>ROUND('qx mannen 2022'!X112,10)</f>
        <v>0.53136764820000004</v>
      </c>
      <c r="Y112">
        <f>ROUND('qx mannen 2022'!Y112,10)</f>
        <v>0.53071539099999998</v>
      </c>
      <c r="Z112">
        <f>ROUND('qx mannen 2022'!Z112,10)</f>
        <v>0.53004663080000003</v>
      </c>
      <c r="AA112">
        <f>ROUND('qx mannen 2022'!AA112,10)</f>
        <v>0.52936267479999999</v>
      </c>
      <c r="AB112">
        <f>ROUND('qx mannen 2022'!AB112,10)</f>
        <v>0.52866473160000005</v>
      </c>
      <c r="AC112">
        <f>ROUND('qx mannen 2022'!AC112,10)</f>
        <v>0.52795391800000002</v>
      </c>
      <c r="AD112">
        <f>ROUND('qx mannen 2022'!AD112,10)</f>
        <v>0.52723126610000004</v>
      </c>
      <c r="AE112">
        <f>ROUND('qx mannen 2022'!AE112,10)</f>
        <v>0.52649772920000004</v>
      </c>
      <c r="AF112">
        <f>ROUND('qx mannen 2022'!AF112,10)</f>
        <v>0.52575418799999996</v>
      </c>
      <c r="AG112">
        <f>ROUND('qx mannen 2022'!AG112,10)</f>
        <v>0.52500145570000001</v>
      </c>
      <c r="AH112">
        <f>ROUND('qx mannen 2022'!AH112,10)</f>
        <v>0.52424028379999998</v>
      </c>
      <c r="AI112">
        <f>ROUND('qx mannen 2022'!AI112,10)</f>
        <v>0.5234713661</v>
      </c>
      <c r="AJ112">
        <f>ROUND('qx mannen 2022'!AJ112,10)</f>
        <v>0.52269534350000002</v>
      </c>
      <c r="AK112">
        <f>ROUND('qx mannen 2022'!AK112,10)</f>
        <v>0.52191280809999996</v>
      </c>
      <c r="AL112">
        <f>ROUND('qx mannen 2022'!AL112,10)</f>
        <v>0.52112430659999998</v>
      </c>
      <c r="AM112">
        <f>ROUND('qx mannen 2022'!AM112,10)</f>
        <v>0.52033034420000002</v>
      </c>
      <c r="AN112">
        <f>ROUND('qx mannen 2022'!AN112,10)</f>
        <v>0.51953138730000004</v>
      </c>
      <c r="AO112">
        <f>ROUND('qx mannen 2022'!AO112,10)</f>
        <v>0.51872786689999995</v>
      </c>
      <c r="AP112">
        <f>ROUND('qx mannen 2022'!AP112,10)</f>
        <v>0.51792018100000003</v>
      </c>
      <c r="AQ112">
        <f>ROUND('qx mannen 2022'!AQ112,10)</f>
        <v>0.51710869739999998</v>
      </c>
      <c r="AR112">
        <f>ROUND('qx mannen 2022'!AR112,10)</f>
        <v>0.51629375580000003</v>
      </c>
      <c r="AS112">
        <f>ROUND('qx mannen 2022'!AS112,10)</f>
        <v>0.51547567009999995</v>
      </c>
      <c r="AT112">
        <f>ROUND('qx mannen 2022'!AT112,10)</f>
        <v>0.51465473009999996</v>
      </c>
      <c r="AU112">
        <f>ROUND('qx mannen 2022'!AU112,10)</f>
        <v>0.51383120380000002</v>
      </c>
      <c r="AV112">
        <f>ROUND('qx mannen 2022'!AV112,10)</f>
        <v>0.51300533869999998</v>
      </c>
      <c r="AW112">
        <f>ROUND('qx mannen 2022'!AW112,10)</f>
        <v>0.51217736359999999</v>
      </c>
      <c r="AX112">
        <f>ROUND('qx mannen 2022'!AX112,10)</f>
        <v>0.5113474898</v>
      </c>
      <c r="AY112">
        <f>ROUND('qx mannen 2022'!AY112,10)</f>
        <v>0.51051591259999995</v>
      </c>
      <c r="AZ112">
        <f>ROUND('qx mannen 2022'!AZ112,10)</f>
        <v>0.50968281270000004</v>
      </c>
      <c r="BA112">
        <f>ROUND('qx mannen 2022'!BA112,10)</f>
        <v>0.50884835699999997</v>
      </c>
      <c r="BB112">
        <f>ROUND('qx mannen 2022'!BB112,10)</f>
        <v>0.50801269959999995</v>
      </c>
      <c r="BC112">
        <f>ROUND('qx mannen 2022'!BC112,10)</f>
        <v>0.50717598330000002</v>
      </c>
      <c r="BD112">
        <f>ROUND('qx mannen 2022'!BD112,10)</f>
        <v>0.50633834</v>
      </c>
      <c r="BE112">
        <f>ROUND('qx mannen 2022'!BE112,10)</f>
        <v>0.50549989159999997</v>
      </c>
      <c r="BF112">
        <f>ROUND('qx mannen 2022'!BF112,10)</f>
        <v>0.50466075089999995</v>
      </c>
      <c r="BG112">
        <f>ROUND('qx mannen 2022'!BG112,10)</f>
        <v>0.50382102230000003</v>
      </c>
      <c r="BH112">
        <f>ROUND('qx mannen 2022'!BH112,10)</f>
        <v>0.50298080229999997</v>
      </c>
      <c r="BI112">
        <f>ROUND('qx mannen 2022'!BI112,10)</f>
        <v>0.50214018019999995</v>
      </c>
      <c r="BJ112">
        <f>ROUND('qx mannen 2022'!BJ112,10)</f>
        <v>0.50129923880000005</v>
      </c>
      <c r="BK112">
        <f>ROUND('qx mannen 2022'!BK112,10)</f>
        <v>0.50045805450000003</v>
      </c>
      <c r="BL112">
        <f>ROUND('qx mannen 2022'!BL112,10)</f>
        <v>0.49961669819999999</v>
      </c>
      <c r="BM112">
        <f>ROUND('qx mannen 2022'!BM112,10)</f>
        <v>0.49877523559999998</v>
      </c>
      <c r="BN112">
        <f>ROUND('qx mannen 2022'!BN112,10)</f>
        <v>0.49793372730000002</v>
      </c>
      <c r="BO112">
        <f>ROUND('qx mannen 2022'!BO112,10)</f>
        <v>0.49709222980000001</v>
      </c>
      <c r="BP112">
        <f>ROUND('qx mannen 2022'!BP112,10)</f>
        <v>0.49625079519999998</v>
      </c>
      <c r="BQ112">
        <f>ROUND('qx mannen 2022'!BQ112,10)</f>
        <v>0.49540947190000001</v>
      </c>
      <c r="BR112">
        <f>ROUND('qx mannen 2022'!BR112,10)</f>
        <v>0.49456830480000002</v>
      </c>
      <c r="BS112">
        <f>ROUND('qx mannen 2022'!BS112,10)</f>
        <v>0.49372733549999998</v>
      </c>
      <c r="BT112">
        <f>ROUND('qx mannen 2022'!BT112,10)</f>
        <v>0.49288660270000001</v>
      </c>
      <c r="BU112">
        <f>ROUND('qx mannen 2022'!BU112,10)</f>
        <v>0.49204614219999998</v>
      </c>
      <c r="BV112">
        <f>ROUND('qx mannen 2022'!BV112,10)</f>
        <v>0.49120598729999998</v>
      </c>
      <c r="BW112">
        <f>ROUND('qx mannen 2022'!BW112,10)</f>
        <v>0.49036616900000002</v>
      </c>
      <c r="BX112">
        <f>ROUND('qx mannen 2022'!BX112,10)</f>
        <v>0.48952671599999997</v>
      </c>
      <c r="BY112">
        <f>ROUND('qx mannen 2022'!BY112,10)</f>
        <v>0.48868765520000002</v>
      </c>
      <c r="BZ112">
        <f>ROUND('qx mannen 2022'!BZ112,10)</f>
        <v>0.48784901139999998</v>
      </c>
      <c r="CA112">
        <f>ROUND('qx mannen 2022'!CA112,10)</f>
        <v>0.4870108078</v>
      </c>
      <c r="CB112">
        <f>ROUND('qx mannen 2022'!CB112,10)</f>
        <v>0.4861730661</v>
      </c>
      <c r="CC112">
        <f>ROUND('qx mannen 2022'!CC112,10)</f>
        <v>0.4853358062</v>
      </c>
      <c r="CD112">
        <f>ROUND('qx mannen 2022'!CD112,10)</f>
        <v>0.48449904719999998</v>
      </c>
      <c r="CE112">
        <f>ROUND('qx mannen 2022'!CE112,10)</f>
        <v>0.48366280639999998</v>
      </c>
      <c r="CF112">
        <f>ROUND('qx mannen 2022'!CF112,10)</f>
        <v>0.48282710029999998</v>
      </c>
      <c r="CG112">
        <f>ROUND('qx mannen 2022'!CG112,10)</f>
        <v>0.48199194410000001</v>
      </c>
      <c r="CH112">
        <f>ROUND('qx mannen 2022'!CH112,10)</f>
        <v>0.48115735230000001</v>
      </c>
      <c r="CI112">
        <f>ROUND('qx mannen 2022'!CI112,10)</f>
        <v>0.48032333820000001</v>
      </c>
      <c r="CJ112">
        <f>ROUND('qx mannen 2022'!CJ112,10)</f>
        <v>0.4794899145</v>
      </c>
      <c r="CK112">
        <f>ROUND('qx mannen 2022'!CK112,10)</f>
        <v>0.47865709280000002</v>
      </c>
      <c r="CL112">
        <f>ROUND('qx mannen 2022'!CL112,10)</f>
        <v>0.47782488429999997</v>
      </c>
      <c r="CM112">
        <f>ROUND('qx mannen 2022'!CM112,10)</f>
        <v>0.47699329940000001</v>
      </c>
      <c r="CN112">
        <f>ROUND('qx mannen 2022'!CN112,10)</f>
        <v>0.47616234800000001</v>
      </c>
      <c r="CO112">
        <f>ROUND('qx mannen 2022'!CO112,10)</f>
        <v>0.4753320392</v>
      </c>
      <c r="CP112">
        <f>ROUND('qx mannen 2022'!CP112,10)</f>
        <v>0.47450238169999998</v>
      </c>
      <c r="CQ112">
        <f>ROUND('qx mannen 2022'!CQ112,10)</f>
        <v>0.47367338380000001</v>
      </c>
      <c r="CR112">
        <f>ROUND('qx mannen 2022'!CR112,10)</f>
        <v>0.47284505319999998</v>
      </c>
      <c r="CS112">
        <f>ROUND('qx mannen 2022'!CS112,10)</f>
        <v>0.47201739729999997</v>
      </c>
      <c r="CT112">
        <f>ROUND('qx mannen 2022'!CT112,10)</f>
        <v>0.47119042309999998</v>
      </c>
      <c r="CU112">
        <f>ROUND('qx mannen 2022'!CU112,10)</f>
        <v>0.47036413710000002</v>
      </c>
      <c r="CV112">
        <f>ROUND('qx mannen 2022'!CV112,10)</f>
        <v>0.46953854569999998</v>
      </c>
      <c r="CW112">
        <f>ROUND('qx mannen 2022'!CW112,10)</f>
        <v>0.46871365479999999</v>
      </c>
      <c r="CX112">
        <f>ROUND('qx mannen 2022'!CX112,10)</f>
        <v>0.46788947009999998</v>
      </c>
      <c r="CY112">
        <f>ROUND('qx mannen 2022'!CY112,10)</f>
        <v>0.46706599700000001</v>
      </c>
      <c r="CZ112">
        <f>ROUND('qx mannen 2022'!CZ112,10)</f>
        <v>0.46624324080000001</v>
      </c>
      <c r="DA112">
        <f>ROUND('qx mannen 2022'!DA112,10)</f>
        <v>0.4654212063</v>
      </c>
      <c r="DB112">
        <f>ROUND('qx mannen 2022'!DB112,10)</f>
        <v>0.46459989829999998</v>
      </c>
      <c r="DC112">
        <f>ROUND('qx mannen 2022'!DC112,10)</f>
        <v>0.4637793214</v>
      </c>
      <c r="DD112">
        <f>ROUND('qx mannen 2022'!DD112,10)</f>
        <v>0.46295947980000002</v>
      </c>
      <c r="DE112">
        <f>ROUND('qx mannen 2022'!DE112,10)</f>
        <v>0.46214037800000002</v>
      </c>
      <c r="DF112">
        <f>ROUND('qx mannen 2022'!DF112,10)</f>
        <v>0.46132201969999997</v>
      </c>
      <c r="DG112">
        <f>ROUND('qx mannen 2022'!DG112,10)</f>
        <v>0.46050440910000001</v>
      </c>
      <c r="DH112">
        <f>ROUND('qx mannen 2022'!DH112,10)</f>
        <v>0.45968754969999998</v>
      </c>
      <c r="DI112">
        <f>ROUND('qx mannen 2022'!DI112,10)</f>
        <v>0.45887144540000002</v>
      </c>
      <c r="DJ112">
        <f>ROUND('qx mannen 2022'!DJ112,10)</f>
        <v>0.45805609949999998</v>
      </c>
      <c r="DK112">
        <f>ROUND('qx mannen 2022'!DK112,10)</f>
        <v>0.45724151549999997</v>
      </c>
      <c r="DL112">
        <f>ROUND('qx mannen 2022'!DL112,10)</f>
        <v>0.4564276967</v>
      </c>
      <c r="DM112">
        <f>ROUND('qx mannen 2022'!DM112,10)</f>
        <v>0.45561464619999997</v>
      </c>
      <c r="DN112">
        <f>ROUND('qx mannen 2022'!DN112,10)</f>
        <v>0.45480236740000002</v>
      </c>
      <c r="DO112">
        <f>ROUND('qx mannen 2022'!DO112,10)</f>
        <v>0.45399086300000002</v>
      </c>
      <c r="DP112">
        <f>ROUND('qx mannen 2022'!DP112,10)</f>
        <v>0.45318013620000003</v>
      </c>
      <c r="DQ112">
        <f>ROUND('qx mannen 2022'!DQ112,10)</f>
        <v>0.45237018979999999</v>
      </c>
      <c r="DR112">
        <f>ROUND('qx mannen 2022'!DR112,10)</f>
        <v>0.45156102660000003</v>
      </c>
      <c r="DS112">
        <f>ROUND('qx mannen 2022'!DS112,10)</f>
        <v>0.45075264939999998</v>
      </c>
      <c r="DT112">
        <f>ROUND('qx mannen 2022'!DT112,10)</f>
        <v>0.44994506080000002</v>
      </c>
      <c r="DU112">
        <f>ROUND('qx mannen 2022'!DU112,10)</f>
        <v>0.44913826350000002</v>
      </c>
      <c r="DV112">
        <f>ROUND('qx mannen 2022'!DV112,10)</f>
        <v>0.44833226009999999</v>
      </c>
      <c r="DW112">
        <f>ROUND('qx mannen 2022'!DW112,10)</f>
        <v>0.44752705310000002</v>
      </c>
      <c r="DX112">
        <f>ROUND('qx mannen 2022'!DX112,10)</f>
        <v>0.44672264499999997</v>
      </c>
      <c r="DY112">
        <f>ROUND('qx mannen 2022'!DY112,10)</f>
        <v>0.44591903820000001</v>
      </c>
      <c r="DZ112">
        <f>ROUND('qx mannen 2022'!DZ112,10)</f>
        <v>0.44511623509999998</v>
      </c>
      <c r="EA112">
        <f>ROUND('qx mannen 2022'!EA112,10)</f>
        <v>0.44431423809999998</v>
      </c>
      <c r="EB112">
        <f>ROUND('qx mannen 2022'!EB112,10)</f>
        <v>0.44351304940000003</v>
      </c>
      <c r="EC112">
        <f>ROUND('qx mannen 2022'!EC112,10)</f>
        <v>0.44271267139999998</v>
      </c>
      <c r="ED112">
        <f>ROUND('qx mannen 2022'!ED112,10)</f>
        <v>0.44191310620000002</v>
      </c>
      <c r="EE112">
        <f>ROUND('qx mannen 2022'!EE112,10)</f>
        <v>0.4411143562</v>
      </c>
      <c r="EF112">
        <f>ROUND('qx mannen 2022'!EF112,10)</f>
        <v>0.44031642339999999</v>
      </c>
      <c r="EG112">
        <f>ROUND('qx mannen 2022'!EG112,10)</f>
        <v>0.43951931</v>
      </c>
      <c r="EH112">
        <f>ROUND('qx mannen 2022'!EH112,10)</f>
        <v>0.43872301819999998</v>
      </c>
      <c r="EI112">
        <f>ROUND('qx mannen 2022'!EI112,10)</f>
        <v>0.43792754989999999</v>
      </c>
      <c r="EJ112">
        <f>ROUND('qx mannen 2022'!EJ112,10)</f>
        <v>0.43713290729999998</v>
      </c>
      <c r="EK112">
        <f>ROUND('qx mannen 2022'!EK112,10)</f>
        <v>0.43633909240000002</v>
      </c>
      <c r="EL112">
        <f>ROUND('qx mannen 2022'!EL112,10)</f>
        <v>0.43554610729999998</v>
      </c>
      <c r="EM112">
        <f>ROUND('qx mannen 2022'!EM112,10)</f>
        <v>0.43475395379999998</v>
      </c>
      <c r="EN112">
        <f>ROUND('qx mannen 2022'!EN112,10)</f>
        <v>0.43396263390000001</v>
      </c>
      <c r="EO112">
        <f>ROUND('qx mannen 2022'!EO112,10)</f>
        <v>0.4331721496</v>
      </c>
      <c r="EP112">
        <f>ROUND('qx mannen 2022'!EP112,10)</f>
        <v>0.43238250280000001</v>
      </c>
      <c r="EQ112">
        <f>ROUND('qx mannen 2022'!EQ112,10)</f>
        <v>0.43159369549999999</v>
      </c>
      <c r="ER112">
        <f>ROUND('qx mannen 2022'!ER112,10)</f>
        <v>0.4308057293</v>
      </c>
      <c r="ES112">
        <f>ROUND('qx mannen 2022'!ES112,10)</f>
        <v>0.43001860629999999</v>
      </c>
      <c r="ET112">
        <f>ROUND('qx mannen 2022'!ET112,10)</f>
        <v>0.42923232820000001</v>
      </c>
      <c r="EU112">
        <f>ROUND('qx mannen 2022'!EU112,10)</f>
        <v>0.42844689689999998</v>
      </c>
      <c r="EV112">
        <f>ROUND('qx mannen 2022'!EV112,10)</f>
        <v>0.4276623141</v>
      </c>
      <c r="EW112">
        <f>ROUND('qx mannen 2022'!EW112,10)</f>
        <v>0.42687858169999998</v>
      </c>
      <c r="EX112">
        <f>ROUND('qx mannen 2022'!EX112,10)</f>
        <v>0.42609570130000002</v>
      </c>
      <c r="EY112">
        <f>ROUND('qx mannen 2022'!EY112,10)</f>
        <v>0.42531367469999998</v>
      </c>
      <c r="EZ112">
        <f>ROUND('qx mannen 2022'!EZ112,10)</f>
        <v>0.42453250370000001</v>
      </c>
      <c r="FA112">
        <f>ROUND('qx mannen 2022'!FA112,10)</f>
        <v>0.42375218990000002</v>
      </c>
      <c r="FB112">
        <f>ROUND('qx mannen 2022'!FB112,10)</f>
        <v>0.4229727351</v>
      </c>
      <c r="FC112">
        <f>ROUND('qx mannen 2022'!FC112,10)</f>
        <v>0.42219414080000001</v>
      </c>
      <c r="FD112">
        <f>ROUND('qx mannen 2022'!FD112,10)</f>
        <v>0.42141640879999998</v>
      </c>
      <c r="FE112">
        <f>ROUND('qx mannen 2022'!FE112,10)</f>
        <v>0.42063954069999998</v>
      </c>
      <c r="FF112">
        <f>ROUND('qx mannen 2022'!FF112,10)</f>
        <v>0.41986353809999999</v>
      </c>
      <c r="FG112">
        <f>ROUND('qx mannen 2022'!FG112,10)</f>
        <v>0.41908840260000002</v>
      </c>
      <c r="FH112">
        <f>ROUND('qx mannen 2022'!FH112,10)</f>
        <v>0.41831413579999999</v>
      </c>
      <c r="FI112">
        <f>ROUND('qx mannen 2022'!FI112,10)</f>
        <v>0.41754073930000002</v>
      </c>
      <c r="FJ112">
        <f>ROUND('qx mannen 2022'!FJ112,10)</f>
        <v>0.41676821460000002</v>
      </c>
      <c r="FK112">
        <f>ROUND('qx mannen 2022'!FK112,10)</f>
        <v>0.41599656340000002</v>
      </c>
      <c r="FL112">
        <f>ROUND('qx mannen 2022'!FL112,10)</f>
        <v>0.41522578700000001</v>
      </c>
      <c r="FM112">
        <f>ROUND('qx mannen 2022'!FM112,10)</f>
        <v>0.41445588709999998</v>
      </c>
      <c r="FN112">
        <f>ROUND('qx mannen 2022'!FN112,10)</f>
        <v>0.41368686510000002</v>
      </c>
      <c r="FO112">
        <f>ROUND('qx mannen 2022'!FO112,10)</f>
        <v>0.41291872260000001</v>
      </c>
      <c r="FP112">
        <f>ROUND('qx mannen 2022'!FP112,10)</f>
        <v>0.41215146089999999</v>
      </c>
      <c r="FQ112">
        <f>ROUND('qx mannen 2022'!FQ112,10)</f>
        <v>0.41138508159999998</v>
      </c>
    </row>
    <row r="113" spans="2:173" x14ac:dyDescent="0.2">
      <c r="B113">
        <f>ROUND('qx mannen 2022'!B113,10)</f>
        <v>0.60010063999999996</v>
      </c>
      <c r="C113">
        <f>ROUND('qx mannen 2022'!C113,10)</f>
        <v>0.59871815449999999</v>
      </c>
      <c r="D113">
        <f>ROUND('qx mannen 2022'!D113,10)</f>
        <v>0.57336954120000005</v>
      </c>
      <c r="E113">
        <f>ROUND('qx mannen 2022'!E113,10)</f>
        <v>0.5608354029</v>
      </c>
      <c r="F113">
        <f>ROUND('qx mannen 2022'!F113,10)</f>
        <v>0.55461008609999995</v>
      </c>
      <c r="G113">
        <f>ROUND('qx mannen 2022'!G113,10)</f>
        <v>0.55148616549999996</v>
      </c>
      <c r="H113">
        <f>ROUND('qx mannen 2022'!H113,10)</f>
        <v>0.54987725170000001</v>
      </c>
      <c r="I113">
        <f>ROUND('qx mannen 2022'!I113,10)</f>
        <v>0.54899661259999999</v>
      </c>
      <c r="J113">
        <f>ROUND('qx mannen 2022'!J113,10)</f>
        <v>0.54845409710000004</v>
      </c>
      <c r="K113">
        <f>ROUND('qx mannen 2022'!K113,10)</f>
        <v>0.54805687449999996</v>
      </c>
      <c r="L113">
        <f>ROUND('qx mannen 2022'!L113,10)</f>
        <v>0.54771042150000004</v>
      </c>
      <c r="M113">
        <f>ROUND('qx mannen 2022'!M113,10)</f>
        <v>0.54736917900000004</v>
      </c>
      <c r="N113">
        <f>ROUND('qx mannen 2022'!N113,10)</f>
        <v>0.54701192980000002</v>
      </c>
      <c r="O113">
        <f>ROUND('qx mannen 2022'!O113,10)</f>
        <v>0.54662950610000005</v>
      </c>
      <c r="P113">
        <f>ROUND('qx mannen 2022'!P113,10)</f>
        <v>0.54621865410000003</v>
      </c>
      <c r="Q113">
        <f>ROUND('qx mannen 2022'!Q113,10)</f>
        <v>0.54577897580000001</v>
      </c>
      <c r="R113">
        <f>ROUND('qx mannen 2022'!R113,10)</f>
        <v>0.54531140720000004</v>
      </c>
      <c r="S113">
        <f>ROUND('qx mannen 2022'!S113,10)</f>
        <v>0.54481746499999995</v>
      </c>
      <c r="T113">
        <f>ROUND('qx mannen 2022'!T113,10)</f>
        <v>0.54429887600000004</v>
      </c>
      <c r="U113">
        <f>ROUND('qx mannen 2022'!U113,10)</f>
        <v>0.54375739850000004</v>
      </c>
      <c r="V113">
        <f>ROUND('qx mannen 2022'!V113,10)</f>
        <v>0.54319473829999998</v>
      </c>
      <c r="W113">
        <f>ROUND('qx mannen 2022'!W113,10)</f>
        <v>0.54261251170000002</v>
      </c>
      <c r="X113">
        <f>ROUND('qx mannen 2022'!X113,10)</f>
        <v>0.54201223220000005</v>
      </c>
      <c r="Y113">
        <f>ROUND('qx mannen 2022'!Y113,10)</f>
        <v>0.54139530769999999</v>
      </c>
      <c r="Z113">
        <f>ROUND('qx mannen 2022'!Z113,10)</f>
        <v>0.5407630443</v>
      </c>
      <c r="AA113">
        <f>ROUND('qx mannen 2022'!AA113,10)</f>
        <v>0.54011665040000001</v>
      </c>
      <c r="AB113">
        <f>ROUND('qx mannen 2022'!AB113,10)</f>
        <v>0.53945724370000003</v>
      </c>
      <c r="AC113">
        <f>ROUND('qx mannen 2022'!AC113,10)</f>
        <v>0.53878585720000005</v>
      </c>
      <c r="AD113">
        <f>ROUND('qx mannen 2022'!AD113,10)</f>
        <v>0.53810344519999997</v>
      </c>
      <c r="AE113">
        <f>ROUND('qx mannen 2022'!AE113,10)</f>
        <v>0.53741088950000004</v>
      </c>
      <c r="AF113">
        <f>ROUND('qx mannen 2022'!AF113,10)</f>
        <v>0.53670900450000003</v>
      </c>
      <c r="AG113">
        <f>ROUND('qx mannen 2022'!AG113,10)</f>
        <v>0.53599854229999999</v>
      </c>
      <c r="AH113">
        <f>ROUND('qx mannen 2022'!AH113,10)</f>
        <v>0.53528019790000003</v>
      </c>
      <c r="AI113">
        <f>ROUND('qx mannen 2022'!AI113,10)</f>
        <v>0.53455461289999995</v>
      </c>
      <c r="AJ113">
        <f>ROUND('qx mannen 2022'!AJ113,10)</f>
        <v>0.53382238029999995</v>
      </c>
      <c r="AK113">
        <f>ROUND('qx mannen 2022'!AK113,10)</f>
        <v>0.53308404740000004</v>
      </c>
      <c r="AL113">
        <f>ROUND('qx mannen 2022'!AL113,10)</f>
        <v>0.53234012009999998</v>
      </c>
      <c r="AM113">
        <f>ROUND('qx mannen 2022'!AM113,10)</f>
        <v>0.53159106550000002</v>
      </c>
      <c r="AN113">
        <f>ROUND('qx mannen 2022'!AN113,10)</f>
        <v>0.53083731509999998</v>
      </c>
      <c r="AO113">
        <f>ROUND('qx mannen 2022'!AO113,10)</f>
        <v>0.53007926750000001</v>
      </c>
      <c r="AP113">
        <f>ROUND('qx mannen 2022'!AP113,10)</f>
        <v>0.52931729080000001</v>
      </c>
      <c r="AQ113">
        <f>ROUND('qx mannen 2022'!AQ113,10)</f>
        <v>0.52855172530000005</v>
      </c>
      <c r="AR113">
        <f>ROUND('qx mannen 2022'!AR113,10)</f>
        <v>0.52778288510000004</v>
      </c>
      <c r="AS113">
        <f>ROUND('qx mannen 2022'!AS113,10)</f>
        <v>0.52701106060000003</v>
      </c>
      <c r="AT113">
        <f>ROUND('qx mannen 2022'!AT113,10)</f>
        <v>0.52623651999999999</v>
      </c>
      <c r="AU113">
        <f>ROUND('qx mannen 2022'!AU113,10)</f>
        <v>0.5254595111</v>
      </c>
      <c r="AV113">
        <f>ROUND('qx mannen 2022'!AV113,10)</f>
        <v>0.52468026280000002</v>
      </c>
      <c r="AW113">
        <f>ROUND('qx mannen 2022'!AW113,10)</f>
        <v>0.52389898690000003</v>
      </c>
      <c r="AX113">
        <f>ROUND('qx mannen 2022'!AX113,10)</f>
        <v>0.52311587869999998</v>
      </c>
      <c r="AY113">
        <f>ROUND('qx mannen 2022'!AY113,10)</f>
        <v>0.52233111919999997</v>
      </c>
      <c r="AZ113">
        <f>ROUND('qx mannen 2022'!AZ113,10)</f>
        <v>0.52154487510000003</v>
      </c>
      <c r="BA113">
        <f>ROUND('qx mannen 2022'!BA113,10)</f>
        <v>0.52075730109999996</v>
      </c>
      <c r="BB113">
        <f>ROUND('qx mannen 2022'!BB113,10)</f>
        <v>0.51996853980000002</v>
      </c>
      <c r="BC113">
        <f>ROUND('qx mannen 2022'!BC113,10)</f>
        <v>0.51917872310000002</v>
      </c>
      <c r="BD113">
        <f>ROUND('qx mannen 2022'!BD113,10)</f>
        <v>0.51838797299999995</v>
      </c>
      <c r="BE113">
        <f>ROUND('qx mannen 2022'!BE113,10)</f>
        <v>0.51759640250000005</v>
      </c>
      <c r="BF113">
        <f>ROUND('qx mannen 2022'!BF113,10)</f>
        <v>0.51680411589999997</v>
      </c>
      <c r="BG113">
        <f>ROUND('qx mannen 2022'!BG113,10)</f>
        <v>0.51601120960000002</v>
      </c>
      <c r="BH113">
        <f>ROUND('qx mannen 2022'!BH113,10)</f>
        <v>0.51521777300000005</v>
      </c>
      <c r="BI113">
        <f>ROUND('qx mannen 2022'!BI113,10)</f>
        <v>0.5144238887</v>
      </c>
      <c r="BJ113">
        <f>ROUND('qx mannen 2022'!BJ113,10)</f>
        <v>0.5136296333</v>
      </c>
      <c r="BK113">
        <f>ROUND('qx mannen 2022'!BK113,10)</f>
        <v>0.51283507740000001</v>
      </c>
      <c r="BL113">
        <f>ROUND('qx mannen 2022'!BL113,10)</f>
        <v>0.51204028660000001</v>
      </c>
      <c r="BM113">
        <f>ROUND('qx mannen 2022'!BM113,10)</f>
        <v>0.51124532150000002</v>
      </c>
      <c r="BN113">
        <f>ROUND('qx mannen 2022'!BN113,10)</f>
        <v>0.51045023850000004</v>
      </c>
      <c r="BO113">
        <f>ROUND('qx mannen 2022'!BO113,10)</f>
        <v>0.50965508960000006</v>
      </c>
      <c r="BP113">
        <f>ROUND('qx mannen 2022'!BP113,10)</f>
        <v>0.50885992300000005</v>
      </c>
      <c r="BQ113">
        <f>ROUND('qx mannen 2022'!BQ113,10)</f>
        <v>0.50806478349999995</v>
      </c>
      <c r="BR113">
        <f>ROUND('qx mannen 2022'!BR113,10)</f>
        <v>0.50726971259999998</v>
      </c>
      <c r="BS113">
        <f>ROUND('qx mannen 2022'!BS113,10)</f>
        <v>0.50647474869999998</v>
      </c>
      <c r="BT113">
        <f>ROUND('qx mannen 2022'!BT113,10)</f>
        <v>0.50567992760000002</v>
      </c>
      <c r="BU113">
        <f>ROUND('qx mannen 2022'!BU113,10)</f>
        <v>0.50488528239999997</v>
      </c>
      <c r="BV113">
        <f>ROUND('qx mannen 2022'!BV113,10)</f>
        <v>0.50409084390000003</v>
      </c>
      <c r="BW113">
        <f>ROUND('qx mannen 2022'!BW113,10)</f>
        <v>0.50329664070000002</v>
      </c>
      <c r="BX113">
        <f>ROUND('qx mannen 2022'!BX113,10)</f>
        <v>0.50250269930000002</v>
      </c>
      <c r="BY113">
        <f>ROUND('qx mannen 2022'!BY113,10)</f>
        <v>0.50170904449999998</v>
      </c>
      <c r="BZ113">
        <f>ROUND('qx mannen 2022'!BZ113,10)</f>
        <v>0.50091569940000003</v>
      </c>
      <c r="CA113">
        <f>ROUND('qx mannen 2022'!CA113,10)</f>
        <v>0.50012268520000003</v>
      </c>
      <c r="CB113">
        <f>ROUND('qx mannen 2022'!CB113,10)</f>
        <v>0.49933002199999998</v>
      </c>
      <c r="CC113">
        <f>ROUND('qx mannen 2022'!CC113,10)</f>
        <v>0.49853772829999998</v>
      </c>
      <c r="CD113">
        <f>ROUND('qx mannen 2022'!CD113,10)</f>
        <v>0.49774582150000002</v>
      </c>
      <c r="CE113">
        <f>ROUND('qx mannen 2022'!CE113,10)</f>
        <v>0.49695431769999998</v>
      </c>
      <c r="CF113">
        <f>ROUND('qx mannen 2022'!CF113,10)</f>
        <v>0.49616323210000002</v>
      </c>
      <c r="CG113">
        <f>ROUND('qx mannen 2022'!CG113,10)</f>
        <v>0.49537257880000002</v>
      </c>
      <c r="CH113">
        <f>ROUND('qx mannen 2022'!CH113,10)</f>
        <v>0.49458237100000002</v>
      </c>
      <c r="CI113">
        <f>ROUND('qx mannen 2022'!CI113,10)</f>
        <v>0.4937926211</v>
      </c>
      <c r="CJ113">
        <f>ROUND('qx mannen 2022'!CJ113,10)</f>
        <v>0.49300334070000001</v>
      </c>
      <c r="CK113">
        <f>ROUND('qx mannen 2022'!CK113,10)</f>
        <v>0.49221454059999997</v>
      </c>
      <c r="CL113">
        <f>ROUND('qx mannen 2022'!CL113,10)</f>
        <v>0.49142623099999999</v>
      </c>
      <c r="CM113">
        <f>ROUND('qx mannen 2022'!CM113,10)</f>
        <v>0.49063842159999999</v>
      </c>
      <c r="CN113">
        <f>ROUND('qx mannen 2022'!CN113,10)</f>
        <v>0.48985112139999998</v>
      </c>
      <c r="CO113">
        <f>ROUND('qx mannen 2022'!CO113,10)</f>
        <v>0.4890643388</v>
      </c>
      <c r="CP113">
        <f>ROUND('qx mannen 2022'!CP113,10)</f>
        <v>0.48827808189999999</v>
      </c>
      <c r="CQ113">
        <f>ROUND('qx mannen 2022'!CQ113,10)</f>
        <v>0.48749235819999998</v>
      </c>
      <c r="CR113">
        <f>ROUND('qx mannen 2022'!CR113,10)</f>
        <v>0.48670717499999999</v>
      </c>
      <c r="CS113">
        <f>ROUND('qx mannen 2022'!CS113,10)</f>
        <v>0.48592253880000003</v>
      </c>
      <c r="CT113">
        <f>ROUND('qx mannen 2022'!CT113,10)</f>
        <v>0.48513845630000002</v>
      </c>
      <c r="CU113">
        <f>ROUND('qx mannen 2022'!CU113,10)</f>
        <v>0.48435493330000001</v>
      </c>
      <c r="CV113">
        <f>ROUND('qx mannen 2022'!CV113,10)</f>
        <v>0.4835719758</v>
      </c>
      <c r="CW113">
        <f>ROUND('qx mannen 2022'!CW113,10)</f>
        <v>0.48278958919999998</v>
      </c>
      <c r="CX113">
        <f>ROUND('qx mannen 2022'!CX113,10)</f>
        <v>0.4820077787</v>
      </c>
      <c r="CY113">
        <f>ROUND('qx mannen 2022'!CY113,10)</f>
        <v>0.48122654929999997</v>
      </c>
      <c r="CZ113">
        <f>ROUND('qx mannen 2022'!CZ113,10)</f>
        <v>0.48044590580000002</v>
      </c>
      <c r="DA113">
        <f>ROUND('qx mannen 2022'!DA113,10)</f>
        <v>0.47966585270000001</v>
      </c>
      <c r="DB113">
        <f>ROUND('qx mannen 2022'!DB113,10)</f>
        <v>0.47888639449999998</v>
      </c>
      <c r="DC113">
        <f>ROUND('qx mannen 2022'!DC113,10)</f>
        <v>0.47810753509999998</v>
      </c>
      <c r="DD113">
        <f>ROUND('qx mannen 2022'!DD113,10)</f>
        <v>0.47732927879999998</v>
      </c>
      <c r="DE113">
        <f>ROUND('qx mannen 2022'!DE113,10)</f>
        <v>0.4765516293</v>
      </c>
      <c r="DF113">
        <f>ROUND('qx mannen 2022'!DF113,10)</f>
        <v>0.47577459039999997</v>
      </c>
      <c r="DG113">
        <f>ROUND('qx mannen 2022'!DG113,10)</f>
        <v>0.47499816560000002</v>
      </c>
      <c r="DH113">
        <f>ROUND('qx mannen 2022'!DH113,10)</f>
        <v>0.47422235839999999</v>
      </c>
      <c r="DI113">
        <f>ROUND('qx mannen 2022'!DI113,10)</f>
        <v>0.47344717219999999</v>
      </c>
      <c r="DJ113">
        <f>ROUND('qx mannen 2022'!DJ113,10)</f>
        <v>0.4726726101</v>
      </c>
      <c r="DK113">
        <f>ROUND('qx mannen 2022'!DK113,10)</f>
        <v>0.47189867540000002</v>
      </c>
      <c r="DL113">
        <f>ROUND('qx mannen 2022'!DL113,10)</f>
        <v>0.47112537100000001</v>
      </c>
      <c r="DM113">
        <f>ROUND('qx mannen 2022'!DM113,10)</f>
        <v>0.47035270000000001</v>
      </c>
      <c r="DN113">
        <f>ROUND('qx mannen 2022'!DN113,10)</f>
        <v>0.46958066520000002</v>
      </c>
      <c r="DO113">
        <f>ROUND('qx mannen 2022'!DO113,10)</f>
        <v>0.4688092693</v>
      </c>
      <c r="DP113">
        <f>ROUND('qx mannen 2022'!DP113,10)</f>
        <v>0.46803851530000001</v>
      </c>
      <c r="DQ113">
        <f>ROUND('qx mannen 2022'!DQ113,10)</f>
        <v>0.46726840559999999</v>
      </c>
      <c r="DR113">
        <f>ROUND('qx mannen 2022'!DR113,10)</f>
        <v>0.46649894289999999</v>
      </c>
      <c r="DS113">
        <f>ROUND('qx mannen 2022'!DS113,10)</f>
        <v>0.4657301297</v>
      </c>
      <c r="DT113">
        <f>ROUND('qx mannen 2022'!DT113,10)</f>
        <v>0.4649619686</v>
      </c>
      <c r="DU113">
        <f>ROUND('qx mannen 2022'!DU113,10)</f>
        <v>0.46419446199999997</v>
      </c>
      <c r="DV113">
        <f>ROUND('qx mannen 2022'!DV113,10)</f>
        <v>0.46342761220000001</v>
      </c>
      <c r="DW113">
        <f>ROUND('qx mannen 2022'!DW113,10)</f>
        <v>0.46266142160000001</v>
      </c>
      <c r="DX113">
        <f>ROUND('qx mannen 2022'!DX113,10)</f>
        <v>0.46189589260000002</v>
      </c>
      <c r="DY113">
        <f>ROUND('qx mannen 2022'!DY113,10)</f>
        <v>0.4611310273</v>
      </c>
      <c r="DZ113">
        <f>ROUND('qx mannen 2022'!DZ113,10)</f>
        <v>0.46036682800000001</v>
      </c>
      <c r="EA113">
        <f>ROUND('qx mannen 2022'!EA113,10)</f>
        <v>0.45960329690000001</v>
      </c>
      <c r="EB113">
        <f>ROUND('qx mannen 2022'!EB113,10)</f>
        <v>0.45884043610000003</v>
      </c>
      <c r="EC113">
        <f>ROUND('qx mannen 2022'!EC113,10)</f>
        <v>0.4580782478</v>
      </c>
      <c r="ED113">
        <f>ROUND('qx mannen 2022'!ED113,10)</f>
        <v>0.457316734</v>
      </c>
      <c r="EE113">
        <f>ROUND('qx mannen 2022'!EE113,10)</f>
        <v>0.45655589680000003</v>
      </c>
      <c r="EF113">
        <f>ROUND('qx mannen 2022'!EF113,10)</f>
        <v>0.45579573829999998</v>
      </c>
      <c r="EG113">
        <f>ROUND('qx mannen 2022'!EG113,10)</f>
        <v>0.4550362604</v>
      </c>
      <c r="EH113">
        <f>ROUND('qx mannen 2022'!EH113,10)</f>
        <v>0.4542774651</v>
      </c>
      <c r="EI113">
        <f>ROUND('qx mannen 2022'!EI113,10)</f>
        <v>0.45351935440000002</v>
      </c>
      <c r="EJ113">
        <f>ROUND('qx mannen 2022'!EJ113,10)</f>
        <v>0.4527619302</v>
      </c>
      <c r="EK113">
        <f>ROUND('qx mannen 2022'!EK113,10)</f>
        <v>0.45200519449999998</v>
      </c>
      <c r="EL113">
        <f>ROUND('qx mannen 2022'!EL113,10)</f>
        <v>0.45124914910000002</v>
      </c>
      <c r="EM113">
        <f>ROUND('qx mannen 2022'!EM113,10)</f>
        <v>0.45049379579999999</v>
      </c>
      <c r="EN113">
        <f>ROUND('qx mannen 2022'!EN113,10)</f>
        <v>0.44973913659999998</v>
      </c>
      <c r="EO113">
        <f>ROUND('qx mannen 2022'!EO113,10)</f>
        <v>0.44898517319999998</v>
      </c>
      <c r="EP113">
        <f>ROUND('qx mannen 2022'!EP113,10)</f>
        <v>0.44823190759999998</v>
      </c>
      <c r="EQ113">
        <f>ROUND('qx mannen 2022'!EQ113,10)</f>
        <v>0.4474793413</v>
      </c>
      <c r="ER113">
        <f>ROUND('qx mannen 2022'!ER113,10)</f>
        <v>0.44672747639999999</v>
      </c>
      <c r="ES113">
        <f>ROUND('qx mannen 2022'!ES113,10)</f>
        <v>0.44597631440000002</v>
      </c>
      <c r="ET113">
        <f>ROUND('qx mannen 2022'!ET113,10)</f>
        <v>0.44522585710000001</v>
      </c>
      <c r="EU113">
        <f>ROUND('qx mannen 2022'!EU113,10)</f>
        <v>0.44447610630000001</v>
      </c>
      <c r="EV113">
        <f>ROUND('qx mannen 2022'!EV113,10)</f>
        <v>0.44372706369999998</v>
      </c>
      <c r="EW113">
        <f>ROUND('qx mannen 2022'!EW113,10)</f>
        <v>0.44297873090000001</v>
      </c>
      <c r="EX113">
        <f>ROUND('qx mannen 2022'!EX113,10)</f>
        <v>0.44223110970000001</v>
      </c>
      <c r="EY113">
        <f>ROUND('qx mannen 2022'!EY113,10)</f>
        <v>0.44148420170000002</v>
      </c>
      <c r="EZ113">
        <f>ROUND('qx mannen 2022'!EZ113,10)</f>
        <v>0.44073800860000001</v>
      </c>
      <c r="FA113">
        <f>ROUND('qx mannen 2022'!FA113,10)</f>
        <v>0.43999253189999998</v>
      </c>
      <c r="FB113">
        <f>ROUND('qx mannen 2022'!FB113,10)</f>
        <v>0.43924777329999998</v>
      </c>
      <c r="FC113">
        <f>ROUND('qx mannen 2022'!FC113,10)</f>
        <v>0.43850373450000002</v>
      </c>
      <c r="FD113">
        <f>ROUND('qx mannen 2022'!FD113,10)</f>
        <v>0.43776041700000001</v>
      </c>
      <c r="FE113">
        <f>ROUND('qx mannen 2022'!FE113,10)</f>
        <v>0.43701782230000003</v>
      </c>
      <c r="FF113">
        <f>ROUND('qx mannen 2022'!FF113,10)</f>
        <v>0.43627595209999998</v>
      </c>
      <c r="FG113">
        <f>ROUND('qx mannen 2022'!FG113,10)</f>
        <v>0.435534808</v>
      </c>
      <c r="FH113">
        <f>ROUND('qx mannen 2022'!FH113,10)</f>
        <v>0.43479439139999998</v>
      </c>
      <c r="FI113">
        <f>ROUND('qx mannen 2022'!FI113,10)</f>
        <v>0.4340547038</v>
      </c>
      <c r="FJ113">
        <f>ROUND('qx mannen 2022'!FJ113,10)</f>
        <v>0.43331574690000002</v>
      </c>
      <c r="FK113">
        <f>ROUND('qx mannen 2022'!FK113,10)</f>
        <v>0.4325775221</v>
      </c>
      <c r="FL113">
        <f>ROUND('qx mannen 2022'!FL113,10)</f>
        <v>0.4318400309</v>
      </c>
      <c r="FM113">
        <f>ROUND('qx mannen 2022'!FM113,10)</f>
        <v>0.43110327469999998</v>
      </c>
      <c r="FN113">
        <f>ROUND('qx mannen 2022'!FN113,10)</f>
        <v>0.43036725510000001</v>
      </c>
      <c r="FO113">
        <f>ROUND('qx mannen 2022'!FO113,10)</f>
        <v>0.42963197359999999</v>
      </c>
      <c r="FP113">
        <f>ROUND('qx mannen 2022'!FP113,10)</f>
        <v>0.42889743139999997</v>
      </c>
      <c r="FQ113">
        <f>ROUND('qx mannen 2022'!FQ113,10)</f>
        <v>0.42816363019999998</v>
      </c>
    </row>
    <row r="114" spans="2:173" x14ac:dyDescent="0.2">
      <c r="B114">
        <f>ROUND('qx mannen 2022'!B114,10)</f>
        <v>0.60977945509999998</v>
      </c>
      <c r="C114">
        <f>ROUND('qx mannen 2022'!C114,10)</f>
        <v>0.60834216610000003</v>
      </c>
      <c r="D114">
        <f>ROUND('qx mannen 2022'!D114,10)</f>
        <v>0.5828791874</v>
      </c>
      <c r="E114">
        <f>ROUND('qx mannen 2022'!E114,10)</f>
        <v>0.57025934889999996</v>
      </c>
      <c r="F114">
        <f>ROUND('qx mannen 2022'!F114,10)</f>
        <v>0.56397692389999998</v>
      </c>
      <c r="G114">
        <f>ROUND('qx mannen 2022'!G114,10)</f>
        <v>0.56081550209999997</v>
      </c>
      <c r="H114">
        <f>ROUND('qx mannen 2022'!H114,10)</f>
        <v>0.55918202169999998</v>
      </c>
      <c r="I114">
        <f>ROUND('qx mannen 2022'!I114,10)</f>
        <v>0.55828576409999997</v>
      </c>
      <c r="J114">
        <f>ROUND('qx mannen 2022'!J114,10)</f>
        <v>0.55773429870000002</v>
      </c>
      <c r="K114">
        <f>ROUND('qx mannen 2022'!K114,10)</f>
        <v>0.55733346380000004</v>
      </c>
      <c r="L114">
        <f>ROUND('qx mannen 2022'!L114,10)</f>
        <v>0.55698791020000005</v>
      </c>
      <c r="M114">
        <f>ROUND('qx mannen 2022'!M114,10)</f>
        <v>0.55665152169999998</v>
      </c>
      <c r="N114">
        <f>ROUND('qx mannen 2022'!N114,10)</f>
        <v>0.55630266939999995</v>
      </c>
      <c r="O114">
        <f>ROUND('qx mannen 2022'!O114,10)</f>
        <v>0.55593185690000002</v>
      </c>
      <c r="P114">
        <f>ROUND('qx mannen 2022'!P114,10)</f>
        <v>0.5555355528</v>
      </c>
      <c r="Q114">
        <f>ROUND('qx mannen 2022'!Q114,10)</f>
        <v>0.55511311500000005</v>
      </c>
      <c r="R114">
        <f>ROUND('qx mannen 2022'!R114,10)</f>
        <v>0.5546652607</v>
      </c>
      <c r="S114">
        <f>ROUND('qx mannen 2022'!S114,10)</f>
        <v>0.55419330720000004</v>
      </c>
      <c r="T114">
        <f>ROUND('qx mannen 2022'!T114,10)</f>
        <v>0.55369879889999996</v>
      </c>
      <c r="U114">
        <f>ROUND('qx mannen 2022'!U114,10)</f>
        <v>0.55318332619999999</v>
      </c>
      <c r="V114">
        <f>ROUND('qx mannen 2022'!V114,10)</f>
        <v>0.55264843990000001</v>
      </c>
      <c r="W114">
        <f>ROUND('qx mannen 2022'!W114,10)</f>
        <v>0.55209561350000003</v>
      </c>
      <c r="X114">
        <f>ROUND('qx mannen 2022'!X114,10)</f>
        <v>0.5515262286</v>
      </c>
      <c r="Y114">
        <f>ROUND('qx mannen 2022'!Y114,10)</f>
        <v>0.5509415714</v>
      </c>
      <c r="Z114">
        <f>ROUND('qx mannen 2022'!Z114,10)</f>
        <v>0.55034283520000005</v>
      </c>
      <c r="AA114">
        <f>ROUND('qx mannen 2022'!AA114,10)</f>
        <v>0.54973112449999995</v>
      </c>
      <c r="AB114">
        <f>ROUND('qx mannen 2022'!AB114,10)</f>
        <v>0.54910746099999996</v>
      </c>
      <c r="AC114">
        <f>ROUND('qx mannen 2022'!AC114,10)</f>
        <v>0.54847278889999995</v>
      </c>
      <c r="AD114">
        <f>ROUND('qx mannen 2022'!AD114,10)</f>
        <v>0.54782798060000004</v>
      </c>
      <c r="AE114">
        <f>ROUND('qx mannen 2022'!AE114,10)</f>
        <v>0.54717384209999997</v>
      </c>
      <c r="AF114">
        <f>ROUND('qx mannen 2022'!AF114,10)</f>
        <v>0.54651111779999995</v>
      </c>
      <c r="AG114">
        <f>ROUND('qx mannen 2022'!AG114,10)</f>
        <v>0.54584049550000002</v>
      </c>
      <c r="AH114">
        <f>ROUND('qx mannen 2022'!AH114,10)</f>
        <v>0.54516261040000003</v>
      </c>
      <c r="AI114">
        <f>ROUND('qx mannen 2022'!AI114,10)</f>
        <v>0.54447804899999996</v>
      </c>
      <c r="AJ114">
        <f>ROUND('qx mannen 2022'!AJ114,10)</f>
        <v>0.54378735330000005</v>
      </c>
      <c r="AK114">
        <f>ROUND('qx mannen 2022'!AK114,10)</f>
        <v>0.54309102389999997</v>
      </c>
      <c r="AL114">
        <f>ROUND('qx mannen 2022'!AL114,10)</f>
        <v>0.54238952299999998</v>
      </c>
      <c r="AM114">
        <f>ROUND('qx mannen 2022'!AM114,10)</f>
        <v>0.54168327770000002</v>
      </c>
      <c r="AN114">
        <f>ROUND('qx mannen 2022'!AN114,10)</f>
        <v>0.54097268249999997</v>
      </c>
      <c r="AO114">
        <f>ROUND('qx mannen 2022'!AO114,10)</f>
        <v>0.54025810190000001</v>
      </c>
      <c r="AP114">
        <f>ROUND('qx mannen 2022'!AP114,10)</f>
        <v>0.5395398723</v>
      </c>
      <c r="AQ114">
        <f>ROUND('qx mannen 2022'!AQ114,10)</f>
        <v>0.53881830490000004</v>
      </c>
      <c r="AR114">
        <f>ROUND('qx mannen 2022'!AR114,10)</f>
        <v>0.53809368680000003</v>
      </c>
      <c r="AS114">
        <f>ROUND('qx mannen 2022'!AS114,10)</f>
        <v>0.53736628340000003</v>
      </c>
      <c r="AT114">
        <f>ROUND('qx mannen 2022'!AT114,10)</f>
        <v>0.53663634010000005</v>
      </c>
      <c r="AU114">
        <f>ROUND('qx mannen 2022'!AU114,10)</f>
        <v>0.53590408339999995</v>
      </c>
      <c r="AV114">
        <f>ROUND('qx mannen 2022'!AV114,10)</f>
        <v>0.53516972259999995</v>
      </c>
      <c r="AW114">
        <f>ROUND('qx mannen 2022'!AW114,10)</f>
        <v>0.53443345119999996</v>
      </c>
      <c r="AX114">
        <f>ROUND('qx mannen 2022'!AX114,10)</f>
        <v>0.53369544790000001</v>
      </c>
      <c r="AY114">
        <f>ROUND('qx mannen 2022'!AY114,10)</f>
        <v>0.5329558781</v>
      </c>
      <c r="AZ114">
        <f>ROUND('qx mannen 2022'!AZ114,10)</f>
        <v>0.53221489430000002</v>
      </c>
      <c r="BA114">
        <f>ROUND('qx mannen 2022'!BA114,10)</f>
        <v>0.53147263789999999</v>
      </c>
      <c r="BB114">
        <f>ROUND('qx mannen 2022'!BB114,10)</f>
        <v>0.53072923910000003</v>
      </c>
      <c r="BC114">
        <f>ROUND('qx mannen 2022'!BC114,10)</f>
        <v>0.52998481880000003</v>
      </c>
      <c r="BD114">
        <f>ROUND('qx mannen 2022'!BD114,10)</f>
        <v>0.52923948850000002</v>
      </c>
      <c r="BE114">
        <f>ROUND('qx mannen 2022'!BE114,10)</f>
        <v>0.52849335129999997</v>
      </c>
      <c r="BF114">
        <f>ROUND('qx mannen 2022'!BF114,10)</f>
        <v>0.52774650249999999</v>
      </c>
      <c r="BG114">
        <f>ROUND('qx mannen 2022'!BG114,10)</f>
        <v>0.52699903049999997</v>
      </c>
      <c r="BH114">
        <f>ROUND('qx mannen 2022'!BH114,10)</f>
        <v>0.52625101699999999</v>
      </c>
      <c r="BI114">
        <f>ROUND('qx mannen 2022'!BI114,10)</f>
        <v>0.52550253729999996</v>
      </c>
      <c r="BJ114">
        <f>ROUND('qx mannen 2022'!BJ114,10)</f>
        <v>0.52475366150000002</v>
      </c>
      <c r="BK114">
        <f>ROUND('qx mannen 2022'!BK114,10)</f>
        <v>0.52400445409999996</v>
      </c>
      <c r="BL114">
        <f>ROUND('qx mannen 2022'!BL114,10)</f>
        <v>0.52325497529999998</v>
      </c>
      <c r="BM114">
        <f>ROUND('qx mannen 2022'!BM114,10)</f>
        <v>0.52250528019999998</v>
      </c>
      <c r="BN114">
        <f>ROUND('qx mannen 2022'!BN114,10)</f>
        <v>0.52175542050000001</v>
      </c>
      <c r="BO114">
        <f>ROUND('qx mannen 2022'!BO114,10)</f>
        <v>0.5210054435</v>
      </c>
      <c r="BP114">
        <f>ROUND('qx mannen 2022'!BP114,10)</f>
        <v>0.52025539350000005</v>
      </c>
      <c r="BQ114">
        <f>ROUND('qx mannen 2022'!BQ114,10)</f>
        <v>0.51950531129999999</v>
      </c>
      <c r="BR114">
        <f>ROUND('qx mannen 2022'!BR114,10)</f>
        <v>0.51875523479999996</v>
      </c>
      <c r="BS114">
        <f>ROUND('qx mannen 2022'!BS114,10)</f>
        <v>0.51800519909999998</v>
      </c>
      <c r="BT114">
        <f>ROUND('qx mannen 2022'!BT114,10)</f>
        <v>0.51725523689999997</v>
      </c>
      <c r="BU114">
        <f>ROUND('qx mannen 2022'!BU114,10)</f>
        <v>0.5165053785</v>
      </c>
      <c r="BV114">
        <f>ROUND('qx mannen 2022'!BV114,10)</f>
        <v>0.51575565180000005</v>
      </c>
      <c r="BW114">
        <f>ROUND('qx mannen 2022'!BW114,10)</f>
        <v>0.51500608319999996</v>
      </c>
      <c r="BX114">
        <f>ROUND('qx mannen 2022'!BX114,10)</f>
        <v>0.51425669669999996</v>
      </c>
      <c r="BY114">
        <f>ROUND('qx mannen 2022'!BY114,10)</f>
        <v>0.51350751500000003</v>
      </c>
      <c r="BZ114">
        <f>ROUND('qx mannen 2022'!BZ114,10)</f>
        <v>0.512758559</v>
      </c>
      <c r="CA114">
        <f>ROUND('qx mannen 2022'!CA114,10)</f>
        <v>0.51200984829999996</v>
      </c>
      <c r="CB114">
        <f>ROUND('qx mannen 2022'!CB114,10)</f>
        <v>0.51126140109999996</v>
      </c>
      <c r="CC114">
        <f>ROUND('qx mannen 2022'!CC114,10)</f>
        <v>0.51051323429999995</v>
      </c>
      <c r="CD114">
        <f>ROUND('qx mannen 2022'!CD114,10)</f>
        <v>0.50976536370000003</v>
      </c>
      <c r="CE114">
        <f>ROUND('qx mannen 2022'!CE114,10)</f>
        <v>0.50901780409999997</v>
      </c>
      <c r="CF114">
        <f>ROUND('qx mannen 2022'!CF114,10)</f>
        <v>0.50827056920000002</v>
      </c>
      <c r="CG114">
        <f>ROUND('qx mannen 2022'!CG114,10)</f>
        <v>0.50752367190000003</v>
      </c>
      <c r="CH114">
        <f>ROUND('qx mannen 2022'!CH114,10)</f>
        <v>0.50677712429999999</v>
      </c>
      <c r="CI114">
        <f>ROUND('qx mannen 2022'!CI114,10)</f>
        <v>0.50603093759999995</v>
      </c>
      <c r="CJ114">
        <f>ROUND('qx mannen 2022'!CJ114,10)</f>
        <v>0.5052851223</v>
      </c>
      <c r="CK114">
        <f>ROUND('qx mannen 2022'!CK114,10)</f>
        <v>0.50453968839999996</v>
      </c>
      <c r="CL114">
        <f>ROUND('qx mannen 2022'!CL114,10)</f>
        <v>0.50379464510000005</v>
      </c>
      <c r="CM114">
        <f>ROUND('qx mannen 2022'!CM114,10)</f>
        <v>0.50305000109999998</v>
      </c>
      <c r="CN114">
        <f>ROUND('qx mannen 2022'!CN114,10)</f>
        <v>0.50230576469999999</v>
      </c>
      <c r="CO114">
        <f>ROUND('qx mannen 2022'!CO114,10)</f>
        <v>0.50156194359999995</v>
      </c>
      <c r="CP114">
        <f>ROUND('qx mannen 2022'!CP114,10)</f>
        <v>0.500818545</v>
      </c>
      <c r="CQ114">
        <f>ROUND('qx mannen 2022'!CQ114,10)</f>
        <v>0.50007557589999996</v>
      </c>
      <c r="CR114">
        <f>ROUND('qx mannen 2022'!CR114,10)</f>
        <v>0.4993330426</v>
      </c>
      <c r="CS114">
        <f>ROUND('qx mannen 2022'!CS114,10)</f>
        <v>0.49859095149999999</v>
      </c>
      <c r="CT114">
        <f>ROUND('qx mannen 2022'!CT114,10)</f>
        <v>0.4978493081</v>
      </c>
      <c r="CU114">
        <f>ROUND('qx mannen 2022'!CU114,10)</f>
        <v>0.4971081182</v>
      </c>
      <c r="CV114">
        <f>ROUND('qx mannen 2022'!CV114,10)</f>
        <v>0.49636738689999998</v>
      </c>
      <c r="CW114">
        <f>ROUND('qx mannen 2022'!CW114,10)</f>
        <v>0.49562711910000001</v>
      </c>
      <c r="CX114">
        <f>ROUND('qx mannen 2022'!CX114,10)</f>
        <v>0.49488731969999999</v>
      </c>
      <c r="CY114">
        <f>ROUND('qx mannen 2022'!CY114,10)</f>
        <v>0.49414799310000002</v>
      </c>
      <c r="CZ114">
        <f>ROUND('qx mannen 2022'!CZ114,10)</f>
        <v>0.4934091437</v>
      </c>
      <c r="DA114">
        <f>ROUND('qx mannen 2022'!DA114,10)</f>
        <v>0.49267077549999999</v>
      </c>
      <c r="DB114">
        <f>ROUND('qx mannen 2022'!DB114,10)</f>
        <v>0.4919328926</v>
      </c>
      <c r="DC114">
        <f>ROUND('qx mannen 2022'!DC114,10)</f>
        <v>0.49119549870000001</v>
      </c>
      <c r="DD114">
        <f>ROUND('qx mannen 2022'!DD114,10)</f>
        <v>0.49045859739999997</v>
      </c>
      <c r="DE114">
        <f>ROUND('qx mannen 2022'!DE114,10)</f>
        <v>0.48972219230000003</v>
      </c>
      <c r="DF114">
        <f>ROUND('qx mannen 2022'!DF114,10)</f>
        <v>0.48898628659999999</v>
      </c>
      <c r="DG114">
        <f>ROUND('qx mannen 2022'!DG114,10)</f>
        <v>0.48825088379999998</v>
      </c>
      <c r="DH114">
        <f>ROUND('qx mannen 2022'!DH114,10)</f>
        <v>0.48751598680000002</v>
      </c>
      <c r="DI114">
        <f>ROUND('qx mannen 2022'!DI114,10)</f>
        <v>0.48678159869999998</v>
      </c>
      <c r="DJ114">
        <f>ROUND('qx mannen 2022'!DJ114,10)</f>
        <v>0.4860477225</v>
      </c>
      <c r="DK114">
        <f>ROUND('qx mannen 2022'!DK114,10)</f>
        <v>0.48531436090000002</v>
      </c>
      <c r="DL114">
        <f>ROUND('qx mannen 2022'!DL114,10)</f>
        <v>0.4845815168</v>
      </c>
      <c r="DM114">
        <f>ROUND('qx mannen 2022'!DM114,10)</f>
        <v>0.48384919279999999</v>
      </c>
      <c r="DN114">
        <f>ROUND('qx mannen 2022'!DN114,10)</f>
        <v>0.48311739149999999</v>
      </c>
      <c r="DO114">
        <f>ROUND('qx mannen 2022'!DO114,10)</f>
        <v>0.48238611549999999</v>
      </c>
      <c r="DP114">
        <f>ROUND('qx mannen 2022'!DP114,10)</f>
        <v>0.48165536720000002</v>
      </c>
      <c r="DQ114">
        <f>ROUND('qx mannen 2022'!DQ114,10)</f>
        <v>0.480925149</v>
      </c>
      <c r="DR114">
        <f>ROUND('qx mannen 2022'!DR114,10)</f>
        <v>0.48019546340000002</v>
      </c>
      <c r="DS114">
        <f>ROUND('qx mannen 2022'!DS114,10)</f>
        <v>0.4794663126</v>
      </c>
      <c r="DT114">
        <f>ROUND('qx mannen 2022'!DT114,10)</f>
        <v>0.4787376988</v>
      </c>
      <c r="DU114">
        <f>ROUND('qx mannen 2022'!DU114,10)</f>
        <v>0.4780096244</v>
      </c>
      <c r="DV114">
        <f>ROUND('qx mannen 2022'!DV114,10)</f>
        <v>0.4772820914</v>
      </c>
      <c r="DW114">
        <f>ROUND('qx mannen 2022'!DW114,10)</f>
        <v>0.47655510200000001</v>
      </c>
      <c r="DX114">
        <f>ROUND('qx mannen 2022'!DX114,10)</f>
        <v>0.47582865829999998</v>
      </c>
      <c r="DY114">
        <f>ROUND('qx mannen 2022'!DY114,10)</f>
        <v>0.47510276239999999</v>
      </c>
      <c r="DZ114">
        <f>ROUND('qx mannen 2022'!DZ114,10)</f>
        <v>0.47437741620000001</v>
      </c>
      <c r="EA114">
        <f>ROUND('qx mannen 2022'!EA114,10)</f>
        <v>0.4736526217</v>
      </c>
      <c r="EB114">
        <f>ROUND('qx mannen 2022'!EB114,10)</f>
        <v>0.47292838100000001</v>
      </c>
      <c r="EC114">
        <f>ROUND('qx mannen 2022'!EC114,10)</f>
        <v>0.47220469599999998</v>
      </c>
      <c r="ED114">
        <f>ROUND('qx mannen 2022'!ED114,10)</f>
        <v>0.4714815685</v>
      </c>
      <c r="EE114">
        <f>ROUND('qx mannen 2022'!EE114,10)</f>
        <v>0.47075900050000002</v>
      </c>
      <c r="EF114">
        <f>ROUND('qx mannen 2022'!EF114,10)</f>
        <v>0.47003699380000002</v>
      </c>
      <c r="EG114">
        <f>ROUND('qx mannen 2022'!EG114,10)</f>
        <v>0.4693155503</v>
      </c>
      <c r="EH114">
        <f>ROUND('qx mannen 2022'!EH114,10)</f>
        <v>0.46859467170000002</v>
      </c>
      <c r="EI114">
        <f>ROUND('qx mannen 2022'!EI114,10)</f>
        <v>0.46787435979999997</v>
      </c>
      <c r="EJ114">
        <f>ROUND('qx mannen 2022'!EJ114,10)</f>
        <v>0.46715461650000001</v>
      </c>
      <c r="EK114">
        <f>ROUND('qx mannen 2022'!EK114,10)</f>
        <v>0.46643544339999998</v>
      </c>
      <c r="EL114">
        <f>ROUND('qx mannen 2022'!EL114,10)</f>
        <v>0.4657168424</v>
      </c>
      <c r="EM114">
        <f>ROUND('qx mannen 2022'!EM114,10)</f>
        <v>0.46499881510000002</v>
      </c>
      <c r="EN114">
        <f>ROUND('qx mannen 2022'!EN114,10)</f>
        <v>0.46428136330000003</v>
      </c>
      <c r="EO114">
        <f>ROUND('qx mannen 2022'!EO114,10)</f>
        <v>0.46356448849999998</v>
      </c>
      <c r="EP114">
        <f>ROUND('qx mannen 2022'!EP114,10)</f>
        <v>0.46284819259999999</v>
      </c>
      <c r="EQ114">
        <f>ROUND('qx mannen 2022'!EQ114,10)</f>
        <v>0.46213247709999999</v>
      </c>
      <c r="ER114">
        <f>ROUND('qx mannen 2022'!ER114,10)</f>
        <v>0.46141734369999998</v>
      </c>
      <c r="ES114">
        <f>ROUND('qx mannen 2022'!ES114,10)</f>
        <v>0.46070279390000002</v>
      </c>
      <c r="ET114">
        <f>ROUND('qx mannen 2022'!ET114,10)</f>
        <v>0.45998882949999997</v>
      </c>
      <c r="EU114">
        <f>ROUND('qx mannen 2022'!EU114,10)</f>
        <v>0.45927545209999998</v>
      </c>
      <c r="EV114">
        <f>ROUND('qx mannen 2022'!EV114,10)</f>
        <v>0.45856266309999999</v>
      </c>
      <c r="EW114">
        <f>ROUND('qx mannen 2022'!EW114,10)</f>
        <v>0.45785046410000002</v>
      </c>
      <c r="EX114">
        <f>ROUND('qx mannen 2022'!EX114,10)</f>
        <v>0.4571388569</v>
      </c>
      <c r="EY114">
        <f>ROUND('qx mannen 2022'!EY114,10)</f>
        <v>0.45642784269999997</v>
      </c>
      <c r="EZ114">
        <f>ROUND('qx mannen 2022'!EZ114,10)</f>
        <v>0.45571742329999998</v>
      </c>
      <c r="FA114">
        <f>ROUND('qx mannen 2022'!FA114,10)</f>
        <v>0.45500760019999997</v>
      </c>
      <c r="FB114">
        <f>ROUND('qx mannen 2022'!FB114,10)</f>
        <v>0.45429837480000002</v>
      </c>
      <c r="FC114">
        <f>ROUND('qx mannen 2022'!FC114,10)</f>
        <v>0.45358974860000001</v>
      </c>
      <c r="FD114">
        <f>ROUND('qx mannen 2022'!FD114,10)</f>
        <v>0.45288172319999997</v>
      </c>
      <c r="FE114">
        <f>ROUND('qx mannen 2022'!FE114,10)</f>
        <v>0.45217429990000002</v>
      </c>
      <c r="FF114">
        <f>ROUND('qx mannen 2022'!FF114,10)</f>
        <v>0.45146748040000001</v>
      </c>
      <c r="FG114">
        <f>ROUND('qx mannen 2022'!FG114,10)</f>
        <v>0.45076126599999999</v>
      </c>
      <c r="FH114">
        <f>ROUND('qx mannen 2022'!FH114,10)</f>
        <v>0.45005565819999999</v>
      </c>
      <c r="FI114">
        <f>ROUND('qx mannen 2022'!FI114,10)</f>
        <v>0.4493506585</v>
      </c>
      <c r="FJ114">
        <f>ROUND('qx mannen 2022'!FJ114,10)</f>
        <v>0.44864626819999998</v>
      </c>
      <c r="FK114">
        <f>ROUND('qx mannen 2022'!FK114,10)</f>
        <v>0.44794248869999997</v>
      </c>
      <c r="FL114">
        <f>ROUND('qx mannen 2022'!FL114,10)</f>
        <v>0.44723932160000002</v>
      </c>
      <c r="FM114">
        <f>ROUND('qx mannen 2022'!FM114,10)</f>
        <v>0.44653676809999998</v>
      </c>
      <c r="FN114">
        <f>ROUND('qx mannen 2022'!FN114,10)</f>
        <v>0.44583482969999999</v>
      </c>
      <c r="FO114">
        <f>ROUND('qx mannen 2022'!FO114,10)</f>
        <v>0.44513350779999999</v>
      </c>
      <c r="FP114">
        <f>ROUND('qx mannen 2022'!FP114,10)</f>
        <v>0.44443280359999998</v>
      </c>
      <c r="FQ114">
        <f>ROUND('qx mannen 2022'!FQ114,10)</f>
        <v>0.44373271860000002</v>
      </c>
    </row>
    <row r="115" spans="2:173" x14ac:dyDescent="0.2">
      <c r="B115">
        <f>ROUND('qx mannen 2022'!B115,10)</f>
        <v>0.61845640629999998</v>
      </c>
      <c r="C115">
        <f>ROUND('qx mannen 2022'!C115,10)</f>
        <v>0.6169587205</v>
      </c>
      <c r="D115">
        <f>ROUND('qx mannen 2022'!D115,10)</f>
        <v>0.5913956494</v>
      </c>
      <c r="E115">
        <f>ROUND('qx mannen 2022'!E115,10)</f>
        <v>0.57869525779999997</v>
      </c>
      <c r="F115">
        <f>ROUND('qx mannen 2022'!F115,10)</f>
        <v>0.57235562679999996</v>
      </c>
      <c r="G115">
        <f>ROUND('qx mannen 2022'!G115,10)</f>
        <v>0.56915393489999999</v>
      </c>
      <c r="H115">
        <f>ROUND('qx mannen 2022'!H115,10)</f>
        <v>0.56749186579999999</v>
      </c>
      <c r="I115">
        <f>ROUND('qx mannen 2022'!I115,10)</f>
        <v>0.56657544630000001</v>
      </c>
      <c r="J115">
        <f>ROUND('qx mannen 2022'!J115,10)</f>
        <v>0.56601033109999999</v>
      </c>
      <c r="K115">
        <f>ROUND('qx mannen 2022'!K115,10)</f>
        <v>0.56560120410000003</v>
      </c>
      <c r="L115">
        <f>ROUND('qx mannen 2022'!L115,10)</f>
        <v>0.56525197189999998</v>
      </c>
      <c r="M115">
        <f>ROUND('qx mannen 2022'!M115,10)</f>
        <v>0.56491599540000004</v>
      </c>
      <c r="N115">
        <f>ROUND('qx mannen 2022'!N115,10)</f>
        <v>0.56457124550000004</v>
      </c>
      <c r="O115">
        <f>ROUND('qx mannen 2022'!O115,10)</f>
        <v>0.56420789739999999</v>
      </c>
      <c r="P115">
        <f>ROUND('qx mannen 2022'!P115,10)</f>
        <v>0.56382213690000005</v>
      </c>
      <c r="Q115">
        <f>ROUND('qx mannen 2022'!Q115,10)</f>
        <v>0.56341307110000005</v>
      </c>
      <c r="R115">
        <f>ROUND('qx mannen 2022'!R115,10)</f>
        <v>0.56298119020000004</v>
      </c>
      <c r="S115">
        <f>ROUND('qx mannen 2022'!S115,10)</f>
        <v>0.56252760479999997</v>
      </c>
      <c r="T115">
        <f>ROUND('qx mannen 2022'!T115,10)</f>
        <v>0.56205366909999999</v>
      </c>
      <c r="U115">
        <f>ROUND('qx mannen 2022'!U115,10)</f>
        <v>0.56156079859999997</v>
      </c>
      <c r="V115">
        <f>ROUND('qx mannen 2022'!V115,10)</f>
        <v>0.56105038269999996</v>
      </c>
      <c r="W115">
        <f>ROUND('qx mannen 2022'!W115,10)</f>
        <v>0.5605237461</v>
      </c>
      <c r="X115">
        <f>ROUND('qx mannen 2022'!X115,10)</f>
        <v>0.55998213259999996</v>
      </c>
      <c r="Y115">
        <f>ROUND('qx mannen 2022'!Y115,10)</f>
        <v>0.55942670149999996</v>
      </c>
      <c r="Z115">
        <f>ROUND('qx mannen 2022'!Z115,10)</f>
        <v>0.55885852859999996</v>
      </c>
      <c r="AA115">
        <f>ROUND('qx mannen 2022'!AA115,10)</f>
        <v>0.55827861030000003</v>
      </c>
      <c r="AB115">
        <f>ROUND('qx mannen 2022'!AB115,10)</f>
        <v>0.55768786790000002</v>
      </c>
      <c r="AC115">
        <f>ROUND('qx mannen 2022'!AC115,10)</f>
        <v>0.55708715330000003</v>
      </c>
      <c r="AD115">
        <f>ROUND('qx mannen 2022'!AD115,10)</f>
        <v>0.55647725329999997</v>
      </c>
      <c r="AE115">
        <f>ROUND('qx mannen 2022'!AE115,10)</f>
        <v>0.55585889499999996</v>
      </c>
      <c r="AF115">
        <f>ROUND('qx mannen 2022'!AF115,10)</f>
        <v>0.55523275000000005</v>
      </c>
      <c r="AG115">
        <f>ROUND('qx mannen 2022'!AG115,10)</f>
        <v>0.55459943869999995</v>
      </c>
      <c r="AH115">
        <f>ROUND('qx mannen 2022'!AH115,10)</f>
        <v>0.55395953409999998</v>
      </c>
      <c r="AI115">
        <f>ROUND('qx mannen 2022'!AI115,10)</f>
        <v>0.55331356529999998</v>
      </c>
      <c r="AJ115">
        <f>ROUND('qx mannen 2022'!AJ115,10)</f>
        <v>0.55266202129999997</v>
      </c>
      <c r="AK115">
        <f>ROUND('qx mannen 2022'!AK115,10)</f>
        <v>0.55200535350000002</v>
      </c>
      <c r="AL115">
        <f>ROUND('qx mannen 2022'!AL115,10)</f>
        <v>0.55134397909999999</v>
      </c>
      <c r="AM115">
        <f>ROUND('qx mannen 2022'!AM115,10)</f>
        <v>0.55067828320000001</v>
      </c>
      <c r="AN115">
        <f>ROUND('qx mannen 2022'!AN115,10)</f>
        <v>0.55000862189999999</v>
      </c>
      <c r="AO115">
        <f>ROUND('qx mannen 2022'!AO115,10)</f>
        <v>0.54933532380000005</v>
      </c>
      <c r="AP115">
        <f>ROUND('qx mannen 2022'!AP115,10)</f>
        <v>0.54865869249999999</v>
      </c>
      <c r="AQ115">
        <f>ROUND('qx mannen 2022'!AQ115,10)</f>
        <v>0.54797900870000005</v>
      </c>
      <c r="AR115">
        <f>ROUND('qx mannen 2022'!AR115,10)</f>
        <v>0.54729653150000002</v>
      </c>
      <c r="AS115">
        <f>ROUND('qx mannen 2022'!AS115,10)</f>
        <v>0.54661150039999995</v>
      </c>
      <c r="AT115">
        <f>ROUND('qx mannen 2022'!AT115,10)</f>
        <v>0.54592413650000005</v>
      </c>
      <c r="AU115">
        <f>ROUND('qx mannen 2022'!AU115,10)</f>
        <v>0.54523464430000002</v>
      </c>
      <c r="AV115">
        <f>ROUND('qx mannen 2022'!AV115,10)</f>
        <v>0.54454321260000005</v>
      </c>
      <c r="AW115">
        <f>ROUND('qx mannen 2022'!AW115,10)</f>
        <v>0.54385001610000006</v>
      </c>
      <c r="AX115">
        <f>ROUND('qx mannen 2022'!AX115,10)</f>
        <v>0.54315521590000004</v>
      </c>
      <c r="AY115">
        <f>ROUND('qx mannen 2022'!AY115,10)</f>
        <v>0.54245896120000003</v>
      </c>
      <c r="AZ115">
        <f>ROUND('qx mannen 2022'!AZ115,10)</f>
        <v>0.54176138969999998</v>
      </c>
      <c r="BA115">
        <f>ROUND('qx mannen 2022'!BA115,10)</f>
        <v>0.54106262869999999</v>
      </c>
      <c r="BB115">
        <f>ROUND('qx mannen 2022'!BB115,10)</f>
        <v>0.54036279610000004</v>
      </c>
      <c r="BC115">
        <f>ROUND('qx mannen 2022'!BC115,10)</f>
        <v>0.53966200060000002</v>
      </c>
      <c r="BD115">
        <f>ROUND('qx mannen 2022'!BD115,10)</f>
        <v>0.53896034280000005</v>
      </c>
      <c r="BE115">
        <f>ROUND('qx mannen 2022'!BE115,10)</f>
        <v>0.53825791580000004</v>
      </c>
      <c r="BF115">
        <f>ROUND('qx mannen 2022'!BF115,10)</f>
        <v>0.53755480580000004</v>
      </c>
      <c r="BG115">
        <f>ROUND('qx mannen 2022'!BG115,10)</f>
        <v>0.53685109220000005</v>
      </c>
      <c r="BH115">
        <f>ROUND('qx mannen 2022'!BH115,10)</f>
        <v>0.53614684869999996</v>
      </c>
      <c r="BI115">
        <f>ROUND('qx mannen 2022'!BI115,10)</f>
        <v>0.53544214349999997</v>
      </c>
      <c r="BJ115">
        <f>ROUND('qx mannen 2022'!BJ115,10)</f>
        <v>0.53473703949999996</v>
      </c>
      <c r="BK115">
        <f>ROUND('qx mannen 2022'!BK115,10)</f>
        <v>0.53403159519999999</v>
      </c>
      <c r="BL115">
        <f>ROUND('qx mannen 2022'!BL115,10)</f>
        <v>0.53332586449999997</v>
      </c>
      <c r="BM115">
        <f>ROUND('qx mannen 2022'!BM115,10)</f>
        <v>0.53261989759999995</v>
      </c>
      <c r="BN115">
        <f>ROUND('qx mannen 2022'!BN115,10)</f>
        <v>0.53191374059999996</v>
      </c>
      <c r="BO115">
        <f>ROUND('qx mannen 2022'!BO115,10)</f>
        <v>0.53120743650000002</v>
      </c>
      <c r="BP115">
        <f>ROUND('qx mannen 2022'!BP115,10)</f>
        <v>0.53050102499999996</v>
      </c>
      <c r="BQ115">
        <f>ROUND('qx mannen 2022'!BQ115,10)</f>
        <v>0.52979454309999996</v>
      </c>
      <c r="BR115">
        <f>ROUND('qx mannen 2022'!BR115,10)</f>
        <v>0.52908802479999995</v>
      </c>
      <c r="BS115">
        <f>ROUND('qx mannen 2022'!BS115,10)</f>
        <v>0.52838150189999999</v>
      </c>
      <c r="BT115">
        <f>ROUND('qx mannen 2022'!BT115,10)</f>
        <v>0.52767500369999998</v>
      </c>
      <c r="BU115">
        <f>ROUND('qx mannen 2022'!BU115,10)</f>
        <v>0.52696855750000005</v>
      </c>
      <c r="BV115">
        <f>ROUND('qx mannen 2022'!BV115,10)</f>
        <v>0.52626218859999996</v>
      </c>
      <c r="BW115">
        <f>ROUND('qx mannen 2022'!BW115,10)</f>
        <v>0.5255559206</v>
      </c>
      <c r="BX115">
        <f>ROUND('qx mannen 2022'!BX115,10)</f>
        <v>0.52484977529999999</v>
      </c>
      <c r="BY115">
        <f>ROUND('qx mannen 2022'!BY115,10)</f>
        <v>0.52414377300000004</v>
      </c>
      <c r="BZ115">
        <f>ROUND('qx mannen 2022'!BZ115,10)</f>
        <v>0.52343793260000004</v>
      </c>
      <c r="CA115">
        <f>ROUND('qx mannen 2022'!CA115,10)</f>
        <v>0.52273227170000003</v>
      </c>
      <c r="CB115">
        <f>ROUND('qx mannen 2022'!CB115,10)</f>
        <v>0.5220268066</v>
      </c>
      <c r="CC115">
        <f>ROUND('qx mannen 2022'!CC115,10)</f>
        <v>0.52132155270000002</v>
      </c>
      <c r="CD115">
        <f>ROUND('qx mannen 2022'!CD115,10)</f>
        <v>0.52061652410000003</v>
      </c>
      <c r="CE115">
        <f>ROUND('qx mannen 2022'!CE115,10)</f>
        <v>0.51991173400000001</v>
      </c>
      <c r="CF115">
        <f>ROUND('qx mannen 2022'!CF115,10)</f>
        <v>0.51920719500000001</v>
      </c>
      <c r="CG115">
        <f>ROUND('qx mannen 2022'!CG115,10)</f>
        <v>0.51850291839999996</v>
      </c>
      <c r="CH115">
        <f>ROUND('qx mannen 2022'!CH115,10)</f>
        <v>0.5177989153</v>
      </c>
      <c r="CI115">
        <f>ROUND('qx mannen 2022'!CI115,10)</f>
        <v>0.51709519550000005</v>
      </c>
      <c r="CJ115">
        <f>ROUND('qx mannen 2022'!CJ115,10)</f>
        <v>0.51639176880000004</v>
      </c>
      <c r="CK115">
        <f>ROUND('qx mannen 2022'!CK115,10)</f>
        <v>0.51568864380000001</v>
      </c>
      <c r="CL115">
        <f>ROUND('qx mannen 2022'!CL115,10)</f>
        <v>0.51498582900000001</v>
      </c>
      <c r="CM115">
        <f>ROUND('qx mannen 2022'!CM115,10)</f>
        <v>0.5142833322</v>
      </c>
      <c r="CN115">
        <f>ROUND('qx mannen 2022'!CN115,10)</f>
        <v>0.51358116070000004</v>
      </c>
      <c r="CO115">
        <f>ROUND('qx mannen 2022'!CO115,10)</f>
        <v>0.51287932150000004</v>
      </c>
      <c r="CP115">
        <f>ROUND('qx mannen 2022'!CP115,10)</f>
        <v>0.51217782109999999</v>
      </c>
      <c r="CQ115">
        <f>ROUND('qx mannen 2022'!CQ115,10)</f>
        <v>0.51147666560000005</v>
      </c>
      <c r="CR115">
        <f>ROUND('qx mannen 2022'!CR115,10)</f>
        <v>0.51077586090000004</v>
      </c>
      <c r="CS115">
        <f>ROUND('qx mannen 2022'!CS115,10)</f>
        <v>0.51007541239999998</v>
      </c>
      <c r="CT115">
        <f>ROUND('qx mannen 2022'!CT115,10)</f>
        <v>0.50937532539999997</v>
      </c>
      <c r="CU115">
        <f>ROUND('qx mannen 2022'!CU115,10)</f>
        <v>0.50867560479999996</v>
      </c>
      <c r="CV115">
        <f>ROUND('qx mannen 2022'!CV115,10)</f>
        <v>0.5079762552</v>
      </c>
      <c r="CW115">
        <f>ROUND('qx mannen 2022'!CW115,10)</f>
        <v>0.50727728120000004</v>
      </c>
      <c r="CX115">
        <f>ROUND('qx mannen 2022'!CX115,10)</f>
        <v>0.50657868699999997</v>
      </c>
      <c r="CY115">
        <f>ROUND('qx mannen 2022'!CY115,10)</f>
        <v>0.50588047650000001</v>
      </c>
      <c r="CZ115">
        <f>ROUND('qx mannen 2022'!CZ115,10)</f>
        <v>0.50518265370000004</v>
      </c>
      <c r="DA115">
        <f>ROUND('qx mannen 2022'!DA115,10)</f>
        <v>0.50448522220000003</v>
      </c>
      <c r="DB115">
        <f>ROUND('qx mannen 2022'!DB115,10)</f>
        <v>0.50378818550000004</v>
      </c>
      <c r="DC115">
        <f>ROUND('qx mannen 2022'!DC115,10)</f>
        <v>0.50309154710000004</v>
      </c>
      <c r="DD115">
        <f>ROUND('qx mannen 2022'!DD115,10)</f>
        <v>0.50239531019999994</v>
      </c>
      <c r="DE115">
        <f>ROUND('qx mannen 2022'!DE115,10)</f>
        <v>0.50169947790000002</v>
      </c>
      <c r="DF115">
        <f>ROUND('qx mannen 2022'!DF115,10)</f>
        <v>0.50100405319999997</v>
      </c>
      <c r="DG115">
        <f>ROUND('qx mannen 2022'!DG115,10)</f>
        <v>0.50030903900000001</v>
      </c>
      <c r="DH115">
        <f>ROUND('qx mannen 2022'!DH115,10)</f>
        <v>0.4996144381</v>
      </c>
      <c r="DI115">
        <f>ROUND('qx mannen 2022'!DI115,10)</f>
        <v>0.4989202532</v>
      </c>
      <c r="DJ115">
        <f>ROUND('qx mannen 2022'!DJ115,10)</f>
        <v>0.49822648689999999</v>
      </c>
      <c r="DK115">
        <f>ROUND('qx mannen 2022'!DK115,10)</f>
        <v>0.49753314180000002</v>
      </c>
      <c r="DL115">
        <f>ROUND('qx mannen 2022'!DL115,10)</f>
        <v>0.49684022020000002</v>
      </c>
      <c r="DM115">
        <f>ROUND('qx mannen 2022'!DM115,10)</f>
        <v>0.49614772470000001</v>
      </c>
      <c r="DN115">
        <f>ROUND('qx mannen 2022'!DN115,10)</f>
        <v>0.49545565740000003</v>
      </c>
      <c r="DO115">
        <f>ROUND('qx mannen 2022'!DO115,10)</f>
        <v>0.49476402079999998</v>
      </c>
      <c r="DP115">
        <f>ROUND('qx mannen 2022'!DP115,10)</f>
        <v>0.49407281689999999</v>
      </c>
      <c r="DQ115">
        <f>ROUND('qx mannen 2022'!DQ115,10)</f>
        <v>0.49338204800000002</v>
      </c>
      <c r="DR115">
        <f>ROUND('qx mannen 2022'!DR115,10)</f>
        <v>0.49269171610000001</v>
      </c>
      <c r="DS115">
        <f>ROUND('qx mannen 2022'!DS115,10)</f>
        <v>0.49200182329999997</v>
      </c>
      <c r="DT115">
        <f>ROUND('qx mannen 2022'!DT115,10)</f>
        <v>0.49131237169999997</v>
      </c>
      <c r="DU115">
        <f>ROUND('qx mannen 2022'!DU115,10)</f>
        <v>0.4906233632</v>
      </c>
      <c r="DV115">
        <f>ROUND('qx mannen 2022'!DV115,10)</f>
        <v>0.48993479969999998</v>
      </c>
      <c r="DW115">
        <f>ROUND('qx mannen 2022'!DW115,10)</f>
        <v>0.48924668319999998</v>
      </c>
      <c r="DX115">
        <f>ROUND('qx mannen 2022'!DX115,10)</f>
        <v>0.48855901559999998</v>
      </c>
      <c r="DY115">
        <f>ROUND('qx mannen 2022'!DY115,10)</f>
        <v>0.48787179860000002</v>
      </c>
      <c r="DZ115">
        <f>ROUND('qx mannen 2022'!DZ115,10)</f>
        <v>0.48718503400000002</v>
      </c>
      <c r="EA115">
        <f>ROUND('qx mannen 2022'!EA115,10)</f>
        <v>0.48649872379999998</v>
      </c>
      <c r="EB115">
        <f>ROUND('qx mannen 2022'!EB115,10)</f>
        <v>0.48581286959999997</v>
      </c>
      <c r="EC115">
        <f>ROUND('qx mannen 2022'!EC115,10)</f>
        <v>0.48512747309999998</v>
      </c>
      <c r="ED115">
        <f>ROUND('qx mannen 2022'!ED115,10)</f>
        <v>0.48444253609999999</v>
      </c>
      <c r="EE115">
        <f>ROUND('qx mannen 2022'!EE115,10)</f>
        <v>0.48375806030000001</v>
      </c>
      <c r="EF115">
        <f>ROUND('qx mannen 2022'!EF115,10)</f>
        <v>0.48307404729999998</v>
      </c>
      <c r="EG115">
        <f>ROUND('qx mannen 2022'!EG115,10)</f>
        <v>0.48239049880000001</v>
      </c>
      <c r="EH115">
        <f>ROUND('qx mannen 2022'!EH115,10)</f>
        <v>0.48170741639999998</v>
      </c>
      <c r="EI115">
        <f>ROUND('qx mannen 2022'!EI115,10)</f>
        <v>0.48102480180000001</v>
      </c>
      <c r="EJ115">
        <f>ROUND('qx mannen 2022'!EJ115,10)</f>
        <v>0.48034265640000001</v>
      </c>
      <c r="EK115">
        <f>ROUND('qx mannen 2022'!EK115,10)</f>
        <v>0.47966098200000001</v>
      </c>
      <c r="EL115">
        <f>ROUND('qx mannen 2022'!EL115,10)</f>
        <v>0.47897978000000002</v>
      </c>
      <c r="EM115">
        <f>ROUND('qx mannen 2022'!EM115,10)</f>
        <v>0.478299052</v>
      </c>
      <c r="EN115">
        <f>ROUND('qx mannen 2022'!EN115,10)</f>
        <v>0.47761879959999998</v>
      </c>
      <c r="EO115">
        <f>ROUND('qx mannen 2022'!EO115,10)</f>
        <v>0.47693902430000001</v>
      </c>
      <c r="EP115">
        <f>ROUND('qx mannen 2022'!EP115,10)</f>
        <v>0.47625972750000001</v>
      </c>
      <c r="EQ115">
        <f>ROUND('qx mannen 2022'!EQ115,10)</f>
        <v>0.47558091079999998</v>
      </c>
      <c r="ER115">
        <f>ROUND('qx mannen 2022'!ER115,10)</f>
        <v>0.4749025757</v>
      </c>
      <c r="ES115">
        <f>ROUND('qx mannen 2022'!ES115,10)</f>
        <v>0.47422472360000001</v>
      </c>
      <c r="ET115">
        <f>ROUND('qx mannen 2022'!ET115,10)</f>
        <v>0.47354735590000002</v>
      </c>
      <c r="EU115">
        <f>ROUND('qx mannen 2022'!EU115,10)</f>
        <v>0.4728704742</v>
      </c>
      <c r="EV115">
        <f>ROUND('qx mannen 2022'!EV115,10)</f>
        <v>0.47219407990000001</v>
      </c>
      <c r="EW115">
        <f>ROUND('qx mannen 2022'!EW115,10)</f>
        <v>0.47151817439999999</v>
      </c>
      <c r="EX115">
        <f>ROUND('qx mannen 2022'!EX115,10)</f>
        <v>0.47084275910000001</v>
      </c>
      <c r="EY115">
        <f>ROUND('qx mannen 2022'!EY115,10)</f>
        <v>0.47016783550000002</v>
      </c>
      <c r="EZ115">
        <f>ROUND('qx mannen 2022'!EZ115,10)</f>
        <v>0.46949340480000001</v>
      </c>
      <c r="FA115">
        <f>ROUND('qx mannen 2022'!FA115,10)</f>
        <v>0.46881946860000001</v>
      </c>
      <c r="FB115">
        <f>ROUND('qx mannen 2022'!FB115,10)</f>
        <v>0.46814602820000001</v>
      </c>
      <c r="FC115">
        <f>ROUND('qx mannen 2022'!FC115,10)</f>
        <v>0.4674730849</v>
      </c>
      <c r="FD115">
        <f>ROUND('qx mannen 2022'!FD115,10)</f>
        <v>0.46680064020000001</v>
      </c>
      <c r="FE115">
        <f>ROUND('qx mannen 2022'!FE115,10)</f>
        <v>0.46612869530000001</v>
      </c>
      <c r="FF115">
        <f>ROUND('qx mannen 2022'!FF115,10)</f>
        <v>0.46545725160000001</v>
      </c>
      <c r="FG115">
        <f>ROUND('qx mannen 2022'!FG115,10)</f>
        <v>0.46478631050000002</v>
      </c>
      <c r="FH115">
        <f>ROUND('qx mannen 2022'!FH115,10)</f>
        <v>0.46411587329999998</v>
      </c>
      <c r="FI115">
        <f>ROUND('qx mannen 2022'!FI115,10)</f>
        <v>0.4634459413</v>
      </c>
      <c r="FJ115">
        <f>ROUND('qx mannen 2022'!FJ115,10)</f>
        <v>0.46277651580000001</v>
      </c>
      <c r="FK115">
        <f>ROUND('qx mannen 2022'!FK115,10)</f>
        <v>0.46210759810000002</v>
      </c>
      <c r="FL115">
        <f>ROUND('qx mannen 2022'!FL115,10)</f>
        <v>0.46143918950000001</v>
      </c>
      <c r="FM115">
        <f>ROUND('qx mannen 2022'!FM115,10)</f>
        <v>0.4607712913</v>
      </c>
      <c r="FN115">
        <f>ROUND('qx mannen 2022'!FN115,10)</f>
        <v>0.46010390470000001</v>
      </c>
      <c r="FO115">
        <f>ROUND('qx mannen 2022'!FO115,10)</f>
        <v>0.4594370311</v>
      </c>
      <c r="FP115">
        <f>ROUND('qx mannen 2022'!FP115,10)</f>
        <v>0.45877067170000002</v>
      </c>
      <c r="FQ115">
        <f>ROUND('qx mannen 2022'!FQ115,10)</f>
        <v>0.4581048278</v>
      </c>
    </row>
    <row r="116" spans="2:173" x14ac:dyDescent="0.2">
      <c r="B116">
        <f>ROUND('qx mannen 2022'!B116,10)</f>
        <v>0.6262082336</v>
      </c>
      <c r="C116">
        <f>ROUND('qx mannen 2022'!C116,10)</f>
        <v>0.62464524079999995</v>
      </c>
      <c r="D116">
        <f>ROUND('qx mannen 2022'!D116,10)</f>
        <v>0.59899273959999999</v>
      </c>
      <c r="E116">
        <f>ROUND('qx mannen 2022'!E116,10)</f>
        <v>0.58621551770000002</v>
      </c>
      <c r="F116">
        <f>ROUND('qx mannen 2022'!F116,10)</f>
        <v>0.57981821050000004</v>
      </c>
      <c r="G116">
        <f>ROUND('qx mannen 2022'!G116,10)</f>
        <v>0.57657360150000003</v>
      </c>
      <c r="H116">
        <f>ROUND('qx mannen 2022'!H116,10)</f>
        <v>0.57487926349999996</v>
      </c>
      <c r="I116">
        <f>ROUND('qx mannen 2022'!I116,10)</f>
        <v>0.57393856580000002</v>
      </c>
      <c r="J116">
        <f>ROUND('qx mannen 2022'!J116,10)</f>
        <v>0.57335554820000001</v>
      </c>
      <c r="K116">
        <f>ROUND('qx mannen 2022'!K116,10)</f>
        <v>0.57293388550000002</v>
      </c>
      <c r="L116">
        <f>ROUND('qx mannen 2022'!L116,10)</f>
        <v>0.57257680759999996</v>
      </c>
      <c r="M116">
        <f>ROUND('qx mannen 2022'!M116,10)</f>
        <v>0.57223718109999999</v>
      </c>
      <c r="N116">
        <f>ROUND('qx mannen 2022'!N116,10)</f>
        <v>0.57189258639999996</v>
      </c>
      <c r="O116">
        <f>ROUND('qx mannen 2022'!O116,10)</f>
        <v>0.57153287080000004</v>
      </c>
      <c r="P116">
        <f>ROUND('qx mannen 2022'!P116,10)</f>
        <v>0.57115393390000002</v>
      </c>
      <c r="Q116">
        <f>ROUND('qx mannen 2022'!Q116,10)</f>
        <v>0.57075462619999995</v>
      </c>
      <c r="R116">
        <f>ROUND('qx mannen 2022'!R116,10)</f>
        <v>0.57033520540000004</v>
      </c>
      <c r="S116">
        <f>ROUND('qx mannen 2022'!S116,10)</f>
        <v>0.56989656879999995</v>
      </c>
      <c r="T116">
        <f>ROUND('qx mannen 2022'!T116,10)</f>
        <v>0.56943987490000003</v>
      </c>
      <c r="U116">
        <f>ROUND('qx mannen 2022'!U116,10)</f>
        <v>0.5689663586</v>
      </c>
      <c r="V116">
        <f>ROUND('qx mannen 2022'!V116,10)</f>
        <v>0.56847724300000002</v>
      </c>
      <c r="W116">
        <f>ROUND('qx mannen 2022'!W116,10)</f>
        <v>0.56797369880000004</v>
      </c>
      <c r="X116">
        <f>ROUND('qx mannen 2022'!X116,10)</f>
        <v>0.56745682829999999</v>
      </c>
      <c r="Y116">
        <f>ROUND('qx mannen 2022'!Y116,10)</f>
        <v>0.56692765940000001</v>
      </c>
      <c r="Z116">
        <f>ROUND('qx mannen 2022'!Z116,10)</f>
        <v>0.56638714700000004</v>
      </c>
      <c r="AA116">
        <f>ROUND('qx mannen 2022'!AA116,10)</f>
        <v>0.56583617559999999</v>
      </c>
      <c r="AB116">
        <f>ROUND('qx mannen 2022'!AB116,10)</f>
        <v>0.56527556320000005</v>
      </c>
      <c r="AC116">
        <f>ROUND('qx mannen 2022'!AC116,10)</f>
        <v>0.56470606609999996</v>
      </c>
      <c r="AD116">
        <f>ROUND('qx mannen 2022'!AD116,10)</f>
        <v>0.56412838330000004</v>
      </c>
      <c r="AE116">
        <f>ROUND('qx mannen 2022'!AE116,10)</f>
        <v>0.56354316029999996</v>
      </c>
      <c r="AF116">
        <f>ROUND('qx mannen 2022'!AF116,10)</f>
        <v>0.5629509935</v>
      </c>
      <c r="AG116">
        <f>ROUND('qx mannen 2022'!AG116,10)</f>
        <v>0.5623524338</v>
      </c>
      <c r="AH116">
        <f>ROUND('qx mannen 2022'!AH116,10)</f>
        <v>0.56174798999999997</v>
      </c>
      <c r="AI116">
        <f>ROUND('qx mannen 2022'!AI116,10)</f>
        <v>0.56113813219999997</v>
      </c>
      <c r="AJ116">
        <f>ROUND('qx mannen 2022'!AJ116,10)</f>
        <v>0.56052329450000005</v>
      </c>
      <c r="AK116">
        <f>ROUND('qx mannen 2022'!AK116,10)</f>
        <v>0.55990387779999995</v>
      </c>
      <c r="AL116">
        <f>ROUND('qx mannen 2022'!AL116,10)</f>
        <v>0.55928025250000002</v>
      </c>
      <c r="AM116">
        <f>ROUND('qx mannen 2022'!AM116,10)</f>
        <v>0.55865276080000004</v>
      </c>
      <c r="AN116">
        <f>ROUND('qx mannen 2022'!AN116,10)</f>
        <v>0.55802171869999995</v>
      </c>
      <c r="AO116">
        <f>ROUND('qx mannen 2022'!AO116,10)</f>
        <v>0.55738741810000003</v>
      </c>
      <c r="AP116">
        <f>ROUND('qx mannen 2022'!AP116,10)</f>
        <v>0.55675012879999997</v>
      </c>
      <c r="AQ116">
        <f>ROUND('qx mannen 2022'!AQ116,10)</f>
        <v>0.55611009990000004</v>
      </c>
      <c r="AR116">
        <f>ROUND('qx mannen 2022'!AR116,10)</f>
        <v>0.55546756149999998</v>
      </c>
      <c r="AS116">
        <f>ROUND('qx mannen 2022'!AS116,10)</f>
        <v>0.55482272629999996</v>
      </c>
      <c r="AT116">
        <f>ROUND('qx mannen 2022'!AT116,10)</f>
        <v>0.5541757907</v>
      </c>
      <c r="AU116">
        <f>ROUND('qx mannen 2022'!AU116,10)</f>
        <v>0.55352693639999995</v>
      </c>
      <c r="AV116">
        <f>ROUND('qx mannen 2022'!AV116,10)</f>
        <v>0.552876331</v>
      </c>
      <c r="AW116">
        <f>ROUND('qx mannen 2022'!AW116,10)</f>
        <v>0.5522241296</v>
      </c>
      <c r="AX116">
        <f>ROUND('qx mannen 2022'!AX116,10)</f>
        <v>0.55157047530000003</v>
      </c>
      <c r="AY116">
        <f>ROUND('qx mannen 2022'!AY116,10)</f>
        <v>0.55091550069999995</v>
      </c>
      <c r="AZ116">
        <f>ROUND('qx mannen 2022'!AZ116,10)</f>
        <v>0.55025932789999998</v>
      </c>
      <c r="BA116">
        <f>ROUND('qx mannen 2022'!BA116,10)</f>
        <v>0.54960207019999996</v>
      </c>
      <c r="BB116">
        <f>ROUND('qx mannen 2022'!BB116,10)</f>
        <v>0.54894383209999997</v>
      </c>
      <c r="BC116">
        <f>ROUND('qx mannen 2022'!BC116,10)</f>
        <v>0.54828471030000003</v>
      </c>
      <c r="BD116">
        <f>ROUND('qx mannen 2022'!BD116,10)</f>
        <v>0.54762479399999997</v>
      </c>
      <c r="BE116">
        <f>ROUND('qx mannen 2022'!BE116,10)</f>
        <v>0.54696416599999997</v>
      </c>
      <c r="BF116">
        <f>ROUND('qx mannen 2022'!BF116,10)</f>
        <v>0.54630290260000003</v>
      </c>
      <c r="BG116">
        <f>ROUND('qx mannen 2022'!BG116,10)</f>
        <v>0.54564107470000001</v>
      </c>
      <c r="BH116">
        <f>ROUND('qx mannen 2022'!BH116,10)</f>
        <v>0.54497874739999996</v>
      </c>
      <c r="BI116">
        <f>ROUND('qx mannen 2022'!BI116,10)</f>
        <v>0.54431598150000005</v>
      </c>
      <c r="BJ116">
        <f>ROUND('qx mannen 2022'!BJ116,10)</f>
        <v>0.54365283269999998</v>
      </c>
      <c r="BK116">
        <f>ROUND('qx mannen 2022'!BK116,10)</f>
        <v>0.54298935299999995</v>
      </c>
      <c r="BL116">
        <f>ROUND('qx mannen 2022'!BL116,10)</f>
        <v>0.54232559030000005</v>
      </c>
      <c r="BM116">
        <f>ROUND('qx mannen 2022'!BM116,10)</f>
        <v>0.54166158900000005</v>
      </c>
      <c r="BN116">
        <f>ROUND('qx mannen 2022'!BN116,10)</f>
        <v>0.54099739030000005</v>
      </c>
      <c r="BO116">
        <f>ROUND('qx mannen 2022'!BO116,10)</f>
        <v>0.54033303210000005</v>
      </c>
      <c r="BP116">
        <f>ROUND('qx mannen 2022'!BP116,10)</f>
        <v>0.53966854990000002</v>
      </c>
      <c r="BQ116">
        <f>ROUND('qx mannen 2022'!BQ116,10)</f>
        <v>0.53900397619999996</v>
      </c>
      <c r="BR116">
        <f>ROUND('qx mannen 2022'!BR116,10)</f>
        <v>0.53833934149999996</v>
      </c>
      <c r="BS116">
        <f>ROUND('qx mannen 2022'!BS116,10)</f>
        <v>0.53767467390000001</v>
      </c>
      <c r="BT116">
        <f>ROUND('qx mannen 2022'!BT116,10)</f>
        <v>0.53700999940000005</v>
      </c>
      <c r="BU116">
        <f>ROUND('qx mannen 2022'!BU116,10)</f>
        <v>0.53634534219999996</v>
      </c>
      <c r="BV116">
        <f>ROUND('qx mannen 2022'!BV116,10)</f>
        <v>0.53568072479999995</v>
      </c>
      <c r="BW116">
        <f>ROUND('qx mannen 2022'!BW116,10)</f>
        <v>0.53501616799999996</v>
      </c>
      <c r="BX116">
        <f>ROUND('qx mannen 2022'!BX116,10)</f>
        <v>0.53435169130000004</v>
      </c>
      <c r="BY116">
        <f>ROUND('qx mannen 2022'!BY116,10)</f>
        <v>0.53368731260000002</v>
      </c>
      <c r="BZ116">
        <f>ROUND('qx mannen 2022'!BZ116,10)</f>
        <v>0.53302304879999995</v>
      </c>
      <c r="CA116">
        <f>ROUND('qx mannen 2022'!CA116,10)</f>
        <v>0.53235891530000001</v>
      </c>
      <c r="CB116">
        <f>ROUND('qx mannen 2022'!CB116,10)</f>
        <v>0.53169492669999996</v>
      </c>
      <c r="CC116">
        <f>ROUND('qx mannen 2022'!CC116,10)</f>
        <v>0.53103109650000002</v>
      </c>
      <c r="CD116">
        <f>ROUND('qx mannen 2022'!CD116,10)</f>
        <v>0.53036743740000003</v>
      </c>
      <c r="CE116">
        <f>ROUND('qx mannen 2022'!CE116,10)</f>
        <v>0.52970396099999995</v>
      </c>
      <c r="CF116">
        <f>ROUND('qx mannen 2022'!CF116,10)</f>
        <v>0.52904067830000001</v>
      </c>
      <c r="CG116">
        <f>ROUND('qx mannen 2022'!CG116,10)</f>
        <v>0.52837759959999997</v>
      </c>
      <c r="CH116">
        <f>ROUND('qx mannen 2022'!CH116,10)</f>
        <v>0.52771473440000005</v>
      </c>
      <c r="CI116">
        <f>ROUND('qx mannen 2022'!CI116,10)</f>
        <v>0.52705209180000001</v>
      </c>
      <c r="CJ116">
        <f>ROUND('qx mannen 2022'!CJ116,10)</f>
        <v>0.52638967999999997</v>
      </c>
      <c r="CK116">
        <f>ROUND('qx mannen 2022'!CK116,10)</f>
        <v>0.52572750700000004</v>
      </c>
      <c r="CL116">
        <f>ROUND('qx mannen 2022'!CL116,10)</f>
        <v>0.52506558010000004</v>
      </c>
      <c r="CM116">
        <f>ROUND('qx mannen 2022'!CM116,10)</f>
        <v>0.52440390619999999</v>
      </c>
      <c r="CN116">
        <f>ROUND('qx mannen 2022'!CN116,10)</f>
        <v>0.52374249179999999</v>
      </c>
      <c r="CO116">
        <f>ROUND('qx mannen 2022'!CO116,10)</f>
        <v>0.52308134309999998</v>
      </c>
      <c r="CP116">
        <f>ROUND('qx mannen 2022'!CP116,10)</f>
        <v>0.52242046590000002</v>
      </c>
      <c r="CQ116">
        <f>ROUND('qx mannen 2022'!CQ116,10)</f>
        <v>0.52175986539999997</v>
      </c>
      <c r="CR116">
        <f>ROUND('qx mannen 2022'!CR116,10)</f>
        <v>0.52109954700000005</v>
      </c>
      <c r="CS116">
        <f>ROUND('qx mannen 2022'!CS116,10)</f>
        <v>0.5204395154</v>
      </c>
      <c r="CT116">
        <f>ROUND('qx mannen 2022'!CT116,10)</f>
        <v>0.51977977529999997</v>
      </c>
      <c r="CU116">
        <f>ROUND('qx mannen 2022'!CU116,10)</f>
        <v>0.51912033089999998</v>
      </c>
      <c r="CV116">
        <f>ROUND('qx mannen 2022'!CV116,10)</f>
        <v>0.51846118649999995</v>
      </c>
      <c r="CW116">
        <f>ROUND('qx mannen 2022'!CW116,10)</f>
        <v>0.51780234589999996</v>
      </c>
      <c r="CX116">
        <f>ROUND('qx mannen 2022'!CX116,10)</f>
        <v>0.51714381279999999</v>
      </c>
      <c r="CY116">
        <f>ROUND('qx mannen 2022'!CY116,10)</f>
        <v>0.51648559090000001</v>
      </c>
      <c r="CZ116">
        <f>ROUND('qx mannen 2022'!CZ116,10)</f>
        <v>0.51582768359999998</v>
      </c>
      <c r="DA116">
        <f>ROUND('qx mannen 2022'!DA116,10)</f>
        <v>0.51517009400000002</v>
      </c>
      <c r="DB116">
        <f>ROUND('qx mannen 2022'!DB116,10)</f>
        <v>0.51451282529999998</v>
      </c>
      <c r="DC116">
        <f>ROUND('qx mannen 2022'!DC116,10)</f>
        <v>0.51385588039999996</v>
      </c>
      <c r="DD116">
        <f>ROUND('qx mannen 2022'!DD116,10)</f>
        <v>0.51319926230000001</v>
      </c>
      <c r="DE116">
        <f>ROUND('qx mannen 2022'!DE116,10)</f>
        <v>0.51254297360000001</v>
      </c>
      <c r="DF116">
        <f>ROUND('qx mannen 2022'!DF116,10)</f>
        <v>0.51188701700000006</v>
      </c>
      <c r="DG116">
        <f>ROUND('qx mannen 2022'!DG116,10)</f>
        <v>0.51123139500000003</v>
      </c>
      <c r="DH116">
        <f>ROUND('qx mannen 2022'!DH116,10)</f>
        <v>0.51057611020000004</v>
      </c>
      <c r="DI116">
        <f>ROUND('qx mannen 2022'!DI116,10)</f>
        <v>0.50992116489999995</v>
      </c>
      <c r="DJ116">
        <f>ROUND('qx mannen 2022'!DJ116,10)</f>
        <v>0.50926656130000003</v>
      </c>
      <c r="DK116">
        <f>ROUND('qx mannen 2022'!DK116,10)</f>
        <v>0.50861230180000006</v>
      </c>
      <c r="DL116">
        <f>ROUND('qx mannen 2022'!DL116,10)</f>
        <v>0.50795838839999996</v>
      </c>
      <c r="DM116">
        <f>ROUND('qx mannen 2022'!DM116,10)</f>
        <v>0.50730482330000004</v>
      </c>
      <c r="DN116">
        <f>ROUND('qx mannen 2022'!DN116,10)</f>
        <v>0.50665160850000002</v>
      </c>
      <c r="DO116">
        <f>ROUND('qx mannen 2022'!DO116,10)</f>
        <v>0.50599874609999995</v>
      </c>
      <c r="DP116">
        <f>ROUND('qx mannen 2022'!DP116,10)</f>
        <v>0.50534623789999999</v>
      </c>
      <c r="DQ116">
        <f>ROUND('qx mannen 2022'!DQ116,10)</f>
        <v>0.50469408589999998</v>
      </c>
      <c r="DR116">
        <f>ROUND('qx mannen 2022'!DR116,10)</f>
        <v>0.50404229190000005</v>
      </c>
      <c r="DS116">
        <f>ROUND('qx mannen 2022'!DS116,10)</f>
        <v>0.50339085770000003</v>
      </c>
      <c r="DT116">
        <f>ROUND('qx mannen 2022'!DT116,10)</f>
        <v>0.50273978519999996</v>
      </c>
      <c r="DU116">
        <f>ROUND('qx mannen 2022'!DU116,10)</f>
        <v>0.50208907599999997</v>
      </c>
      <c r="DV116">
        <f>ROUND('qx mannen 2022'!DV116,10)</f>
        <v>0.50143873179999998</v>
      </c>
      <c r="DW116">
        <f>ROUND('qx mannen 2022'!DW116,10)</f>
        <v>0.50078875440000004</v>
      </c>
      <c r="DX116">
        <f>ROUND('qx mannen 2022'!DX116,10)</f>
        <v>0.50013914540000004</v>
      </c>
      <c r="DY116">
        <f>ROUND('qx mannen 2022'!DY116,10)</f>
        <v>0.49948990640000002</v>
      </c>
      <c r="DZ116">
        <f>ROUND('qx mannen 2022'!DZ116,10)</f>
        <v>0.49884103909999999</v>
      </c>
      <c r="EA116">
        <f>ROUND('qx mannen 2022'!EA116,10)</f>
        <v>0.49819254489999998</v>
      </c>
      <c r="EB116">
        <f>ROUND('qx mannen 2022'!EB116,10)</f>
        <v>0.4975444255</v>
      </c>
      <c r="EC116">
        <f>ROUND('qx mannen 2022'!EC116,10)</f>
        <v>0.4968966823</v>
      </c>
      <c r="ED116">
        <f>ROUND('qx mannen 2022'!ED116,10)</f>
        <v>0.49624931700000002</v>
      </c>
      <c r="EE116">
        <f>ROUND('qx mannen 2022'!EE116,10)</f>
        <v>0.4956023309</v>
      </c>
      <c r="EF116">
        <f>ROUND('qx mannen 2022'!EF116,10)</f>
        <v>0.49495572560000001</v>
      </c>
      <c r="EG116">
        <f>ROUND('qx mannen 2022'!EG116,10)</f>
        <v>0.4943095025</v>
      </c>
      <c r="EH116">
        <f>ROUND('qx mannen 2022'!EH116,10)</f>
        <v>0.49366366299999997</v>
      </c>
      <c r="EI116">
        <f>ROUND('qx mannen 2022'!EI116,10)</f>
        <v>0.49301820870000002</v>
      </c>
      <c r="EJ116">
        <f>ROUND('qx mannen 2022'!EJ116,10)</f>
        <v>0.49237314090000001</v>
      </c>
      <c r="EK116">
        <f>ROUND('qx mannen 2022'!EK116,10)</f>
        <v>0.49172846100000001</v>
      </c>
      <c r="EL116">
        <f>ROUND('qx mannen 2022'!EL116,10)</f>
        <v>0.49108417030000001</v>
      </c>
      <c r="EM116">
        <f>ROUND('qx mannen 2022'!EM116,10)</f>
        <v>0.49044027039999999</v>
      </c>
      <c r="EN116">
        <f>ROUND('qx mannen 2022'!EN116,10)</f>
        <v>0.48979676239999997</v>
      </c>
      <c r="EO116">
        <f>ROUND('qx mannen 2022'!EO116,10)</f>
        <v>0.48915364789999999</v>
      </c>
      <c r="EP116">
        <f>ROUND('qx mannen 2022'!EP116,10)</f>
        <v>0.48851092810000002</v>
      </c>
      <c r="EQ116">
        <f>ROUND('qx mannen 2022'!EQ116,10)</f>
        <v>0.48786860430000001</v>
      </c>
      <c r="ER116">
        <f>ROUND('qx mannen 2022'!ER116,10)</f>
        <v>0.48722667800000002</v>
      </c>
      <c r="ES116">
        <f>ROUND('qx mannen 2022'!ES116,10)</f>
        <v>0.48658515029999999</v>
      </c>
      <c r="ET116">
        <f>ROUND('qx mannen 2022'!ET116,10)</f>
        <v>0.48594402250000002</v>
      </c>
      <c r="EU116">
        <f>ROUND('qx mannen 2022'!EU116,10)</f>
        <v>0.4853032961</v>
      </c>
      <c r="EV116">
        <f>ROUND('qx mannen 2022'!EV116,10)</f>
        <v>0.48466297229999999</v>
      </c>
      <c r="EW116">
        <f>ROUND('qx mannen 2022'!EW116,10)</f>
        <v>0.48402305220000003</v>
      </c>
      <c r="EX116">
        <f>ROUND('qx mannen 2022'!EX116,10)</f>
        <v>0.4833835373</v>
      </c>
      <c r="EY116">
        <f>ROUND('qx mannen 2022'!EY116,10)</f>
        <v>0.48274442870000001</v>
      </c>
      <c r="EZ116">
        <f>ROUND('qx mannen 2022'!EZ116,10)</f>
        <v>0.48210572779999999</v>
      </c>
      <c r="FA116">
        <f>ROUND('qx mannen 2022'!FA116,10)</f>
        <v>0.4814674357</v>
      </c>
      <c r="FB116">
        <f>ROUND('qx mannen 2022'!FB116,10)</f>
        <v>0.48082955370000002</v>
      </c>
      <c r="FC116">
        <f>ROUND('qx mannen 2022'!FC116,10)</f>
        <v>0.48019208299999999</v>
      </c>
      <c r="FD116">
        <f>ROUND('qx mannen 2022'!FD116,10)</f>
        <v>0.47955502480000001</v>
      </c>
      <c r="FE116">
        <f>ROUND('qx mannen 2022'!FE116,10)</f>
        <v>0.47891838040000001</v>
      </c>
      <c r="FF116">
        <f>ROUND('qx mannen 2022'!FF116,10)</f>
        <v>0.47828215099999999</v>
      </c>
      <c r="FG116">
        <f>ROUND('qx mannen 2022'!FG116,10)</f>
        <v>0.47764633769999998</v>
      </c>
      <c r="FH116">
        <f>ROUND('qx mannen 2022'!FH116,10)</f>
        <v>0.47701094170000002</v>
      </c>
      <c r="FI116">
        <f>ROUND('qx mannen 2022'!FI116,10)</f>
        <v>0.47637596430000001</v>
      </c>
      <c r="FJ116">
        <f>ROUND('qx mannen 2022'!FJ116,10)</f>
        <v>0.47574140660000003</v>
      </c>
      <c r="FK116">
        <f>ROUND('qx mannen 2022'!FK116,10)</f>
        <v>0.47510726980000001</v>
      </c>
      <c r="FL116">
        <f>ROUND('qx mannen 2022'!FL116,10)</f>
        <v>0.4744735551</v>
      </c>
      <c r="FM116">
        <f>ROUND('qx mannen 2022'!FM116,10)</f>
        <v>0.47384026359999998</v>
      </c>
      <c r="FN116">
        <f>ROUND('qx mannen 2022'!FN116,10)</f>
        <v>0.47320739639999998</v>
      </c>
      <c r="FO116">
        <f>ROUND('qx mannen 2022'!FO116,10)</f>
        <v>0.4725749548</v>
      </c>
      <c r="FP116">
        <f>ROUND('qx mannen 2022'!FP116,10)</f>
        <v>0.47194293980000002</v>
      </c>
      <c r="FQ116">
        <f>ROUND('qx mannen 2022'!FQ116,10)</f>
        <v>0.47131135270000002</v>
      </c>
    </row>
    <row r="117" spans="2:173" x14ac:dyDescent="0.2">
      <c r="B117">
        <f>ROUND('qx mannen 2022'!B117,10)</f>
        <v>0.63311205680000004</v>
      </c>
      <c r="C117">
        <f>ROUND('qx mannen 2022'!C117,10)</f>
        <v>0.63147947979999997</v>
      </c>
      <c r="D117">
        <f>ROUND('qx mannen 2022'!D117,10)</f>
        <v>0.60574524809999997</v>
      </c>
      <c r="E117">
        <f>ROUND('qx mannen 2022'!E117,10)</f>
        <v>0.59289376579999997</v>
      </c>
      <c r="F117">
        <f>ROUND('qx mannen 2022'!F117,10)</f>
        <v>0.58643804749999995</v>
      </c>
      <c r="G117">
        <f>ROUND('qx mannen 2022'!G117,10)</f>
        <v>0.58314803039999996</v>
      </c>
      <c r="H117">
        <f>ROUND('qx mannen 2022'!H117,10)</f>
        <v>0.58141808689999996</v>
      </c>
      <c r="I117">
        <f>ROUND('qx mannen 2022'!I117,10)</f>
        <v>0.58044941130000005</v>
      </c>
      <c r="J117">
        <f>ROUND('qx mannen 2022'!J117,10)</f>
        <v>0.5798446719</v>
      </c>
      <c r="K117">
        <f>ROUND('qx mannen 2022'!K117,10)</f>
        <v>0.57940665300000005</v>
      </c>
      <c r="L117">
        <f>ROUND('qx mannen 2022'!L117,10)</f>
        <v>0.57903796330000001</v>
      </c>
      <c r="M117">
        <f>ROUND('qx mannen 2022'!M117,10)</f>
        <v>0.57869099909999999</v>
      </c>
      <c r="N117">
        <f>ROUND('qx mannen 2022'!N117,10)</f>
        <v>0.57834295859999996</v>
      </c>
      <c r="O117">
        <f>ROUND('qx mannen 2022'!O117,10)</f>
        <v>0.57798336220000002</v>
      </c>
      <c r="P117">
        <f>ROUND('qx mannen 2022'!P117,10)</f>
        <v>0.57760782050000004</v>
      </c>
      <c r="Q117">
        <f>ROUND('qx mannen 2022'!Q117,10)</f>
        <v>0.57721492379999995</v>
      </c>
      <c r="R117">
        <f>ROUND('qx mannen 2022'!R117,10)</f>
        <v>0.57680469229999998</v>
      </c>
      <c r="S117">
        <f>ROUND('qx mannen 2022'!S117,10)</f>
        <v>0.57637780569999997</v>
      </c>
      <c r="T117">
        <f>ROUND('qx mannen 2022'!T117,10)</f>
        <v>0.57593522230000005</v>
      </c>
      <c r="U117">
        <f>ROUND('qx mannen 2022'!U117,10)</f>
        <v>0.57547799239999997</v>
      </c>
      <c r="V117">
        <f>ROUND('qx mannen 2022'!V117,10)</f>
        <v>0.57500716880000002</v>
      </c>
      <c r="W117">
        <f>ROUND('qx mannen 2022'!W117,10)</f>
        <v>0.57452376490000001</v>
      </c>
      <c r="X117">
        <f>ROUND('qx mannen 2022'!X117,10)</f>
        <v>0.57402873769999996</v>
      </c>
      <c r="Y117">
        <f>ROUND('qx mannen 2022'!Y117,10)</f>
        <v>0.57352298099999999</v>
      </c>
      <c r="Z117">
        <f>ROUND('qx mannen 2022'!Z117,10)</f>
        <v>0.57300732590000003</v>
      </c>
      <c r="AA117">
        <f>ROUND('qx mannen 2022'!AA117,10)</f>
        <v>0.57248254229999995</v>
      </c>
      <c r="AB117">
        <f>ROUND('qx mannen 2022'!AB117,10)</f>
        <v>0.57194934259999997</v>
      </c>
      <c r="AC117">
        <f>ROUND('qx mannen 2022'!AC117,10)</f>
        <v>0.57140838559999996</v>
      </c>
      <c r="AD117">
        <f>ROUND('qx mannen 2022'!AD117,10)</f>
        <v>0.57086027979999998</v>
      </c>
      <c r="AE117">
        <f>ROUND('qx mannen 2022'!AE117,10)</f>
        <v>0.57030558769999995</v>
      </c>
      <c r="AF117">
        <f>ROUND('qx mannen 2022'!AF117,10)</f>
        <v>0.56974482869999998</v>
      </c>
      <c r="AG117">
        <f>ROUND('qx mannen 2022'!AG117,10)</f>
        <v>0.56917848270000004</v>
      </c>
      <c r="AH117">
        <f>ROUND('qx mannen 2022'!AH117,10)</f>
        <v>0.56860699270000004</v>
      </c>
      <c r="AI117">
        <f>ROUND('qx mannen 2022'!AI117,10)</f>
        <v>0.56803076829999999</v>
      </c>
      <c r="AJ117">
        <f>ROUND('qx mannen 2022'!AJ117,10)</f>
        <v>0.56745018759999999</v>
      </c>
      <c r="AK117">
        <f>ROUND('qx mannen 2022'!AK117,10)</f>
        <v>0.56686559969999994</v>
      </c>
      <c r="AL117">
        <f>ROUND('qx mannen 2022'!AL117,10)</f>
        <v>0.56627732750000004</v>
      </c>
      <c r="AM117">
        <f>ROUND('qx mannen 2022'!AM117,10)</f>
        <v>0.56568566880000004</v>
      </c>
      <c r="AN117">
        <f>ROUND('qx mannen 2022'!AN117,10)</f>
        <v>0.56509089889999997</v>
      </c>
      <c r="AO117">
        <f>ROUND('qx mannen 2022'!AO117,10)</f>
        <v>0.56449327220000001</v>
      </c>
      <c r="AP117">
        <f>ROUND('qx mannen 2022'!AP117,10)</f>
        <v>0.56389302360000004</v>
      </c>
      <c r="AQ117">
        <f>ROUND('qx mannen 2022'!AQ117,10)</f>
        <v>0.56329037010000005</v>
      </c>
      <c r="AR117">
        <f>ROUND('qx mannen 2022'!AR117,10)</f>
        <v>0.56268551219999996</v>
      </c>
      <c r="AS117">
        <f>ROUND('qx mannen 2022'!AS117,10)</f>
        <v>0.5620786351</v>
      </c>
      <c r="AT117">
        <f>ROUND('qx mannen 2022'!AT117,10)</f>
        <v>0.56146991000000002</v>
      </c>
      <c r="AU117">
        <f>ROUND('qx mannen 2022'!AU117,10)</f>
        <v>0.56085949499999999</v>
      </c>
      <c r="AV117">
        <f>ROUND('qx mannen 2022'!AV117,10)</f>
        <v>0.56024753630000002</v>
      </c>
      <c r="AW117">
        <f>ROUND('qx mannen 2022'!AW117,10)</f>
        <v>0.55963416880000005</v>
      </c>
      <c r="AX117">
        <f>ROUND('qx mannen 2022'!AX117,10)</f>
        <v>0.5590195174</v>
      </c>
      <c r="AY117">
        <f>ROUND('qx mannen 2022'!AY117,10)</f>
        <v>0.55840369739999995</v>
      </c>
      <c r="AZ117">
        <f>ROUND('qx mannen 2022'!AZ117,10)</f>
        <v>0.55778681539999997</v>
      </c>
      <c r="BA117">
        <f>ROUND('qx mannen 2022'!BA117,10)</f>
        <v>0.55716896979999997</v>
      </c>
      <c r="BB117">
        <f>ROUND('qx mannen 2022'!BB117,10)</f>
        <v>0.55655025179999995</v>
      </c>
      <c r="BC117">
        <f>ROUND('qx mannen 2022'!BC117,10)</f>
        <v>0.5559307456</v>
      </c>
      <c r="BD117">
        <f>ROUND('qx mannen 2022'!BD117,10)</f>
        <v>0.555310529</v>
      </c>
      <c r="BE117">
        <f>ROUND('qx mannen 2022'!BE117,10)</f>
        <v>0.55468967410000003</v>
      </c>
      <c r="BF117">
        <f>ROUND('qx mannen 2022'!BF117,10)</f>
        <v>0.55406824730000004</v>
      </c>
      <c r="BG117">
        <f>ROUND('qx mannen 2022'!BG117,10)</f>
        <v>0.55344631030000002</v>
      </c>
      <c r="BH117">
        <f>ROUND('qx mannen 2022'!BH117,10)</f>
        <v>0.55282392010000003</v>
      </c>
      <c r="BI117">
        <f>ROUND('qx mannen 2022'!BI117,10)</f>
        <v>0.55220112929999998</v>
      </c>
      <c r="BJ117">
        <f>ROUND('qx mannen 2022'!BJ117,10)</f>
        <v>0.55157798670000002</v>
      </c>
      <c r="BK117">
        <f>ROUND('qx mannen 2022'!BK117,10)</f>
        <v>0.5509545374</v>
      </c>
      <c r="BL117">
        <f>ROUND('qx mannen 2022'!BL117,10)</f>
        <v>0.55033082330000005</v>
      </c>
      <c r="BM117">
        <f>ROUND('qx mannen 2022'!BM117,10)</f>
        <v>0.54970688290000003</v>
      </c>
      <c r="BN117">
        <f>ROUND('qx mannen 2022'!BN117,10)</f>
        <v>0.54908275220000002</v>
      </c>
      <c r="BO117">
        <f>ROUND('qx mannen 2022'!BO117,10)</f>
        <v>0.5484584642</v>
      </c>
      <c r="BP117">
        <f>ROUND('qx mannen 2022'!BP117,10)</f>
        <v>0.54783404979999994</v>
      </c>
      <c r="BQ117">
        <f>ROUND('qx mannen 2022'!BQ117,10)</f>
        <v>0.5472095374</v>
      </c>
      <c r="BR117">
        <f>ROUND('qx mannen 2022'!BR117,10)</f>
        <v>0.54658495340000002</v>
      </c>
      <c r="BS117">
        <f>ROUND('qx mannen 2022'!BS117,10)</f>
        <v>0.54596032230000002</v>
      </c>
      <c r="BT117">
        <f>ROUND('qx mannen 2022'!BT117,10)</f>
        <v>0.54533566680000001</v>
      </c>
      <c r="BU117">
        <f>ROUND('qx mannen 2022'!BU117,10)</f>
        <v>0.54471100800000005</v>
      </c>
      <c r="BV117">
        <f>ROUND('qx mannen 2022'!BV117,10)</f>
        <v>0.54408636539999999</v>
      </c>
      <c r="BW117">
        <f>ROUND('qx mannen 2022'!BW117,10)</f>
        <v>0.54346175730000001</v>
      </c>
      <c r="BX117">
        <f>ROUND('qx mannen 2022'!BX117,10)</f>
        <v>0.54283720040000005</v>
      </c>
      <c r="BY117">
        <f>ROUND('qx mannen 2022'!BY117,10)</f>
        <v>0.54221271049999997</v>
      </c>
      <c r="BZ117">
        <f>ROUND('qx mannen 2022'!BZ117,10)</f>
        <v>0.54158830209999997</v>
      </c>
      <c r="CA117">
        <f>ROUND('qx mannen 2022'!CA117,10)</f>
        <v>0.54096398889999997</v>
      </c>
      <c r="CB117">
        <f>ROUND('qx mannen 2022'!CB117,10)</f>
        <v>0.5403397834</v>
      </c>
      <c r="CC117">
        <f>ROUND('qx mannen 2022'!CC117,10)</f>
        <v>0.53971569740000003</v>
      </c>
      <c r="CD117">
        <f>ROUND('qx mannen 2022'!CD117,10)</f>
        <v>0.53909174179999997</v>
      </c>
      <c r="CE117">
        <f>ROUND('qx mannen 2022'!CE117,10)</f>
        <v>0.53846792700000001</v>
      </c>
      <c r="CF117">
        <f>ROUND('qx mannen 2022'!CF117,10)</f>
        <v>0.53784426240000005</v>
      </c>
      <c r="CG117">
        <f>ROUND('qx mannen 2022'!CG117,10)</f>
        <v>0.53722075690000004</v>
      </c>
      <c r="CH117">
        <f>ROUND('qx mannen 2022'!CH117,10)</f>
        <v>0.53659741890000001</v>
      </c>
      <c r="CI117">
        <f>ROUND('qx mannen 2022'!CI117,10)</f>
        <v>0.53597425610000005</v>
      </c>
      <c r="CJ117">
        <f>ROUND('qx mannen 2022'!CJ117,10)</f>
        <v>0.53535127589999998</v>
      </c>
      <c r="CK117">
        <f>ROUND('qx mannen 2022'!CK117,10)</f>
        <v>0.53472848510000004</v>
      </c>
      <c r="CL117">
        <f>ROUND('qx mannen 2022'!CL117,10)</f>
        <v>0.53410589009999998</v>
      </c>
      <c r="CM117">
        <f>ROUND('qx mannen 2022'!CM117,10)</f>
        <v>0.53348349679999996</v>
      </c>
      <c r="CN117">
        <f>ROUND('qx mannen 2022'!CN117,10)</f>
        <v>0.532861311</v>
      </c>
      <c r="CO117">
        <f>ROUND('qx mannen 2022'!CO117,10)</f>
        <v>0.53223933800000001</v>
      </c>
      <c r="CP117">
        <f>ROUND('qx mannen 2022'!CP117,10)</f>
        <v>0.53161758280000004</v>
      </c>
      <c r="CQ117">
        <f>ROUND('qx mannen 2022'!CQ117,10)</f>
        <v>0.53099605000000005</v>
      </c>
      <c r="CR117">
        <f>ROUND('qx mannen 2022'!CR117,10)</f>
        <v>0.53037474429999998</v>
      </c>
      <c r="CS117">
        <f>ROUND('qx mannen 2022'!CS117,10)</f>
        <v>0.52975366970000004</v>
      </c>
      <c r="CT117">
        <f>ROUND('qx mannen 2022'!CT117,10)</f>
        <v>0.52913283020000001</v>
      </c>
      <c r="CU117">
        <f>ROUND('qx mannen 2022'!CU117,10)</f>
        <v>0.5285122297</v>
      </c>
      <c r="CV117">
        <f>ROUND('qx mannen 2022'!CV117,10)</f>
        <v>0.52789187179999997</v>
      </c>
      <c r="CW117">
        <f>ROUND('qx mannen 2022'!CW117,10)</f>
        <v>0.52727175969999995</v>
      </c>
      <c r="CX117">
        <f>ROUND('qx mannen 2022'!CX117,10)</f>
        <v>0.52665189690000003</v>
      </c>
      <c r="CY117">
        <f>ROUND('qx mannen 2022'!CY117,10)</f>
        <v>0.52603228629999998</v>
      </c>
      <c r="CZ117">
        <f>ROUND('qx mannen 2022'!CZ117,10)</f>
        <v>0.52541293089999996</v>
      </c>
      <c r="DA117">
        <f>ROUND('qx mannen 2022'!DA117,10)</f>
        <v>0.52479383359999998</v>
      </c>
      <c r="DB117">
        <f>ROUND('qx mannen 2022'!DB117,10)</f>
        <v>0.52417499690000002</v>
      </c>
      <c r="DC117">
        <f>ROUND('qx mannen 2022'!DC117,10)</f>
        <v>0.52355642359999999</v>
      </c>
      <c r="DD117">
        <f>ROUND('qx mannen 2022'!DD117,10)</f>
        <v>0.52293811609999996</v>
      </c>
      <c r="DE117">
        <f>ROUND('qx mannen 2022'!DE117,10)</f>
        <v>0.52232007670000002</v>
      </c>
      <c r="DF117">
        <f>ROUND('qx mannen 2022'!DF117,10)</f>
        <v>0.52170230780000004</v>
      </c>
      <c r="DG117">
        <f>ROUND('qx mannen 2022'!DG117,10)</f>
        <v>0.52108481149999997</v>
      </c>
      <c r="DH117">
        <f>ROUND('qx mannen 2022'!DH117,10)</f>
        <v>0.52046759009999999</v>
      </c>
      <c r="DI117">
        <f>ROUND('qx mannen 2022'!DI117,10)</f>
        <v>0.51985064550000004</v>
      </c>
      <c r="DJ117">
        <f>ROUND('qx mannen 2022'!DJ117,10)</f>
        <v>0.51923397979999997</v>
      </c>
      <c r="DK117">
        <f>ROUND('qx mannen 2022'!DK117,10)</f>
        <v>0.51861759490000003</v>
      </c>
      <c r="DL117">
        <f>ROUND('qx mannen 2022'!DL117,10)</f>
        <v>0.51800149269999995</v>
      </c>
      <c r="DM117">
        <f>ROUND('qx mannen 2022'!DM117,10)</f>
        <v>0.51738567499999999</v>
      </c>
      <c r="DN117">
        <f>ROUND('qx mannen 2022'!DN117,10)</f>
        <v>0.51677014349999995</v>
      </c>
      <c r="DO117">
        <f>ROUND('qx mannen 2022'!DO117,10)</f>
        <v>0.51615490009999998</v>
      </c>
      <c r="DP117">
        <f>ROUND('qx mannen 2022'!DP117,10)</f>
        <v>0.5155399463</v>
      </c>
      <c r="DQ117">
        <f>ROUND('qx mannen 2022'!DQ117,10)</f>
        <v>0.51492528390000003</v>
      </c>
      <c r="DR117">
        <f>ROUND('qx mannen 2022'!DR117,10)</f>
        <v>0.51431091449999999</v>
      </c>
      <c r="DS117">
        <f>ROUND('qx mannen 2022'!DS117,10)</f>
        <v>0.51369683960000001</v>
      </c>
      <c r="DT117">
        <f>ROUND('qx mannen 2022'!DT117,10)</f>
        <v>0.51308306079999999</v>
      </c>
      <c r="DU117">
        <f>ROUND('qx mannen 2022'!DU117,10)</f>
        <v>0.51246957959999995</v>
      </c>
      <c r="DV117">
        <f>ROUND('qx mannen 2022'!DV117,10)</f>
        <v>0.5118563974</v>
      </c>
      <c r="DW117">
        <f>ROUND('qx mannen 2022'!DW117,10)</f>
        <v>0.51124351589999995</v>
      </c>
      <c r="DX117">
        <f>ROUND('qx mannen 2022'!DX117,10)</f>
        <v>0.5106309363</v>
      </c>
      <c r="DY117">
        <f>ROUND('qx mannen 2022'!DY117,10)</f>
        <v>0.51001866009999997</v>
      </c>
      <c r="DZ117">
        <f>ROUND('qx mannen 2022'!DZ117,10)</f>
        <v>0.50940668870000005</v>
      </c>
      <c r="EA117">
        <f>ROUND('qx mannen 2022'!EA117,10)</f>
        <v>0.50879502340000005</v>
      </c>
      <c r="EB117">
        <f>ROUND('qx mannen 2022'!EB117,10)</f>
        <v>0.50818366569999995</v>
      </c>
      <c r="EC117">
        <f>ROUND('qx mannen 2022'!EC117,10)</f>
        <v>0.5075726169</v>
      </c>
      <c r="ED117">
        <f>ROUND('qx mannen 2022'!ED117,10)</f>
        <v>0.50696187820000005</v>
      </c>
      <c r="EE117">
        <f>ROUND('qx mannen 2022'!EE117,10)</f>
        <v>0.50635145100000001</v>
      </c>
      <c r="EF117">
        <f>ROUND('qx mannen 2022'!EF117,10)</f>
        <v>0.50574133649999997</v>
      </c>
      <c r="EG117">
        <f>ROUND('qx mannen 2022'!EG117,10)</f>
        <v>0.50513153619999995</v>
      </c>
      <c r="EH117">
        <f>ROUND('qx mannen 2022'!EH117,10)</f>
        <v>0.50452205110000004</v>
      </c>
      <c r="EI117">
        <f>ROUND('qx mannen 2022'!EI117,10)</f>
        <v>0.5039128826</v>
      </c>
      <c r="EJ117">
        <f>ROUND('qx mannen 2022'!EJ117,10)</f>
        <v>0.50330403180000005</v>
      </c>
      <c r="EK117">
        <f>ROUND('qx mannen 2022'!EK117,10)</f>
        <v>0.50269550009999997</v>
      </c>
      <c r="EL117">
        <f>ROUND('qx mannen 2022'!EL117,10)</f>
        <v>0.50208728859999996</v>
      </c>
      <c r="EM117">
        <f>ROUND('qx mannen 2022'!EM117,10)</f>
        <v>0.50147939860000001</v>
      </c>
      <c r="EN117">
        <f>ROUND('qx mannen 2022'!EN117,10)</f>
        <v>0.50087183120000001</v>
      </c>
      <c r="EO117">
        <f>ROUND('qx mannen 2022'!EO117,10)</f>
        <v>0.50026458760000003</v>
      </c>
      <c r="EP117">
        <f>ROUND('qx mannen 2022'!EP117,10)</f>
        <v>0.49965766890000002</v>
      </c>
      <c r="EQ117">
        <f>ROUND('qx mannen 2022'!EQ117,10)</f>
        <v>0.49905107650000002</v>
      </c>
      <c r="ER117">
        <f>ROUND('qx mannen 2022'!ER117,10)</f>
        <v>0.49844481140000002</v>
      </c>
      <c r="ES117">
        <f>ROUND('qx mannen 2022'!ES117,10)</f>
        <v>0.49783887469999999</v>
      </c>
      <c r="ET117">
        <f>ROUND('qx mannen 2022'!ET117,10)</f>
        <v>0.49723326769999998</v>
      </c>
      <c r="EU117">
        <f>ROUND('qx mannen 2022'!EU117,10)</f>
        <v>0.49662799140000002</v>
      </c>
      <c r="EV117">
        <f>ROUND('qx mannen 2022'!EV117,10)</f>
        <v>0.49602304699999999</v>
      </c>
      <c r="EW117">
        <f>ROUND('qx mannen 2022'!EW117,10)</f>
        <v>0.49541843549999998</v>
      </c>
      <c r="EX117">
        <f>ROUND('qx mannen 2022'!EX117,10)</f>
        <v>0.49481415820000002</v>
      </c>
      <c r="EY117">
        <f>ROUND('qx mannen 2022'!EY117,10)</f>
        <v>0.4942102162</v>
      </c>
      <c r="EZ117">
        <f>ROUND('qx mannen 2022'!EZ117,10)</f>
        <v>0.49360661039999998</v>
      </c>
      <c r="FA117">
        <f>ROUND('qx mannen 2022'!FA117,10)</f>
        <v>0.49300334210000002</v>
      </c>
      <c r="FB117">
        <f>ROUND('qx mannen 2022'!FB117,10)</f>
        <v>0.49240041229999998</v>
      </c>
      <c r="FC117">
        <f>ROUND('qx mannen 2022'!FC117,10)</f>
        <v>0.4917978221</v>
      </c>
      <c r="FD117">
        <f>ROUND('qx mannen 2022'!FD117,10)</f>
        <v>0.49119557250000001</v>
      </c>
      <c r="FE117">
        <f>ROUND('qx mannen 2022'!FE117,10)</f>
        <v>0.49059366469999999</v>
      </c>
      <c r="FF117">
        <f>ROUND('qx mannen 2022'!FF117,10)</f>
        <v>0.48999209980000002</v>
      </c>
      <c r="FG117">
        <f>ROUND('qx mannen 2022'!FG117,10)</f>
        <v>0.48939087869999998</v>
      </c>
      <c r="FH117">
        <f>ROUND('qx mannen 2022'!FH117,10)</f>
        <v>0.48879000249999999</v>
      </c>
      <c r="FI117">
        <f>ROUND('qx mannen 2022'!FI117,10)</f>
        <v>0.48818947229999998</v>
      </c>
      <c r="FJ117">
        <f>ROUND('qx mannen 2022'!FJ117,10)</f>
        <v>0.4875892892</v>
      </c>
      <c r="FK117">
        <f>ROUND('qx mannen 2022'!FK117,10)</f>
        <v>0.4869894541</v>
      </c>
      <c r="FL117">
        <f>ROUND('qx mannen 2022'!FL117,10)</f>
        <v>0.48638996820000002</v>
      </c>
      <c r="FM117">
        <f>ROUND('qx mannen 2022'!FM117,10)</f>
        <v>0.48579083239999998</v>
      </c>
      <c r="FN117">
        <f>ROUND('qx mannen 2022'!FN117,10)</f>
        <v>0.48519204770000002</v>
      </c>
      <c r="FO117">
        <f>ROUND('qx mannen 2022'!FO117,10)</f>
        <v>0.48459361519999999</v>
      </c>
      <c r="FP117">
        <f>ROUND('qx mannen 2022'!FP117,10)</f>
        <v>0.483995536</v>
      </c>
      <c r="FQ117">
        <f>ROUND('qx mannen 2022'!FQ117,10)</f>
        <v>0.4833978109</v>
      </c>
    </row>
    <row r="118" spans="2:173" x14ac:dyDescent="0.2">
      <c r="B118">
        <f>ROUND('qx mannen 2022'!B118,10)</f>
        <v>0.63924349049999996</v>
      </c>
      <c r="C118">
        <f>ROUND('qx mannen 2022'!C118,10)</f>
        <v>0.63753762619999998</v>
      </c>
      <c r="D118">
        <f>ROUND('qx mannen 2022'!D118,10)</f>
        <v>0.6117269823</v>
      </c>
      <c r="E118">
        <f>ROUND('qx mannen 2022'!E118,10)</f>
        <v>0.59880289519999996</v>
      </c>
      <c r="F118">
        <f>ROUND('qx mannen 2022'!F118,10)</f>
        <v>0.59228785409999996</v>
      </c>
      <c r="G118">
        <f>ROUND('qx mannen 2022'!G118,10)</f>
        <v>0.58895011320000001</v>
      </c>
      <c r="H118">
        <f>ROUND('qx mannen 2022'!H118,10)</f>
        <v>0.58718156070000005</v>
      </c>
      <c r="I118">
        <f>ROUND('qx mannen 2022'!I118,10)</f>
        <v>0.58618160129999997</v>
      </c>
      <c r="J118">
        <f>ROUND('qx mannen 2022'!J118,10)</f>
        <v>0.58555172830000002</v>
      </c>
      <c r="K118">
        <f>ROUND('qx mannen 2022'!K118,10)</f>
        <v>0.58509393180000002</v>
      </c>
      <c r="L118">
        <f>ROUND('qx mannen 2022'!L118,10)</f>
        <v>0.58471024469999999</v>
      </c>
      <c r="M118">
        <f>ROUND('qx mannen 2022'!M118,10)</f>
        <v>0.58435261260000004</v>
      </c>
      <c r="N118">
        <f>ROUND('qx mannen 2022'!N118,10)</f>
        <v>0.5839978589</v>
      </c>
      <c r="O118">
        <f>ROUND('qx mannen 2022'!O118,10)</f>
        <v>0.5836351783</v>
      </c>
      <c r="P118">
        <f>ROUND('qx mannen 2022'!P118,10)</f>
        <v>0.58325989089999997</v>
      </c>
      <c r="Q118">
        <f>ROUND('qx mannen 2022'!Q118,10)</f>
        <v>0.58287032390000004</v>
      </c>
      <c r="R118">
        <f>ROUND('qx mannen 2022'!R118,10)</f>
        <v>0.58246625699999999</v>
      </c>
      <c r="S118">
        <f>ROUND('qx mannen 2022'!S118,10)</f>
        <v>0.58204814890000001</v>
      </c>
      <c r="T118">
        <f>ROUND('qx mannen 2022'!T118,10)</f>
        <v>0.58161675450000005</v>
      </c>
      <c r="U118">
        <f>ROUND('qx mannen 2022'!U118,10)</f>
        <v>0.58117293640000001</v>
      </c>
      <c r="V118">
        <f>ROUND('qx mannen 2022'!V118,10)</f>
        <v>0.58071757420000003</v>
      </c>
      <c r="W118">
        <f>ROUND('qx mannen 2022'!W118,10)</f>
        <v>0.58025152170000005</v>
      </c>
      <c r="X118">
        <f>ROUND('qx mannen 2022'!X118,10)</f>
        <v>0.57977558799999995</v>
      </c>
      <c r="Y118">
        <f>ROUND('qx mannen 2022'!Y118,10)</f>
        <v>0.57929053070000003</v>
      </c>
      <c r="Z118">
        <f>ROUND('qx mannen 2022'!Z118,10)</f>
        <v>0.5787970549</v>
      </c>
      <c r="AA118">
        <f>ROUND('qx mannen 2022'!AA118,10)</f>
        <v>0.57829581419999998</v>
      </c>
      <c r="AB118">
        <f>ROUND('qx mannen 2022'!AB118,10)</f>
        <v>0.57778741369999997</v>
      </c>
      <c r="AC118">
        <f>ROUND('qx mannen 2022'!AC118,10)</f>
        <v>0.57727241269999996</v>
      </c>
      <c r="AD118">
        <f>ROUND('qx mannen 2022'!AD118,10)</f>
        <v>0.57675132829999998</v>
      </c>
      <c r="AE118">
        <f>ROUND('qx mannen 2022'!AE118,10)</f>
        <v>0.57622463830000004</v>
      </c>
      <c r="AF118">
        <f>ROUND('qx mannen 2022'!AF118,10)</f>
        <v>0.5756927839</v>
      </c>
      <c r="AG118">
        <f>ROUND('qx mannen 2022'!AG118,10)</f>
        <v>0.57515617259999996</v>
      </c>
      <c r="AH118">
        <f>ROUND('qx mannen 2022'!AH118,10)</f>
        <v>0.57461518119999999</v>
      </c>
      <c r="AI118">
        <f>ROUND('qx mannen 2022'!AI118,10)</f>
        <v>0.57407015719999999</v>
      </c>
      <c r="AJ118">
        <f>ROUND('qx mannen 2022'!AJ118,10)</f>
        <v>0.573521422</v>
      </c>
      <c r="AK118">
        <f>ROUND('qx mannen 2022'!AK118,10)</f>
        <v>0.57296927239999995</v>
      </c>
      <c r="AL118">
        <f>ROUND('qx mannen 2022'!AL118,10)</f>
        <v>0.57241398229999996</v>
      </c>
      <c r="AM118">
        <f>ROUND('qx mannen 2022'!AM118,10)</f>
        <v>0.57185580489999999</v>
      </c>
      <c r="AN118">
        <f>ROUND('qx mannen 2022'!AN118,10)</f>
        <v>0.57129497429999998</v>
      </c>
      <c r="AO118">
        <f>ROUND('qx mannen 2022'!AO118,10)</f>
        <v>0.57073170630000003</v>
      </c>
      <c r="AP118">
        <f>ROUND('qx mannen 2022'!AP118,10)</f>
        <v>0.57016620060000001</v>
      </c>
      <c r="AQ118">
        <f>ROUND('qx mannen 2022'!AQ118,10)</f>
        <v>0.56959864159999996</v>
      </c>
      <c r="AR118">
        <f>ROUND('qx mannen 2022'!AR118,10)</f>
        <v>0.56902919959999998</v>
      </c>
      <c r="AS118">
        <f>ROUND('qx mannen 2022'!AS118,10)</f>
        <v>0.568458032</v>
      </c>
      <c r="AT118">
        <f>ROUND('qx mannen 2022'!AT118,10)</f>
        <v>0.56788528419999995</v>
      </c>
      <c r="AU118">
        <f>ROUND('qx mannen 2022'!AU118,10)</f>
        <v>0.56731109059999996</v>
      </c>
      <c r="AV118">
        <f>ROUND('qx mannen 2022'!AV118,10)</f>
        <v>0.56673557539999997</v>
      </c>
      <c r="AW118">
        <f>ROUND('qx mannen 2022'!AW118,10)</f>
        <v>0.56615885330000004</v>
      </c>
      <c r="AX118">
        <f>ROUND('qx mannen 2022'!AX118,10)</f>
        <v>0.56558103029999995</v>
      </c>
      <c r="AY118">
        <f>ROUND('qx mannen 2022'!AY118,10)</f>
        <v>0.56500220440000004</v>
      </c>
      <c r="AZ118">
        <f>ROUND('qx mannen 2022'!AZ118,10)</f>
        <v>0.56442246610000002</v>
      </c>
      <c r="BA118">
        <f>ROUND('qx mannen 2022'!BA118,10)</f>
        <v>0.56384189929999995</v>
      </c>
      <c r="BB118">
        <f>ROUND('qx mannen 2022'!BB118,10)</f>
        <v>0.56326058130000001</v>
      </c>
      <c r="BC118">
        <f>ROUND('qx mannen 2022'!BC118,10)</f>
        <v>0.56267858370000001</v>
      </c>
      <c r="BD118">
        <f>ROUND('qx mannen 2022'!BD118,10)</f>
        <v>0.56209597249999999</v>
      </c>
      <c r="BE118">
        <f>ROUND('qx mannen 2022'!BE118,10)</f>
        <v>0.56151280910000001</v>
      </c>
      <c r="BF118">
        <f>ROUND('qx mannen 2022'!BF118,10)</f>
        <v>0.56092914999999999</v>
      </c>
      <c r="BG118">
        <f>ROUND('qx mannen 2022'!BG118,10)</f>
        <v>0.56034504750000003</v>
      </c>
      <c r="BH118">
        <f>ROUND('qx mannen 2022'!BH118,10)</f>
        <v>0.55976055000000002</v>
      </c>
      <c r="BI118">
        <f>ROUND('qx mannen 2022'!BI118,10)</f>
        <v>0.55917570240000003</v>
      </c>
      <c r="BJ118">
        <f>ROUND('qx mannen 2022'!BJ118,10)</f>
        <v>0.55859054600000002</v>
      </c>
      <c r="BK118">
        <f>ROUND('qx mannen 2022'!BK118,10)</f>
        <v>0.55800511919999995</v>
      </c>
      <c r="BL118">
        <f>ROUND('qx mannen 2022'!BL118,10)</f>
        <v>0.5574194576</v>
      </c>
      <c r="BM118">
        <f>ROUND('qx mannen 2022'!BM118,10)</f>
        <v>0.55683359399999999</v>
      </c>
      <c r="BN118">
        <f>ROUND('qx mannen 2022'!BN118,10)</f>
        <v>0.55624755889999999</v>
      </c>
      <c r="BO118">
        <f>ROUND('qx mannen 2022'!BO118,10)</f>
        <v>0.55566138040000002</v>
      </c>
      <c r="BP118">
        <f>ROUND('qx mannen 2022'!BP118,10)</f>
        <v>0.55507508480000001</v>
      </c>
      <c r="BQ118">
        <f>ROUND('qx mannen 2022'!BQ118,10)</f>
        <v>0.55448869609999996</v>
      </c>
      <c r="BR118">
        <f>ROUND('qx mannen 2022'!BR118,10)</f>
        <v>0.55390223689999996</v>
      </c>
      <c r="BS118">
        <f>ROUND('qx mannen 2022'!BS118,10)</f>
        <v>0.55331572790000005</v>
      </c>
      <c r="BT118">
        <f>ROUND('qx mannen 2022'!BT118,10)</f>
        <v>0.55272918849999997</v>
      </c>
      <c r="BU118">
        <f>ROUND('qx mannen 2022'!BU118,10)</f>
        <v>0.55214263669999997</v>
      </c>
      <c r="BV118">
        <f>ROUND('qx mannen 2022'!BV118,10)</f>
        <v>0.55155608889999996</v>
      </c>
      <c r="BW118">
        <f>ROUND('qx mannen 2022'!BW118,10)</f>
        <v>0.55096956070000003</v>
      </c>
      <c r="BX118">
        <f>ROUND('qx mannen 2022'!BX118,10)</f>
        <v>0.55038306640000001</v>
      </c>
      <c r="BY118">
        <f>ROUND('qx mannen 2022'!BY118,10)</f>
        <v>0.54979661930000001</v>
      </c>
      <c r="BZ118">
        <f>ROUND('qx mannen 2022'!BZ118,10)</f>
        <v>0.54921023189999996</v>
      </c>
      <c r="CA118">
        <f>ROUND('qx mannen 2022'!CA118,10)</f>
        <v>0.54862391560000001</v>
      </c>
      <c r="CB118">
        <f>ROUND('qx mannen 2022'!CB118,10)</f>
        <v>0.54803768129999997</v>
      </c>
      <c r="CC118">
        <f>ROUND('qx mannen 2022'!CC118,10)</f>
        <v>0.54745153889999998</v>
      </c>
      <c r="CD118">
        <f>ROUND('qx mannen 2022'!CD118,10)</f>
        <v>0.54686549770000004</v>
      </c>
      <c r="CE118">
        <f>ROUND('qx mannen 2022'!CE118,10)</f>
        <v>0.54627956649999998</v>
      </c>
      <c r="CF118">
        <f>ROUND('qx mannen 2022'!CF118,10)</f>
        <v>0.54569375330000003</v>
      </c>
      <c r="CG118">
        <f>ROUND('qx mannen 2022'!CG118,10)</f>
        <v>0.54510806570000003</v>
      </c>
      <c r="CH118">
        <f>ROUND('qx mannen 2022'!CH118,10)</f>
        <v>0.54452251090000003</v>
      </c>
      <c r="CI118">
        <f>ROUND('qx mannen 2022'!CI118,10)</f>
        <v>0.54393709540000001</v>
      </c>
      <c r="CJ118">
        <f>ROUND('qx mannen 2022'!CJ118,10)</f>
        <v>0.54335182540000004</v>
      </c>
      <c r="CK118">
        <f>ROUND('qx mannen 2022'!CK118,10)</f>
        <v>0.54276670670000005</v>
      </c>
      <c r="CL118">
        <f>ROUND('qx mannen 2022'!CL118,10)</f>
        <v>0.54218174490000004</v>
      </c>
      <c r="CM118">
        <f>ROUND('qx mannen 2022'!CM118,10)</f>
        <v>0.541596945</v>
      </c>
      <c r="CN118">
        <f>ROUND('qx mannen 2022'!CN118,10)</f>
        <v>0.54101231179999998</v>
      </c>
      <c r="CO118">
        <f>ROUND('qx mannen 2022'!CO118,10)</f>
        <v>0.54042784990000003</v>
      </c>
      <c r="CP118">
        <f>ROUND('qx mannen 2022'!CP118,10)</f>
        <v>0.53984356349999996</v>
      </c>
      <c r="CQ118">
        <f>ROUND('qx mannen 2022'!CQ118,10)</f>
        <v>0.53925945659999996</v>
      </c>
      <c r="CR118">
        <f>ROUND('qx mannen 2022'!CR118,10)</f>
        <v>0.53867553310000005</v>
      </c>
      <c r="CS118">
        <f>ROUND('qx mannen 2022'!CS118,10)</f>
        <v>0.53809179650000005</v>
      </c>
      <c r="CT118">
        <f>ROUND('qx mannen 2022'!CT118,10)</f>
        <v>0.53750825020000004</v>
      </c>
      <c r="CU118">
        <f>ROUND('qx mannen 2022'!CU118,10)</f>
        <v>0.53692489750000005</v>
      </c>
      <c r="CV118">
        <f>ROUND('qx mannen 2022'!CV118,10)</f>
        <v>0.53634174140000002</v>
      </c>
      <c r="CW118">
        <f>ROUND('qx mannen 2022'!CW118,10)</f>
        <v>0.53575878470000005</v>
      </c>
      <c r="CX118">
        <f>ROUND('qx mannen 2022'!CX118,10)</f>
        <v>0.53517603030000005</v>
      </c>
      <c r="CY118">
        <f>ROUND('qx mannen 2022'!CY118,10)</f>
        <v>0.53459348080000002</v>
      </c>
      <c r="CZ118">
        <f>ROUND('qx mannen 2022'!CZ118,10)</f>
        <v>0.53401113870000005</v>
      </c>
      <c r="DA118">
        <f>ROUND('qx mannen 2022'!DA118,10)</f>
        <v>0.53342900640000002</v>
      </c>
      <c r="DB118">
        <f>ROUND('qx mannen 2022'!DB118,10)</f>
        <v>0.53284708629999999</v>
      </c>
      <c r="DC118">
        <f>ROUND('qx mannen 2022'!DC118,10)</f>
        <v>0.53226538040000004</v>
      </c>
      <c r="DD118">
        <f>ROUND('qx mannen 2022'!DD118,10)</f>
        <v>0.53168389090000001</v>
      </c>
      <c r="DE118">
        <f>ROUND('qx mannen 2022'!DE118,10)</f>
        <v>0.53110261999999997</v>
      </c>
      <c r="DF118">
        <f>ROUND('qx mannen 2022'!DF118,10)</f>
        <v>0.53052156939999995</v>
      </c>
      <c r="DG118">
        <f>ROUND('qx mannen 2022'!DG118,10)</f>
        <v>0.5299407411</v>
      </c>
      <c r="DH118">
        <f>ROUND('qx mannen 2022'!DH118,10)</f>
        <v>0.52936013699999995</v>
      </c>
      <c r="DI118">
        <f>ROUND('qx mannen 2022'!DI118,10)</f>
        <v>0.52877975880000005</v>
      </c>
      <c r="DJ118">
        <f>ROUND('qx mannen 2022'!DJ118,10)</f>
        <v>0.5281996081</v>
      </c>
      <c r="DK118">
        <f>ROUND('qx mannen 2022'!DK118,10)</f>
        <v>0.52761968670000003</v>
      </c>
      <c r="DL118">
        <f>ROUND('qx mannen 2022'!DL118,10)</f>
        <v>0.52703999619999997</v>
      </c>
      <c r="DM118">
        <f>ROUND('qx mannen 2022'!DM118,10)</f>
        <v>0.52646053810000004</v>
      </c>
      <c r="DN118">
        <f>ROUND('qx mannen 2022'!DN118,10)</f>
        <v>0.52588131400000004</v>
      </c>
      <c r="DO118">
        <f>ROUND('qx mannen 2022'!DO118,10)</f>
        <v>0.52530232519999998</v>
      </c>
      <c r="DP118">
        <f>ROUND('qx mannen 2022'!DP118,10)</f>
        <v>0.52472357339999998</v>
      </c>
      <c r="DQ118">
        <f>ROUND('qx mannen 2022'!DQ118,10)</f>
        <v>0.52414505980000003</v>
      </c>
      <c r="DR118">
        <f>ROUND('qx mannen 2022'!DR118,10)</f>
        <v>0.52356678599999995</v>
      </c>
      <c r="DS118">
        <f>ROUND('qx mannen 2022'!DS118,10)</f>
        <v>0.52298875310000004</v>
      </c>
      <c r="DT118">
        <f>ROUND('qx mannen 2022'!DT118,10)</f>
        <v>0.52241096259999997</v>
      </c>
      <c r="DU118">
        <f>ROUND('qx mannen 2022'!DU118,10)</f>
        <v>0.52183341579999998</v>
      </c>
      <c r="DV118">
        <f>ROUND('qx mannen 2022'!DV118,10)</f>
        <v>0.52125611390000004</v>
      </c>
      <c r="DW118">
        <f>ROUND('qx mannen 2022'!DW118,10)</f>
        <v>0.52067905820000004</v>
      </c>
      <c r="DX118">
        <f>ROUND('qx mannen 2022'!DX118,10)</f>
        <v>0.52010224989999998</v>
      </c>
      <c r="DY118">
        <f>ROUND('qx mannen 2022'!DY118,10)</f>
        <v>0.51952569019999995</v>
      </c>
      <c r="DZ118">
        <f>ROUND('qx mannen 2022'!DZ118,10)</f>
        <v>0.51894938040000005</v>
      </c>
      <c r="EA118">
        <f>ROUND('qx mannen 2022'!EA118,10)</f>
        <v>0.51837332169999994</v>
      </c>
      <c r="EB118">
        <f>ROUND('qx mannen 2022'!EB118,10)</f>
        <v>0.51779751510000005</v>
      </c>
      <c r="EC118">
        <f>ROUND('qx mannen 2022'!EC118,10)</f>
        <v>0.51722196180000002</v>
      </c>
      <c r="ED118">
        <f>ROUND('qx mannen 2022'!ED118,10)</f>
        <v>0.51664666309999996</v>
      </c>
      <c r="EE118">
        <f>ROUND('qx mannen 2022'!EE118,10)</f>
        <v>0.51607161999999995</v>
      </c>
      <c r="EF118">
        <f>ROUND('qx mannen 2022'!EF118,10)</f>
        <v>0.51549683349999997</v>
      </c>
      <c r="EG118">
        <f>ROUND('qx mannen 2022'!EG118,10)</f>
        <v>0.51492230490000002</v>
      </c>
      <c r="EH118">
        <f>ROUND('qx mannen 2022'!EH118,10)</f>
        <v>0.51434803520000005</v>
      </c>
      <c r="EI118">
        <f>ROUND('qx mannen 2022'!EI118,10)</f>
        <v>0.51377402549999995</v>
      </c>
      <c r="EJ118">
        <f>ROUND('qx mannen 2022'!EJ118,10)</f>
        <v>0.51320027690000003</v>
      </c>
      <c r="EK118">
        <f>ROUND('qx mannen 2022'!EK118,10)</f>
        <v>0.51262679040000003</v>
      </c>
      <c r="EL118">
        <f>ROUND('qx mannen 2022'!EL118,10)</f>
        <v>0.51205356700000004</v>
      </c>
      <c r="EM118">
        <f>ROUND('qx mannen 2022'!EM118,10)</f>
        <v>0.51148060790000005</v>
      </c>
      <c r="EN118">
        <f>ROUND('qx mannen 2022'!EN118,10)</f>
        <v>0.51090791400000002</v>
      </c>
      <c r="EO118">
        <f>ROUND('qx mannen 2022'!EO118,10)</f>
        <v>0.51033548640000004</v>
      </c>
      <c r="EP118">
        <f>ROUND('qx mannen 2022'!EP118,10)</f>
        <v>0.50976332609999997</v>
      </c>
      <c r="EQ118">
        <f>ROUND('qx mannen 2022'!EQ118,10)</f>
        <v>0.50919143410000001</v>
      </c>
      <c r="ER118">
        <f>ROUND('qx mannen 2022'!ER118,10)</f>
        <v>0.50861981140000001</v>
      </c>
      <c r="ES118">
        <f>ROUND('qx mannen 2022'!ES118,10)</f>
        <v>0.50804845899999995</v>
      </c>
      <c r="ET118">
        <f>ROUND('qx mannen 2022'!ET118,10)</f>
        <v>0.50747737800000003</v>
      </c>
      <c r="EU118">
        <f>ROUND('qx mannen 2022'!EU118,10)</f>
        <v>0.50690656919999999</v>
      </c>
      <c r="EV118">
        <f>ROUND('qx mannen 2022'!EV118,10)</f>
        <v>0.50633603370000002</v>
      </c>
      <c r="EW118">
        <f>ROUND('qx mannen 2022'!EW118,10)</f>
        <v>0.50576577249999999</v>
      </c>
      <c r="EX118">
        <f>ROUND('qx mannen 2022'!EX118,10)</f>
        <v>0.50519578649999997</v>
      </c>
      <c r="EY118">
        <f>ROUND('qx mannen 2022'!EY118,10)</f>
        <v>0.50462607660000003</v>
      </c>
      <c r="EZ118">
        <f>ROUND('qx mannen 2022'!EZ118,10)</f>
        <v>0.50405664400000005</v>
      </c>
      <c r="FA118">
        <f>ROUND('qx mannen 2022'!FA118,10)</f>
        <v>0.50348748939999999</v>
      </c>
      <c r="FB118">
        <f>ROUND('qx mannen 2022'!FB118,10)</f>
        <v>0.50291861390000003</v>
      </c>
      <c r="FC118">
        <f>ROUND('qx mannen 2022'!FC118,10)</f>
        <v>0.50235001840000004</v>
      </c>
      <c r="FD118">
        <f>ROUND('qx mannen 2022'!FD118,10)</f>
        <v>0.50178170379999998</v>
      </c>
      <c r="FE118">
        <f>ROUND('qx mannen 2022'!FE118,10)</f>
        <v>0.50121367120000004</v>
      </c>
      <c r="FF118">
        <f>ROUND('qx mannen 2022'!FF118,10)</f>
        <v>0.50064592129999996</v>
      </c>
      <c r="FG118">
        <f>ROUND('qx mannen 2022'!FG118,10)</f>
        <v>0.50007845520000005</v>
      </c>
      <c r="FH118">
        <f>ROUND('qx mannen 2022'!FH118,10)</f>
        <v>0.49951127369999998</v>
      </c>
      <c r="FI118">
        <f>ROUND('qx mannen 2022'!FI118,10)</f>
        <v>0.49894437790000001</v>
      </c>
      <c r="FJ118">
        <f>ROUND('qx mannen 2022'!FJ118,10)</f>
        <v>0.49837776849999998</v>
      </c>
      <c r="FK118">
        <f>ROUND('qx mannen 2022'!FK118,10)</f>
        <v>0.49781144649999998</v>
      </c>
      <c r="FL118">
        <f>ROUND('qx mannen 2022'!FL118,10)</f>
        <v>0.49724541290000002</v>
      </c>
      <c r="FM118">
        <f>ROUND('qx mannen 2022'!FM118,10)</f>
        <v>0.4966796685</v>
      </c>
      <c r="FN118">
        <f>ROUND('qx mannen 2022'!FN118,10)</f>
        <v>0.49611421420000001</v>
      </c>
      <c r="FO118">
        <f>ROUND('qx mannen 2022'!FO118,10)</f>
        <v>0.49554905090000001</v>
      </c>
      <c r="FP118">
        <f>ROUND('qx mannen 2022'!FP118,10)</f>
        <v>0.49498417960000002</v>
      </c>
      <c r="FQ118">
        <f>ROUND('qx mannen 2022'!FQ118,10)</f>
        <v>0.49441960109999999</v>
      </c>
    </row>
    <row r="119" spans="2:173" x14ac:dyDescent="0.2">
      <c r="B119">
        <f>ROUND('qx mannen 2022'!B119,10)</f>
        <v>0.64467525989999996</v>
      </c>
      <c r="C119">
        <f>ROUND('qx mannen 2022'!C119,10)</f>
        <v>0.6428929162</v>
      </c>
      <c r="D119">
        <f>ROUND('qx mannen 2022'!D119,10)</f>
        <v>0.61700930170000001</v>
      </c>
      <c r="E119">
        <f>ROUND('qx mannen 2022'!E119,10)</f>
        <v>0.60401355639999998</v>
      </c>
      <c r="F119">
        <f>ROUND('qx mannen 2022'!F119,10)</f>
        <v>0.59743817330000004</v>
      </c>
      <c r="G119">
        <f>ROUND('qx mannen 2022'!G119,10)</f>
        <v>0.59405057620000001</v>
      </c>
      <c r="H119">
        <f>ROUND('qx mannen 2022'!H119,10)</f>
        <v>0.5922407247</v>
      </c>
      <c r="I119">
        <f>ROUND('qx mannen 2022'!I119,10)</f>
        <v>0.59120653990000005</v>
      </c>
      <c r="J119">
        <f>ROUND('qx mannen 2022'!J119,10)</f>
        <v>0.59054849720000002</v>
      </c>
      <c r="K119">
        <f>ROUND('qx mannen 2022'!K119,10)</f>
        <v>0.59006786990000004</v>
      </c>
      <c r="L119">
        <f>ROUND('qx mannen 2022'!L119,10)</f>
        <v>0.58966615209999995</v>
      </c>
      <c r="M119">
        <f>ROUND('qx mannen 2022'!M119,10)</f>
        <v>0.58929485530000003</v>
      </c>
      <c r="N119">
        <f>ROUND('qx mannen 2022'!N119,10)</f>
        <v>0.58893043450000004</v>
      </c>
      <c r="O119">
        <f>ROUND('qx mannen 2022'!O119,10)</f>
        <v>0.58856176019999995</v>
      </c>
      <c r="P119">
        <f>ROUND('qx mannen 2022'!P119,10)</f>
        <v>0.58818386140000001</v>
      </c>
      <c r="Q119">
        <f>ROUND('qx mannen 2022'!Q119,10)</f>
        <v>0.58779480029999998</v>
      </c>
      <c r="R119">
        <f>ROUND('qx mannen 2022'!R119,10)</f>
        <v>0.58739411389999996</v>
      </c>
      <c r="S119">
        <f>ROUND('qx mannen 2022'!S119,10)</f>
        <v>0.58698203780000002</v>
      </c>
      <c r="T119">
        <f>ROUND('qx mannen 2022'!T119,10)</f>
        <v>0.58655912109999997</v>
      </c>
      <c r="U119">
        <f>ROUND('qx mannen 2022'!U119,10)</f>
        <v>0.58612603689999998</v>
      </c>
      <c r="V119">
        <f>ROUND('qx mannen 2022'!V119,10)</f>
        <v>0.58568348979999996</v>
      </c>
      <c r="W119">
        <f>ROUND('qx mannen 2022'!W119,10)</f>
        <v>0.58523217159999996</v>
      </c>
      <c r="X119">
        <f>ROUND('qx mannen 2022'!X119,10)</f>
        <v>0.58477274239999999</v>
      </c>
      <c r="Y119">
        <f>ROUND('qx mannen 2022'!Y119,10)</f>
        <v>0.58430582190000002</v>
      </c>
      <c r="Z119">
        <f>ROUND('qx mannen 2022'!Z119,10)</f>
        <v>0.58383198780000001</v>
      </c>
      <c r="AA119">
        <f>ROUND('qx mannen 2022'!AA119,10)</f>
        <v>0.58335177620000001</v>
      </c>
      <c r="AB119">
        <f>ROUND('qx mannen 2022'!AB119,10)</f>
        <v>0.58286568350000001</v>
      </c>
      <c r="AC119">
        <f>ROUND('qx mannen 2022'!AC119,10)</f>
        <v>0.58237416880000004</v>
      </c>
      <c r="AD119">
        <f>ROUND('qx mannen 2022'!AD119,10)</f>
        <v>0.58187765650000001</v>
      </c>
      <c r="AE119">
        <f>ROUND('qx mannen 2022'!AE119,10)</f>
        <v>0.58137653879999995</v>
      </c>
      <c r="AF119">
        <f>ROUND('qx mannen 2022'!AF119,10)</f>
        <v>0.58087117779999997</v>
      </c>
      <c r="AG119">
        <f>ROUND('qx mannen 2022'!AG119,10)</f>
        <v>0.58036190830000001</v>
      </c>
      <c r="AH119">
        <f>ROUND('qx mannen 2022'!AH119,10)</f>
        <v>0.57984903929999998</v>
      </c>
      <c r="AI119">
        <f>ROUND('qx mannen 2022'!AI119,10)</f>
        <v>0.57933285629999998</v>
      </c>
      <c r="AJ119">
        <f>ROUND('qx mannen 2022'!AJ119,10)</f>
        <v>0.57881362319999996</v>
      </c>
      <c r="AK119">
        <f>ROUND('qx mannen 2022'!AK119,10)</f>
        <v>0.57829158339999998</v>
      </c>
      <c r="AL119">
        <f>ROUND('qx mannen 2022'!AL119,10)</f>
        <v>0.5777669621</v>
      </c>
      <c r="AM119">
        <f>ROUND('qx mannen 2022'!AM119,10)</f>
        <v>0.57723996710000003</v>
      </c>
      <c r="AN119">
        <f>ROUND('qx mannen 2022'!AN119,10)</f>
        <v>0.57671079039999995</v>
      </c>
      <c r="AO119">
        <f>ROUND('qx mannen 2022'!AO119,10)</f>
        <v>0.57617960950000002</v>
      </c>
      <c r="AP119">
        <f>ROUND('qx mannen 2022'!AP119,10)</f>
        <v>0.57564658810000002</v>
      </c>
      <c r="AQ119">
        <f>ROUND('qx mannen 2022'!AQ119,10)</f>
        <v>0.57511187779999995</v>
      </c>
      <c r="AR119">
        <f>ROUND('qx mannen 2022'!AR119,10)</f>
        <v>0.57457561840000004</v>
      </c>
      <c r="AS119">
        <f>ROUND('qx mannen 2022'!AS119,10)</f>
        <v>0.574037939</v>
      </c>
      <c r="AT119">
        <f>ROUND('qx mannen 2022'!AT119,10)</f>
        <v>0.57349895930000006</v>
      </c>
      <c r="AU119">
        <f>ROUND('qx mannen 2022'!AU119,10)</f>
        <v>0.5729587894</v>
      </c>
      <c r="AV119">
        <f>ROUND('qx mannen 2022'!AV119,10)</f>
        <v>0.57241753129999995</v>
      </c>
      <c r="AW119">
        <f>ROUND('qx mannen 2022'!AW119,10)</f>
        <v>0.57187527940000005</v>
      </c>
      <c r="AX119">
        <f>ROUND('qx mannen 2022'!AX119,10)</f>
        <v>0.57133212060000005</v>
      </c>
      <c r="AY119">
        <f>ROUND('qx mannen 2022'!AY119,10)</f>
        <v>0.57078813539999995</v>
      </c>
      <c r="AZ119">
        <f>ROUND('qx mannen 2022'!AZ119,10)</f>
        <v>0.57024339830000004</v>
      </c>
      <c r="BA119">
        <f>ROUND('qx mannen 2022'!BA119,10)</f>
        <v>0.56969797799999999</v>
      </c>
      <c r="BB119">
        <f>ROUND('qx mannen 2022'!BB119,10)</f>
        <v>0.56915193809999998</v>
      </c>
      <c r="BC119">
        <f>ROUND('qx mannen 2022'!BC119,10)</f>
        <v>0.56860533739999997</v>
      </c>
      <c r="BD119">
        <f>ROUND('qx mannen 2022'!BD119,10)</f>
        <v>0.56805823020000001</v>
      </c>
      <c r="BE119">
        <f>ROUND('qx mannen 2022'!BE119,10)</f>
        <v>0.56751066679999995</v>
      </c>
      <c r="BF119">
        <f>ROUND('qx mannen 2022'!BF119,10)</f>
        <v>0.56696269369999996</v>
      </c>
      <c r="BG119">
        <f>ROUND('qx mannen 2022'!BG119,10)</f>
        <v>0.56641435389999994</v>
      </c>
      <c r="BH119">
        <f>ROUND('qx mannen 2022'!BH119,10)</f>
        <v>0.56586568709999996</v>
      </c>
      <c r="BI119">
        <f>ROUND('qx mannen 2022'!BI119,10)</f>
        <v>0.56531673029999996</v>
      </c>
      <c r="BJ119">
        <f>ROUND('qx mannen 2022'!BJ119,10)</f>
        <v>0.56476751739999997</v>
      </c>
      <c r="BK119">
        <f>ROUND('qx mannen 2022'!BK119,10)</f>
        <v>0.56421807999999996</v>
      </c>
      <c r="BL119">
        <f>ROUND('qx mannen 2022'!BL119,10)</f>
        <v>0.56366844729999999</v>
      </c>
      <c r="BM119">
        <f>ROUND('qx mannen 2022'!BM119,10)</f>
        <v>0.56311864619999996</v>
      </c>
      <c r="BN119">
        <f>ROUND('qx mannen 2022'!BN119,10)</f>
        <v>0.56256870199999998</v>
      </c>
      <c r="BO119">
        <f>ROUND('qx mannen 2022'!BO119,10)</f>
        <v>0.56201863760000004</v>
      </c>
      <c r="BP119">
        <f>ROUND('qx mannen 2022'!BP119,10)</f>
        <v>0.56146847460000004</v>
      </c>
      <c r="BQ119">
        <f>ROUND('qx mannen 2022'!BQ119,10)</f>
        <v>0.56091823299999999</v>
      </c>
      <c r="BR119">
        <f>ROUND('qx mannen 2022'!BR119,10)</f>
        <v>0.56036793119999995</v>
      </c>
      <c r="BS119">
        <f>ROUND('qx mannen 2022'!BS119,10)</f>
        <v>0.55981758619999999</v>
      </c>
      <c r="BT119">
        <f>ROUND('qx mannen 2022'!BT119,10)</f>
        <v>0.55926721410000002</v>
      </c>
      <c r="BU119">
        <f>ROUND('qx mannen 2022'!BU119,10)</f>
        <v>0.55871682950000001</v>
      </c>
      <c r="BV119">
        <f>ROUND('qx mannen 2022'!BV119,10)</f>
        <v>0.5581664462</v>
      </c>
      <c r="BW119">
        <f>ROUND('qx mannen 2022'!BW119,10)</f>
        <v>0.55761607680000003</v>
      </c>
      <c r="BX119">
        <f>ROUND('qx mannen 2022'!BX119,10)</f>
        <v>0.55706573309999996</v>
      </c>
      <c r="BY119">
        <f>ROUND('qx mannen 2022'!BY119,10)</f>
        <v>0.55651542620000005</v>
      </c>
      <c r="BZ119">
        <f>ROUND('qx mannen 2022'!BZ119,10)</f>
        <v>0.55596516630000004</v>
      </c>
      <c r="CA119">
        <f>ROUND('qx mannen 2022'!CA119,10)</f>
        <v>0.55541496280000002</v>
      </c>
      <c r="CB119">
        <f>ROUND('qx mannen 2022'!CB119,10)</f>
        <v>0.55486482459999997</v>
      </c>
      <c r="CC119">
        <f>ROUND('qx mannen 2022'!CC119,10)</f>
        <v>0.55431476000000002</v>
      </c>
      <c r="CD119">
        <f>ROUND('qx mannen 2022'!CD119,10)</f>
        <v>0.55376477660000001</v>
      </c>
      <c r="CE119">
        <f>ROUND('qx mannen 2022'!CE119,10)</f>
        <v>0.55321488159999999</v>
      </c>
      <c r="CF119">
        <f>ROUND('qx mannen 2022'!CF119,10)</f>
        <v>0.55266508169999995</v>
      </c>
      <c r="CG119">
        <f>ROUND('qx mannen 2022'!CG119,10)</f>
        <v>0.55211538319999998</v>
      </c>
      <c r="CH119">
        <f>ROUND('qx mannen 2022'!CH119,10)</f>
        <v>0.551565792</v>
      </c>
      <c r="CI119">
        <f>ROUND('qx mannen 2022'!CI119,10)</f>
        <v>0.5510163133</v>
      </c>
      <c r="CJ119">
        <f>ROUND('qx mannen 2022'!CJ119,10)</f>
        <v>0.5504669525</v>
      </c>
      <c r="CK119">
        <f>ROUND('qx mannen 2022'!CK119,10)</f>
        <v>0.54991771430000003</v>
      </c>
      <c r="CL119">
        <f>ROUND('qx mannen 2022'!CL119,10)</f>
        <v>0.54936860330000004</v>
      </c>
      <c r="CM119">
        <f>ROUND('qx mannen 2022'!CM119,10)</f>
        <v>0.54881962350000002</v>
      </c>
      <c r="CN119">
        <f>ROUND('qx mannen 2022'!CN119,10)</f>
        <v>0.54827077909999999</v>
      </c>
      <c r="CO119">
        <f>ROUND('qx mannen 2022'!CO119,10)</f>
        <v>0.54772207380000004</v>
      </c>
      <c r="CP119">
        <f>ROUND('qx mannen 2022'!CP119,10)</f>
        <v>0.54717351110000001</v>
      </c>
      <c r="CQ119">
        <f>ROUND('qx mannen 2022'!CQ119,10)</f>
        <v>0.54662509439999996</v>
      </c>
      <c r="CR119">
        <f>ROUND('qx mannen 2022'!CR119,10)</f>
        <v>0.54607682680000003</v>
      </c>
      <c r="CS119">
        <f>ROUND('qx mannen 2022'!CS119,10)</f>
        <v>0.54552871120000002</v>
      </c>
      <c r="CT119">
        <f>ROUND('qx mannen 2022'!CT119,10)</f>
        <v>0.54498075050000006</v>
      </c>
      <c r="CU119">
        <f>ROUND('qx mannen 2022'!CU119,10)</f>
        <v>0.54443294740000003</v>
      </c>
      <c r="CV119">
        <f>ROUND('qx mannen 2022'!CV119,10)</f>
        <v>0.54388530440000005</v>
      </c>
      <c r="CW119">
        <f>ROUND('qx mannen 2022'!CW119,10)</f>
        <v>0.54333782399999997</v>
      </c>
      <c r="CX119">
        <f>ROUND('qx mannen 2022'!CX119,10)</f>
        <v>0.54279050829999997</v>
      </c>
      <c r="CY119">
        <f>ROUND('qx mannen 2022'!CY119,10)</f>
        <v>0.54224335970000004</v>
      </c>
      <c r="CZ119">
        <f>ROUND('qx mannen 2022'!CZ119,10)</f>
        <v>0.54169638019999999</v>
      </c>
      <c r="DA119">
        <f>ROUND('qx mannen 2022'!DA119,10)</f>
        <v>0.54114957180000001</v>
      </c>
      <c r="DB119">
        <f>ROUND('qx mannen 2022'!DB119,10)</f>
        <v>0.54060293650000002</v>
      </c>
      <c r="DC119">
        <f>ROUND('qx mannen 2022'!DC119,10)</f>
        <v>0.54005647599999995</v>
      </c>
      <c r="DD119">
        <f>ROUND('qx mannen 2022'!DD119,10)</f>
        <v>0.53951019219999996</v>
      </c>
      <c r="DE119">
        <f>ROUND('qx mannen 2022'!DE119,10)</f>
        <v>0.53896408679999996</v>
      </c>
      <c r="DF119">
        <f>ROUND('qx mannen 2022'!DF119,10)</f>
        <v>0.53841816129999998</v>
      </c>
      <c r="DG119">
        <f>ROUND('qx mannen 2022'!DG119,10)</f>
        <v>0.53787241740000002</v>
      </c>
      <c r="DH119">
        <f>ROUND('qx mannen 2022'!DH119,10)</f>
        <v>0.53732685670000002</v>
      </c>
      <c r="DI119">
        <f>ROUND('qx mannen 2022'!DI119,10)</f>
        <v>0.53678148049999996</v>
      </c>
      <c r="DJ119">
        <f>ROUND('qx mannen 2022'!DJ119,10)</f>
        <v>0.53623629029999997</v>
      </c>
      <c r="DK119">
        <f>ROUND('qx mannen 2022'!DK119,10)</f>
        <v>0.53569128759999995</v>
      </c>
      <c r="DL119">
        <f>ROUND('qx mannen 2022'!DL119,10)</f>
        <v>0.53514647360000001</v>
      </c>
      <c r="DM119">
        <f>ROUND('qx mannen 2022'!DM119,10)</f>
        <v>0.53460184980000003</v>
      </c>
      <c r="DN119">
        <f>ROUND('qx mannen 2022'!DN119,10)</f>
        <v>0.5340574173</v>
      </c>
      <c r="DO119">
        <f>ROUND('qx mannen 2022'!DO119,10)</f>
        <v>0.53351317740000004</v>
      </c>
      <c r="DP119">
        <f>ROUND('qx mannen 2022'!DP119,10)</f>
        <v>0.53296913140000002</v>
      </c>
      <c r="DQ119">
        <f>ROUND('qx mannen 2022'!DQ119,10)</f>
        <v>0.53242528040000003</v>
      </c>
      <c r="DR119">
        <f>ROUND('qx mannen 2022'!DR119,10)</f>
        <v>0.53188162559999996</v>
      </c>
      <c r="DS119">
        <f>ROUND('qx mannen 2022'!DS119,10)</f>
        <v>0.53133816810000001</v>
      </c>
      <c r="DT119">
        <f>ROUND('qx mannen 2022'!DT119,10)</f>
        <v>0.53079490920000005</v>
      </c>
      <c r="DU119">
        <f>ROUND('qx mannen 2022'!DU119,10)</f>
        <v>0.53025184979999995</v>
      </c>
      <c r="DV119">
        <f>ROUND('qx mannen 2022'!DV119,10)</f>
        <v>0.52970899110000003</v>
      </c>
      <c r="DW119">
        <f>ROUND('qx mannen 2022'!DW119,10)</f>
        <v>0.52916633410000002</v>
      </c>
      <c r="DX119">
        <f>ROUND('qx mannen 2022'!DX119,10)</f>
        <v>0.52862388000000005</v>
      </c>
      <c r="DY119">
        <f>ROUND('qx mannen 2022'!DY119,10)</f>
        <v>0.52808162960000005</v>
      </c>
      <c r="DZ119">
        <f>ROUND('qx mannen 2022'!DZ119,10)</f>
        <v>0.52753958410000001</v>
      </c>
      <c r="EA119">
        <f>ROUND('qx mannen 2022'!EA119,10)</f>
        <v>0.52699774440000002</v>
      </c>
      <c r="EB119">
        <f>ROUND('qx mannen 2022'!EB119,10)</f>
        <v>0.52645611150000005</v>
      </c>
      <c r="EC119">
        <f>ROUND('qx mannen 2022'!EC119,10)</f>
        <v>0.52591468649999995</v>
      </c>
      <c r="ED119">
        <f>ROUND('qx mannen 2022'!ED119,10)</f>
        <v>0.52537347030000003</v>
      </c>
      <c r="EE119">
        <f>ROUND('qx mannen 2022'!EE119,10)</f>
        <v>0.52483246380000004</v>
      </c>
      <c r="EF119">
        <f>ROUND('qx mannen 2022'!EF119,10)</f>
        <v>0.52429166800000004</v>
      </c>
      <c r="EG119">
        <f>ROUND('qx mannen 2022'!EG119,10)</f>
        <v>0.52375108390000003</v>
      </c>
      <c r="EH119">
        <f>ROUND('qx mannen 2022'!EH119,10)</f>
        <v>0.52321071230000005</v>
      </c>
      <c r="EI119">
        <f>ROUND('qx mannen 2022'!EI119,10)</f>
        <v>0.52267055429999998</v>
      </c>
      <c r="EJ119">
        <f>ROUND('qx mannen 2022'!EJ119,10)</f>
        <v>0.52213061059999999</v>
      </c>
      <c r="EK119">
        <f>ROUND('qx mannen 2022'!EK119,10)</f>
        <v>0.52159088229999995</v>
      </c>
      <c r="EL119">
        <f>ROUND('qx mannen 2022'!EL119,10)</f>
        <v>0.52105137020000003</v>
      </c>
      <c r="EM119">
        <f>ROUND('qx mannen 2022'!EM119,10)</f>
        <v>0.52051207519999998</v>
      </c>
      <c r="EN119">
        <f>ROUND('qx mannen 2022'!EN119,10)</f>
        <v>0.51997299819999998</v>
      </c>
      <c r="EO119">
        <f>ROUND('qx mannen 2022'!EO119,10)</f>
        <v>0.51943413999999999</v>
      </c>
      <c r="EP119">
        <f>ROUND('qx mannen 2022'!EP119,10)</f>
        <v>0.51889550169999998</v>
      </c>
      <c r="EQ119">
        <f>ROUND('qx mannen 2022'!EQ119,10)</f>
        <v>0.51835708390000002</v>
      </c>
      <c r="ER119">
        <f>ROUND('qx mannen 2022'!ER119,10)</f>
        <v>0.51781888769999995</v>
      </c>
      <c r="ES119">
        <f>ROUND('qx mannen 2022'!ES119,10)</f>
        <v>0.51728091379999996</v>
      </c>
      <c r="ET119">
        <f>ROUND('qx mannen 2022'!ET119,10)</f>
        <v>0.51674316310000001</v>
      </c>
      <c r="EU119">
        <f>ROUND('qx mannen 2022'!EU119,10)</f>
        <v>0.51620563649999995</v>
      </c>
      <c r="EV119">
        <f>ROUND('qx mannen 2022'!EV119,10)</f>
        <v>0.51566833479999996</v>
      </c>
      <c r="EW119">
        <f>ROUND('qx mannen 2022'!EW119,10)</f>
        <v>0.51513125879999999</v>
      </c>
      <c r="EX119">
        <f>ROUND('qx mannen 2022'!EX119,10)</f>
        <v>0.51459440940000001</v>
      </c>
      <c r="EY119">
        <f>ROUND('qx mannen 2022'!EY119,10)</f>
        <v>0.51405778739999997</v>
      </c>
      <c r="EZ119">
        <f>ROUND('qx mannen 2022'!EZ119,10)</f>
        <v>0.51352139370000005</v>
      </c>
      <c r="FA119">
        <f>ROUND('qx mannen 2022'!FA119,10)</f>
        <v>0.51298522899999999</v>
      </c>
      <c r="FB119">
        <f>ROUND('qx mannen 2022'!FB119,10)</f>
        <v>0.51244929419999996</v>
      </c>
      <c r="FC119">
        <f>ROUND('qx mannen 2022'!FC119,10)</f>
        <v>0.51191359010000004</v>
      </c>
      <c r="FD119">
        <f>ROUND('qx mannen 2022'!FD119,10)</f>
        <v>0.51137811749999995</v>
      </c>
      <c r="FE119">
        <f>ROUND('qx mannen 2022'!FE119,10)</f>
        <v>0.51084287719999999</v>
      </c>
      <c r="FF119">
        <f>ROUND('qx mannen 2022'!FF119,10)</f>
        <v>0.51030787010000001</v>
      </c>
      <c r="FG119">
        <f>ROUND('qx mannen 2022'!FG119,10)</f>
        <v>0.50977309689999994</v>
      </c>
      <c r="FH119">
        <f>ROUND('qx mannen 2022'!FH119,10)</f>
        <v>0.50923855839999999</v>
      </c>
      <c r="FI119">
        <f>ROUND('qx mannen 2022'!FI119,10)</f>
        <v>0.50870425549999998</v>
      </c>
      <c r="FJ119">
        <f>ROUND('qx mannen 2022'!FJ119,10)</f>
        <v>0.50817018889999999</v>
      </c>
      <c r="FK119">
        <f>ROUND('qx mannen 2022'!FK119,10)</f>
        <v>0.50763635939999996</v>
      </c>
      <c r="FL119">
        <f>ROUND('qx mannen 2022'!FL119,10)</f>
        <v>0.50710276779999996</v>
      </c>
      <c r="FM119">
        <f>ROUND('qx mannen 2022'!FM119,10)</f>
        <v>0.50656941479999995</v>
      </c>
      <c r="FN119">
        <f>ROUND('qx mannen 2022'!FN119,10)</f>
        <v>0.5060363014</v>
      </c>
      <c r="FO119">
        <f>ROUND('qx mannen 2022'!FO119,10)</f>
        <v>0.50550342820000005</v>
      </c>
      <c r="FP119">
        <f>ROUND('qx mannen 2022'!FP119,10)</f>
        <v>0.50497079600000006</v>
      </c>
      <c r="FQ119">
        <f>ROUND('qx mannen 2022'!FQ119,10)</f>
        <v>0.50443840559999997</v>
      </c>
    </row>
    <row r="120" spans="2:173" x14ac:dyDescent="0.2">
      <c r="B120">
        <f>ROUND('qx mannen 2022'!B120,10)</f>
        <v>0.64947624250000002</v>
      </c>
      <c r="C120">
        <f>ROUND('qx mannen 2022'!C120,10)</f>
        <v>0.64761467569999998</v>
      </c>
      <c r="D120">
        <f>ROUND('qx mannen 2022'!D120,10)</f>
        <v>0.62166008380000004</v>
      </c>
      <c r="E120">
        <f>ROUND('qx mannen 2022'!E120,10)</f>
        <v>0.60859308850000005</v>
      </c>
      <c r="F120">
        <f>ROUND('qx mannen 2022'!F120,10)</f>
        <v>0.60195628999999995</v>
      </c>
      <c r="G120">
        <f>ROUND('qx mannen 2022'!G120,10)</f>
        <v>0.59851688660000002</v>
      </c>
      <c r="H120">
        <f>ROUND('qx mannen 2022'!H120,10)</f>
        <v>0.59666333579999997</v>
      </c>
      <c r="I120">
        <f>ROUND('qx mannen 2022'!I120,10)</f>
        <v>0.59559231489999997</v>
      </c>
      <c r="J120">
        <f>ROUND('qx mannen 2022'!J120,10)</f>
        <v>0.59490340620000004</v>
      </c>
      <c r="K120">
        <f>ROUND('qx mannen 2022'!K120,10)</f>
        <v>0.59439722900000003</v>
      </c>
      <c r="L120">
        <f>ROUND('qx mannen 2022'!L120,10)</f>
        <v>0.59397476839999996</v>
      </c>
      <c r="M120">
        <f>ROUND('qx mannen 2022'!M120,10)</f>
        <v>0.59358711580000001</v>
      </c>
      <c r="N120">
        <f>ROUND('qx mannen 2022'!N120,10)</f>
        <v>0.59321036309999997</v>
      </c>
      <c r="O120">
        <f>ROUND('qx mannen 2022'!O120,10)</f>
        <v>0.59283305890000004</v>
      </c>
      <c r="P120">
        <f>ROUND('qx mannen 2022'!P120,10)</f>
        <v>0.5924499406</v>
      </c>
      <c r="Q120">
        <f>ROUND('qx mannen 2022'!Q120,10)</f>
        <v>0.59205880470000005</v>
      </c>
      <c r="R120">
        <f>ROUND('qx mannen 2022'!R120,10)</f>
        <v>0.59165894429999999</v>
      </c>
      <c r="S120">
        <f>ROUND('qx mannen 2022'!S120,10)</f>
        <v>0.59125037030000005</v>
      </c>
      <c r="T120">
        <f>ROUND('qx mannen 2022'!T120,10)</f>
        <v>0.59083342500000002</v>
      </c>
      <c r="U120">
        <f>ROUND('qx mannen 2022'!U120,10)</f>
        <v>0.59040859040000004</v>
      </c>
      <c r="V120">
        <f>ROUND('qx mannen 2022'!V120,10)</f>
        <v>0.58997639479999997</v>
      </c>
      <c r="W120">
        <f>ROUND('qx mannen 2022'!W120,10)</f>
        <v>0.58953736739999996</v>
      </c>
      <c r="X120">
        <f>ROUND('qx mannen 2022'!X120,10)</f>
        <v>0.58909201789999999</v>
      </c>
      <c r="Y120">
        <f>ROUND('qx mannen 2022'!Y120,10)</f>
        <v>0.58864082719999999</v>
      </c>
      <c r="Z120">
        <f>ROUND('qx mannen 2022'!Z120,10)</f>
        <v>0.58818424479999998</v>
      </c>
      <c r="AA120">
        <f>ROUND('qx mannen 2022'!AA120,10)</f>
        <v>0.58772268839999997</v>
      </c>
      <c r="AB120">
        <f>ROUND('qx mannen 2022'!AB120,10)</f>
        <v>0.58725654500000002</v>
      </c>
      <c r="AC120">
        <f>ROUND('qx mannen 2022'!AC120,10)</f>
        <v>0.58678617290000001</v>
      </c>
      <c r="AD120">
        <f>ROUND('qx mannen 2022'!AD120,10)</f>
        <v>0.58631190300000002</v>
      </c>
      <c r="AE120">
        <f>ROUND('qx mannen 2022'!AE120,10)</f>
        <v>0.58583404149999996</v>
      </c>
      <c r="AF120">
        <f>ROUND('qx mannen 2022'!AF120,10)</f>
        <v>0.58535287110000001</v>
      </c>
      <c r="AG120">
        <f>ROUND('qx mannen 2022'!AG120,10)</f>
        <v>0.5848686528</v>
      </c>
      <c r="AH120">
        <f>ROUND('qx mannen 2022'!AH120,10)</f>
        <v>0.58438162790000003</v>
      </c>
      <c r="AI120">
        <f>ROUND('qx mannen 2022'!AI120,10)</f>
        <v>0.58389201940000002</v>
      </c>
      <c r="AJ120">
        <f>ROUND('qx mannen 2022'!AJ120,10)</f>
        <v>0.58340003289999998</v>
      </c>
      <c r="AK120">
        <f>ROUND('qx mannen 2022'!AK120,10)</f>
        <v>0.58290585880000001</v>
      </c>
      <c r="AL120">
        <f>ROUND('qx mannen 2022'!AL120,10)</f>
        <v>0.58240967259999998</v>
      </c>
      <c r="AM120">
        <f>ROUND('qx mannen 2022'!AM120,10)</f>
        <v>0.5819116366</v>
      </c>
      <c r="AN120">
        <f>ROUND('qx mannen 2022'!AN120,10)</f>
        <v>0.58141190080000005</v>
      </c>
      <c r="AO120">
        <f>ROUND('qx mannen 2022'!AO120,10)</f>
        <v>0.58091060350000001</v>
      </c>
      <c r="AP120">
        <f>ROUND('qx mannen 2022'!AP120,10)</f>
        <v>0.58040787279999995</v>
      </c>
      <c r="AQ120">
        <f>ROUND('qx mannen 2022'!AQ120,10)</f>
        <v>0.57990382679999997</v>
      </c>
      <c r="AR120">
        <f>ROUND('qx mannen 2022'!AR120,10)</f>
        <v>0.57939857480000001</v>
      </c>
      <c r="AS120">
        <f>ROUND('qx mannen 2022'!AS120,10)</f>
        <v>0.57889221759999998</v>
      </c>
      <c r="AT120">
        <f>ROUND('qx mannen 2022'!AT120,10)</f>
        <v>0.57838484859999995</v>
      </c>
      <c r="AU120">
        <f>ROUND('qx mannen 2022'!AU120,10)</f>
        <v>0.57787655390000003</v>
      </c>
      <c r="AV120">
        <f>ROUND('qx mannen 2022'!AV120,10)</f>
        <v>0.57736741309999995</v>
      </c>
      <c r="AW120">
        <f>ROUND('qx mannen 2022'!AW120,10)</f>
        <v>0.57685749980000001</v>
      </c>
      <c r="AX120">
        <f>ROUND('qx mannen 2022'!AX120,10)</f>
        <v>0.57634688209999996</v>
      </c>
      <c r="AY120">
        <f>ROUND('qx mannen 2022'!AY120,10)</f>
        <v>0.5758356228</v>
      </c>
      <c r="AZ120">
        <f>ROUND('qx mannen 2022'!AZ120,10)</f>
        <v>0.57532378009999996</v>
      </c>
      <c r="BA120">
        <f>ROUND('qx mannen 2022'!BA120,10)</f>
        <v>0.57481140760000005</v>
      </c>
      <c r="BB120">
        <f>ROUND('qx mannen 2022'!BB120,10)</f>
        <v>0.57429855510000005</v>
      </c>
      <c r="BC120">
        <f>ROUND('qx mannen 2022'!BC120,10)</f>
        <v>0.5737852685</v>
      </c>
      <c r="BD120">
        <f>ROUND('qx mannen 2022'!BD120,10)</f>
        <v>0.57327159019999996</v>
      </c>
      <c r="BE120">
        <f>ROUND('qx mannen 2022'!BE120,10)</f>
        <v>0.57275755969999997</v>
      </c>
      <c r="BF120">
        <f>ROUND('qx mannen 2022'!BF120,10)</f>
        <v>0.57224321310000004</v>
      </c>
      <c r="BG120">
        <f>ROUND('qx mannen 2022'!BG120,10)</f>
        <v>0.57172858419999995</v>
      </c>
      <c r="BH120">
        <f>ROUND('qx mannen 2022'!BH120,10)</f>
        <v>0.57121370410000005</v>
      </c>
      <c r="BI120">
        <f>ROUND('qx mannen 2022'!BI120,10)</f>
        <v>0.57069860149999996</v>
      </c>
      <c r="BJ120">
        <f>ROUND('qx mannen 2022'!BJ120,10)</f>
        <v>0.57018330309999998</v>
      </c>
      <c r="BK120">
        <f>ROUND('qx mannen 2022'!BK120,10)</f>
        <v>0.56966783359999995</v>
      </c>
      <c r="BL120">
        <f>ROUND('qx mannen 2022'!BL120,10)</f>
        <v>0.56915221589999998</v>
      </c>
      <c r="BM120">
        <f>ROUND('qx mannen 2022'!BM120,10)</f>
        <v>0.56863647090000002</v>
      </c>
      <c r="BN120">
        <f>ROUND('qx mannen 2022'!BN120,10)</f>
        <v>0.56812061849999995</v>
      </c>
      <c r="BO120">
        <f>ROUND('qx mannen 2022'!BO120,10)</f>
        <v>0.56760467670000003</v>
      </c>
      <c r="BP120">
        <f>ROUND('qx mannen 2022'!BP120,10)</f>
        <v>0.5670886624</v>
      </c>
      <c r="BQ120">
        <f>ROUND('qx mannen 2022'!BQ120,10)</f>
        <v>0.56657259120000003</v>
      </c>
      <c r="BR120">
        <f>ROUND('qx mannen 2022'!BR120,10)</f>
        <v>0.56605647749999999</v>
      </c>
      <c r="BS120">
        <f>ROUND('qx mannen 2022'!BS120,10)</f>
        <v>0.5655403349</v>
      </c>
      <c r="BT120">
        <f>ROUND('qx mannen 2022'!BT120,10)</f>
        <v>0.56502417559999996</v>
      </c>
      <c r="BU120">
        <f>ROUND('qx mannen 2022'!BU120,10)</f>
        <v>0.56450801139999995</v>
      </c>
      <c r="BV120">
        <f>ROUND('qx mannen 2022'!BV120,10)</f>
        <v>0.56399185289999998</v>
      </c>
      <c r="BW120">
        <f>ROUND('qx mannen 2022'!BW120,10)</f>
        <v>0.56347571019999998</v>
      </c>
      <c r="BX120">
        <f>ROUND('qx mannen 2022'!BX120,10)</f>
        <v>0.56295959259999995</v>
      </c>
      <c r="BY120">
        <f>ROUND('qx mannen 2022'!BY120,10)</f>
        <v>0.56244350850000002</v>
      </c>
      <c r="BZ120">
        <f>ROUND('qx mannen 2022'!BZ120,10)</f>
        <v>0.5619274662</v>
      </c>
      <c r="CA120">
        <f>ROUND('qx mannen 2022'!CA120,10)</f>
        <v>0.56141147309999995</v>
      </c>
      <c r="CB120">
        <f>ROUND('qx mannen 2022'!CB120,10)</f>
        <v>0.56089553609999998</v>
      </c>
      <c r="CC120">
        <f>ROUND('qx mannen 2022'!CC120,10)</f>
        <v>0.56037966179999998</v>
      </c>
      <c r="CD120">
        <f>ROUND('qx mannen 2022'!CD120,10)</f>
        <v>0.55986385620000001</v>
      </c>
      <c r="CE120">
        <f>ROUND('qx mannen 2022'!CE120,10)</f>
        <v>0.55934812489999997</v>
      </c>
      <c r="CF120">
        <f>ROUND('qx mannen 2022'!CF120,10)</f>
        <v>0.55883247329999997</v>
      </c>
      <c r="CG120">
        <f>ROUND('qx mannen 2022'!CG120,10)</f>
        <v>0.55831690629999997</v>
      </c>
      <c r="CH120">
        <f>ROUND('qx mannen 2022'!CH120,10)</f>
        <v>0.55780142860000004</v>
      </c>
      <c r="CI120">
        <f>ROUND('qx mannen 2022'!CI120,10)</f>
        <v>0.55728604429999995</v>
      </c>
      <c r="CJ120">
        <f>ROUND('qx mannen 2022'!CJ120,10)</f>
        <v>0.55677075769999995</v>
      </c>
      <c r="CK120">
        <f>ROUND('qx mannen 2022'!CK120,10)</f>
        <v>0.55625557260000003</v>
      </c>
      <c r="CL120">
        <f>ROUND('qx mannen 2022'!CL120,10)</f>
        <v>0.55574049240000001</v>
      </c>
      <c r="CM120">
        <f>ROUND('qx mannen 2022'!CM120,10)</f>
        <v>0.55522552059999997</v>
      </c>
      <c r="CN120">
        <f>ROUND('qx mannen 2022'!CN120,10)</f>
        <v>0.55471066040000006</v>
      </c>
      <c r="CO120">
        <f>ROUND('qx mannen 2022'!CO120,10)</f>
        <v>0.55419591469999996</v>
      </c>
      <c r="CP120">
        <f>ROUND('qx mannen 2022'!CP120,10)</f>
        <v>0.55368128630000002</v>
      </c>
      <c r="CQ120">
        <f>ROUND('qx mannen 2022'!CQ120,10)</f>
        <v>0.55316677800000003</v>
      </c>
      <c r="CR120">
        <f>ROUND('qx mannen 2022'!CR120,10)</f>
        <v>0.55265239219999995</v>
      </c>
      <c r="CS120">
        <f>ROUND('qx mannen 2022'!CS120,10)</f>
        <v>0.5521381313</v>
      </c>
      <c r="CT120">
        <f>ROUND('qx mannen 2022'!CT120,10)</f>
        <v>0.55162399760000003</v>
      </c>
      <c r="CU120">
        <f>ROUND('qx mannen 2022'!CU120,10)</f>
        <v>0.55110999319999998</v>
      </c>
      <c r="CV120">
        <f>ROUND('qx mannen 2022'!CV120,10)</f>
        <v>0.55059612010000003</v>
      </c>
      <c r="CW120">
        <f>ROUND('qx mannen 2022'!CW120,10)</f>
        <v>0.55008238040000002</v>
      </c>
      <c r="CX120">
        <f>ROUND('qx mannen 2022'!CX120,10)</f>
        <v>0.54956877589999997</v>
      </c>
      <c r="CY120">
        <f>ROUND('qx mannen 2022'!CY120,10)</f>
        <v>0.54905530830000004</v>
      </c>
      <c r="CZ120">
        <f>ROUND('qx mannen 2022'!CZ120,10)</f>
        <v>0.54854197930000004</v>
      </c>
      <c r="DA120">
        <f>ROUND('qx mannen 2022'!DA120,10)</f>
        <v>0.54802879069999999</v>
      </c>
      <c r="DB120">
        <f>ROUND('qx mannen 2022'!DB120,10)</f>
        <v>0.54751574380000001</v>
      </c>
      <c r="DC120">
        <f>ROUND('qx mannen 2022'!DC120,10)</f>
        <v>0.54700284030000002</v>
      </c>
      <c r="DD120">
        <f>ROUND('qx mannen 2022'!DD120,10)</f>
        <v>0.5464900815</v>
      </c>
      <c r="DE120">
        <f>ROUND('qx mannen 2022'!DE120,10)</f>
        <v>0.54597746889999998</v>
      </c>
      <c r="DF120">
        <f>ROUND('qx mannen 2022'!DF120,10)</f>
        <v>0.54546500369999995</v>
      </c>
      <c r="DG120">
        <f>ROUND('qx mannen 2022'!DG120,10)</f>
        <v>0.54495268740000002</v>
      </c>
      <c r="DH120">
        <f>ROUND('qx mannen 2022'!DH120,10)</f>
        <v>0.54444052109999996</v>
      </c>
      <c r="DI120">
        <f>ROUND('qx mannen 2022'!DI120,10)</f>
        <v>0.54392850609999999</v>
      </c>
      <c r="DJ120">
        <f>ROUND('qx mannen 2022'!DJ120,10)</f>
        <v>0.54341664349999996</v>
      </c>
      <c r="DK120">
        <f>ROUND('qx mannen 2022'!DK120,10)</f>
        <v>0.54290493449999999</v>
      </c>
      <c r="DL120">
        <f>ROUND('qx mannen 2022'!DL120,10)</f>
        <v>0.54239338020000005</v>
      </c>
      <c r="DM120">
        <f>ROUND('qx mannen 2022'!DM120,10)</f>
        <v>0.54188198180000002</v>
      </c>
      <c r="DN120">
        <f>ROUND('qx mannen 2022'!DN120,10)</f>
        <v>0.54137074009999997</v>
      </c>
      <c r="DO120">
        <f>ROUND('qx mannen 2022'!DO120,10)</f>
        <v>0.5408596564</v>
      </c>
      <c r="DP120">
        <f>ROUND('qx mannen 2022'!DP120,10)</f>
        <v>0.54034873159999997</v>
      </c>
      <c r="DQ120">
        <f>ROUND('qx mannen 2022'!DQ120,10)</f>
        <v>0.53983796669999995</v>
      </c>
      <c r="DR120">
        <f>ROUND('qx mannen 2022'!DR120,10)</f>
        <v>0.53932736260000003</v>
      </c>
      <c r="DS120">
        <f>ROUND('qx mannen 2022'!DS120,10)</f>
        <v>0.53881692039999995</v>
      </c>
      <c r="DT120">
        <f>ROUND('qx mannen 2022'!DT120,10)</f>
        <v>0.53830664090000002</v>
      </c>
      <c r="DU120">
        <f>ROUND('qx mannen 2022'!DU120,10)</f>
        <v>0.53779652519999999</v>
      </c>
      <c r="DV120">
        <f>ROUND('qx mannen 2022'!DV120,10)</f>
        <v>0.53728657400000002</v>
      </c>
      <c r="DW120">
        <f>ROUND('qx mannen 2022'!DW120,10)</f>
        <v>0.53677678839999998</v>
      </c>
      <c r="DX120">
        <f>ROUND('qx mannen 2022'!DX120,10)</f>
        <v>0.53626716910000005</v>
      </c>
      <c r="DY120">
        <f>ROUND('qx mannen 2022'!DY120,10)</f>
        <v>0.53575771699999997</v>
      </c>
      <c r="DZ120">
        <f>ROUND('qx mannen 2022'!DZ120,10)</f>
        <v>0.53524843310000003</v>
      </c>
      <c r="EA120">
        <f>ROUND('qx mannen 2022'!EA120,10)</f>
        <v>0.53473931809999997</v>
      </c>
      <c r="EB120">
        <f>ROUND('qx mannen 2022'!EB120,10)</f>
        <v>0.53423037279999996</v>
      </c>
      <c r="EC120">
        <f>ROUND('qx mannen 2022'!EC120,10)</f>
        <v>0.53372159819999998</v>
      </c>
      <c r="ED120">
        <f>ROUND('qx mannen 2022'!ED120,10)</f>
        <v>0.53321299499999997</v>
      </c>
      <c r="EE120">
        <f>ROUND('qx mannen 2022'!EE120,10)</f>
        <v>0.5327045641</v>
      </c>
      <c r="EF120">
        <f>ROUND('qx mannen 2022'!EF120,10)</f>
        <v>0.53219630610000002</v>
      </c>
      <c r="EG120">
        <f>ROUND('qx mannen 2022'!EG120,10)</f>
        <v>0.53168822199999999</v>
      </c>
      <c r="EH120">
        <f>ROUND('qx mannen 2022'!EH120,10)</f>
        <v>0.53118031259999998</v>
      </c>
      <c r="EI120">
        <f>ROUND('qx mannen 2022'!EI120,10)</f>
        <v>0.53067257850000005</v>
      </c>
      <c r="EJ120">
        <f>ROUND('qx mannen 2022'!EJ120,10)</f>
        <v>0.53016502060000004</v>
      </c>
      <c r="EK120">
        <f>ROUND('qx mannen 2022'!EK120,10)</f>
        <v>0.52965763970000002</v>
      </c>
      <c r="EL120">
        <f>ROUND('qx mannen 2022'!EL120,10)</f>
        <v>0.52915043640000003</v>
      </c>
      <c r="EM120">
        <f>ROUND('qx mannen 2022'!EM120,10)</f>
        <v>0.52864341169999995</v>
      </c>
      <c r="EN120">
        <f>ROUND('qx mannen 2022'!EN120,10)</f>
        <v>0.52813656610000004</v>
      </c>
      <c r="EO120">
        <f>ROUND('qx mannen 2022'!EO120,10)</f>
        <v>0.52762990060000003</v>
      </c>
      <c r="EP120">
        <f>ROUND('qx mannen 2022'!EP120,10)</f>
        <v>0.52712341569999999</v>
      </c>
      <c r="EQ120">
        <f>ROUND('qx mannen 2022'!EQ120,10)</f>
        <v>0.52661711229999997</v>
      </c>
      <c r="ER120">
        <f>ROUND('qx mannen 2022'!ER120,10)</f>
        <v>0.52611099110000004</v>
      </c>
      <c r="ES120">
        <f>ROUND('qx mannen 2022'!ES120,10)</f>
        <v>0.52560505280000003</v>
      </c>
      <c r="ET120">
        <f>ROUND('qx mannen 2022'!ET120,10)</f>
        <v>0.52509929820000001</v>
      </c>
      <c r="EU120">
        <f>ROUND('qx mannen 2022'!EU120,10)</f>
        <v>0.52459372800000004</v>
      </c>
      <c r="EV120">
        <f>ROUND('qx mannen 2022'!EV120,10)</f>
        <v>0.52408834289999995</v>
      </c>
      <c r="EW120">
        <f>ROUND('qx mannen 2022'!EW120,10)</f>
        <v>0.52358314350000001</v>
      </c>
      <c r="EX120">
        <f>ROUND('qx mannen 2022'!EX120,10)</f>
        <v>0.52307813069999998</v>
      </c>
      <c r="EY120">
        <f>ROUND('qx mannen 2022'!EY120,10)</f>
        <v>0.5225733052</v>
      </c>
      <c r="EZ120">
        <f>ROUND('qx mannen 2022'!EZ120,10)</f>
        <v>0.52206866760000004</v>
      </c>
      <c r="FA120">
        <f>ROUND('qx mannen 2022'!FA120,10)</f>
        <v>0.52156421870000003</v>
      </c>
      <c r="FB120">
        <f>ROUND('qx mannen 2022'!FB120,10)</f>
        <v>0.52105995910000003</v>
      </c>
      <c r="FC120">
        <f>ROUND('qx mannen 2022'!FC120,10)</f>
        <v>0.52055588959999999</v>
      </c>
      <c r="FD120">
        <f>ROUND('qx mannen 2022'!FD120,10)</f>
        <v>0.52005201079999996</v>
      </c>
      <c r="FE120">
        <f>ROUND('qx mannen 2022'!FE120,10)</f>
        <v>0.51954832350000002</v>
      </c>
      <c r="FF120">
        <f>ROUND('qx mannen 2022'!FF120,10)</f>
        <v>0.51904482829999998</v>
      </c>
      <c r="FG120">
        <f>ROUND('qx mannen 2022'!FG120,10)</f>
        <v>0.51854152590000002</v>
      </c>
      <c r="FH120">
        <f>ROUND('qx mannen 2022'!FH120,10)</f>
        <v>0.51803841709999998</v>
      </c>
      <c r="FI120">
        <f>ROUND('qx mannen 2022'!FI120,10)</f>
        <v>0.51753550240000001</v>
      </c>
      <c r="FJ120">
        <f>ROUND('qx mannen 2022'!FJ120,10)</f>
        <v>0.51703278269999997</v>
      </c>
      <c r="FK120">
        <f>ROUND('qx mannen 2022'!FK120,10)</f>
        <v>0.51653025850000001</v>
      </c>
      <c r="FL120">
        <f>ROUND('qx mannen 2022'!FL120,10)</f>
        <v>0.51602793049999995</v>
      </c>
      <c r="FM120">
        <f>ROUND('qx mannen 2022'!FM120,10)</f>
        <v>0.51552579939999998</v>
      </c>
      <c r="FN120">
        <f>ROUND('qx mannen 2022'!FN120,10)</f>
        <v>0.51502386590000004</v>
      </c>
      <c r="FO120">
        <f>ROUND('qx mannen 2022'!FO120,10)</f>
        <v>0.51452213069999997</v>
      </c>
      <c r="FP120">
        <f>ROUND('qx mannen 2022'!FP120,10)</f>
        <v>0.51402059430000002</v>
      </c>
      <c r="FQ120">
        <f>ROUND('qx mannen 2022'!FQ120,10)</f>
        <v>0.51351925759999995</v>
      </c>
    </row>
    <row r="121" spans="2:173" x14ac:dyDescent="0.2">
      <c r="B121">
        <f>ROUND('qx mannen 2022'!B121,10)</f>
        <v>0.65371086109999998</v>
      </c>
      <c r="C121">
        <f>ROUND('qx mannen 2022'!C121,10)</f>
        <v>0.65176771649999998</v>
      </c>
      <c r="D121">
        <f>ROUND('qx mannen 2022'!D121,10)</f>
        <v>0.62574304629999999</v>
      </c>
      <c r="E121">
        <f>ROUND('qx mannen 2022'!E121,10)</f>
        <v>0.61260481020000002</v>
      </c>
      <c r="F121">
        <f>ROUND('qx mannen 2022'!F121,10)</f>
        <v>0.60590550840000001</v>
      </c>
      <c r="G121">
        <f>ROUND('qx mannen 2022'!G121,10)</f>
        <v>0.60241252479999996</v>
      </c>
      <c r="H121">
        <f>ROUND('qx mannen 2022'!H121,10)</f>
        <v>0.60051313660000005</v>
      </c>
      <c r="I121">
        <f>ROUND('qx mannen 2022'!I121,10)</f>
        <v>0.59940296520000003</v>
      </c>
      <c r="J121">
        <f>ROUND('qx mannen 2022'!J121,10)</f>
        <v>0.59868079829999998</v>
      </c>
      <c r="K121">
        <f>ROUND('qx mannen 2022'!K121,10)</f>
        <v>0.5981466513</v>
      </c>
      <c r="L121">
        <f>ROUND('qx mannen 2022'!L121,10)</f>
        <v>0.59770102469999997</v>
      </c>
      <c r="M121">
        <f>ROUND('qx mannen 2022'!M121,10)</f>
        <v>0.59729460099999998</v>
      </c>
      <c r="N121">
        <f>ROUND('qx mannen 2022'!N121,10)</f>
        <v>0.59690311490000003</v>
      </c>
      <c r="O121">
        <f>ROUND('qx mannen 2022'!O121,10)</f>
        <v>0.5965147945</v>
      </c>
      <c r="P121">
        <f>ROUND('qx mannen 2022'!P121,10)</f>
        <v>0.59612408640000003</v>
      </c>
      <c r="Q121">
        <f>ROUND('qx mannen 2022'!Q121,10)</f>
        <v>0.59572852099999996</v>
      </c>
      <c r="R121">
        <f>ROUND('qx mannen 2022'!R121,10)</f>
        <v>0.59532714679999998</v>
      </c>
      <c r="S121">
        <f>ROUND('qx mannen 2022'!S121,10)</f>
        <v>0.59491974979999995</v>
      </c>
      <c r="T121">
        <f>ROUND('qx mannen 2022'!T121,10)</f>
        <v>0.59450646439999999</v>
      </c>
      <c r="U121">
        <f>ROUND('qx mannen 2022'!U121,10)</f>
        <v>0.59408758110000004</v>
      </c>
      <c r="V121">
        <f>ROUND('qx mannen 2022'!V121,10)</f>
        <v>0.59366345129999998</v>
      </c>
      <c r="W121">
        <f>ROUND('qx mannen 2022'!W121,10)</f>
        <v>0.59323444079999998</v>
      </c>
      <c r="X121">
        <f>ROUND('qx mannen 2022'!X121,10)</f>
        <v>0.59280090839999999</v>
      </c>
      <c r="Y121">
        <f>ROUND('qx mannen 2022'!Y121,10)</f>
        <v>0.59236319589999997</v>
      </c>
      <c r="Z121">
        <f>ROUND('qx mannen 2022'!Z121,10)</f>
        <v>0.59192162400000004</v>
      </c>
      <c r="AA121">
        <f>ROUND('qx mannen 2022'!AA121,10)</f>
        <v>0.59147649160000004</v>
      </c>
      <c r="AB121">
        <f>ROUND('qx mannen 2022'!AB121,10)</f>
        <v>0.59102807619999997</v>
      </c>
      <c r="AC121">
        <f>ROUND('qx mannen 2022'!AC121,10)</f>
        <v>0.59057663449999998</v>
      </c>
      <c r="AD121">
        <f>ROUND('qx mannen 2022'!AD121,10)</f>
        <v>0.59012240400000004</v>
      </c>
      <c r="AE121">
        <f>ROUND('qx mannen 2022'!AE121,10)</f>
        <v>0.58966560450000005</v>
      </c>
      <c r="AF121">
        <f>ROUND('qx mannen 2022'!AF121,10)</f>
        <v>0.58920643859999999</v>
      </c>
      <c r="AG121">
        <f>ROUND('qx mannen 2022'!AG121,10)</f>
        <v>0.58874509399999997</v>
      </c>
      <c r="AH121">
        <f>ROUND('qx mannen 2022'!AH121,10)</f>
        <v>0.58828174369999997</v>
      </c>
      <c r="AI121">
        <f>ROUND('qx mannen 2022'!AI121,10)</f>
        <v>0.58781654770000002</v>
      </c>
      <c r="AJ121">
        <f>ROUND('qx mannen 2022'!AJ121,10)</f>
        <v>0.58734965380000004</v>
      </c>
      <c r="AK121">
        <f>ROUND('qx mannen 2022'!AK121,10)</f>
        <v>0.58688119859999999</v>
      </c>
      <c r="AL121">
        <f>ROUND('qx mannen 2022'!AL121,10)</f>
        <v>0.58641130809999997</v>
      </c>
      <c r="AM121">
        <f>ROUND('qx mannen 2022'!AM121,10)</f>
        <v>0.58594009889999998</v>
      </c>
      <c r="AN121">
        <f>ROUND('qx mannen 2022'!AN121,10)</f>
        <v>0.58546767860000004</v>
      </c>
      <c r="AO121">
        <f>ROUND('qx mannen 2022'!AO121,10)</f>
        <v>0.58499414670000005</v>
      </c>
      <c r="AP121">
        <f>ROUND('qx mannen 2022'!AP121,10)</f>
        <v>0.58451959509999996</v>
      </c>
      <c r="AQ121">
        <f>ROUND('qx mannen 2022'!AQ121,10)</f>
        <v>0.5840441086</v>
      </c>
      <c r="AR121">
        <f>ROUND('qx mannen 2022'!AR121,10)</f>
        <v>0.58356776580000003</v>
      </c>
      <c r="AS121">
        <f>ROUND('qx mannen 2022'!AS121,10)</f>
        <v>0.58309063910000003</v>
      </c>
      <c r="AT121">
        <f>ROUND('qx mannen 2022'!AT121,10)</f>
        <v>0.5826127955</v>
      </c>
      <c r="AU121">
        <f>ROUND('qx mannen 2022'!AU121,10)</f>
        <v>0.58213429709999998</v>
      </c>
      <c r="AV121">
        <f>ROUND('qx mannen 2022'!AV121,10)</f>
        <v>0.5816552009</v>
      </c>
      <c r="AW121">
        <f>ROUND('qx mannen 2022'!AW121,10)</f>
        <v>0.58117556000000004</v>
      </c>
      <c r="AX121">
        <f>ROUND('qx mannen 2022'!AX121,10)</f>
        <v>0.5806954232</v>
      </c>
      <c r="AY121">
        <f>ROUND('qx mannen 2022'!AY121,10)</f>
        <v>0.58021483569999999</v>
      </c>
      <c r="AZ121">
        <f>ROUND('qx mannen 2022'!AZ121,10)</f>
        <v>0.57973383940000001</v>
      </c>
      <c r="BA121">
        <f>ROUND('qx mannen 2022'!BA121,10)</f>
        <v>0.57925247290000004</v>
      </c>
      <c r="BB121">
        <f>ROUND('qx mannen 2022'!BB121,10)</f>
        <v>0.57877077200000004</v>
      </c>
      <c r="BC121">
        <f>ROUND('qx mannen 2022'!BC121,10)</f>
        <v>0.57828876969999998</v>
      </c>
      <c r="BD121">
        <f>ROUND('qx mannen 2022'!BD121,10)</f>
        <v>0.57780649660000005</v>
      </c>
      <c r="BE121">
        <f>ROUND('qx mannen 2022'!BE121,10)</f>
        <v>0.57732398100000004</v>
      </c>
      <c r="BF121">
        <f>ROUND('qx mannen 2022'!BF121,10)</f>
        <v>0.57684124910000001</v>
      </c>
      <c r="BG121">
        <f>ROUND('qx mannen 2022'!BG121,10)</f>
        <v>0.57635832509999996</v>
      </c>
      <c r="BH121">
        <f>ROUND('qx mannen 2022'!BH121,10)</f>
        <v>0.57587523149999997</v>
      </c>
      <c r="BI121">
        <f>ROUND('qx mannen 2022'!BI121,10)</f>
        <v>0.57539198889999998</v>
      </c>
      <c r="BJ121">
        <f>ROUND('qx mannen 2022'!BJ121,10)</f>
        <v>0.57490861680000005</v>
      </c>
      <c r="BK121">
        <f>ROUND('qx mannen 2022'!BK121,10)</f>
        <v>0.57442513269999995</v>
      </c>
      <c r="BL121">
        <f>ROUND('qx mannen 2022'!BL121,10)</f>
        <v>0.57394155339999997</v>
      </c>
      <c r="BM121">
        <f>ROUND('qx mannen 2022'!BM121,10)</f>
        <v>0.57345789390000002</v>
      </c>
      <c r="BN121">
        <f>ROUND('qx mannen 2022'!BN121,10)</f>
        <v>0.57297416850000005</v>
      </c>
      <c r="BO121">
        <f>ROUND('qx mannen 2022'!BO121,10)</f>
        <v>0.57249039040000005</v>
      </c>
      <c r="BP121">
        <f>ROUND('qx mannen 2022'!BP121,10)</f>
        <v>0.57200657170000002</v>
      </c>
      <c r="BQ121">
        <f>ROUND('qx mannen 2022'!BQ121,10)</f>
        <v>0.57152272370000001</v>
      </c>
      <c r="BR121">
        <f>ROUND('qx mannen 2022'!BR121,10)</f>
        <v>0.5710388569</v>
      </c>
      <c r="BS121">
        <f>ROUND('qx mannen 2022'!BS121,10)</f>
        <v>0.57055498110000002</v>
      </c>
      <c r="BT121">
        <f>ROUND('qx mannen 2022'!BT121,10)</f>
        <v>0.57007110520000004</v>
      </c>
      <c r="BU121">
        <f>ROUND('qx mannen 2022'!BU121,10)</f>
        <v>0.56958723769999997</v>
      </c>
      <c r="BV121">
        <f>ROUND('qx mannen 2022'!BV121,10)</f>
        <v>0.56910338640000002</v>
      </c>
      <c r="BW121">
        <f>ROUND('qx mannen 2022'!BW121,10)</f>
        <v>0.56861955860000002</v>
      </c>
      <c r="BX121">
        <f>ROUND('qx mannen 2022'!BX121,10)</f>
        <v>0.56813576109999997</v>
      </c>
      <c r="BY121">
        <f>ROUND('qx mannen 2022'!BY121,10)</f>
        <v>0.56765200000000005</v>
      </c>
      <c r="BZ121">
        <f>ROUND('qx mannen 2022'!BZ121,10)</f>
        <v>0.56716828139999997</v>
      </c>
      <c r="CA121">
        <f>ROUND('qx mannen 2022'!CA121,10)</f>
        <v>0.56668461059999997</v>
      </c>
      <c r="CB121">
        <f>ROUND('qx mannen 2022'!CB121,10)</f>
        <v>0.56620099280000002</v>
      </c>
      <c r="CC121">
        <f>ROUND('qx mannen 2022'!CC121,10)</f>
        <v>0.56571743279999998</v>
      </c>
      <c r="CD121">
        <f>ROUND('qx mannen 2022'!CD121,10)</f>
        <v>0.56523393489999996</v>
      </c>
      <c r="CE121">
        <f>ROUND('qx mannen 2022'!CE121,10)</f>
        <v>0.56475050329999998</v>
      </c>
      <c r="CF121">
        <f>ROUND('qx mannen 2022'!CF121,10)</f>
        <v>0.56426714200000005</v>
      </c>
      <c r="CG121">
        <f>ROUND('qx mannen 2022'!CG121,10)</f>
        <v>0.56378385460000002</v>
      </c>
      <c r="CH121">
        <f>ROUND('qx mannen 2022'!CH121,10)</f>
        <v>0.56330064449999995</v>
      </c>
      <c r="CI121">
        <f>ROUND('qx mannen 2022'!CI121,10)</f>
        <v>0.56281751489999998</v>
      </c>
      <c r="CJ121">
        <f>ROUND('qx mannen 2022'!CJ121,10)</f>
        <v>0.56233446890000005</v>
      </c>
      <c r="CK121">
        <f>ROUND('qx mannen 2022'!CK121,10)</f>
        <v>0.56185150920000004</v>
      </c>
      <c r="CL121">
        <f>ROUND('qx mannen 2022'!CL121,10)</f>
        <v>0.56136863849999996</v>
      </c>
      <c r="CM121">
        <f>ROUND('qx mannen 2022'!CM121,10)</f>
        <v>0.56088585930000001</v>
      </c>
      <c r="CN121">
        <f>ROUND('qx mannen 2022'!CN121,10)</f>
        <v>0.56040317409999996</v>
      </c>
      <c r="CO121">
        <f>ROUND('qx mannen 2022'!CO121,10)</f>
        <v>0.55992058509999998</v>
      </c>
      <c r="CP121">
        <f>ROUND('qx mannen 2022'!CP121,10)</f>
        <v>0.55943809430000002</v>
      </c>
      <c r="CQ121">
        <f>ROUND('qx mannen 2022'!CQ121,10)</f>
        <v>0.55895570380000004</v>
      </c>
      <c r="CR121">
        <f>ROUND('qx mannen 2022'!CR121,10)</f>
        <v>0.55847341559999997</v>
      </c>
      <c r="CS121">
        <f>ROUND('qx mannen 2022'!CS121,10)</f>
        <v>0.55799123129999995</v>
      </c>
      <c r="CT121">
        <f>ROUND('qx mannen 2022'!CT121,10)</f>
        <v>0.55750915280000002</v>
      </c>
      <c r="CU121">
        <f>ROUND('qx mannen 2022'!CU121,10)</f>
        <v>0.55702718159999998</v>
      </c>
      <c r="CV121">
        <f>ROUND('qx mannen 2022'!CV121,10)</f>
        <v>0.55654531929999995</v>
      </c>
      <c r="CW121">
        <f>ROUND('qx mannen 2022'!CW121,10)</f>
        <v>0.55606356749999997</v>
      </c>
      <c r="CX121">
        <f>ROUND('qx mannen 2022'!CX121,10)</f>
        <v>0.55558192760000003</v>
      </c>
      <c r="CY121">
        <f>ROUND('qx mannen 2022'!CY121,10)</f>
        <v>0.5551004008</v>
      </c>
      <c r="CZ121">
        <f>ROUND('qx mannen 2022'!CZ121,10)</f>
        <v>0.55461898870000004</v>
      </c>
      <c r="DA121">
        <f>ROUND('qx mannen 2022'!DA121,10)</f>
        <v>0.55413769229999998</v>
      </c>
      <c r="DB121">
        <f>ROUND('qx mannen 2022'!DB121,10)</f>
        <v>0.55365651289999995</v>
      </c>
      <c r="DC121">
        <f>ROUND('qx mannen 2022'!DC121,10)</f>
        <v>0.55317545170000004</v>
      </c>
      <c r="DD121">
        <f>ROUND('qx mannen 2022'!DD121,10)</f>
        <v>0.55269450990000002</v>
      </c>
      <c r="DE121">
        <f>ROUND('qx mannen 2022'!DE121,10)</f>
        <v>0.55221368849999997</v>
      </c>
      <c r="DF121">
        <f>ROUND('qx mannen 2022'!DF121,10)</f>
        <v>0.55173298849999997</v>
      </c>
      <c r="DG121">
        <f>ROUND('qx mannen 2022'!DG121,10)</f>
        <v>0.55125241110000001</v>
      </c>
      <c r="DH121">
        <f>ROUND('qx mannen 2022'!DH121,10)</f>
        <v>0.55077195710000004</v>
      </c>
      <c r="DI121">
        <f>ROUND('qx mannen 2022'!DI121,10)</f>
        <v>0.55029162769999995</v>
      </c>
      <c r="DJ121">
        <f>ROUND('qx mannen 2022'!DJ121,10)</f>
        <v>0.54981142360000002</v>
      </c>
      <c r="DK121">
        <f>ROUND('qx mannen 2022'!DK121,10)</f>
        <v>0.54933134589999999</v>
      </c>
      <c r="DL121">
        <f>ROUND('qx mannen 2022'!DL121,10)</f>
        <v>0.54885139540000005</v>
      </c>
      <c r="DM121">
        <f>ROUND('qx mannen 2022'!DM121,10)</f>
        <v>0.54837157299999995</v>
      </c>
      <c r="DN121">
        <f>ROUND('qx mannen 2022'!DN121,10)</f>
        <v>0.54789187959999996</v>
      </c>
      <c r="DO121">
        <f>ROUND('qx mannen 2022'!DO121,10)</f>
        <v>0.54741231599999995</v>
      </c>
      <c r="DP121">
        <f>ROUND('qx mannen 2022'!DP121,10)</f>
        <v>0.54693288309999999</v>
      </c>
      <c r="DQ121">
        <f>ROUND('qx mannen 2022'!DQ121,10)</f>
        <v>0.54645358150000001</v>
      </c>
      <c r="DR121">
        <f>ROUND('qx mannen 2022'!DR121,10)</f>
        <v>0.54597441219999998</v>
      </c>
      <c r="DS121">
        <f>ROUND('qx mannen 2022'!DS121,10)</f>
        <v>0.54549537589999997</v>
      </c>
      <c r="DT121">
        <f>ROUND('qx mannen 2022'!DT121,10)</f>
        <v>0.54501647340000003</v>
      </c>
      <c r="DU121">
        <f>ROUND('qx mannen 2022'!DU121,10)</f>
        <v>0.54453770550000002</v>
      </c>
      <c r="DV121">
        <f>ROUND('qx mannen 2022'!DV121,10)</f>
        <v>0.54405907279999999</v>
      </c>
      <c r="DW121">
        <f>ROUND('qx mannen 2022'!DW121,10)</f>
        <v>0.54358057609999999</v>
      </c>
      <c r="DX121">
        <f>ROUND('qx mannen 2022'!DX121,10)</f>
        <v>0.54310221619999999</v>
      </c>
      <c r="DY121">
        <f>ROUND('qx mannen 2022'!DY121,10)</f>
        <v>0.54262399380000004</v>
      </c>
      <c r="DZ121">
        <f>ROUND('qx mannen 2022'!DZ121,10)</f>
        <v>0.54214590949999997</v>
      </c>
      <c r="EA121">
        <f>ROUND('qx mannen 2022'!EA121,10)</f>
        <v>0.54166796409999995</v>
      </c>
      <c r="EB121">
        <f>ROUND('qx mannen 2022'!EB121,10)</f>
        <v>0.54119015829999995</v>
      </c>
      <c r="EC121">
        <f>ROUND('qx mannen 2022'!EC121,10)</f>
        <v>0.5407124928</v>
      </c>
      <c r="ED121">
        <f>ROUND('qx mannen 2022'!ED121,10)</f>
        <v>0.54023496820000005</v>
      </c>
      <c r="EE121">
        <f>ROUND('qx mannen 2022'!EE121,10)</f>
        <v>0.53975758519999995</v>
      </c>
      <c r="EF121">
        <f>ROUND('qx mannen 2022'!EF121,10)</f>
        <v>0.53928034449999995</v>
      </c>
      <c r="EG121">
        <f>ROUND('qx mannen 2022'!EG121,10)</f>
        <v>0.53880324670000002</v>
      </c>
      <c r="EH121">
        <f>ROUND('qx mannen 2022'!EH121,10)</f>
        <v>0.53832629259999998</v>
      </c>
      <c r="EI121">
        <f>ROUND('qx mannen 2022'!EI121,10)</f>
        <v>0.53784948269999999</v>
      </c>
      <c r="EJ121">
        <f>ROUND('qx mannen 2022'!EJ121,10)</f>
        <v>0.53737281770000001</v>
      </c>
      <c r="EK121">
        <f>ROUND('qx mannen 2022'!EK121,10)</f>
        <v>0.53689629839999997</v>
      </c>
      <c r="EL121">
        <f>ROUND('qx mannen 2022'!EL121,10)</f>
        <v>0.53641992520000004</v>
      </c>
      <c r="EM121">
        <f>ROUND('qx mannen 2022'!EM121,10)</f>
        <v>0.53594369880000003</v>
      </c>
      <c r="EN121">
        <f>ROUND('qx mannen 2022'!EN121,10)</f>
        <v>0.53546762000000003</v>
      </c>
      <c r="EO121">
        <f>ROUND('qx mannen 2022'!EO121,10)</f>
        <v>0.53499168919999995</v>
      </c>
      <c r="EP121">
        <f>ROUND('qx mannen 2022'!EP121,10)</f>
        <v>0.53451590719999997</v>
      </c>
      <c r="EQ121">
        <f>ROUND('qx mannen 2022'!EQ121,10)</f>
        <v>0.53404027450000002</v>
      </c>
      <c r="ER121">
        <f>ROUND('qx mannen 2022'!ER121,10)</f>
        <v>0.53356479180000005</v>
      </c>
      <c r="ES121">
        <f>ROUND('qx mannen 2022'!ES121,10)</f>
        <v>0.53308945969999999</v>
      </c>
      <c r="ET121">
        <f>ROUND('qx mannen 2022'!ET121,10)</f>
        <v>0.53261427890000002</v>
      </c>
      <c r="EU121">
        <f>ROUND('qx mannen 2022'!EU121,10)</f>
        <v>0.53213924980000005</v>
      </c>
      <c r="EV121">
        <f>ROUND('qx mannen 2022'!EV121,10)</f>
        <v>0.53166437320000004</v>
      </c>
      <c r="EW121">
        <f>ROUND('qx mannen 2022'!EW121,10)</f>
        <v>0.53118964970000004</v>
      </c>
      <c r="EX121">
        <f>ROUND('qx mannen 2022'!EX121,10)</f>
        <v>0.53071507979999999</v>
      </c>
      <c r="EY121">
        <f>ROUND('qx mannen 2022'!EY121,10)</f>
        <v>0.53024066410000004</v>
      </c>
      <c r="EZ121">
        <f>ROUND('qx mannen 2022'!EZ121,10)</f>
        <v>0.52976640330000002</v>
      </c>
      <c r="FA121">
        <f>ROUND('qx mannen 2022'!FA121,10)</f>
        <v>0.52929229799999999</v>
      </c>
      <c r="FB121">
        <f>ROUND('qx mannen 2022'!FB121,10)</f>
        <v>0.5288183487</v>
      </c>
      <c r="FC121">
        <f>ROUND('qx mannen 2022'!FC121,10)</f>
        <v>0.52834455599999997</v>
      </c>
      <c r="FD121">
        <f>ROUND('qx mannen 2022'!FD121,10)</f>
        <v>0.52787092059999996</v>
      </c>
      <c r="FE121">
        <f>ROUND('qx mannen 2022'!FE121,10)</f>
        <v>0.52739744300000002</v>
      </c>
      <c r="FF121">
        <f>ROUND('qx mannen 2022'!FF121,10)</f>
        <v>0.52692412379999998</v>
      </c>
      <c r="FG121">
        <f>ROUND('qx mannen 2022'!FG121,10)</f>
        <v>0.5264509637</v>
      </c>
      <c r="FH121">
        <f>ROUND('qx mannen 2022'!FH121,10)</f>
        <v>0.5259779631</v>
      </c>
      <c r="FI121">
        <f>ROUND('qx mannen 2022'!FI121,10)</f>
        <v>0.52550512260000004</v>
      </c>
      <c r="FJ121">
        <f>ROUND('qx mannen 2022'!FJ121,10)</f>
        <v>0.52503244289999995</v>
      </c>
      <c r="FK121">
        <f>ROUND('qx mannen 2022'!FK121,10)</f>
        <v>0.5245599245</v>
      </c>
      <c r="FL121">
        <f>ROUND('qx mannen 2022'!FL121,10)</f>
        <v>0.524087568</v>
      </c>
      <c r="FM121">
        <f>ROUND('qx mannen 2022'!FM121,10)</f>
        <v>0.52361537400000002</v>
      </c>
      <c r="FN121">
        <f>ROUND('qx mannen 2022'!FN121,10)</f>
        <v>0.52314334309999999</v>
      </c>
      <c r="FO121">
        <f>ROUND('qx mannen 2022'!FO121,10)</f>
        <v>0.52267147570000005</v>
      </c>
      <c r="FP121">
        <f>ROUND('qx mannen 2022'!FP121,10)</f>
        <v>0.52219977259999995</v>
      </c>
      <c r="FQ121">
        <f>ROUND('qx mannen 2022'!FQ121,10)</f>
        <v>0.52172823420000003</v>
      </c>
    </row>
    <row r="122" spans="2:173" x14ac:dyDescent="0.2">
      <c r="B122">
        <f>ROUND('qx mannen 2022'!B122,10)</f>
        <v>0.65743875630000004</v>
      </c>
      <c r="C122">
        <f>ROUND('qx mannen 2022'!C122,10)</f>
        <v>0.65541201270000005</v>
      </c>
      <c r="D122">
        <f>ROUND('qx mannen 2022'!D122,10)</f>
        <v>0.6293173567</v>
      </c>
      <c r="E122">
        <f>ROUND('qx mannen 2022'!E122,10)</f>
        <v>0.61610760229999995</v>
      </c>
      <c r="F122">
        <f>ROUND('qx mannen 2022'!F122,10)</f>
        <v>0.60934472269999995</v>
      </c>
      <c r="G122">
        <f>ROUND('qx mannen 2022'!G122,10)</f>
        <v>0.60579655030000001</v>
      </c>
      <c r="H122">
        <f>ROUND('qx mannen 2022'!H122,10)</f>
        <v>0.60384942230000005</v>
      </c>
      <c r="I122">
        <f>ROUND('qx mannen 2022'!I122,10)</f>
        <v>0.60269804829999996</v>
      </c>
      <c r="J122">
        <f>ROUND('qx mannen 2022'!J122,10)</f>
        <v>0.60194049999999999</v>
      </c>
      <c r="K122">
        <f>ROUND('qx mannen 2022'!K122,10)</f>
        <v>0.60137622840000005</v>
      </c>
      <c r="L122">
        <f>ROUND('qx mannen 2022'!L122,10)</f>
        <v>0.6009052694</v>
      </c>
      <c r="M122">
        <f>ROUND('qx mannen 2022'!M122,10)</f>
        <v>0.60047790690000002</v>
      </c>
      <c r="N122">
        <f>ROUND('qx mannen 2022'!N122,10)</f>
        <v>0.6000695224</v>
      </c>
      <c r="O122">
        <f>ROUND('qx mannen 2022'!O122,10)</f>
        <v>0.59966802590000001</v>
      </c>
      <c r="P122">
        <f>ROUND('qx mannen 2022'!P122,10)</f>
        <v>0.59926757409999998</v>
      </c>
      <c r="Q122">
        <f>ROUND('qx mannen 2022'!Q122,10)</f>
        <v>0.59886543179999996</v>
      </c>
      <c r="R122">
        <f>ROUND('qx mannen 2022'!R122,10)</f>
        <v>0.59846040280000001</v>
      </c>
      <c r="S122">
        <f>ROUND('qx mannen 2022'!S122,10)</f>
        <v>0.59805204789999999</v>
      </c>
      <c r="T122">
        <f>ROUND('qx mannen 2022'!T122,10)</f>
        <v>0.59764029380000006</v>
      </c>
      <c r="U122">
        <f>ROUND('qx mannen 2022'!U122,10)</f>
        <v>0.59722523920000004</v>
      </c>
      <c r="V122">
        <f>ROUND('qx mannen 2022'!V122,10)</f>
        <v>0.59680705820000002</v>
      </c>
      <c r="W122">
        <f>ROUND('qx mannen 2022'!W122,10)</f>
        <v>0.59638595329999999</v>
      </c>
      <c r="X122">
        <f>ROUND('qx mannen 2022'!X122,10)</f>
        <v>0.59596213239999996</v>
      </c>
      <c r="Y122">
        <f>ROUND('qx mannen 2022'!Y122,10)</f>
        <v>0.59553579779999999</v>
      </c>
      <c r="Z122">
        <f>ROUND('qx mannen 2022'!Z122,10)</f>
        <v>0.59510714149999999</v>
      </c>
      <c r="AA122">
        <f>ROUND('qx mannen 2022'!AA122,10)</f>
        <v>0.59467634339999997</v>
      </c>
      <c r="AB122">
        <f>ROUND('qx mannen 2022'!AB122,10)</f>
        <v>0.59424357130000005</v>
      </c>
      <c r="AC122">
        <f>ROUND('qx mannen 2022'!AC122,10)</f>
        <v>0.59380898049999997</v>
      </c>
      <c r="AD122">
        <f>ROUND('qx mannen 2022'!AD122,10)</f>
        <v>0.59337271489999999</v>
      </c>
      <c r="AE122">
        <f>ROUND('qx mannen 2022'!AE122,10)</f>
        <v>0.5929349075</v>
      </c>
      <c r="AF122">
        <f>ROUND('qx mannen 2022'!AF122,10)</f>
        <v>0.59249568149999998</v>
      </c>
      <c r="AG122">
        <f>ROUND('qx mannen 2022'!AG122,10)</f>
        <v>0.59205515040000001</v>
      </c>
      <c r="AH122">
        <f>ROUND('qx mannen 2022'!AH122,10)</f>
        <v>0.59161341940000001</v>
      </c>
      <c r="AI122">
        <f>ROUND('qx mannen 2022'!AI122,10)</f>
        <v>0.59117058550000001</v>
      </c>
      <c r="AJ122">
        <f>ROUND('qx mannen 2022'!AJ122,10)</f>
        <v>0.5907267383</v>
      </c>
      <c r="AK122">
        <f>ROUND('qx mannen 2022'!AK122,10)</f>
        <v>0.59028196079999995</v>
      </c>
      <c r="AL122">
        <f>ROUND('qx mannen 2022'!AL122,10)</f>
        <v>0.58983632939999997</v>
      </c>
      <c r="AM122">
        <f>ROUND('qx mannen 2022'!AM122,10)</f>
        <v>0.58938991500000004</v>
      </c>
      <c r="AN122">
        <f>ROUND('qx mannen 2022'!AN122,10)</f>
        <v>0.58894278290000002</v>
      </c>
      <c r="AO122">
        <f>ROUND('qx mannen 2022'!AO122,10)</f>
        <v>0.58849499350000001</v>
      </c>
      <c r="AP122">
        <f>ROUND('qx mannen 2022'!AP122,10)</f>
        <v>0.58804660259999997</v>
      </c>
      <c r="AQ122">
        <f>ROUND('qx mannen 2022'!AQ122,10)</f>
        <v>0.58759766179999995</v>
      </c>
      <c r="AR122">
        <f>ROUND('qx mannen 2022'!AR122,10)</f>
        <v>0.58714821890000002</v>
      </c>
      <c r="AS122">
        <f>ROUND('qx mannen 2022'!AS122,10)</f>
        <v>0.58669831790000004</v>
      </c>
      <c r="AT122">
        <f>ROUND('qx mannen 2022'!AT122,10)</f>
        <v>0.58624799949999995</v>
      </c>
      <c r="AU122">
        <f>ROUND('qx mannen 2022'!AU122,10)</f>
        <v>0.58579730149999998</v>
      </c>
      <c r="AV122">
        <f>ROUND('qx mannen 2022'!AV122,10)</f>
        <v>0.58534625870000001</v>
      </c>
      <c r="AW122">
        <f>ROUND('qx mannen 2022'!AW122,10)</f>
        <v>0.58489490330000005</v>
      </c>
      <c r="AX122">
        <f>ROUND('qx mannen 2022'!AX122,10)</f>
        <v>0.58444326499999999</v>
      </c>
      <c r="AY122">
        <f>ROUND('qx mannen 2022'!AY122,10)</f>
        <v>0.58399137150000002</v>
      </c>
      <c r="AZ122">
        <f>ROUND('qx mannen 2022'!AZ122,10)</f>
        <v>0.58353924820000003</v>
      </c>
      <c r="BA122">
        <f>ROUND('qx mannen 2022'!BA122,10)</f>
        <v>0.58308691879999996</v>
      </c>
      <c r="BB122">
        <f>ROUND('qx mannen 2022'!BB122,10)</f>
        <v>0.58263440489999996</v>
      </c>
      <c r="BC122">
        <f>ROUND('qx mannen 2022'!BC122,10)</f>
        <v>0.58218172690000003</v>
      </c>
      <c r="BD122">
        <f>ROUND('qx mannen 2022'!BD122,10)</f>
        <v>0.58172890349999995</v>
      </c>
      <c r="BE122">
        <f>ROUND('qx mannen 2022'!BE122,10)</f>
        <v>0.58127595180000002</v>
      </c>
      <c r="BF122">
        <f>ROUND('qx mannen 2022'!BF122,10)</f>
        <v>0.58082288800000004</v>
      </c>
      <c r="BG122">
        <f>ROUND('qx mannen 2022'!BG122,10)</f>
        <v>0.580369727</v>
      </c>
      <c r="BH122">
        <f>ROUND('qx mannen 2022'!BH122,10)</f>
        <v>0.57991648230000004</v>
      </c>
      <c r="BI122">
        <f>ROUND('qx mannen 2022'!BI122,10)</f>
        <v>0.57946316689999999</v>
      </c>
      <c r="BJ122">
        <f>ROUND('qx mannen 2022'!BJ122,10)</f>
        <v>0.57900979249999995</v>
      </c>
      <c r="BK122">
        <f>ROUND('qx mannen 2022'!BK122,10)</f>
        <v>0.57855637000000004</v>
      </c>
      <c r="BL122">
        <f>ROUND('qx mannen 2022'!BL122,10)</f>
        <v>0.57810290959999999</v>
      </c>
      <c r="BM122">
        <f>ROUND('qx mannen 2022'!BM122,10)</f>
        <v>0.57764942080000004</v>
      </c>
      <c r="BN122">
        <f>ROUND('qx mannen 2022'!BN122,10)</f>
        <v>0.5771959123</v>
      </c>
      <c r="BO122">
        <f>ROUND('qx mannen 2022'!BO122,10)</f>
        <v>0.5767423921</v>
      </c>
      <c r="BP122">
        <f>ROUND('qx mannen 2022'!BP122,10)</f>
        <v>0.57628886800000001</v>
      </c>
      <c r="BQ122">
        <f>ROUND('qx mannen 2022'!BQ122,10)</f>
        <v>0.57583534670000003</v>
      </c>
      <c r="BR122">
        <f>ROUND('qx mannen 2022'!BR122,10)</f>
        <v>0.57538183499999995</v>
      </c>
      <c r="BS122">
        <f>ROUND('qx mannen 2022'!BS122,10)</f>
        <v>0.57492833870000004</v>
      </c>
      <c r="BT122">
        <f>ROUND('qx mannen 2022'!BT122,10)</f>
        <v>0.5744748637</v>
      </c>
      <c r="BU122">
        <f>ROUND('qx mannen 2022'!BU122,10)</f>
        <v>0.57402141510000004</v>
      </c>
      <c r="BV122">
        <f>ROUND('qx mannen 2022'!BV122,10)</f>
        <v>0.57356799780000001</v>
      </c>
      <c r="BW122">
        <f>ROUND('qx mannen 2022'!BW122,10)</f>
        <v>0.57311461630000005</v>
      </c>
      <c r="BX122">
        <f>ROUND('qx mannen 2022'!BX122,10)</f>
        <v>0.57266127509999998</v>
      </c>
      <c r="BY122">
        <f>ROUND('qx mannen 2022'!BY122,10)</f>
        <v>0.5722079779</v>
      </c>
      <c r="BZ122">
        <f>ROUND('qx mannen 2022'!BZ122,10)</f>
        <v>0.57175472859999998</v>
      </c>
      <c r="CA122">
        <f>ROUND('qx mannen 2022'!CA122,10)</f>
        <v>0.5713015306</v>
      </c>
      <c r="CB122">
        <f>ROUND('qx mannen 2022'!CB122,10)</f>
        <v>0.57084838709999997</v>
      </c>
      <c r="CC122">
        <f>ROUND('qx mannen 2022'!CC122,10)</f>
        <v>0.57039530130000005</v>
      </c>
      <c r="CD122">
        <f>ROUND('qx mannen 2022'!CD122,10)</f>
        <v>0.56994227590000002</v>
      </c>
      <c r="CE122">
        <f>ROUND('qx mannen 2022'!CE122,10)</f>
        <v>0.56948931359999999</v>
      </c>
      <c r="CF122">
        <f>ROUND('qx mannen 2022'!CF122,10)</f>
        <v>0.56903641699999996</v>
      </c>
      <c r="CG122">
        <f>ROUND('qx mannen 2022'!CG122,10)</f>
        <v>0.56858358850000001</v>
      </c>
      <c r="CH122">
        <f>ROUND('qx mannen 2022'!CH122,10)</f>
        <v>0.56813083009999998</v>
      </c>
      <c r="CI122">
        <f>ROUND('qx mannen 2022'!CI122,10)</f>
        <v>0.56767814419999996</v>
      </c>
      <c r="CJ122">
        <f>ROUND('qx mannen 2022'!CJ122,10)</f>
        <v>0.56722553259999997</v>
      </c>
      <c r="CK122">
        <f>ROUND('qx mannen 2022'!CK122,10)</f>
        <v>0.56677299719999996</v>
      </c>
      <c r="CL122">
        <f>ROUND('qx mannen 2022'!CL122,10)</f>
        <v>0.56632053979999997</v>
      </c>
      <c r="CM122">
        <f>ROUND('qx mannen 2022'!CM122,10)</f>
        <v>0.56586816200000001</v>
      </c>
      <c r="CN122">
        <f>ROUND('qx mannen 2022'!CN122,10)</f>
        <v>0.5654158655</v>
      </c>
      <c r="CO122">
        <f>ROUND('qx mannen 2022'!CO122,10)</f>
        <v>0.56496365179999997</v>
      </c>
      <c r="CP122">
        <f>ROUND('qx mannen 2022'!CP122,10)</f>
        <v>0.56451152240000002</v>
      </c>
      <c r="CQ122">
        <f>ROUND('qx mannen 2022'!CQ122,10)</f>
        <v>0.56405947850000004</v>
      </c>
      <c r="CR122">
        <f>ROUND('qx mannen 2022'!CR122,10)</f>
        <v>0.56360752150000004</v>
      </c>
      <c r="CS122">
        <f>ROUND('qx mannen 2022'!CS122,10)</f>
        <v>0.56315565270000001</v>
      </c>
      <c r="CT122">
        <f>ROUND('qx mannen 2022'!CT122,10)</f>
        <v>0.56270387320000004</v>
      </c>
      <c r="CU122">
        <f>ROUND('qx mannen 2022'!CU122,10)</f>
        <v>0.56225218430000001</v>
      </c>
      <c r="CV122">
        <f>ROUND('qx mannen 2022'!CV122,10)</f>
        <v>0.56180058690000001</v>
      </c>
      <c r="CW122">
        <f>ROUND('qx mannen 2022'!CW122,10)</f>
        <v>0.56134908220000002</v>
      </c>
      <c r="CX122">
        <f>ROUND('qx mannen 2022'!CX122,10)</f>
        <v>0.5608976712</v>
      </c>
      <c r="CY122">
        <f>ROUND('qx mannen 2022'!CY122,10)</f>
        <v>0.56044635490000005</v>
      </c>
      <c r="CZ122">
        <f>ROUND('qx mannen 2022'!CZ122,10)</f>
        <v>0.55999513420000002</v>
      </c>
      <c r="DA122">
        <f>ROUND('qx mannen 2022'!DA122,10)</f>
        <v>0.55954400999999998</v>
      </c>
      <c r="DB122">
        <f>ROUND('qx mannen 2022'!DB122,10)</f>
        <v>0.55909298330000001</v>
      </c>
      <c r="DC122">
        <f>ROUND('qx mannen 2022'!DC122,10)</f>
        <v>0.55864205479999995</v>
      </c>
      <c r="DD122">
        <f>ROUND('qx mannen 2022'!DD122,10)</f>
        <v>0.5581912255</v>
      </c>
      <c r="DE122">
        <f>ROUND('qx mannen 2022'!DE122,10)</f>
        <v>0.55774049609999998</v>
      </c>
      <c r="DF122">
        <f>ROUND('qx mannen 2022'!DF122,10)</f>
        <v>0.55728986749999998</v>
      </c>
      <c r="DG122">
        <f>ROUND('qx mannen 2022'!DG122,10)</f>
        <v>0.55683934040000005</v>
      </c>
      <c r="DH122">
        <f>ROUND('qx mannen 2022'!DH122,10)</f>
        <v>0.55638891550000003</v>
      </c>
      <c r="DI122">
        <f>ROUND('qx mannen 2022'!DI122,10)</f>
        <v>0.55593859369999998</v>
      </c>
      <c r="DJ122">
        <f>ROUND('qx mannen 2022'!DJ122,10)</f>
        <v>0.55548837559999997</v>
      </c>
      <c r="DK122">
        <f>ROUND('qx mannen 2022'!DK122,10)</f>
        <v>0.55503826190000005</v>
      </c>
      <c r="DL122">
        <f>ROUND('qx mannen 2022'!DL122,10)</f>
        <v>0.55458825339999995</v>
      </c>
      <c r="DM122">
        <f>ROUND('qx mannen 2022'!DM122,10)</f>
        <v>0.55413835069999995</v>
      </c>
      <c r="DN122">
        <f>ROUND('qx mannen 2022'!DN122,10)</f>
        <v>0.55368855449999999</v>
      </c>
      <c r="DO122">
        <f>ROUND('qx mannen 2022'!DO122,10)</f>
        <v>0.5532388654</v>
      </c>
      <c r="DP122">
        <f>ROUND('qx mannen 2022'!DP122,10)</f>
        <v>0.55278928409999994</v>
      </c>
      <c r="DQ122">
        <f>ROUND('qx mannen 2022'!DQ122,10)</f>
        <v>0.55233981129999998</v>
      </c>
      <c r="DR122">
        <f>ROUND('qx mannen 2022'!DR122,10)</f>
        <v>0.55189044750000005</v>
      </c>
      <c r="DS122">
        <f>ROUND('qx mannen 2022'!DS122,10)</f>
        <v>0.55144119349999998</v>
      </c>
      <c r="DT122">
        <f>ROUND('qx mannen 2022'!DT122,10)</f>
        <v>0.55099204970000004</v>
      </c>
      <c r="DU122">
        <f>ROUND('qx mannen 2022'!DU122,10)</f>
        <v>0.55054301679999995</v>
      </c>
      <c r="DV122">
        <f>ROUND('qx mannen 2022'!DV122,10)</f>
        <v>0.55009409549999999</v>
      </c>
      <c r="DW122">
        <f>ROUND('qx mannen 2022'!DW122,10)</f>
        <v>0.54964528619999997</v>
      </c>
      <c r="DX122">
        <f>ROUND('qx mannen 2022'!DX122,10)</f>
        <v>0.54919658969999996</v>
      </c>
      <c r="DY122">
        <f>ROUND('qx mannen 2022'!DY122,10)</f>
        <v>0.54874800639999999</v>
      </c>
      <c r="DZ122">
        <f>ROUND('qx mannen 2022'!DZ122,10)</f>
        <v>0.548299537</v>
      </c>
      <c r="EA122">
        <f>ROUND('qx mannen 2022'!EA122,10)</f>
        <v>0.54785118200000005</v>
      </c>
      <c r="EB122">
        <f>ROUND('qx mannen 2022'!EB122,10)</f>
        <v>0.54740294199999995</v>
      </c>
      <c r="EC122">
        <f>ROUND('qx mannen 2022'!EC122,10)</f>
        <v>0.54695481749999997</v>
      </c>
      <c r="ED122">
        <f>ROUND('qx mannen 2022'!ED122,10)</f>
        <v>0.54650680920000005</v>
      </c>
      <c r="EE122">
        <f>ROUND('qx mannen 2022'!EE122,10)</f>
        <v>0.54605891760000003</v>
      </c>
      <c r="EF122">
        <f>ROUND('qx mannen 2022'!EF122,10)</f>
        <v>0.54561114320000004</v>
      </c>
      <c r="EG122">
        <f>ROUND('qx mannen 2022'!EG122,10)</f>
        <v>0.54516348650000002</v>
      </c>
      <c r="EH122">
        <f>ROUND('qx mannen 2022'!EH122,10)</f>
        <v>0.54471594820000002</v>
      </c>
      <c r="EI122">
        <f>ROUND('qx mannen 2022'!EI122,10)</f>
        <v>0.54426852869999998</v>
      </c>
      <c r="EJ122">
        <f>ROUND('qx mannen 2022'!EJ122,10)</f>
        <v>0.54382122870000005</v>
      </c>
      <c r="EK122">
        <f>ROUND('qx mannen 2022'!EK122,10)</f>
        <v>0.54337404860000005</v>
      </c>
      <c r="EL122">
        <f>ROUND('qx mannen 2022'!EL122,10)</f>
        <v>0.54292698890000002</v>
      </c>
      <c r="EM122">
        <f>ROUND('qx mannen 2022'!EM122,10)</f>
        <v>0.54248005030000002</v>
      </c>
      <c r="EN122">
        <f>ROUND('qx mannen 2022'!EN122,10)</f>
        <v>0.54203323319999996</v>
      </c>
      <c r="EO122">
        <f>ROUND('qx mannen 2022'!EO122,10)</f>
        <v>0.54158653810000001</v>
      </c>
      <c r="EP122">
        <f>ROUND('qx mannen 2022'!EP122,10)</f>
        <v>0.5411399657</v>
      </c>
      <c r="EQ122">
        <f>ROUND('qx mannen 2022'!EQ122,10)</f>
        <v>0.54069351629999995</v>
      </c>
      <c r="ER122">
        <f>ROUND('qx mannen 2022'!ER122,10)</f>
        <v>0.54024719060000004</v>
      </c>
      <c r="ES122">
        <f>ROUND('qx mannen 2022'!ES122,10)</f>
        <v>0.53980098899999995</v>
      </c>
      <c r="ET122">
        <f>ROUND('qx mannen 2022'!ET122,10)</f>
        <v>0.53935491209999997</v>
      </c>
      <c r="EU122">
        <f>ROUND('qx mannen 2022'!EU122,10)</f>
        <v>0.53890896030000002</v>
      </c>
      <c r="EV122">
        <f>ROUND('qx mannen 2022'!EV122,10)</f>
        <v>0.53846313430000003</v>
      </c>
      <c r="EW122">
        <f>ROUND('qx mannen 2022'!EW122,10)</f>
        <v>0.53801743440000005</v>
      </c>
      <c r="EX122">
        <f>ROUND('qx mannen 2022'!EX122,10)</f>
        <v>0.5375718612</v>
      </c>
      <c r="EY122">
        <f>ROUND('qx mannen 2022'!EY122,10)</f>
        <v>0.53712641530000005</v>
      </c>
      <c r="EZ122">
        <f>ROUND('qx mannen 2022'!EZ122,10)</f>
        <v>0.5366810971</v>
      </c>
      <c r="FA122">
        <f>ROUND('qx mannen 2022'!FA122,10)</f>
        <v>0.53623590700000001</v>
      </c>
      <c r="FB122">
        <f>ROUND('qx mannen 2022'!FB122,10)</f>
        <v>0.53579084570000002</v>
      </c>
      <c r="FC122">
        <f>ROUND('qx mannen 2022'!FC122,10)</f>
        <v>0.53534591369999995</v>
      </c>
      <c r="FD122">
        <f>ROUND('qx mannen 2022'!FD122,10)</f>
        <v>0.53490111129999995</v>
      </c>
      <c r="FE122">
        <f>ROUND('qx mannen 2022'!FE122,10)</f>
        <v>0.53445643919999997</v>
      </c>
      <c r="FF122">
        <f>ROUND('qx mannen 2022'!FF122,10)</f>
        <v>0.53401189780000002</v>
      </c>
      <c r="FG122">
        <f>ROUND('qx mannen 2022'!FG122,10)</f>
        <v>0.53356748759999995</v>
      </c>
      <c r="FH122">
        <f>ROUND('qx mannen 2022'!FH122,10)</f>
        <v>0.5331232091</v>
      </c>
      <c r="FI122">
        <f>ROUND('qx mannen 2022'!FI122,10)</f>
        <v>0.53267906279999999</v>
      </c>
      <c r="FJ122">
        <f>ROUND('qx mannen 2022'!FJ122,10)</f>
        <v>0.53223504919999998</v>
      </c>
      <c r="FK122">
        <f>ROUND('qx mannen 2022'!FK122,10)</f>
        <v>0.53179116879999999</v>
      </c>
      <c r="FL122">
        <f>ROUND('qx mannen 2022'!FL122,10)</f>
        <v>0.53134742199999996</v>
      </c>
      <c r="FM122">
        <f>ROUND('qx mannen 2022'!FM122,10)</f>
        <v>0.53090380940000004</v>
      </c>
      <c r="FN122">
        <f>ROUND('qx mannen 2022'!FN122,10)</f>
        <v>0.53046033150000005</v>
      </c>
      <c r="FO122">
        <f>ROUND('qx mannen 2022'!FO122,10)</f>
        <v>0.53001698860000002</v>
      </c>
      <c r="FP122">
        <f>ROUND('qx mannen 2022'!FP122,10)</f>
        <v>0.5295737814</v>
      </c>
      <c r="FQ122">
        <f>ROUND('qx mannen 2022'!FQ122,10)</f>
        <v>0.52913071030000003</v>
      </c>
    </row>
    <row r="123" spans="2:173" x14ac:dyDescent="0.2">
      <c r="B123">
        <f>ROUND('qx mannen 2022'!B123,10)</f>
        <v>1</v>
      </c>
      <c r="C123">
        <f>ROUND('qx mannen 2022'!C123,10)</f>
        <v>1</v>
      </c>
      <c r="D123">
        <f>ROUND('qx mannen 2022'!D123,10)</f>
        <v>1</v>
      </c>
      <c r="E123">
        <f>ROUND('qx mannen 2022'!E123,10)</f>
        <v>1</v>
      </c>
      <c r="F123">
        <f>ROUND('qx mannen 2022'!F123,10)</f>
        <v>1</v>
      </c>
      <c r="G123">
        <f>ROUND('qx mannen 2022'!G123,10)</f>
        <v>1</v>
      </c>
      <c r="H123">
        <f>ROUND('qx mannen 2022'!H123,10)</f>
        <v>1</v>
      </c>
      <c r="I123">
        <f>ROUND('qx mannen 2022'!I123,10)</f>
        <v>1</v>
      </c>
      <c r="J123">
        <f>ROUND('qx mannen 2022'!J123,10)</f>
        <v>1</v>
      </c>
      <c r="K123">
        <f>ROUND('qx mannen 2022'!K123,10)</f>
        <v>1</v>
      </c>
      <c r="L123">
        <f>ROUND('qx mannen 2022'!L123,10)</f>
        <v>1</v>
      </c>
      <c r="M123">
        <f>ROUND('qx mannen 2022'!M123,10)</f>
        <v>1</v>
      </c>
      <c r="N123">
        <f>ROUND('qx mannen 2022'!N123,10)</f>
        <v>1</v>
      </c>
      <c r="O123">
        <f>ROUND('qx mannen 2022'!O123,10)</f>
        <v>1</v>
      </c>
      <c r="P123">
        <f>ROUND('qx mannen 2022'!P123,10)</f>
        <v>1</v>
      </c>
      <c r="Q123">
        <f>ROUND('qx mannen 2022'!Q123,10)</f>
        <v>1</v>
      </c>
      <c r="R123">
        <f>ROUND('qx mannen 2022'!R123,10)</f>
        <v>1</v>
      </c>
      <c r="S123">
        <f>ROUND('qx mannen 2022'!S123,10)</f>
        <v>1</v>
      </c>
      <c r="T123">
        <f>ROUND('qx mannen 2022'!T123,10)</f>
        <v>1</v>
      </c>
      <c r="U123">
        <f>ROUND('qx mannen 2022'!U123,10)</f>
        <v>1</v>
      </c>
      <c r="V123">
        <f>ROUND('qx mannen 2022'!V123,10)</f>
        <v>1</v>
      </c>
      <c r="W123">
        <f>ROUND('qx mannen 2022'!W123,10)</f>
        <v>1</v>
      </c>
      <c r="X123">
        <f>ROUND('qx mannen 2022'!X123,10)</f>
        <v>1</v>
      </c>
      <c r="Y123">
        <f>ROUND('qx mannen 2022'!Y123,10)</f>
        <v>1</v>
      </c>
      <c r="Z123">
        <f>ROUND('qx mannen 2022'!Z123,10)</f>
        <v>1</v>
      </c>
      <c r="AA123">
        <f>ROUND('qx mannen 2022'!AA123,10)</f>
        <v>1</v>
      </c>
      <c r="AB123">
        <f>ROUND('qx mannen 2022'!AB123,10)</f>
        <v>1</v>
      </c>
      <c r="AC123">
        <f>ROUND('qx mannen 2022'!AC123,10)</f>
        <v>1</v>
      </c>
      <c r="AD123">
        <f>ROUND('qx mannen 2022'!AD123,10)</f>
        <v>1</v>
      </c>
      <c r="AE123">
        <f>ROUND('qx mannen 2022'!AE123,10)</f>
        <v>1</v>
      </c>
      <c r="AF123">
        <f>ROUND('qx mannen 2022'!AF123,10)</f>
        <v>1</v>
      </c>
      <c r="AG123">
        <f>ROUND('qx mannen 2022'!AG123,10)</f>
        <v>1</v>
      </c>
      <c r="AH123">
        <f>ROUND('qx mannen 2022'!AH123,10)</f>
        <v>1</v>
      </c>
      <c r="AI123">
        <f>ROUND('qx mannen 2022'!AI123,10)</f>
        <v>1</v>
      </c>
      <c r="AJ123">
        <f>ROUND('qx mannen 2022'!AJ123,10)</f>
        <v>1</v>
      </c>
      <c r="AK123">
        <f>ROUND('qx mannen 2022'!AK123,10)</f>
        <v>1</v>
      </c>
      <c r="AL123">
        <f>ROUND('qx mannen 2022'!AL123,10)</f>
        <v>1</v>
      </c>
      <c r="AM123">
        <f>ROUND('qx mannen 2022'!AM123,10)</f>
        <v>1</v>
      </c>
      <c r="AN123">
        <f>ROUND('qx mannen 2022'!AN123,10)</f>
        <v>1</v>
      </c>
      <c r="AO123">
        <f>ROUND('qx mannen 2022'!AO123,10)</f>
        <v>1</v>
      </c>
      <c r="AP123">
        <f>ROUND('qx mannen 2022'!AP123,10)</f>
        <v>1</v>
      </c>
      <c r="AQ123">
        <f>ROUND('qx mannen 2022'!AQ123,10)</f>
        <v>1</v>
      </c>
      <c r="AR123">
        <f>ROUND('qx mannen 2022'!AR123,10)</f>
        <v>1</v>
      </c>
      <c r="AS123">
        <f>ROUND('qx mannen 2022'!AS123,10)</f>
        <v>1</v>
      </c>
      <c r="AT123">
        <f>ROUND('qx mannen 2022'!AT123,10)</f>
        <v>1</v>
      </c>
      <c r="AU123">
        <f>ROUND('qx mannen 2022'!AU123,10)</f>
        <v>1</v>
      </c>
      <c r="AV123">
        <f>ROUND('qx mannen 2022'!AV123,10)</f>
        <v>1</v>
      </c>
      <c r="AW123">
        <f>ROUND('qx mannen 2022'!AW123,10)</f>
        <v>1</v>
      </c>
      <c r="AX123">
        <f>ROUND('qx mannen 2022'!AX123,10)</f>
        <v>1</v>
      </c>
      <c r="AY123">
        <f>ROUND('qx mannen 2022'!AY123,10)</f>
        <v>1</v>
      </c>
      <c r="AZ123">
        <f>ROUND('qx mannen 2022'!AZ123,10)</f>
        <v>1</v>
      </c>
      <c r="BA123">
        <f>ROUND('qx mannen 2022'!BA123,10)</f>
        <v>1</v>
      </c>
      <c r="BB123">
        <f>ROUND('qx mannen 2022'!BB123,10)</f>
        <v>1</v>
      </c>
      <c r="BC123">
        <f>ROUND('qx mannen 2022'!BC123,10)</f>
        <v>1</v>
      </c>
      <c r="BD123">
        <f>ROUND('qx mannen 2022'!BD123,10)</f>
        <v>1</v>
      </c>
      <c r="BE123">
        <f>ROUND('qx mannen 2022'!BE123,10)</f>
        <v>1</v>
      </c>
      <c r="BF123">
        <f>ROUND('qx mannen 2022'!BF123,10)</f>
        <v>1</v>
      </c>
      <c r="BG123">
        <f>ROUND('qx mannen 2022'!BG123,10)</f>
        <v>1</v>
      </c>
      <c r="BH123">
        <f>ROUND('qx mannen 2022'!BH123,10)</f>
        <v>1</v>
      </c>
      <c r="BI123">
        <f>ROUND('qx mannen 2022'!BI123,10)</f>
        <v>1</v>
      </c>
      <c r="BJ123">
        <f>ROUND('qx mannen 2022'!BJ123,10)</f>
        <v>1</v>
      </c>
      <c r="BK123">
        <f>ROUND('qx mannen 2022'!BK123,10)</f>
        <v>1</v>
      </c>
      <c r="BL123">
        <f>ROUND('qx mannen 2022'!BL123,10)</f>
        <v>1</v>
      </c>
      <c r="BM123">
        <f>ROUND('qx mannen 2022'!BM123,10)</f>
        <v>1</v>
      </c>
      <c r="BN123">
        <f>ROUND('qx mannen 2022'!BN123,10)</f>
        <v>1</v>
      </c>
      <c r="BO123">
        <f>ROUND('qx mannen 2022'!BO123,10)</f>
        <v>1</v>
      </c>
      <c r="BP123">
        <f>ROUND('qx mannen 2022'!BP123,10)</f>
        <v>1</v>
      </c>
      <c r="BQ123">
        <f>ROUND('qx mannen 2022'!BQ123,10)</f>
        <v>1</v>
      </c>
      <c r="BR123">
        <f>ROUND('qx mannen 2022'!BR123,10)</f>
        <v>1</v>
      </c>
      <c r="BS123">
        <f>ROUND('qx mannen 2022'!BS123,10)</f>
        <v>1</v>
      </c>
      <c r="BT123">
        <f>ROUND('qx mannen 2022'!BT123,10)</f>
        <v>1</v>
      </c>
      <c r="BU123">
        <f>ROUND('qx mannen 2022'!BU123,10)</f>
        <v>1</v>
      </c>
      <c r="BV123">
        <f>ROUND('qx mannen 2022'!BV123,10)</f>
        <v>1</v>
      </c>
      <c r="BW123">
        <f>ROUND('qx mannen 2022'!BW123,10)</f>
        <v>1</v>
      </c>
      <c r="BX123">
        <f>ROUND('qx mannen 2022'!BX123,10)</f>
        <v>1</v>
      </c>
      <c r="BY123">
        <f>ROUND('qx mannen 2022'!BY123,10)</f>
        <v>1</v>
      </c>
      <c r="BZ123">
        <f>ROUND('qx mannen 2022'!BZ123,10)</f>
        <v>1</v>
      </c>
      <c r="CA123">
        <f>ROUND('qx mannen 2022'!CA123,10)</f>
        <v>1</v>
      </c>
      <c r="CB123">
        <f>ROUND('qx mannen 2022'!CB123,10)</f>
        <v>1</v>
      </c>
      <c r="CC123">
        <f>ROUND('qx mannen 2022'!CC123,10)</f>
        <v>1</v>
      </c>
      <c r="CD123">
        <f>ROUND('qx mannen 2022'!CD123,10)</f>
        <v>1</v>
      </c>
      <c r="CE123">
        <f>ROUND('qx mannen 2022'!CE123,10)</f>
        <v>1</v>
      </c>
      <c r="CF123">
        <f>ROUND('qx mannen 2022'!CF123,10)</f>
        <v>1</v>
      </c>
      <c r="CG123">
        <f>ROUND('qx mannen 2022'!CG123,10)</f>
        <v>1</v>
      </c>
      <c r="CH123">
        <f>ROUND('qx mannen 2022'!CH123,10)</f>
        <v>1</v>
      </c>
      <c r="CI123">
        <f>ROUND('qx mannen 2022'!CI123,10)</f>
        <v>1</v>
      </c>
      <c r="CJ123">
        <f>ROUND('qx mannen 2022'!CJ123,10)</f>
        <v>1</v>
      </c>
      <c r="CK123">
        <f>ROUND('qx mannen 2022'!CK123,10)</f>
        <v>1</v>
      </c>
      <c r="CL123">
        <f>ROUND('qx mannen 2022'!CL123,10)</f>
        <v>1</v>
      </c>
      <c r="CM123">
        <f>ROUND('qx mannen 2022'!CM123,10)</f>
        <v>1</v>
      </c>
      <c r="CN123">
        <f>ROUND('qx mannen 2022'!CN123,10)</f>
        <v>1</v>
      </c>
      <c r="CO123">
        <f>ROUND('qx mannen 2022'!CO123,10)</f>
        <v>1</v>
      </c>
      <c r="CP123">
        <f>ROUND('qx mannen 2022'!CP123,10)</f>
        <v>1</v>
      </c>
      <c r="CQ123">
        <f>ROUND('qx mannen 2022'!CQ123,10)</f>
        <v>1</v>
      </c>
      <c r="CR123">
        <f>ROUND('qx mannen 2022'!CR123,10)</f>
        <v>1</v>
      </c>
      <c r="CS123">
        <f>ROUND('qx mannen 2022'!CS123,10)</f>
        <v>1</v>
      </c>
      <c r="CT123">
        <f>ROUND('qx mannen 2022'!CT123,10)</f>
        <v>1</v>
      </c>
      <c r="CU123">
        <f>ROUND('qx mannen 2022'!CU123,10)</f>
        <v>1</v>
      </c>
      <c r="CV123">
        <f>ROUND('qx mannen 2022'!CV123,10)</f>
        <v>1</v>
      </c>
      <c r="CW123">
        <f>ROUND('qx mannen 2022'!CW123,10)</f>
        <v>1</v>
      </c>
      <c r="CX123">
        <f>ROUND('qx mannen 2022'!CX123,10)</f>
        <v>1</v>
      </c>
      <c r="CY123">
        <f>ROUND('qx mannen 2022'!CY123,10)</f>
        <v>1</v>
      </c>
      <c r="CZ123">
        <f>ROUND('qx mannen 2022'!CZ123,10)</f>
        <v>1</v>
      </c>
      <c r="DA123">
        <f>ROUND('qx mannen 2022'!DA123,10)</f>
        <v>1</v>
      </c>
      <c r="DB123">
        <f>ROUND('qx mannen 2022'!DB123,10)</f>
        <v>1</v>
      </c>
      <c r="DC123">
        <f>ROUND('qx mannen 2022'!DC123,10)</f>
        <v>1</v>
      </c>
      <c r="DD123">
        <f>ROUND('qx mannen 2022'!DD123,10)</f>
        <v>1</v>
      </c>
      <c r="DE123">
        <f>ROUND('qx mannen 2022'!DE123,10)</f>
        <v>1</v>
      </c>
      <c r="DF123">
        <f>ROUND('qx mannen 2022'!DF123,10)</f>
        <v>1</v>
      </c>
      <c r="DG123">
        <f>ROUND('qx mannen 2022'!DG123,10)</f>
        <v>1</v>
      </c>
      <c r="DH123">
        <f>ROUND('qx mannen 2022'!DH123,10)</f>
        <v>1</v>
      </c>
      <c r="DI123">
        <f>ROUND('qx mannen 2022'!DI123,10)</f>
        <v>1</v>
      </c>
      <c r="DJ123">
        <f>ROUND('qx mannen 2022'!DJ123,10)</f>
        <v>1</v>
      </c>
      <c r="DK123">
        <f>ROUND('qx mannen 2022'!DK123,10)</f>
        <v>1</v>
      </c>
      <c r="DL123">
        <f>ROUND('qx mannen 2022'!DL123,10)</f>
        <v>1</v>
      </c>
      <c r="DM123">
        <f>ROUND('qx mannen 2022'!DM123,10)</f>
        <v>1</v>
      </c>
      <c r="DN123">
        <f>ROUND('qx mannen 2022'!DN123,10)</f>
        <v>1</v>
      </c>
      <c r="DO123">
        <f>ROUND('qx mannen 2022'!DO123,10)</f>
        <v>1</v>
      </c>
      <c r="DP123">
        <f>ROUND('qx mannen 2022'!DP123,10)</f>
        <v>1</v>
      </c>
      <c r="DQ123">
        <f>ROUND('qx mannen 2022'!DQ123,10)</f>
        <v>1</v>
      </c>
      <c r="DR123">
        <f>ROUND('qx mannen 2022'!DR123,10)</f>
        <v>1</v>
      </c>
      <c r="DS123">
        <f>ROUND('qx mannen 2022'!DS123,10)</f>
        <v>1</v>
      </c>
      <c r="DT123">
        <f>ROUND('qx mannen 2022'!DT123,10)</f>
        <v>1</v>
      </c>
      <c r="DU123">
        <f>ROUND('qx mannen 2022'!DU123,10)</f>
        <v>1</v>
      </c>
      <c r="DV123">
        <f>ROUND('qx mannen 2022'!DV123,10)</f>
        <v>1</v>
      </c>
      <c r="DW123">
        <f>ROUND('qx mannen 2022'!DW123,10)</f>
        <v>1</v>
      </c>
      <c r="DX123">
        <f>ROUND('qx mannen 2022'!DX123,10)</f>
        <v>1</v>
      </c>
      <c r="DY123">
        <f>ROUND('qx mannen 2022'!DY123,10)</f>
        <v>1</v>
      </c>
      <c r="DZ123">
        <f>ROUND('qx mannen 2022'!DZ123,10)</f>
        <v>1</v>
      </c>
      <c r="EA123">
        <f>ROUND('qx mannen 2022'!EA123,10)</f>
        <v>1</v>
      </c>
      <c r="EB123">
        <f>ROUND('qx mannen 2022'!EB123,10)</f>
        <v>1</v>
      </c>
      <c r="EC123">
        <f>ROUND('qx mannen 2022'!EC123,10)</f>
        <v>1</v>
      </c>
      <c r="ED123">
        <f>ROUND('qx mannen 2022'!ED123,10)</f>
        <v>1</v>
      </c>
      <c r="EE123">
        <f>ROUND('qx mannen 2022'!EE123,10)</f>
        <v>1</v>
      </c>
      <c r="EF123">
        <f>ROUND('qx mannen 2022'!EF123,10)</f>
        <v>1</v>
      </c>
      <c r="EG123">
        <f>ROUND('qx mannen 2022'!EG123,10)</f>
        <v>1</v>
      </c>
      <c r="EH123">
        <f>ROUND('qx mannen 2022'!EH123,10)</f>
        <v>1</v>
      </c>
      <c r="EI123">
        <f>ROUND('qx mannen 2022'!EI123,10)</f>
        <v>1</v>
      </c>
      <c r="EJ123">
        <f>ROUND('qx mannen 2022'!EJ123,10)</f>
        <v>1</v>
      </c>
      <c r="EK123">
        <f>ROUND('qx mannen 2022'!EK123,10)</f>
        <v>1</v>
      </c>
      <c r="EL123">
        <f>ROUND('qx mannen 2022'!EL123,10)</f>
        <v>1</v>
      </c>
      <c r="EM123">
        <f>ROUND('qx mannen 2022'!EM123,10)</f>
        <v>1</v>
      </c>
      <c r="EN123">
        <f>ROUND('qx mannen 2022'!EN123,10)</f>
        <v>1</v>
      </c>
      <c r="EO123">
        <f>ROUND('qx mannen 2022'!EO123,10)</f>
        <v>1</v>
      </c>
      <c r="EP123">
        <f>ROUND('qx mannen 2022'!EP123,10)</f>
        <v>1</v>
      </c>
      <c r="EQ123">
        <f>ROUND('qx mannen 2022'!EQ123,10)</f>
        <v>1</v>
      </c>
      <c r="ER123">
        <f>ROUND('qx mannen 2022'!ER123,10)</f>
        <v>1</v>
      </c>
      <c r="ES123">
        <f>ROUND('qx mannen 2022'!ES123,10)</f>
        <v>1</v>
      </c>
      <c r="ET123">
        <f>ROUND('qx mannen 2022'!ET123,10)</f>
        <v>1</v>
      </c>
      <c r="EU123">
        <f>ROUND('qx mannen 2022'!EU123,10)</f>
        <v>1</v>
      </c>
      <c r="EV123">
        <f>ROUND('qx mannen 2022'!EV123,10)</f>
        <v>1</v>
      </c>
      <c r="EW123">
        <f>ROUND('qx mannen 2022'!EW123,10)</f>
        <v>1</v>
      </c>
      <c r="EX123">
        <f>ROUND('qx mannen 2022'!EX123,10)</f>
        <v>1</v>
      </c>
      <c r="EY123">
        <f>ROUND('qx mannen 2022'!EY123,10)</f>
        <v>1</v>
      </c>
      <c r="EZ123">
        <f>ROUND('qx mannen 2022'!EZ123,10)</f>
        <v>1</v>
      </c>
      <c r="FA123">
        <f>ROUND('qx mannen 2022'!FA123,10)</f>
        <v>1</v>
      </c>
      <c r="FB123">
        <f>ROUND('qx mannen 2022'!FB123,10)</f>
        <v>1</v>
      </c>
      <c r="FC123">
        <f>ROUND('qx mannen 2022'!FC123,10)</f>
        <v>1</v>
      </c>
      <c r="FD123">
        <f>ROUND('qx mannen 2022'!FD123,10)</f>
        <v>1</v>
      </c>
      <c r="FE123">
        <f>ROUND('qx mannen 2022'!FE123,10)</f>
        <v>1</v>
      </c>
      <c r="FF123">
        <f>ROUND('qx mannen 2022'!FF123,10)</f>
        <v>1</v>
      </c>
      <c r="FG123">
        <f>ROUND('qx mannen 2022'!FG123,10)</f>
        <v>1</v>
      </c>
      <c r="FH123">
        <f>ROUND('qx mannen 2022'!FH123,10)</f>
        <v>1</v>
      </c>
      <c r="FI123">
        <f>ROUND('qx mannen 2022'!FI123,10)</f>
        <v>1</v>
      </c>
      <c r="FJ123">
        <f>ROUND('qx mannen 2022'!FJ123,10)</f>
        <v>1</v>
      </c>
      <c r="FK123">
        <f>ROUND('qx mannen 2022'!FK123,10)</f>
        <v>1</v>
      </c>
      <c r="FL123">
        <f>ROUND('qx mannen 2022'!FL123,10)</f>
        <v>1</v>
      </c>
      <c r="FM123">
        <f>ROUND('qx mannen 2022'!FM123,10)</f>
        <v>1</v>
      </c>
      <c r="FN123">
        <f>ROUND('qx mannen 2022'!FN123,10)</f>
        <v>1</v>
      </c>
      <c r="FO123">
        <f>ROUND('qx mannen 2022'!FO123,10)</f>
        <v>1</v>
      </c>
      <c r="FP123">
        <f>ROUND('qx mannen 2022'!FP123,10)</f>
        <v>1</v>
      </c>
      <c r="FQ123">
        <f>ROUND('qx mannen 2022'!FQ123,10)</f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6AA1D-F0D4-4516-B9AE-B1AA0C7C94BE}">
  <sheetPr codeName="Blad6"/>
  <dimension ref="A1:B101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2" x14ac:dyDescent="0.2">
      <c r="A1" t="s">
        <v>1</v>
      </c>
      <c r="B1" t="s">
        <v>2</v>
      </c>
    </row>
    <row r="2" spans="1:2" x14ac:dyDescent="0.2">
      <c r="A2">
        <v>1</v>
      </c>
      <c r="B2" s="6">
        <v>2.6259999999999999E-2</v>
      </c>
    </row>
    <row r="3" spans="1:2" x14ac:dyDescent="0.2">
      <c r="A3">
        <v>2</v>
      </c>
      <c r="B3" s="6">
        <v>2.248E-2</v>
      </c>
    </row>
    <row r="4" spans="1:2" x14ac:dyDescent="0.2">
      <c r="A4">
        <v>3</v>
      </c>
      <c r="B4" s="6">
        <v>1.9859999999999999E-2</v>
      </c>
    </row>
    <row r="5" spans="1:2" x14ac:dyDescent="0.2">
      <c r="A5">
        <v>4</v>
      </c>
      <c r="B5" s="6">
        <v>1.8069999999999999E-2</v>
      </c>
    </row>
    <row r="6" spans="1:2" x14ac:dyDescent="0.2">
      <c r="A6">
        <v>5</v>
      </c>
      <c r="B6" s="6">
        <v>1.6879999999999999E-2</v>
      </c>
    </row>
    <row r="7" spans="1:2" x14ac:dyDescent="0.2">
      <c r="A7">
        <v>6</v>
      </c>
      <c r="B7" s="6">
        <v>1.6109999999999999E-2</v>
      </c>
    </row>
    <row r="8" spans="1:2" x14ac:dyDescent="0.2">
      <c r="A8">
        <v>7</v>
      </c>
      <c r="B8" s="6">
        <v>1.5650000000000001E-2</v>
      </c>
    </row>
    <row r="9" spans="1:2" x14ac:dyDescent="0.2">
      <c r="A9">
        <v>8</v>
      </c>
      <c r="B9" s="6">
        <v>1.54E-2</v>
      </c>
    </row>
    <row r="10" spans="1:2" x14ac:dyDescent="0.2">
      <c r="A10">
        <v>9</v>
      </c>
      <c r="B10" s="6">
        <v>1.5310000000000001E-2</v>
      </c>
    </row>
    <row r="11" spans="1:2" x14ac:dyDescent="0.2">
      <c r="A11">
        <v>10</v>
      </c>
      <c r="B11" s="6">
        <v>1.533E-2</v>
      </c>
    </row>
    <row r="12" spans="1:2" x14ac:dyDescent="0.2">
      <c r="A12">
        <v>11</v>
      </c>
      <c r="B12" s="6">
        <v>1.5429999999999999E-2</v>
      </c>
    </row>
    <row r="13" spans="1:2" x14ac:dyDescent="0.2">
      <c r="A13">
        <v>12</v>
      </c>
      <c r="B13" s="6">
        <v>1.558E-2</v>
      </c>
    </row>
    <row r="14" spans="1:2" x14ac:dyDescent="0.2">
      <c r="A14">
        <v>13</v>
      </c>
      <c r="B14" s="6">
        <v>1.5769999999999999E-2</v>
      </c>
    </row>
    <row r="15" spans="1:2" x14ac:dyDescent="0.2">
      <c r="A15">
        <v>14</v>
      </c>
      <c r="B15" s="6">
        <v>1.5980000000000001E-2</v>
      </c>
    </row>
    <row r="16" spans="1:2" x14ac:dyDescent="0.2">
      <c r="A16">
        <v>15</v>
      </c>
      <c r="B16" s="6">
        <v>1.6209999999999999E-2</v>
      </c>
    </row>
    <row r="17" spans="1:2" x14ac:dyDescent="0.2">
      <c r="A17">
        <v>16</v>
      </c>
      <c r="B17" s="6">
        <v>1.644E-2</v>
      </c>
    </row>
    <row r="18" spans="1:2" x14ac:dyDescent="0.2">
      <c r="A18">
        <v>17</v>
      </c>
      <c r="B18" s="6">
        <v>1.668E-2</v>
      </c>
    </row>
    <row r="19" spans="1:2" x14ac:dyDescent="0.2">
      <c r="A19">
        <v>18</v>
      </c>
      <c r="B19" s="6">
        <v>1.6920000000000001E-2</v>
      </c>
    </row>
    <row r="20" spans="1:2" x14ac:dyDescent="0.2">
      <c r="A20">
        <v>19</v>
      </c>
      <c r="B20" s="6">
        <v>1.7149999999999999E-2</v>
      </c>
    </row>
    <row r="21" spans="1:2" x14ac:dyDescent="0.2">
      <c r="A21">
        <v>20</v>
      </c>
      <c r="B21" s="6">
        <v>1.738E-2</v>
      </c>
    </row>
    <row r="22" spans="1:2" x14ac:dyDescent="0.2">
      <c r="A22">
        <v>21</v>
      </c>
      <c r="B22" s="6">
        <v>1.7600000000000001E-2</v>
      </c>
    </row>
    <row r="23" spans="1:2" x14ac:dyDescent="0.2">
      <c r="A23">
        <v>22</v>
      </c>
      <c r="B23" s="6">
        <v>1.7819999999999999E-2</v>
      </c>
    </row>
    <row r="24" spans="1:2" x14ac:dyDescent="0.2">
      <c r="A24">
        <v>23</v>
      </c>
      <c r="B24" s="6">
        <v>1.8020000000000001E-2</v>
      </c>
    </row>
    <row r="25" spans="1:2" x14ac:dyDescent="0.2">
      <c r="A25">
        <v>24</v>
      </c>
      <c r="B25" s="6">
        <v>1.822E-2</v>
      </c>
    </row>
    <row r="26" spans="1:2" x14ac:dyDescent="0.2">
      <c r="A26">
        <v>25</v>
      </c>
      <c r="B26" s="6">
        <v>1.8409999999999999E-2</v>
      </c>
    </row>
    <row r="27" spans="1:2" x14ac:dyDescent="0.2">
      <c r="A27">
        <v>26</v>
      </c>
      <c r="B27" s="6">
        <v>1.8589999999999999E-2</v>
      </c>
    </row>
    <row r="28" spans="1:2" x14ac:dyDescent="0.2">
      <c r="A28">
        <v>27</v>
      </c>
      <c r="B28" s="6">
        <v>1.8759999999999999E-2</v>
      </c>
    </row>
    <row r="29" spans="1:2" x14ac:dyDescent="0.2">
      <c r="A29">
        <v>28</v>
      </c>
      <c r="B29" s="6">
        <v>1.8919999999999999E-2</v>
      </c>
    </row>
    <row r="30" spans="1:2" x14ac:dyDescent="0.2">
      <c r="A30">
        <v>29</v>
      </c>
      <c r="B30" s="6">
        <v>1.908E-2</v>
      </c>
    </row>
    <row r="31" spans="1:2" x14ac:dyDescent="0.2">
      <c r="A31">
        <v>30</v>
      </c>
      <c r="B31" s="6">
        <v>1.9230000000000001E-2</v>
      </c>
    </row>
    <row r="32" spans="1:2" x14ac:dyDescent="0.2">
      <c r="A32">
        <v>31</v>
      </c>
      <c r="B32" s="6">
        <v>1.9369999999999998E-2</v>
      </c>
    </row>
    <row r="33" spans="1:2" x14ac:dyDescent="0.2">
      <c r="A33">
        <v>32</v>
      </c>
      <c r="B33" s="6">
        <v>1.95E-2</v>
      </c>
    </row>
    <row r="34" spans="1:2" x14ac:dyDescent="0.2">
      <c r="A34">
        <v>33</v>
      </c>
      <c r="B34" s="6">
        <v>1.9630000000000002E-2</v>
      </c>
    </row>
    <row r="35" spans="1:2" x14ac:dyDescent="0.2">
      <c r="A35">
        <v>34</v>
      </c>
      <c r="B35" s="6">
        <v>1.975E-2</v>
      </c>
    </row>
    <row r="36" spans="1:2" x14ac:dyDescent="0.2">
      <c r="A36">
        <v>35</v>
      </c>
      <c r="B36" s="6">
        <v>1.9859999999999999E-2</v>
      </c>
    </row>
    <row r="37" spans="1:2" x14ac:dyDescent="0.2">
      <c r="A37">
        <v>36</v>
      </c>
      <c r="B37" s="6">
        <v>1.9970000000000002E-2</v>
      </c>
    </row>
    <row r="38" spans="1:2" x14ac:dyDescent="0.2">
      <c r="A38">
        <v>37</v>
      </c>
      <c r="B38" s="6">
        <v>2.0080000000000001E-2</v>
      </c>
    </row>
    <row r="39" spans="1:2" x14ac:dyDescent="0.2">
      <c r="A39">
        <v>38</v>
      </c>
      <c r="B39" s="6">
        <v>2.017E-2</v>
      </c>
    </row>
    <row r="40" spans="1:2" x14ac:dyDescent="0.2">
      <c r="A40">
        <v>39</v>
      </c>
      <c r="B40" s="6">
        <v>2.027E-2</v>
      </c>
    </row>
    <row r="41" spans="1:2" x14ac:dyDescent="0.2">
      <c r="A41">
        <v>40</v>
      </c>
      <c r="B41" s="6">
        <v>2.036E-2</v>
      </c>
    </row>
    <row r="42" spans="1:2" x14ac:dyDescent="0.2">
      <c r="A42">
        <v>41</v>
      </c>
      <c r="B42" s="6">
        <v>2.044E-2</v>
      </c>
    </row>
    <row r="43" spans="1:2" x14ac:dyDescent="0.2">
      <c r="A43">
        <v>42</v>
      </c>
      <c r="B43" s="6">
        <v>2.052E-2</v>
      </c>
    </row>
    <row r="44" spans="1:2" x14ac:dyDescent="0.2">
      <c r="A44">
        <v>43</v>
      </c>
      <c r="B44" s="6">
        <v>2.0590000000000001E-2</v>
      </c>
    </row>
    <row r="45" spans="1:2" x14ac:dyDescent="0.2">
      <c r="A45">
        <v>44</v>
      </c>
      <c r="B45" s="6">
        <v>2.0670000000000001E-2</v>
      </c>
    </row>
    <row r="46" spans="1:2" x14ac:dyDescent="0.2">
      <c r="A46">
        <v>45</v>
      </c>
      <c r="B46" s="6">
        <v>2.0740000000000001E-2</v>
      </c>
    </row>
    <row r="47" spans="1:2" x14ac:dyDescent="0.2">
      <c r="A47">
        <v>46</v>
      </c>
      <c r="B47" s="6">
        <v>2.0799999999999999E-2</v>
      </c>
    </row>
    <row r="48" spans="1:2" x14ac:dyDescent="0.2">
      <c r="A48">
        <v>47</v>
      </c>
      <c r="B48" s="6">
        <v>2.086E-2</v>
      </c>
    </row>
    <row r="49" spans="1:2" x14ac:dyDescent="0.2">
      <c r="A49">
        <v>48</v>
      </c>
      <c r="B49" s="6">
        <v>2.0920000000000001E-2</v>
      </c>
    </row>
    <row r="50" spans="1:2" x14ac:dyDescent="0.2">
      <c r="A50">
        <v>49</v>
      </c>
      <c r="B50" s="6">
        <v>2.0979999999999999E-2</v>
      </c>
    </row>
    <row r="51" spans="1:2" x14ac:dyDescent="0.2">
      <c r="A51">
        <v>50</v>
      </c>
      <c r="B51" s="6">
        <v>2.103E-2</v>
      </c>
    </row>
    <row r="52" spans="1:2" x14ac:dyDescent="0.2">
      <c r="A52">
        <v>51</v>
      </c>
      <c r="B52" s="6">
        <v>2.1080000000000002E-2</v>
      </c>
    </row>
    <row r="53" spans="1:2" x14ac:dyDescent="0.2">
      <c r="A53">
        <v>52</v>
      </c>
      <c r="B53" s="6">
        <v>2.1129999999999999E-2</v>
      </c>
    </row>
    <row r="54" spans="1:2" x14ac:dyDescent="0.2">
      <c r="A54">
        <v>53</v>
      </c>
      <c r="B54" s="6">
        <v>2.1180000000000001E-2</v>
      </c>
    </row>
    <row r="55" spans="1:2" x14ac:dyDescent="0.2">
      <c r="A55">
        <v>54</v>
      </c>
      <c r="B55" s="6">
        <v>2.1219999999999999E-2</v>
      </c>
    </row>
    <row r="56" spans="1:2" x14ac:dyDescent="0.2">
      <c r="A56">
        <v>55</v>
      </c>
      <c r="B56" s="6">
        <v>2.1270000000000001E-2</v>
      </c>
    </row>
    <row r="57" spans="1:2" x14ac:dyDescent="0.2">
      <c r="A57">
        <v>56</v>
      </c>
      <c r="B57" s="6">
        <v>2.1309999999999999E-2</v>
      </c>
    </row>
    <row r="58" spans="1:2" x14ac:dyDescent="0.2">
      <c r="A58">
        <v>57</v>
      </c>
      <c r="B58" s="6">
        <v>2.1340000000000001E-2</v>
      </c>
    </row>
    <row r="59" spans="1:2" x14ac:dyDescent="0.2">
      <c r="A59">
        <v>58</v>
      </c>
      <c r="B59" s="6">
        <v>2.138E-2</v>
      </c>
    </row>
    <row r="60" spans="1:2" x14ac:dyDescent="0.2">
      <c r="A60">
        <v>59</v>
      </c>
      <c r="B60" s="6">
        <v>2.1420000000000002E-2</v>
      </c>
    </row>
    <row r="61" spans="1:2" x14ac:dyDescent="0.2">
      <c r="A61">
        <v>60</v>
      </c>
      <c r="B61" s="6">
        <v>2.145E-2</v>
      </c>
    </row>
    <row r="62" spans="1:2" x14ac:dyDescent="0.2">
      <c r="A62">
        <v>61</v>
      </c>
      <c r="B62" s="6">
        <v>2.1479999999999999E-2</v>
      </c>
    </row>
    <row r="63" spans="1:2" x14ac:dyDescent="0.2">
      <c r="A63">
        <v>62</v>
      </c>
      <c r="B63" s="6">
        <v>2.1520000000000001E-2</v>
      </c>
    </row>
    <row r="64" spans="1:2" x14ac:dyDescent="0.2">
      <c r="A64">
        <v>63</v>
      </c>
      <c r="B64" s="6">
        <v>2.155E-2</v>
      </c>
    </row>
    <row r="65" spans="1:2" x14ac:dyDescent="0.2">
      <c r="A65">
        <v>64</v>
      </c>
      <c r="B65" s="6">
        <v>2.1569999999999999E-2</v>
      </c>
    </row>
    <row r="66" spans="1:2" x14ac:dyDescent="0.2">
      <c r="A66">
        <v>65</v>
      </c>
      <c r="B66" s="6">
        <v>2.1600000000000001E-2</v>
      </c>
    </row>
    <row r="67" spans="1:2" x14ac:dyDescent="0.2">
      <c r="A67">
        <v>66</v>
      </c>
      <c r="B67" s="6">
        <v>2.163E-2</v>
      </c>
    </row>
    <row r="68" spans="1:2" x14ac:dyDescent="0.2">
      <c r="A68">
        <v>67</v>
      </c>
      <c r="B68" s="6">
        <v>2.1649999999999999E-2</v>
      </c>
    </row>
    <row r="69" spans="1:2" x14ac:dyDescent="0.2">
      <c r="A69">
        <v>68</v>
      </c>
      <c r="B69" s="6">
        <v>2.1680000000000001E-2</v>
      </c>
    </row>
    <row r="70" spans="1:2" x14ac:dyDescent="0.2">
      <c r="A70">
        <v>69</v>
      </c>
      <c r="B70" s="6">
        <v>2.1700000000000001E-2</v>
      </c>
    </row>
    <row r="71" spans="1:2" x14ac:dyDescent="0.2">
      <c r="A71">
        <v>70</v>
      </c>
      <c r="B71" s="6">
        <v>2.1729999999999999E-2</v>
      </c>
    </row>
    <row r="72" spans="1:2" x14ac:dyDescent="0.2">
      <c r="A72">
        <v>71</v>
      </c>
      <c r="B72" s="6">
        <v>2.1749999999999999E-2</v>
      </c>
    </row>
    <row r="73" spans="1:2" x14ac:dyDescent="0.2">
      <c r="A73">
        <v>72</v>
      </c>
      <c r="B73" s="6">
        <v>2.1770000000000001E-2</v>
      </c>
    </row>
    <row r="74" spans="1:2" x14ac:dyDescent="0.2">
      <c r="A74">
        <v>73</v>
      </c>
      <c r="B74" s="6">
        <v>2.179E-2</v>
      </c>
    </row>
    <row r="75" spans="1:2" x14ac:dyDescent="0.2">
      <c r="A75">
        <v>74</v>
      </c>
      <c r="B75" s="6">
        <v>2.181E-2</v>
      </c>
    </row>
    <row r="76" spans="1:2" x14ac:dyDescent="0.2">
      <c r="A76">
        <v>75</v>
      </c>
      <c r="B76" s="6">
        <v>2.1829999999999999E-2</v>
      </c>
    </row>
    <row r="77" spans="1:2" x14ac:dyDescent="0.2">
      <c r="A77">
        <v>76</v>
      </c>
      <c r="B77" s="6">
        <v>2.1862692307692298E-2</v>
      </c>
    </row>
    <row r="78" spans="1:2" x14ac:dyDescent="0.2">
      <c r="A78">
        <v>77</v>
      </c>
      <c r="B78" s="6">
        <v>2.1886373626373599E-2</v>
      </c>
    </row>
    <row r="79" spans="1:2" x14ac:dyDescent="0.2">
      <c r="A79">
        <v>78</v>
      </c>
      <c r="B79" s="6">
        <v>2.1910054945054901E-2</v>
      </c>
    </row>
    <row r="80" spans="1:2" x14ac:dyDescent="0.2">
      <c r="A80">
        <v>79</v>
      </c>
      <c r="B80" s="6">
        <v>2.1933736263736299E-2</v>
      </c>
    </row>
    <row r="81" spans="1:2" x14ac:dyDescent="0.2">
      <c r="A81">
        <v>80</v>
      </c>
      <c r="B81" s="6">
        <v>2.19574175824176E-2</v>
      </c>
    </row>
    <row r="82" spans="1:2" x14ac:dyDescent="0.2">
      <c r="A82">
        <v>81</v>
      </c>
      <c r="B82" s="6">
        <v>2.1981098901098901E-2</v>
      </c>
    </row>
    <row r="83" spans="1:2" x14ac:dyDescent="0.2">
      <c r="A83">
        <v>82</v>
      </c>
      <c r="B83" s="6">
        <v>2.2004780219780199E-2</v>
      </c>
    </row>
    <row r="84" spans="1:2" x14ac:dyDescent="0.2">
      <c r="A84">
        <v>83</v>
      </c>
      <c r="B84" s="6">
        <v>2.20284615384615E-2</v>
      </c>
    </row>
    <row r="85" spans="1:2" x14ac:dyDescent="0.2">
      <c r="A85">
        <v>84</v>
      </c>
      <c r="B85" s="6">
        <v>2.2052142857142899E-2</v>
      </c>
    </row>
    <row r="86" spans="1:2" x14ac:dyDescent="0.2">
      <c r="A86">
        <v>85</v>
      </c>
      <c r="B86" s="6">
        <v>2.20758241758242E-2</v>
      </c>
    </row>
    <row r="87" spans="1:2" x14ac:dyDescent="0.2">
      <c r="A87">
        <v>86</v>
      </c>
      <c r="B87" s="6">
        <v>2.2099505494505501E-2</v>
      </c>
    </row>
    <row r="88" spans="1:2" x14ac:dyDescent="0.2">
      <c r="A88">
        <v>87</v>
      </c>
      <c r="B88" s="6">
        <v>2.2123186813186799E-2</v>
      </c>
    </row>
    <row r="89" spans="1:2" x14ac:dyDescent="0.2">
      <c r="A89">
        <v>88</v>
      </c>
      <c r="B89" s="6">
        <v>2.21468681318681E-2</v>
      </c>
    </row>
    <row r="90" spans="1:2" x14ac:dyDescent="0.2">
      <c r="A90">
        <v>89</v>
      </c>
      <c r="B90" s="6">
        <v>2.2170549450549502E-2</v>
      </c>
    </row>
    <row r="91" spans="1:2" x14ac:dyDescent="0.2">
      <c r="A91">
        <v>90</v>
      </c>
      <c r="B91" s="6">
        <v>2.2194230769230799E-2</v>
      </c>
    </row>
    <row r="92" spans="1:2" x14ac:dyDescent="0.2">
      <c r="A92">
        <v>91</v>
      </c>
      <c r="B92" s="6">
        <v>2.2217912087912101E-2</v>
      </c>
    </row>
    <row r="93" spans="1:2" x14ac:dyDescent="0.2">
      <c r="A93">
        <v>92</v>
      </c>
      <c r="B93" s="6">
        <v>2.2241593406593398E-2</v>
      </c>
    </row>
    <row r="94" spans="1:2" x14ac:dyDescent="0.2">
      <c r="A94">
        <v>93</v>
      </c>
      <c r="B94" s="6">
        <v>2.22652747252747E-2</v>
      </c>
    </row>
    <row r="95" spans="1:2" x14ac:dyDescent="0.2">
      <c r="A95">
        <v>94</v>
      </c>
      <c r="B95" s="6">
        <v>2.2288956043956001E-2</v>
      </c>
    </row>
    <row r="96" spans="1:2" x14ac:dyDescent="0.2">
      <c r="A96">
        <v>95</v>
      </c>
      <c r="B96" s="6">
        <v>2.2312637362637399E-2</v>
      </c>
    </row>
    <row r="97" spans="1:2" x14ac:dyDescent="0.2">
      <c r="A97">
        <v>96</v>
      </c>
      <c r="B97" s="6">
        <v>2.23363186813187E-2</v>
      </c>
    </row>
    <row r="98" spans="1:2" x14ac:dyDescent="0.2">
      <c r="A98">
        <v>97</v>
      </c>
      <c r="B98" s="6">
        <v>2.2360000000000001E-2</v>
      </c>
    </row>
    <row r="99" spans="1:2" x14ac:dyDescent="0.2">
      <c r="A99">
        <v>98</v>
      </c>
      <c r="B99" s="6">
        <v>2.2383681318681299E-2</v>
      </c>
    </row>
    <row r="100" spans="1:2" x14ac:dyDescent="0.2">
      <c r="A100">
        <v>99</v>
      </c>
      <c r="B100" s="6">
        <v>2.24073626373626E-2</v>
      </c>
    </row>
    <row r="101" spans="1:2" x14ac:dyDescent="0.2">
      <c r="A101">
        <v>100</v>
      </c>
      <c r="B101" s="6">
        <v>2.2431043956043999E-2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F7D19-22D4-46A9-8E83-11846FFD0C95}">
  <sheetPr codeName="Blad8"/>
  <dimension ref="A2:E8"/>
  <sheetViews>
    <sheetView workbookViewId="0">
      <selection activeCell="E12" sqref="E12"/>
    </sheetView>
  </sheetViews>
  <sheetFormatPr baseColWidth="10" defaultColWidth="8.83203125" defaultRowHeight="15" x14ac:dyDescent="0.2"/>
  <cols>
    <col min="1" max="1" width="11.1640625" customWidth="1"/>
    <col min="2" max="2" width="9.83203125" bestFit="1" customWidth="1"/>
  </cols>
  <sheetData>
    <row r="2" spans="1:5" x14ac:dyDescent="0.2">
      <c r="A2" t="s">
        <v>49</v>
      </c>
      <c r="B2" t="s">
        <v>33</v>
      </c>
      <c r="C2" t="s">
        <v>35</v>
      </c>
      <c r="D2" t="s">
        <v>43</v>
      </c>
      <c r="E2" t="s">
        <v>2191</v>
      </c>
    </row>
    <row r="3" spans="1:5" x14ac:dyDescent="0.2">
      <c r="A3" t="s">
        <v>32</v>
      </c>
      <c r="B3" t="s">
        <v>34</v>
      </c>
      <c r="C3" t="s">
        <v>36</v>
      </c>
      <c r="D3" t="s">
        <v>2174</v>
      </c>
      <c r="E3" t="s">
        <v>2192</v>
      </c>
    </row>
    <row r="4" spans="1:5" x14ac:dyDescent="0.2">
      <c r="D4" t="s">
        <v>44</v>
      </c>
    </row>
    <row r="5" spans="1:5" x14ac:dyDescent="0.2">
      <c r="D5" t="s">
        <v>45</v>
      </c>
    </row>
    <row r="6" spans="1:5" x14ac:dyDescent="0.2">
      <c r="D6" t="s">
        <v>46</v>
      </c>
    </row>
    <row r="7" spans="1:5" x14ac:dyDescent="0.2">
      <c r="D7" t="s">
        <v>47</v>
      </c>
    </row>
    <row r="8" spans="1:5" x14ac:dyDescent="0.2">
      <c r="D8" t="s">
        <v>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9FC4B-293C-49E1-AA90-353E9DCF6201}">
  <sheetPr codeName="Blad7"/>
  <dimension ref="A1:G124"/>
  <sheetViews>
    <sheetView workbookViewId="0">
      <selection activeCell="D14" sqref="A1:E123"/>
    </sheetView>
  </sheetViews>
  <sheetFormatPr baseColWidth="10" defaultColWidth="8.83203125" defaultRowHeight="15" x14ac:dyDescent="0.2"/>
  <cols>
    <col min="2" max="2" width="10.1640625" bestFit="1" customWidth="1"/>
    <col min="3" max="3" width="12" bestFit="1" customWidth="1"/>
    <col min="4" max="4" width="9.5" bestFit="1" customWidth="1"/>
    <col min="5" max="5" width="11.5" bestFit="1" customWidth="1"/>
  </cols>
  <sheetData>
    <row r="1" spans="1:7" x14ac:dyDescent="0.2">
      <c r="A1" s="7" t="s">
        <v>8</v>
      </c>
      <c r="B1" s="8"/>
      <c r="C1" s="9"/>
      <c r="D1" s="9"/>
      <c r="E1" s="9"/>
    </row>
    <row r="2" spans="1:7" x14ac:dyDescent="0.2">
      <c r="A2" s="10" t="s">
        <v>3</v>
      </c>
      <c r="B2" s="11" t="s">
        <v>4</v>
      </c>
      <c r="C2" s="11" t="s">
        <v>5</v>
      </c>
      <c r="D2" s="11" t="s">
        <v>6</v>
      </c>
      <c r="E2" s="11" t="s">
        <v>7</v>
      </c>
    </row>
    <row r="3" spans="1:7" x14ac:dyDescent="0.2">
      <c r="A3">
        <v>0</v>
      </c>
      <c r="B3" s="12">
        <v>0.81479999999999997</v>
      </c>
      <c r="C3" s="12">
        <v>0.71460000000000001</v>
      </c>
      <c r="D3" s="12">
        <v>0.80665199999999992</v>
      </c>
      <c r="E3" s="12">
        <v>0.70745400000000003</v>
      </c>
      <c r="G3" s="65"/>
    </row>
    <row r="4" spans="1:7" x14ac:dyDescent="0.2">
      <c r="A4">
        <v>1</v>
      </c>
      <c r="B4" s="12">
        <v>0.81479999999999997</v>
      </c>
      <c r="C4" s="12">
        <v>0.71460000000000001</v>
      </c>
      <c r="D4" s="12">
        <v>0.80665199999999992</v>
      </c>
      <c r="E4" s="12">
        <v>0.70745400000000003</v>
      </c>
      <c r="G4" s="65"/>
    </row>
    <row r="5" spans="1:7" x14ac:dyDescent="0.2">
      <c r="A5">
        <v>2</v>
      </c>
      <c r="B5" s="12">
        <v>0.81479999999999997</v>
      </c>
      <c r="C5" s="12">
        <v>0.71460000000000001</v>
      </c>
      <c r="D5" s="12">
        <v>0.80665199999999992</v>
      </c>
      <c r="E5" s="12">
        <v>0.70745400000000003</v>
      </c>
      <c r="G5" s="65"/>
    </row>
    <row r="6" spans="1:7" x14ac:dyDescent="0.2">
      <c r="A6">
        <v>3</v>
      </c>
      <c r="B6" s="12">
        <v>0.81479999999999997</v>
      </c>
      <c r="C6" s="12">
        <v>0.71460000000000001</v>
      </c>
      <c r="D6" s="12">
        <v>0.80665199999999992</v>
      </c>
      <c r="E6" s="12">
        <v>0.70745400000000003</v>
      </c>
      <c r="G6" s="65"/>
    </row>
    <row r="7" spans="1:7" x14ac:dyDescent="0.2">
      <c r="A7">
        <v>4</v>
      </c>
      <c r="B7" s="12">
        <v>0.81479999999999997</v>
      </c>
      <c r="C7" s="12">
        <v>0.71460000000000001</v>
      </c>
      <c r="D7" s="12">
        <v>0.80665199999999992</v>
      </c>
      <c r="E7" s="12">
        <v>0.70745400000000003</v>
      </c>
      <c r="G7" s="65"/>
    </row>
    <row r="8" spans="1:7" x14ac:dyDescent="0.2">
      <c r="A8">
        <v>5</v>
      </c>
      <c r="B8" s="12">
        <v>0.81479999999999997</v>
      </c>
      <c r="C8" s="12">
        <v>0.71460000000000001</v>
      </c>
      <c r="D8" s="12">
        <v>0.80665199999999992</v>
      </c>
      <c r="E8" s="12">
        <v>0.70745400000000003</v>
      </c>
      <c r="G8" s="65"/>
    </row>
    <row r="9" spans="1:7" x14ac:dyDescent="0.2">
      <c r="A9">
        <v>6</v>
      </c>
      <c r="B9" s="12">
        <v>0.81479999999999997</v>
      </c>
      <c r="C9" s="12">
        <v>0.71460000000000001</v>
      </c>
      <c r="D9" s="12">
        <v>0.80665199999999992</v>
      </c>
      <c r="E9" s="12">
        <v>0.70745400000000003</v>
      </c>
      <c r="G9" s="65"/>
    </row>
    <row r="10" spans="1:7" x14ac:dyDescent="0.2">
      <c r="A10">
        <v>7</v>
      </c>
      <c r="B10" s="12">
        <v>0.81479999999999997</v>
      </c>
      <c r="C10" s="12">
        <v>0.71460000000000001</v>
      </c>
      <c r="D10" s="12">
        <v>0.80665199999999992</v>
      </c>
      <c r="E10" s="12">
        <v>0.70745400000000003</v>
      </c>
      <c r="G10" s="65"/>
    </row>
    <row r="11" spans="1:7" x14ac:dyDescent="0.2">
      <c r="A11">
        <v>8</v>
      </c>
      <c r="B11" s="12">
        <v>0.81479999999999997</v>
      </c>
      <c r="C11" s="12">
        <v>0.71460000000000001</v>
      </c>
      <c r="D11" s="12">
        <v>0.80665199999999992</v>
      </c>
      <c r="E11" s="12">
        <v>0.70745400000000003</v>
      </c>
      <c r="G11" s="65"/>
    </row>
    <row r="12" spans="1:7" x14ac:dyDescent="0.2">
      <c r="A12">
        <v>9</v>
      </c>
      <c r="B12" s="12">
        <v>0.81479999999999997</v>
      </c>
      <c r="C12" s="12">
        <v>0.71460000000000001</v>
      </c>
      <c r="D12" s="12">
        <v>0.80665199999999992</v>
      </c>
      <c r="E12" s="12">
        <v>0.70745400000000003</v>
      </c>
      <c r="G12" s="65"/>
    </row>
    <row r="13" spans="1:7" x14ac:dyDescent="0.2">
      <c r="A13">
        <v>10</v>
      </c>
      <c r="B13" s="12">
        <v>0.81479999999999997</v>
      </c>
      <c r="C13" s="12">
        <v>0.71460000000000001</v>
      </c>
      <c r="D13" s="12">
        <v>0.80665199999999992</v>
      </c>
      <c r="E13" s="12">
        <v>0.70745400000000003</v>
      </c>
      <c r="G13" s="65"/>
    </row>
    <row r="14" spans="1:7" x14ac:dyDescent="0.2">
      <c r="A14">
        <v>11</v>
      </c>
      <c r="B14" s="12">
        <v>0.81479999999999997</v>
      </c>
      <c r="C14" s="12">
        <v>0.71460000000000001</v>
      </c>
      <c r="D14" s="12">
        <v>0.80665199999999992</v>
      </c>
      <c r="E14" s="12">
        <v>0.70745400000000003</v>
      </c>
      <c r="G14" s="65"/>
    </row>
    <row r="15" spans="1:7" x14ac:dyDescent="0.2">
      <c r="A15">
        <v>12</v>
      </c>
      <c r="B15" s="12">
        <v>0.81479999999999997</v>
      </c>
      <c r="C15" s="12">
        <v>0.71460000000000001</v>
      </c>
      <c r="D15" s="12">
        <v>0.80665199999999992</v>
      </c>
      <c r="E15" s="12">
        <v>0.70745400000000003</v>
      </c>
      <c r="G15" s="65"/>
    </row>
    <row r="16" spans="1:7" x14ac:dyDescent="0.2">
      <c r="A16">
        <v>13</v>
      </c>
      <c r="B16" s="12">
        <v>0.81479999999999997</v>
      </c>
      <c r="C16" s="12">
        <v>0.71460000000000001</v>
      </c>
      <c r="D16" s="12">
        <v>0.80665199999999992</v>
      </c>
      <c r="E16" s="12">
        <v>0.70745400000000003</v>
      </c>
      <c r="G16" s="65"/>
    </row>
    <row r="17" spans="1:7" x14ac:dyDescent="0.2">
      <c r="A17">
        <v>14</v>
      </c>
      <c r="B17" s="12">
        <v>0.81479999999999997</v>
      </c>
      <c r="C17" s="12">
        <v>0.71460000000000001</v>
      </c>
      <c r="D17" s="12">
        <v>0.80665199999999992</v>
      </c>
      <c r="E17" s="12">
        <v>0.70745400000000003</v>
      </c>
      <c r="G17" s="65"/>
    </row>
    <row r="18" spans="1:7" x14ac:dyDescent="0.2">
      <c r="A18">
        <v>15</v>
      </c>
      <c r="B18" s="12">
        <v>0.81479999999999997</v>
      </c>
      <c r="C18" s="12">
        <v>0.71460000000000001</v>
      </c>
      <c r="D18" s="12">
        <v>0.80665199999999992</v>
      </c>
      <c r="E18" s="12">
        <v>0.70745400000000003</v>
      </c>
      <c r="G18" s="65"/>
    </row>
    <row r="19" spans="1:7" x14ac:dyDescent="0.2">
      <c r="A19">
        <v>16</v>
      </c>
      <c r="B19" s="12">
        <v>0.81479999999999997</v>
      </c>
      <c r="C19" s="12">
        <v>0.71460000000000001</v>
      </c>
      <c r="D19" s="12">
        <v>0.80665199999999992</v>
      </c>
      <c r="E19" s="12">
        <v>0.70745400000000003</v>
      </c>
      <c r="G19" s="65"/>
    </row>
    <row r="20" spans="1:7" x14ac:dyDescent="0.2">
      <c r="A20">
        <v>17</v>
      </c>
      <c r="B20" s="12">
        <v>0.81479999999999997</v>
      </c>
      <c r="C20" s="12">
        <v>0.71460000000000001</v>
      </c>
      <c r="D20" s="12">
        <v>0.80665199999999992</v>
      </c>
      <c r="E20" s="12">
        <v>0.70745400000000003</v>
      </c>
      <c r="G20" s="65"/>
    </row>
    <row r="21" spans="1:7" x14ac:dyDescent="0.2">
      <c r="A21">
        <v>18</v>
      </c>
      <c r="B21" s="12">
        <v>0.81479999999999997</v>
      </c>
      <c r="C21" s="12">
        <v>0.71460000000000001</v>
      </c>
      <c r="D21" s="12">
        <v>0.80665199999999992</v>
      </c>
      <c r="E21" s="12">
        <v>0.70745400000000003</v>
      </c>
      <c r="G21" s="65"/>
    </row>
    <row r="22" spans="1:7" x14ac:dyDescent="0.2">
      <c r="A22">
        <v>19</v>
      </c>
      <c r="B22" s="12">
        <v>0.81479999999999997</v>
      </c>
      <c r="C22" s="12">
        <v>0.71460000000000001</v>
      </c>
      <c r="D22" s="12">
        <v>0.80665199999999992</v>
      </c>
      <c r="E22" s="12">
        <v>0.70745400000000003</v>
      </c>
      <c r="G22" s="65"/>
    </row>
    <row r="23" spans="1:7" x14ac:dyDescent="0.2">
      <c r="A23">
        <v>20</v>
      </c>
      <c r="B23" s="12">
        <v>0.81479999999999997</v>
      </c>
      <c r="C23" s="12">
        <v>0.71460000000000001</v>
      </c>
      <c r="D23" s="12">
        <v>0.80665199999999992</v>
      </c>
      <c r="E23" s="12">
        <v>0.70745400000000003</v>
      </c>
      <c r="G23" s="65"/>
    </row>
    <row r="24" spans="1:7" x14ac:dyDescent="0.2">
      <c r="A24">
        <v>21</v>
      </c>
      <c r="B24" s="12">
        <v>0.81479999999999997</v>
      </c>
      <c r="C24" s="12">
        <v>0.71460000000000001</v>
      </c>
      <c r="D24" s="12">
        <v>0.80665199999999992</v>
      </c>
      <c r="E24" s="12">
        <v>0.70745400000000003</v>
      </c>
      <c r="G24" s="65"/>
    </row>
    <row r="25" spans="1:7" x14ac:dyDescent="0.2">
      <c r="A25">
        <v>22</v>
      </c>
      <c r="B25" s="12">
        <v>0.81479999999999997</v>
      </c>
      <c r="C25" s="12">
        <v>0.71460000000000001</v>
      </c>
      <c r="D25" s="12">
        <v>0.80665199999999992</v>
      </c>
      <c r="E25" s="12">
        <v>0.70745400000000003</v>
      </c>
      <c r="G25" s="65"/>
    </row>
    <row r="26" spans="1:7" x14ac:dyDescent="0.2">
      <c r="A26">
        <v>23</v>
      </c>
      <c r="B26" s="12">
        <v>0.81479999999999997</v>
      </c>
      <c r="C26" s="12">
        <v>0.71460000000000001</v>
      </c>
      <c r="D26" s="12">
        <v>0.80665199999999992</v>
      </c>
      <c r="E26" s="12">
        <v>0.70745400000000003</v>
      </c>
      <c r="G26" s="65"/>
    </row>
    <row r="27" spans="1:7" x14ac:dyDescent="0.2">
      <c r="A27">
        <v>24</v>
      </c>
      <c r="B27" s="12">
        <v>0.81479999999999997</v>
      </c>
      <c r="C27" s="12">
        <v>0.71460000000000001</v>
      </c>
      <c r="D27" s="12">
        <v>0.80665199999999992</v>
      </c>
      <c r="E27" s="12">
        <v>0.70745400000000003</v>
      </c>
      <c r="G27" s="65"/>
    </row>
    <row r="28" spans="1:7" x14ac:dyDescent="0.2">
      <c r="A28">
        <v>25</v>
      </c>
      <c r="B28" s="12">
        <v>0.81479999999999997</v>
      </c>
      <c r="C28" s="12">
        <v>0.71460000000000001</v>
      </c>
      <c r="D28" s="12">
        <v>0.80665199999999992</v>
      </c>
      <c r="E28" s="12">
        <v>0.70745400000000003</v>
      </c>
      <c r="G28" s="65"/>
    </row>
    <row r="29" spans="1:7" x14ac:dyDescent="0.2">
      <c r="A29">
        <v>26</v>
      </c>
      <c r="B29" s="12">
        <v>0.75480000000000003</v>
      </c>
      <c r="C29" s="12">
        <v>0.67390000000000005</v>
      </c>
      <c r="D29" s="12">
        <v>0.74725200000000003</v>
      </c>
      <c r="E29" s="12">
        <v>0.667161</v>
      </c>
      <c r="G29" s="65"/>
    </row>
    <row r="30" spans="1:7" x14ac:dyDescent="0.2">
      <c r="A30">
        <v>27</v>
      </c>
      <c r="B30" s="12">
        <v>0.69489999999999996</v>
      </c>
      <c r="C30" s="12">
        <v>0.63319999999999999</v>
      </c>
      <c r="D30" s="12">
        <v>0.68795099999999998</v>
      </c>
      <c r="E30" s="12">
        <v>0.62686799999999998</v>
      </c>
      <c r="G30" s="65"/>
    </row>
    <row r="31" spans="1:7" x14ac:dyDescent="0.2">
      <c r="A31">
        <v>28</v>
      </c>
      <c r="B31" s="12">
        <v>0.63500000000000001</v>
      </c>
      <c r="C31" s="12">
        <v>0.59250000000000003</v>
      </c>
      <c r="D31" s="12">
        <v>0.62865000000000004</v>
      </c>
      <c r="E31" s="12">
        <v>0.58657500000000007</v>
      </c>
      <c r="G31" s="65"/>
    </row>
    <row r="32" spans="1:7" x14ac:dyDescent="0.2">
      <c r="A32">
        <v>29</v>
      </c>
      <c r="B32" s="12">
        <v>0.57509999999999994</v>
      </c>
      <c r="C32" s="12">
        <v>0.55179999999999996</v>
      </c>
      <c r="D32" s="12">
        <v>0.56934899999999999</v>
      </c>
      <c r="E32" s="12">
        <v>0.54628199999999993</v>
      </c>
      <c r="G32" s="65"/>
    </row>
    <row r="33" spans="1:7" x14ac:dyDescent="0.2">
      <c r="A33">
        <v>30</v>
      </c>
      <c r="B33" s="12">
        <v>0.51519999999999999</v>
      </c>
      <c r="C33" s="12">
        <v>0.5111</v>
      </c>
      <c r="D33" s="12">
        <v>0.51004799999999995</v>
      </c>
      <c r="E33" s="12">
        <v>0.50598900000000002</v>
      </c>
      <c r="G33" s="65"/>
    </row>
    <row r="34" spans="1:7" x14ac:dyDescent="0.2">
      <c r="A34">
        <v>31</v>
      </c>
      <c r="B34" s="12">
        <v>0.50439999999999996</v>
      </c>
      <c r="C34" s="12">
        <v>0.53680000000000005</v>
      </c>
      <c r="D34" s="12">
        <v>0.49935599999999997</v>
      </c>
      <c r="E34" s="12">
        <v>0.53143200000000002</v>
      </c>
      <c r="G34" s="65"/>
    </row>
    <row r="35" spans="1:7" x14ac:dyDescent="0.2">
      <c r="A35">
        <v>32</v>
      </c>
      <c r="B35" s="12">
        <v>0.48270000000000002</v>
      </c>
      <c r="C35" s="12">
        <v>0.54690000000000005</v>
      </c>
      <c r="D35" s="12">
        <v>0.47787299999999999</v>
      </c>
      <c r="E35" s="12">
        <v>0.541431</v>
      </c>
      <c r="G35" s="65"/>
    </row>
    <row r="36" spans="1:7" x14ac:dyDescent="0.2">
      <c r="A36">
        <v>33</v>
      </c>
      <c r="B36" s="12">
        <v>0.47849999999999998</v>
      </c>
      <c r="C36" s="12">
        <v>0.55169999999999997</v>
      </c>
      <c r="D36" s="12">
        <v>0.473715</v>
      </c>
      <c r="E36" s="12">
        <v>0.54618299999999997</v>
      </c>
      <c r="G36" s="65"/>
    </row>
    <row r="37" spans="1:7" x14ac:dyDescent="0.2">
      <c r="A37">
        <v>34</v>
      </c>
      <c r="B37" s="12">
        <v>0.4713</v>
      </c>
      <c r="C37" s="12">
        <v>0.56920000000000004</v>
      </c>
      <c r="D37" s="12">
        <v>0.46658699999999997</v>
      </c>
      <c r="E37" s="12">
        <v>0.56350800000000001</v>
      </c>
      <c r="G37" s="65"/>
    </row>
    <row r="38" spans="1:7" x14ac:dyDescent="0.2">
      <c r="A38">
        <v>35</v>
      </c>
      <c r="B38" s="12">
        <v>0.47139999999999999</v>
      </c>
      <c r="C38" s="12">
        <v>0.58379999999999999</v>
      </c>
      <c r="D38" s="12">
        <v>0.46668599999999999</v>
      </c>
      <c r="E38" s="12">
        <v>0.57796199999999998</v>
      </c>
      <c r="G38" s="65"/>
    </row>
    <row r="39" spans="1:7" x14ac:dyDescent="0.2">
      <c r="A39">
        <v>36</v>
      </c>
      <c r="B39" s="12">
        <v>0.47620000000000001</v>
      </c>
      <c r="C39" s="12">
        <v>0.59009999999999996</v>
      </c>
      <c r="D39" s="12">
        <v>0.47143800000000002</v>
      </c>
      <c r="E39" s="12">
        <v>0.58419899999999991</v>
      </c>
      <c r="G39" s="65"/>
    </row>
    <row r="40" spans="1:7" x14ac:dyDescent="0.2">
      <c r="A40">
        <v>37</v>
      </c>
      <c r="B40" s="12">
        <v>0.47910000000000003</v>
      </c>
      <c r="C40" s="12">
        <v>0.58950000000000002</v>
      </c>
      <c r="D40" s="12">
        <v>0.47430900000000004</v>
      </c>
      <c r="E40" s="12">
        <v>0.58360500000000004</v>
      </c>
      <c r="G40" s="65"/>
    </row>
    <row r="41" spans="1:7" x14ac:dyDescent="0.2">
      <c r="A41">
        <v>38</v>
      </c>
      <c r="B41" s="12">
        <v>0.4884</v>
      </c>
      <c r="C41" s="12">
        <v>0.59289999999999998</v>
      </c>
      <c r="D41" s="12">
        <v>0.483516</v>
      </c>
      <c r="E41" s="12">
        <v>0.58697100000000002</v>
      </c>
      <c r="G41" s="65"/>
    </row>
    <row r="42" spans="1:7" x14ac:dyDescent="0.2">
      <c r="A42">
        <v>39</v>
      </c>
      <c r="B42" s="12">
        <v>0.49809999999999999</v>
      </c>
      <c r="C42" s="12">
        <v>0.58199999999999996</v>
      </c>
      <c r="D42" s="12">
        <v>0.49311899999999997</v>
      </c>
      <c r="E42" s="12">
        <v>0.57617999999999991</v>
      </c>
      <c r="G42" s="65"/>
    </row>
    <row r="43" spans="1:7" x14ac:dyDescent="0.2">
      <c r="A43">
        <v>40</v>
      </c>
      <c r="B43" s="12">
        <v>0.50580000000000003</v>
      </c>
      <c r="C43" s="12">
        <v>0.5837</v>
      </c>
      <c r="D43" s="12">
        <v>0.50074200000000002</v>
      </c>
      <c r="E43" s="12">
        <v>0.57786300000000002</v>
      </c>
      <c r="G43" s="65"/>
    </row>
    <row r="44" spans="1:7" x14ac:dyDescent="0.2">
      <c r="A44">
        <v>41</v>
      </c>
      <c r="B44" s="12">
        <v>0.51380000000000003</v>
      </c>
      <c r="C44" s="12">
        <v>0.57589999999999997</v>
      </c>
      <c r="D44" s="12">
        <v>0.50866200000000006</v>
      </c>
      <c r="E44" s="12">
        <v>0.57014100000000001</v>
      </c>
      <c r="G44" s="65"/>
    </row>
    <row r="45" spans="1:7" x14ac:dyDescent="0.2">
      <c r="A45">
        <v>42</v>
      </c>
      <c r="B45" s="12">
        <v>0.51470000000000005</v>
      </c>
      <c r="C45" s="12">
        <v>0.5635</v>
      </c>
      <c r="D45" s="12">
        <v>0.50955300000000003</v>
      </c>
      <c r="E45" s="12">
        <v>0.55786499999999994</v>
      </c>
      <c r="G45" s="65"/>
    </row>
    <row r="46" spans="1:7" x14ac:dyDescent="0.2">
      <c r="A46">
        <v>43</v>
      </c>
      <c r="B46" s="12">
        <v>0.51639999999999997</v>
      </c>
      <c r="C46" s="12">
        <v>0.56889999999999996</v>
      </c>
      <c r="D46" s="12">
        <v>0.51123599999999991</v>
      </c>
      <c r="E46" s="12">
        <v>0.56321099999999991</v>
      </c>
      <c r="G46" s="65"/>
    </row>
    <row r="47" spans="1:7" x14ac:dyDescent="0.2">
      <c r="A47">
        <v>44</v>
      </c>
      <c r="B47" s="12">
        <v>0.52349999999999997</v>
      </c>
      <c r="C47" s="12">
        <v>0.55430000000000001</v>
      </c>
      <c r="D47" s="12">
        <v>0.51826499999999998</v>
      </c>
      <c r="E47" s="12">
        <v>0.54875700000000005</v>
      </c>
      <c r="G47" s="65"/>
    </row>
    <row r="48" spans="1:7" x14ac:dyDescent="0.2">
      <c r="A48">
        <v>45</v>
      </c>
      <c r="B48" s="12">
        <v>0.52739999999999998</v>
      </c>
      <c r="C48" s="12">
        <v>0.55659999999999998</v>
      </c>
      <c r="D48" s="12">
        <v>0.52212599999999998</v>
      </c>
      <c r="E48" s="12">
        <v>0.55103400000000002</v>
      </c>
      <c r="G48" s="65"/>
    </row>
    <row r="49" spans="1:7" x14ac:dyDescent="0.2">
      <c r="A49">
        <v>46</v>
      </c>
      <c r="B49" s="12">
        <v>0.52810000000000001</v>
      </c>
      <c r="C49" s="12">
        <v>0.55630000000000002</v>
      </c>
      <c r="D49" s="12">
        <v>0.52281900000000003</v>
      </c>
      <c r="E49" s="12">
        <v>0.55073700000000003</v>
      </c>
      <c r="G49" s="65"/>
    </row>
    <row r="50" spans="1:7" x14ac:dyDescent="0.2">
      <c r="A50">
        <v>47</v>
      </c>
      <c r="B50" s="12">
        <v>0.53420000000000001</v>
      </c>
      <c r="C50" s="12">
        <v>0.55600000000000005</v>
      </c>
      <c r="D50" s="12">
        <v>0.52885800000000005</v>
      </c>
      <c r="E50" s="12">
        <v>0.55044000000000004</v>
      </c>
      <c r="G50" s="65"/>
    </row>
    <row r="51" spans="1:7" x14ac:dyDescent="0.2">
      <c r="A51">
        <v>48</v>
      </c>
      <c r="B51" s="12">
        <v>0.53110000000000002</v>
      </c>
      <c r="C51" s="12">
        <v>0.55479999999999996</v>
      </c>
      <c r="D51" s="12">
        <v>0.52578900000000006</v>
      </c>
      <c r="E51" s="12">
        <v>0.54925199999999996</v>
      </c>
      <c r="G51" s="65"/>
    </row>
    <row r="52" spans="1:7" x14ac:dyDescent="0.2">
      <c r="A52">
        <v>49</v>
      </c>
      <c r="B52" s="12">
        <v>0.53039999999999998</v>
      </c>
      <c r="C52" s="12">
        <v>0.55000000000000004</v>
      </c>
      <c r="D52" s="12">
        <v>0.52509600000000001</v>
      </c>
      <c r="E52" s="12">
        <v>0.54449999999999998</v>
      </c>
      <c r="G52" s="65"/>
    </row>
    <row r="53" spans="1:7" x14ac:dyDescent="0.2">
      <c r="A53">
        <v>50</v>
      </c>
      <c r="B53" s="12">
        <v>0.52549999999999997</v>
      </c>
      <c r="C53" s="12">
        <v>0.5524</v>
      </c>
      <c r="D53" s="12">
        <v>0.52024499999999996</v>
      </c>
      <c r="E53" s="12">
        <v>0.54687600000000003</v>
      </c>
      <c r="G53" s="65"/>
    </row>
    <row r="54" spans="1:7" x14ac:dyDescent="0.2">
      <c r="A54">
        <v>51</v>
      </c>
      <c r="B54" s="12">
        <v>0.52559999999999996</v>
      </c>
      <c r="C54" s="12">
        <v>0.5484</v>
      </c>
      <c r="D54" s="12">
        <v>0.52034399999999992</v>
      </c>
      <c r="E54" s="12">
        <v>0.54291599999999995</v>
      </c>
      <c r="G54" s="65"/>
    </row>
    <row r="55" spans="1:7" x14ac:dyDescent="0.2">
      <c r="A55">
        <v>52</v>
      </c>
      <c r="B55" s="12">
        <v>0.53010000000000002</v>
      </c>
      <c r="C55" s="12">
        <v>0.55020000000000002</v>
      </c>
      <c r="D55" s="12">
        <v>0.52479900000000002</v>
      </c>
      <c r="E55" s="12">
        <v>0.54469800000000002</v>
      </c>
      <c r="G55" s="65"/>
    </row>
    <row r="56" spans="1:7" x14ac:dyDescent="0.2">
      <c r="A56">
        <v>53</v>
      </c>
      <c r="B56" s="12">
        <v>0.53459999999999996</v>
      </c>
      <c r="C56" s="12">
        <v>0.55020000000000002</v>
      </c>
      <c r="D56" s="12">
        <v>0.529254</v>
      </c>
      <c r="E56" s="12">
        <v>0.54469800000000002</v>
      </c>
      <c r="G56" s="65"/>
    </row>
    <row r="57" spans="1:7" x14ac:dyDescent="0.2">
      <c r="A57">
        <v>54</v>
      </c>
      <c r="B57" s="12">
        <v>0.53859999999999997</v>
      </c>
      <c r="C57" s="12">
        <v>0.54690000000000005</v>
      </c>
      <c r="D57" s="12">
        <v>0.53321399999999997</v>
      </c>
      <c r="E57" s="12">
        <v>0.541431</v>
      </c>
      <c r="G57" s="65"/>
    </row>
    <row r="58" spans="1:7" x14ac:dyDescent="0.2">
      <c r="A58">
        <v>55</v>
      </c>
      <c r="B58" s="12">
        <v>0.54169999999999996</v>
      </c>
      <c r="C58" s="12">
        <v>0.54549999999999998</v>
      </c>
      <c r="D58" s="12">
        <v>0.53628299999999995</v>
      </c>
      <c r="E58" s="12">
        <v>0.540045</v>
      </c>
      <c r="G58" s="65"/>
    </row>
    <row r="59" spans="1:7" x14ac:dyDescent="0.2">
      <c r="A59">
        <v>56</v>
      </c>
      <c r="B59" s="12">
        <v>0.54579999999999995</v>
      </c>
      <c r="C59" s="12">
        <v>0.54590000000000005</v>
      </c>
      <c r="D59" s="12">
        <v>0.54034199999999999</v>
      </c>
      <c r="E59" s="12">
        <v>0.54044100000000006</v>
      </c>
      <c r="G59" s="65"/>
    </row>
    <row r="60" spans="1:7" x14ac:dyDescent="0.2">
      <c r="A60">
        <v>57</v>
      </c>
      <c r="B60" s="12">
        <v>0.55400000000000005</v>
      </c>
      <c r="C60" s="12">
        <v>0.55249999999999999</v>
      </c>
      <c r="D60" s="12">
        <v>0.54846000000000006</v>
      </c>
      <c r="E60" s="12">
        <v>0.54697499999999999</v>
      </c>
      <c r="G60" s="65"/>
    </row>
    <row r="61" spans="1:7" x14ac:dyDescent="0.2">
      <c r="A61">
        <v>58</v>
      </c>
      <c r="B61" s="12">
        <v>0.56320000000000003</v>
      </c>
      <c r="C61" s="12">
        <v>0.55310000000000004</v>
      </c>
      <c r="D61" s="12">
        <v>0.55756800000000006</v>
      </c>
      <c r="E61" s="12">
        <v>0.54756900000000008</v>
      </c>
      <c r="G61" s="65"/>
    </row>
    <row r="62" spans="1:7" x14ac:dyDescent="0.2">
      <c r="A62">
        <v>59</v>
      </c>
      <c r="B62" s="12">
        <v>0.57340000000000002</v>
      </c>
      <c r="C62" s="12">
        <v>0.56410000000000005</v>
      </c>
      <c r="D62" s="12">
        <v>0.567666</v>
      </c>
      <c r="E62" s="12">
        <v>0.55845900000000004</v>
      </c>
      <c r="G62" s="65"/>
    </row>
    <row r="63" spans="1:7" x14ac:dyDescent="0.2">
      <c r="A63">
        <v>60</v>
      </c>
      <c r="B63" s="12">
        <v>0.5877</v>
      </c>
      <c r="C63" s="12">
        <v>0.57420000000000004</v>
      </c>
      <c r="D63" s="12">
        <v>0.58182299999999998</v>
      </c>
      <c r="E63" s="12">
        <v>0.56845800000000002</v>
      </c>
      <c r="G63" s="65"/>
    </row>
    <row r="64" spans="1:7" x14ac:dyDescent="0.2">
      <c r="A64">
        <v>61</v>
      </c>
      <c r="B64" s="12">
        <v>0.6028</v>
      </c>
      <c r="C64" s="12">
        <v>0.58530000000000004</v>
      </c>
      <c r="D64" s="12">
        <v>0.59677199999999997</v>
      </c>
      <c r="E64" s="12">
        <v>0.57944700000000005</v>
      </c>
      <c r="G64" s="65"/>
    </row>
    <row r="65" spans="1:7" x14ac:dyDescent="0.2">
      <c r="A65">
        <v>62</v>
      </c>
      <c r="B65" s="12">
        <v>0.61870000000000003</v>
      </c>
      <c r="C65" s="12">
        <v>0.60540000000000005</v>
      </c>
      <c r="D65" s="12">
        <v>0.61251299999999997</v>
      </c>
      <c r="E65" s="12">
        <v>0.59934600000000005</v>
      </c>
      <c r="G65" s="65"/>
    </row>
    <row r="66" spans="1:7" x14ac:dyDescent="0.2">
      <c r="A66">
        <v>63</v>
      </c>
      <c r="B66" s="12">
        <v>0.63759999999999994</v>
      </c>
      <c r="C66" s="12">
        <v>0.62739999999999996</v>
      </c>
      <c r="D66" s="12">
        <v>0.6312239999999999</v>
      </c>
      <c r="E66" s="12">
        <v>0.62112599999999996</v>
      </c>
      <c r="G66" s="65"/>
    </row>
    <row r="67" spans="1:7" x14ac:dyDescent="0.2">
      <c r="A67">
        <v>64</v>
      </c>
      <c r="B67" s="12">
        <v>0.66039999999999999</v>
      </c>
      <c r="C67" s="12">
        <v>0.6573</v>
      </c>
      <c r="D67" s="12">
        <v>0.65379599999999993</v>
      </c>
      <c r="E67" s="12">
        <v>0.65072699999999994</v>
      </c>
      <c r="G67" s="65"/>
    </row>
    <row r="68" spans="1:7" x14ac:dyDescent="0.2">
      <c r="A68">
        <v>65</v>
      </c>
      <c r="B68" s="12">
        <v>0.68620000000000003</v>
      </c>
      <c r="C68" s="12">
        <v>0.68369999999999997</v>
      </c>
      <c r="D68" s="12">
        <v>0.679338</v>
      </c>
      <c r="E68" s="12">
        <v>0.67686299999999999</v>
      </c>
      <c r="G68" s="65"/>
    </row>
    <row r="69" spans="1:7" x14ac:dyDescent="0.2">
      <c r="A69">
        <v>66</v>
      </c>
      <c r="B69" s="12">
        <v>0.71150000000000002</v>
      </c>
      <c r="C69" s="12">
        <v>0.70899999999999996</v>
      </c>
      <c r="D69" s="12">
        <v>0.70438500000000004</v>
      </c>
      <c r="E69" s="12">
        <v>0.70190999999999992</v>
      </c>
      <c r="G69" s="65"/>
    </row>
    <row r="70" spans="1:7" x14ac:dyDescent="0.2">
      <c r="A70">
        <v>67</v>
      </c>
      <c r="B70" s="12">
        <v>0.73370000000000002</v>
      </c>
      <c r="C70" s="12">
        <v>0.73370000000000002</v>
      </c>
      <c r="D70" s="12">
        <v>0.72636299999999998</v>
      </c>
      <c r="E70" s="12">
        <v>0.72636299999999998</v>
      </c>
      <c r="G70" s="65"/>
    </row>
    <row r="71" spans="1:7" x14ac:dyDescent="0.2">
      <c r="A71">
        <v>68</v>
      </c>
      <c r="B71" s="12">
        <v>0.75270000000000004</v>
      </c>
      <c r="C71" s="12">
        <v>0.75439999999999996</v>
      </c>
      <c r="D71" s="12">
        <v>0.74517299999999997</v>
      </c>
      <c r="E71" s="12">
        <v>0.74685599999999996</v>
      </c>
      <c r="G71" s="65"/>
    </row>
    <row r="72" spans="1:7" x14ac:dyDescent="0.2">
      <c r="A72">
        <v>69</v>
      </c>
      <c r="B72" s="12">
        <v>0.77059999999999995</v>
      </c>
      <c r="C72" s="12">
        <v>0.77459999999999996</v>
      </c>
      <c r="D72" s="12">
        <v>0.76289399999999996</v>
      </c>
      <c r="E72" s="12">
        <v>0.76685399999999992</v>
      </c>
      <c r="G72" s="65"/>
    </row>
    <row r="73" spans="1:7" x14ac:dyDescent="0.2">
      <c r="A73">
        <v>70</v>
      </c>
      <c r="B73" s="12">
        <v>0.7833</v>
      </c>
      <c r="C73" s="12">
        <v>0.79259999999999997</v>
      </c>
      <c r="D73" s="12">
        <v>0.77546700000000002</v>
      </c>
      <c r="E73" s="12">
        <v>0.78467399999999998</v>
      </c>
      <c r="G73" s="65"/>
    </row>
    <row r="74" spans="1:7" x14ac:dyDescent="0.2">
      <c r="A74">
        <v>71</v>
      </c>
      <c r="B74" s="12">
        <v>0.79259999999999997</v>
      </c>
      <c r="C74" s="12">
        <v>0.80730000000000002</v>
      </c>
      <c r="D74" s="12">
        <v>0.78467399999999998</v>
      </c>
      <c r="E74" s="12">
        <v>0.79922700000000002</v>
      </c>
      <c r="G74" s="65"/>
    </row>
    <row r="75" spans="1:7" x14ac:dyDescent="0.2">
      <c r="A75">
        <v>72</v>
      </c>
      <c r="B75" s="12">
        <v>0.79669999999999996</v>
      </c>
      <c r="C75" s="12">
        <v>0.81489999999999996</v>
      </c>
      <c r="D75" s="12">
        <v>0.78873299999999991</v>
      </c>
      <c r="E75" s="12">
        <v>0.806751</v>
      </c>
      <c r="G75" s="65"/>
    </row>
    <row r="76" spans="1:7" x14ac:dyDescent="0.2">
      <c r="A76">
        <v>73</v>
      </c>
      <c r="B76" s="12">
        <v>0.80600000000000005</v>
      </c>
      <c r="C76" s="12">
        <v>0.82440000000000002</v>
      </c>
      <c r="D76" s="12">
        <v>0.79794000000000009</v>
      </c>
      <c r="E76" s="12">
        <v>0.81615599999999999</v>
      </c>
      <c r="G76" s="65"/>
    </row>
    <row r="77" spans="1:7" x14ac:dyDescent="0.2">
      <c r="A77">
        <v>74</v>
      </c>
      <c r="B77" s="12">
        <v>0.81599999999999995</v>
      </c>
      <c r="C77" s="12">
        <v>0.83420000000000005</v>
      </c>
      <c r="D77" s="12">
        <v>0.80783999999999989</v>
      </c>
      <c r="E77" s="12">
        <v>0.82585800000000009</v>
      </c>
      <c r="G77" s="65"/>
    </row>
    <row r="78" spans="1:7" x14ac:dyDescent="0.2">
      <c r="A78">
        <v>75</v>
      </c>
      <c r="B78" s="12">
        <v>0.82589999999999997</v>
      </c>
      <c r="C78" s="12">
        <v>0.84450000000000003</v>
      </c>
      <c r="D78" s="12">
        <v>0.81764099999999995</v>
      </c>
      <c r="E78" s="12">
        <v>0.83605499999999999</v>
      </c>
      <c r="G78" s="65"/>
    </row>
    <row r="79" spans="1:7" x14ac:dyDescent="0.2">
      <c r="A79">
        <v>76</v>
      </c>
      <c r="B79" s="12">
        <v>0.83609999999999995</v>
      </c>
      <c r="C79" s="12">
        <v>0.85589999999999999</v>
      </c>
      <c r="D79" s="12">
        <v>0.827739</v>
      </c>
      <c r="E79" s="12">
        <v>0.84734100000000001</v>
      </c>
      <c r="G79" s="65"/>
    </row>
    <row r="80" spans="1:7" x14ac:dyDescent="0.2">
      <c r="A80">
        <v>77</v>
      </c>
      <c r="B80" s="12">
        <v>0.84730000000000005</v>
      </c>
      <c r="C80" s="12">
        <v>0.86360000000000003</v>
      </c>
      <c r="D80" s="12">
        <v>0.8388270000000001</v>
      </c>
      <c r="E80" s="12">
        <v>0.85496400000000006</v>
      </c>
      <c r="G80" s="65"/>
    </row>
    <row r="81" spans="1:7" x14ac:dyDescent="0.2">
      <c r="A81">
        <v>78</v>
      </c>
      <c r="B81" s="12">
        <v>0.8579</v>
      </c>
      <c r="C81" s="12">
        <v>0.87450000000000006</v>
      </c>
      <c r="D81" s="12">
        <v>0.84932099999999999</v>
      </c>
      <c r="E81" s="12">
        <v>0.86575500000000005</v>
      </c>
      <c r="G81" s="65"/>
    </row>
    <row r="82" spans="1:7" x14ac:dyDescent="0.2">
      <c r="A82">
        <v>79</v>
      </c>
      <c r="B82" s="12">
        <v>0.86729999999999996</v>
      </c>
      <c r="C82" s="12">
        <v>0.88260000000000005</v>
      </c>
      <c r="D82" s="12">
        <v>0.85862699999999992</v>
      </c>
      <c r="E82" s="12">
        <v>0.87377400000000005</v>
      </c>
      <c r="G82" s="65"/>
    </row>
    <row r="83" spans="1:7" x14ac:dyDescent="0.2">
      <c r="A83">
        <v>80</v>
      </c>
      <c r="B83" s="12">
        <v>0.87729999999999997</v>
      </c>
      <c r="C83" s="12">
        <v>0.88870000000000005</v>
      </c>
      <c r="D83" s="12">
        <v>0.86852699999999994</v>
      </c>
      <c r="E83" s="12">
        <v>0.87981300000000007</v>
      </c>
      <c r="G83" s="65"/>
    </row>
    <row r="84" spans="1:7" x14ac:dyDescent="0.2">
      <c r="A84">
        <v>81</v>
      </c>
      <c r="B84" s="12">
        <v>0.88570000000000004</v>
      </c>
      <c r="C84" s="12">
        <v>0.8952</v>
      </c>
      <c r="D84" s="12">
        <v>0.87684300000000004</v>
      </c>
      <c r="E84" s="12">
        <v>0.88624800000000004</v>
      </c>
      <c r="G84" s="65"/>
    </row>
    <row r="85" spans="1:7" x14ac:dyDescent="0.2">
      <c r="A85">
        <v>82</v>
      </c>
      <c r="B85" s="12">
        <v>0.89580000000000004</v>
      </c>
      <c r="C85" s="12">
        <v>0.90129999999999999</v>
      </c>
      <c r="D85" s="12">
        <v>0.88684200000000002</v>
      </c>
      <c r="E85" s="12">
        <v>0.89228699999999994</v>
      </c>
      <c r="G85" s="65"/>
    </row>
    <row r="86" spans="1:7" x14ac:dyDescent="0.2">
      <c r="A86">
        <v>83</v>
      </c>
      <c r="B86" s="12">
        <v>0.9052</v>
      </c>
      <c r="C86" s="12">
        <v>0.90849999999999997</v>
      </c>
      <c r="D86" s="12">
        <v>0.89614799999999994</v>
      </c>
      <c r="E86" s="12">
        <v>0.89941499999999996</v>
      </c>
      <c r="G86" s="65"/>
    </row>
    <row r="87" spans="1:7" x14ac:dyDescent="0.2">
      <c r="A87">
        <v>84</v>
      </c>
      <c r="B87" s="12">
        <v>0.91100000000000003</v>
      </c>
      <c r="C87" s="12">
        <v>0.91379999999999995</v>
      </c>
      <c r="D87" s="12">
        <v>0.90188999999999997</v>
      </c>
      <c r="E87" s="12">
        <v>0.90466199999999997</v>
      </c>
      <c r="G87" s="65"/>
    </row>
    <row r="88" spans="1:7" x14ac:dyDescent="0.2">
      <c r="A88">
        <v>85</v>
      </c>
      <c r="B88" s="12">
        <v>0.91690000000000005</v>
      </c>
      <c r="C88" s="12">
        <v>0.91769999999999996</v>
      </c>
      <c r="D88" s="12">
        <v>0.90773100000000007</v>
      </c>
      <c r="E88" s="12">
        <v>0.90852299999999997</v>
      </c>
      <c r="G88" s="65"/>
    </row>
    <row r="89" spans="1:7" x14ac:dyDescent="0.2">
      <c r="A89">
        <v>86</v>
      </c>
      <c r="B89" s="12">
        <v>0.92230000000000001</v>
      </c>
      <c r="C89" s="12">
        <v>0.92120000000000002</v>
      </c>
      <c r="D89" s="12">
        <v>0.91307700000000003</v>
      </c>
      <c r="E89" s="12">
        <v>0.91198800000000002</v>
      </c>
      <c r="G89" s="65"/>
    </row>
    <row r="90" spans="1:7" x14ac:dyDescent="0.2">
      <c r="A90">
        <v>87</v>
      </c>
      <c r="B90" s="12">
        <v>0.93059999999999998</v>
      </c>
      <c r="C90" s="12">
        <v>0.92500000000000004</v>
      </c>
      <c r="D90" s="12">
        <v>0.92129399999999995</v>
      </c>
      <c r="E90" s="12">
        <v>0.91575000000000006</v>
      </c>
      <c r="G90" s="65"/>
    </row>
    <row r="91" spans="1:7" x14ac:dyDescent="0.2">
      <c r="A91">
        <v>88</v>
      </c>
      <c r="B91" s="12">
        <v>0.93720000000000003</v>
      </c>
      <c r="C91" s="12">
        <v>0.92989999999999995</v>
      </c>
      <c r="D91" s="12">
        <v>0.92782799999999999</v>
      </c>
      <c r="E91" s="12">
        <v>0.92060099999999989</v>
      </c>
      <c r="G91" s="65"/>
    </row>
    <row r="92" spans="1:7" x14ac:dyDescent="0.2">
      <c r="A92">
        <v>89</v>
      </c>
      <c r="B92" s="12">
        <v>0.9456</v>
      </c>
      <c r="C92" s="12">
        <v>0.93540000000000001</v>
      </c>
      <c r="D92" s="12">
        <v>0.93614399999999998</v>
      </c>
      <c r="E92" s="12">
        <v>0.92604600000000004</v>
      </c>
      <c r="G92" s="65"/>
    </row>
    <row r="93" spans="1:7" x14ac:dyDescent="0.2">
      <c r="A93">
        <v>90</v>
      </c>
      <c r="B93" s="12">
        <v>0.95050000000000001</v>
      </c>
      <c r="C93" s="12">
        <v>0.94130000000000003</v>
      </c>
      <c r="D93" s="12">
        <v>0.94099500000000003</v>
      </c>
      <c r="E93" s="12">
        <v>0.93188700000000002</v>
      </c>
      <c r="G93" s="65"/>
    </row>
    <row r="94" spans="1:7" x14ac:dyDescent="0.2">
      <c r="A94">
        <v>91</v>
      </c>
      <c r="B94" s="12">
        <v>0.95550000000000002</v>
      </c>
      <c r="C94" s="12">
        <v>0.94710000000000005</v>
      </c>
      <c r="D94" s="12">
        <v>0.94594500000000004</v>
      </c>
      <c r="E94" s="12">
        <v>0.93762900000000005</v>
      </c>
      <c r="G94" s="65"/>
    </row>
    <row r="95" spans="1:7" x14ac:dyDescent="0.2">
      <c r="A95">
        <v>92</v>
      </c>
      <c r="B95" s="12">
        <v>0.96040000000000003</v>
      </c>
      <c r="C95" s="12">
        <v>0.95299999999999996</v>
      </c>
      <c r="D95" s="12">
        <v>0.95079599999999997</v>
      </c>
      <c r="E95" s="12">
        <v>0.94346999999999992</v>
      </c>
      <c r="G95" s="65"/>
    </row>
    <row r="96" spans="1:7" x14ac:dyDescent="0.2">
      <c r="A96">
        <v>93</v>
      </c>
      <c r="B96" s="12">
        <v>0.96540000000000004</v>
      </c>
      <c r="C96" s="12">
        <v>0.95889999999999997</v>
      </c>
      <c r="D96" s="12">
        <v>0.95574599999999998</v>
      </c>
      <c r="E96" s="12">
        <v>0.94931100000000002</v>
      </c>
      <c r="G96" s="65"/>
    </row>
    <row r="97" spans="1:7" x14ac:dyDescent="0.2">
      <c r="A97">
        <v>94</v>
      </c>
      <c r="B97" s="12">
        <v>0.97030000000000005</v>
      </c>
      <c r="C97" s="12">
        <v>0.96479999999999999</v>
      </c>
      <c r="D97" s="12">
        <v>0.96059700000000003</v>
      </c>
      <c r="E97" s="12">
        <v>0.955152</v>
      </c>
      <c r="G97" s="65"/>
    </row>
    <row r="98" spans="1:7" x14ac:dyDescent="0.2">
      <c r="A98">
        <v>95</v>
      </c>
      <c r="B98" s="12">
        <v>0.97529999999999994</v>
      </c>
      <c r="C98" s="12">
        <v>0.97060000000000002</v>
      </c>
      <c r="D98" s="12">
        <v>0.96554699999999993</v>
      </c>
      <c r="E98" s="12">
        <v>0.96089400000000003</v>
      </c>
      <c r="G98" s="65"/>
    </row>
    <row r="99" spans="1:7" x14ac:dyDescent="0.2">
      <c r="A99">
        <v>96</v>
      </c>
      <c r="B99" s="12">
        <v>0.98019999999999996</v>
      </c>
      <c r="C99" s="12">
        <v>0.97650000000000003</v>
      </c>
      <c r="D99" s="12">
        <v>0.97039799999999998</v>
      </c>
      <c r="E99" s="12">
        <v>0.96673500000000001</v>
      </c>
      <c r="G99" s="65"/>
    </row>
    <row r="100" spans="1:7" x14ac:dyDescent="0.2">
      <c r="A100">
        <v>97</v>
      </c>
      <c r="B100" s="12">
        <v>0.98519999999999996</v>
      </c>
      <c r="C100" s="12">
        <v>0.98240000000000005</v>
      </c>
      <c r="D100" s="12">
        <v>0.97534799999999999</v>
      </c>
      <c r="E100" s="12">
        <v>0.972576</v>
      </c>
      <c r="G100" s="65"/>
    </row>
    <row r="101" spans="1:7" x14ac:dyDescent="0.2">
      <c r="A101">
        <v>98</v>
      </c>
      <c r="B101" s="12">
        <v>0.99009999999999998</v>
      </c>
      <c r="C101" s="12">
        <v>0.98829999999999996</v>
      </c>
      <c r="D101" s="12">
        <v>0.98019899999999993</v>
      </c>
      <c r="E101" s="12">
        <v>0.97841699999999998</v>
      </c>
      <c r="G101" s="65"/>
    </row>
    <row r="102" spans="1:7" x14ac:dyDescent="0.2">
      <c r="A102">
        <v>99</v>
      </c>
      <c r="B102" s="12">
        <v>0.99509999999999998</v>
      </c>
      <c r="C102" s="12">
        <v>0.99409999999999998</v>
      </c>
      <c r="D102" s="12">
        <v>0.98514899999999994</v>
      </c>
      <c r="E102" s="12">
        <v>0.98415900000000001</v>
      </c>
      <c r="G102" s="65"/>
    </row>
    <row r="103" spans="1:7" x14ac:dyDescent="0.2">
      <c r="A103">
        <v>100</v>
      </c>
      <c r="B103" s="12">
        <v>1</v>
      </c>
      <c r="C103" s="12">
        <v>1</v>
      </c>
      <c r="D103" s="12">
        <v>1</v>
      </c>
      <c r="E103" s="12">
        <v>1</v>
      </c>
      <c r="G103" s="65"/>
    </row>
    <row r="104" spans="1:7" x14ac:dyDescent="0.2">
      <c r="A104">
        <v>101</v>
      </c>
      <c r="B104" s="12">
        <v>1</v>
      </c>
      <c r="C104" s="12">
        <v>1</v>
      </c>
      <c r="D104" s="12">
        <v>1</v>
      </c>
      <c r="E104" s="12">
        <v>1</v>
      </c>
      <c r="G104" s="65"/>
    </row>
    <row r="105" spans="1:7" x14ac:dyDescent="0.2">
      <c r="A105">
        <v>102</v>
      </c>
      <c r="B105" s="12">
        <v>1</v>
      </c>
      <c r="C105" s="12">
        <v>1</v>
      </c>
      <c r="D105" s="12">
        <v>1</v>
      </c>
      <c r="E105" s="12">
        <v>1</v>
      </c>
      <c r="G105" s="65"/>
    </row>
    <row r="106" spans="1:7" x14ac:dyDescent="0.2">
      <c r="A106">
        <v>103</v>
      </c>
      <c r="B106" s="12">
        <v>1</v>
      </c>
      <c r="C106" s="12">
        <v>1</v>
      </c>
      <c r="D106" s="12">
        <v>1</v>
      </c>
      <c r="E106" s="12">
        <v>1</v>
      </c>
      <c r="G106" s="65"/>
    </row>
    <row r="107" spans="1:7" x14ac:dyDescent="0.2">
      <c r="A107">
        <v>104</v>
      </c>
      <c r="B107" s="12">
        <v>1</v>
      </c>
      <c r="C107" s="12">
        <v>1</v>
      </c>
      <c r="D107" s="12">
        <v>1</v>
      </c>
      <c r="E107" s="12">
        <v>1</v>
      </c>
      <c r="G107" s="65"/>
    </row>
    <row r="108" spans="1:7" x14ac:dyDescent="0.2">
      <c r="A108">
        <v>105</v>
      </c>
      <c r="B108" s="12">
        <v>1</v>
      </c>
      <c r="C108" s="12">
        <v>1</v>
      </c>
      <c r="D108" s="12">
        <v>1</v>
      </c>
      <c r="E108" s="12">
        <v>1</v>
      </c>
      <c r="G108" s="65"/>
    </row>
    <row r="109" spans="1:7" x14ac:dyDescent="0.2">
      <c r="A109">
        <v>106</v>
      </c>
      <c r="B109" s="12">
        <v>1</v>
      </c>
      <c r="C109" s="12">
        <v>1</v>
      </c>
      <c r="D109" s="12">
        <v>1</v>
      </c>
      <c r="E109" s="12">
        <v>1</v>
      </c>
      <c r="G109" s="65"/>
    </row>
    <row r="110" spans="1:7" x14ac:dyDescent="0.2">
      <c r="A110">
        <v>107</v>
      </c>
      <c r="B110" s="12">
        <v>1</v>
      </c>
      <c r="C110" s="12">
        <v>1</v>
      </c>
      <c r="D110" s="12">
        <v>1</v>
      </c>
      <c r="E110" s="12">
        <v>1</v>
      </c>
      <c r="G110" s="65"/>
    </row>
    <row r="111" spans="1:7" x14ac:dyDescent="0.2">
      <c r="A111">
        <v>108</v>
      </c>
      <c r="B111" s="12">
        <v>1</v>
      </c>
      <c r="C111" s="12">
        <v>1</v>
      </c>
      <c r="D111" s="12">
        <v>1</v>
      </c>
      <c r="E111" s="12">
        <v>1</v>
      </c>
      <c r="G111" s="65"/>
    </row>
    <row r="112" spans="1:7" x14ac:dyDescent="0.2">
      <c r="A112">
        <v>109</v>
      </c>
      <c r="B112" s="12">
        <v>1</v>
      </c>
      <c r="C112" s="12">
        <v>1</v>
      </c>
      <c r="D112" s="12">
        <v>1</v>
      </c>
      <c r="E112" s="12">
        <v>1</v>
      </c>
      <c r="G112" s="65"/>
    </row>
    <row r="113" spans="1:7" x14ac:dyDescent="0.2">
      <c r="A113">
        <v>110</v>
      </c>
      <c r="B113" s="12">
        <v>1</v>
      </c>
      <c r="C113" s="12">
        <v>1</v>
      </c>
      <c r="D113" s="12">
        <v>1</v>
      </c>
      <c r="E113" s="12">
        <v>1</v>
      </c>
      <c r="G113" s="65"/>
    </row>
    <row r="114" spans="1:7" x14ac:dyDescent="0.2">
      <c r="A114">
        <v>111</v>
      </c>
      <c r="B114" s="12">
        <v>1</v>
      </c>
      <c r="C114" s="12">
        <v>1</v>
      </c>
      <c r="D114" s="12">
        <v>1</v>
      </c>
      <c r="E114" s="12">
        <v>1</v>
      </c>
      <c r="G114" s="65"/>
    </row>
    <row r="115" spans="1:7" x14ac:dyDescent="0.2">
      <c r="A115">
        <v>112</v>
      </c>
      <c r="B115" s="12">
        <v>1</v>
      </c>
      <c r="C115" s="12">
        <v>1</v>
      </c>
      <c r="D115" s="12">
        <v>1</v>
      </c>
      <c r="E115" s="12">
        <v>1</v>
      </c>
      <c r="G115" s="65"/>
    </row>
    <row r="116" spans="1:7" x14ac:dyDescent="0.2">
      <c r="A116">
        <v>113</v>
      </c>
      <c r="B116" s="12">
        <v>1</v>
      </c>
      <c r="C116" s="12">
        <v>1</v>
      </c>
      <c r="D116" s="12">
        <v>1</v>
      </c>
      <c r="E116" s="12">
        <v>1</v>
      </c>
      <c r="G116" s="65"/>
    </row>
    <row r="117" spans="1:7" x14ac:dyDescent="0.2">
      <c r="A117">
        <v>114</v>
      </c>
      <c r="B117" s="12">
        <v>1</v>
      </c>
      <c r="C117" s="12">
        <v>1</v>
      </c>
      <c r="D117" s="12">
        <v>1</v>
      </c>
      <c r="E117" s="12">
        <v>1</v>
      </c>
      <c r="G117" s="65"/>
    </row>
    <row r="118" spans="1:7" x14ac:dyDescent="0.2">
      <c r="A118">
        <v>115</v>
      </c>
      <c r="B118" s="12">
        <v>1</v>
      </c>
      <c r="C118" s="12">
        <v>1</v>
      </c>
      <c r="D118" s="12">
        <v>1</v>
      </c>
      <c r="E118" s="12">
        <v>1</v>
      </c>
      <c r="G118" s="65"/>
    </row>
    <row r="119" spans="1:7" x14ac:dyDescent="0.2">
      <c r="A119">
        <v>116</v>
      </c>
      <c r="B119" s="12">
        <v>1</v>
      </c>
      <c r="C119" s="12">
        <v>1</v>
      </c>
      <c r="D119" s="12">
        <v>1</v>
      </c>
      <c r="E119" s="12">
        <v>1</v>
      </c>
      <c r="G119" s="65"/>
    </row>
    <row r="120" spans="1:7" x14ac:dyDescent="0.2">
      <c r="A120">
        <v>117</v>
      </c>
      <c r="B120" s="12">
        <v>1</v>
      </c>
      <c r="C120" s="12">
        <v>1</v>
      </c>
      <c r="D120" s="12">
        <v>1</v>
      </c>
      <c r="E120" s="12">
        <v>1</v>
      </c>
      <c r="G120" s="65"/>
    </row>
    <row r="121" spans="1:7" x14ac:dyDescent="0.2">
      <c r="A121">
        <v>118</v>
      </c>
      <c r="B121" s="12">
        <v>1</v>
      </c>
      <c r="C121" s="12">
        <v>1</v>
      </c>
      <c r="D121" s="12">
        <v>1</v>
      </c>
      <c r="E121" s="12">
        <v>1</v>
      </c>
      <c r="G121" s="65"/>
    </row>
    <row r="122" spans="1:7" x14ac:dyDescent="0.2">
      <c r="A122">
        <v>119</v>
      </c>
      <c r="B122" s="12">
        <v>1</v>
      </c>
      <c r="C122" s="12">
        <v>1</v>
      </c>
      <c r="D122" s="12">
        <v>1</v>
      </c>
      <c r="E122" s="12">
        <v>1</v>
      </c>
      <c r="G122" s="65"/>
    </row>
    <row r="123" spans="1:7" x14ac:dyDescent="0.2">
      <c r="A123">
        <v>120</v>
      </c>
      <c r="B123" s="12">
        <v>1</v>
      </c>
      <c r="C123" s="12">
        <v>1</v>
      </c>
      <c r="D123" s="12">
        <v>1</v>
      </c>
      <c r="E123" s="12">
        <v>1</v>
      </c>
      <c r="G123" s="65"/>
    </row>
    <row r="124" spans="1:7" x14ac:dyDescent="0.2">
      <c r="G124" s="6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C27D-5FD3-49E5-8222-CD704152FC66}">
  <sheetPr codeName="Blad11"/>
  <dimension ref="A1:E123"/>
  <sheetViews>
    <sheetView workbookViewId="0">
      <selection activeCell="I9" sqref="I9"/>
    </sheetView>
  </sheetViews>
  <sheetFormatPr baseColWidth="10" defaultColWidth="8.83203125" defaultRowHeight="15" x14ac:dyDescent="0.2"/>
  <cols>
    <col min="2" max="2" width="17.6640625" bestFit="1" customWidth="1"/>
    <col min="3" max="3" width="23.5" bestFit="1" customWidth="1"/>
    <col min="4" max="5" width="22.5" bestFit="1" customWidth="1"/>
  </cols>
  <sheetData>
    <row r="1" spans="1:5" x14ac:dyDescent="0.2">
      <c r="A1" s="7" t="s">
        <v>183</v>
      </c>
      <c r="B1" s="8"/>
      <c r="C1" s="9"/>
      <c r="D1" s="9"/>
      <c r="E1" s="9"/>
    </row>
    <row r="2" spans="1:5" x14ac:dyDescent="0.2">
      <c r="A2" s="10" t="s">
        <v>3</v>
      </c>
      <c r="B2" s="11" t="s">
        <v>184</v>
      </c>
      <c r="C2" s="11" t="s">
        <v>185</v>
      </c>
      <c r="D2" s="11" t="s">
        <v>186</v>
      </c>
      <c r="E2" s="11" t="s">
        <v>2175</v>
      </c>
    </row>
    <row r="3" spans="1:5" x14ac:dyDescent="0.2">
      <c r="A3">
        <v>0</v>
      </c>
      <c r="B3" s="12">
        <v>0.7</v>
      </c>
      <c r="C3" s="12">
        <v>0.3</v>
      </c>
      <c r="D3" s="12">
        <v>0.5</v>
      </c>
      <c r="E3" s="12">
        <v>0.64999999999999991</v>
      </c>
    </row>
    <row r="4" spans="1:5" x14ac:dyDescent="0.2">
      <c r="A4">
        <v>1</v>
      </c>
      <c r="B4" s="12">
        <v>0.7</v>
      </c>
      <c r="C4" s="12">
        <v>0.3</v>
      </c>
      <c r="D4" s="12">
        <v>0.5</v>
      </c>
      <c r="E4" s="12">
        <v>0.64999999999999991</v>
      </c>
    </row>
    <row r="5" spans="1:5" x14ac:dyDescent="0.2">
      <c r="A5">
        <v>2</v>
      </c>
      <c r="B5" s="12">
        <v>0.7</v>
      </c>
      <c r="C5" s="12">
        <v>0.3</v>
      </c>
      <c r="D5" s="12">
        <v>0.5</v>
      </c>
      <c r="E5" s="12">
        <v>0.64999999999999991</v>
      </c>
    </row>
    <row r="6" spans="1:5" x14ac:dyDescent="0.2">
      <c r="A6">
        <v>3</v>
      </c>
      <c r="B6" s="12">
        <v>0.7</v>
      </c>
      <c r="C6" s="12">
        <v>0.3</v>
      </c>
      <c r="D6" s="12">
        <v>0.5</v>
      </c>
      <c r="E6" s="12">
        <v>0.64999999999999991</v>
      </c>
    </row>
    <row r="7" spans="1:5" x14ac:dyDescent="0.2">
      <c r="A7">
        <v>4</v>
      </c>
      <c r="B7" s="12">
        <v>0.7</v>
      </c>
      <c r="C7" s="12">
        <v>0.3</v>
      </c>
      <c r="D7" s="12">
        <v>0.5</v>
      </c>
      <c r="E7" s="12">
        <v>0.64999999999999991</v>
      </c>
    </row>
    <row r="8" spans="1:5" x14ac:dyDescent="0.2">
      <c r="A8">
        <v>5</v>
      </c>
      <c r="B8" s="12">
        <v>0.7</v>
      </c>
      <c r="C8" s="12">
        <v>0.3</v>
      </c>
      <c r="D8" s="12">
        <v>0.5</v>
      </c>
      <c r="E8" s="12">
        <v>0.64999999999999991</v>
      </c>
    </row>
    <row r="9" spans="1:5" x14ac:dyDescent="0.2">
      <c r="A9">
        <v>6</v>
      </c>
      <c r="B9" s="12">
        <v>0.7</v>
      </c>
      <c r="C9" s="12">
        <v>0.3</v>
      </c>
      <c r="D9" s="12">
        <v>0.52</v>
      </c>
      <c r="E9" s="12">
        <v>0.64999999999999991</v>
      </c>
    </row>
    <row r="10" spans="1:5" x14ac:dyDescent="0.2">
      <c r="A10">
        <v>7</v>
      </c>
      <c r="B10" s="12">
        <v>0.7</v>
      </c>
      <c r="C10" s="12">
        <v>0.3</v>
      </c>
      <c r="D10" s="12">
        <v>0.52</v>
      </c>
      <c r="E10" s="12">
        <v>0.64999999999999991</v>
      </c>
    </row>
    <row r="11" spans="1:5" x14ac:dyDescent="0.2">
      <c r="A11">
        <v>8</v>
      </c>
      <c r="B11" s="12">
        <v>0.7</v>
      </c>
      <c r="C11" s="12">
        <v>0.3</v>
      </c>
      <c r="D11" s="12">
        <v>0.52</v>
      </c>
      <c r="E11" s="12">
        <v>0.64999999999999991</v>
      </c>
    </row>
    <row r="12" spans="1:5" x14ac:dyDescent="0.2">
      <c r="A12">
        <v>9</v>
      </c>
      <c r="B12" s="12">
        <v>0.7</v>
      </c>
      <c r="C12" s="12">
        <v>0.3</v>
      </c>
      <c r="D12" s="12">
        <v>0.52</v>
      </c>
      <c r="E12" s="12">
        <v>0.64999999999999991</v>
      </c>
    </row>
    <row r="13" spans="1:5" x14ac:dyDescent="0.2">
      <c r="A13">
        <v>10</v>
      </c>
      <c r="B13" s="12">
        <v>0.7</v>
      </c>
      <c r="C13" s="12">
        <v>0.3</v>
      </c>
      <c r="D13" s="12">
        <v>0.52</v>
      </c>
      <c r="E13" s="12">
        <v>0.64999999999999991</v>
      </c>
    </row>
    <row r="14" spans="1:5" x14ac:dyDescent="0.2">
      <c r="A14">
        <v>11</v>
      </c>
      <c r="B14" s="12">
        <v>0.7</v>
      </c>
      <c r="C14" s="12">
        <v>0.3</v>
      </c>
      <c r="D14" s="12">
        <v>0.52</v>
      </c>
      <c r="E14" s="12">
        <v>0.64999999999999991</v>
      </c>
    </row>
    <row r="15" spans="1:5" x14ac:dyDescent="0.2">
      <c r="A15">
        <v>12</v>
      </c>
      <c r="B15" s="12">
        <v>0.7</v>
      </c>
      <c r="C15" s="12">
        <v>0.3</v>
      </c>
      <c r="D15" s="12">
        <v>0.52</v>
      </c>
      <c r="E15" s="12">
        <v>0.64999999999999991</v>
      </c>
    </row>
    <row r="16" spans="1:5" x14ac:dyDescent="0.2">
      <c r="A16">
        <v>13</v>
      </c>
      <c r="B16" s="12">
        <v>0.7</v>
      </c>
      <c r="C16" s="12">
        <v>0.3</v>
      </c>
      <c r="D16" s="12">
        <v>0.52</v>
      </c>
      <c r="E16" s="12">
        <v>0.64999999999999991</v>
      </c>
    </row>
    <row r="17" spans="1:5" x14ac:dyDescent="0.2">
      <c r="A17">
        <v>14</v>
      </c>
      <c r="B17" s="12">
        <v>0.7</v>
      </c>
      <c r="C17" s="12">
        <v>0.3</v>
      </c>
      <c r="D17" s="12">
        <v>0.52</v>
      </c>
      <c r="E17" s="12">
        <v>0.64999999999999991</v>
      </c>
    </row>
    <row r="18" spans="1:5" x14ac:dyDescent="0.2">
      <c r="A18">
        <v>15</v>
      </c>
      <c r="B18" s="12">
        <v>0.7</v>
      </c>
      <c r="C18" s="12">
        <v>0.3</v>
      </c>
      <c r="D18" s="12">
        <v>0.52</v>
      </c>
      <c r="E18" s="12">
        <v>0.64999999999999991</v>
      </c>
    </row>
    <row r="19" spans="1:5" x14ac:dyDescent="0.2">
      <c r="A19">
        <v>16</v>
      </c>
      <c r="B19" s="12">
        <v>0.7</v>
      </c>
      <c r="C19" s="12">
        <v>0.3</v>
      </c>
      <c r="D19" s="12">
        <v>0.52</v>
      </c>
      <c r="E19" s="12">
        <v>0.64999999999999991</v>
      </c>
    </row>
    <row r="20" spans="1:5" x14ac:dyDescent="0.2">
      <c r="A20">
        <v>17</v>
      </c>
      <c r="B20" s="12">
        <v>0.7</v>
      </c>
      <c r="C20" s="12">
        <v>0.3</v>
      </c>
      <c r="D20" s="12">
        <v>0.52</v>
      </c>
      <c r="E20" s="12">
        <v>0.64999999999999991</v>
      </c>
    </row>
    <row r="21" spans="1:5" x14ac:dyDescent="0.2">
      <c r="A21">
        <v>18</v>
      </c>
      <c r="B21" s="12">
        <v>0.7</v>
      </c>
      <c r="C21" s="12">
        <v>0.3</v>
      </c>
      <c r="D21" s="12">
        <v>0.52</v>
      </c>
      <c r="E21" s="12">
        <v>0.64999999999999991</v>
      </c>
    </row>
    <row r="22" spans="1:5" x14ac:dyDescent="0.2">
      <c r="A22">
        <v>19</v>
      </c>
      <c r="B22" s="12">
        <v>0.7</v>
      </c>
      <c r="C22" s="12">
        <v>0.3</v>
      </c>
      <c r="D22" s="12">
        <v>0.52</v>
      </c>
      <c r="E22" s="12">
        <v>0.64999999999999991</v>
      </c>
    </row>
    <row r="23" spans="1:5" x14ac:dyDescent="0.2">
      <c r="A23">
        <v>20</v>
      </c>
      <c r="B23" s="12">
        <v>0.7</v>
      </c>
      <c r="C23" s="12">
        <v>0.3</v>
      </c>
      <c r="D23" s="12">
        <v>0.52</v>
      </c>
      <c r="E23" s="12">
        <v>0.64999999999999991</v>
      </c>
    </row>
    <row r="24" spans="1:5" x14ac:dyDescent="0.2">
      <c r="A24">
        <v>21</v>
      </c>
      <c r="B24" s="12">
        <v>0.7</v>
      </c>
      <c r="C24" s="12">
        <v>0.3</v>
      </c>
      <c r="D24" s="12">
        <v>0.52</v>
      </c>
      <c r="E24" s="12">
        <v>0.64999999999999991</v>
      </c>
    </row>
    <row r="25" spans="1:5" x14ac:dyDescent="0.2">
      <c r="A25">
        <v>22</v>
      </c>
      <c r="B25" s="12">
        <v>0.7</v>
      </c>
      <c r="C25" s="12">
        <v>0.3</v>
      </c>
      <c r="D25" s="12">
        <v>0.52</v>
      </c>
      <c r="E25" s="12">
        <v>0.64999999999999991</v>
      </c>
    </row>
    <row r="26" spans="1:5" x14ac:dyDescent="0.2">
      <c r="A26">
        <v>23</v>
      </c>
      <c r="B26" s="12">
        <v>0.7</v>
      </c>
      <c r="C26" s="12">
        <v>0.3</v>
      </c>
      <c r="D26" s="12">
        <v>0.52</v>
      </c>
      <c r="E26" s="12">
        <v>0.64999999999999991</v>
      </c>
    </row>
    <row r="27" spans="1:5" x14ac:dyDescent="0.2">
      <c r="A27">
        <v>24</v>
      </c>
      <c r="B27" s="12">
        <v>0.7</v>
      </c>
      <c r="C27" s="12">
        <v>0.3</v>
      </c>
      <c r="D27" s="12">
        <v>0.52</v>
      </c>
      <c r="E27" s="12">
        <v>0.64999999999999991</v>
      </c>
    </row>
    <row r="28" spans="1:5" x14ac:dyDescent="0.2">
      <c r="A28">
        <v>25</v>
      </c>
      <c r="B28" s="12">
        <v>0.7</v>
      </c>
      <c r="C28" s="12">
        <v>0.3</v>
      </c>
      <c r="D28" s="12">
        <v>0.52</v>
      </c>
      <c r="E28" s="12">
        <v>0.64999999999999991</v>
      </c>
    </row>
    <row r="29" spans="1:5" x14ac:dyDescent="0.2">
      <c r="A29">
        <v>26</v>
      </c>
      <c r="B29" s="12">
        <v>0.7</v>
      </c>
      <c r="C29" s="12">
        <v>0.3</v>
      </c>
      <c r="D29" s="12">
        <v>0.52</v>
      </c>
      <c r="E29" s="12">
        <v>0.64999999999999991</v>
      </c>
    </row>
    <row r="30" spans="1:5" x14ac:dyDescent="0.2">
      <c r="A30">
        <v>27</v>
      </c>
      <c r="B30" s="12">
        <v>0.7</v>
      </c>
      <c r="C30" s="12">
        <v>0.3</v>
      </c>
      <c r="D30" s="12">
        <v>0.52</v>
      </c>
      <c r="E30" s="12">
        <v>0.64999999999999991</v>
      </c>
    </row>
    <row r="31" spans="1:5" x14ac:dyDescent="0.2">
      <c r="A31">
        <v>28</v>
      </c>
      <c r="B31" s="12">
        <v>0.7</v>
      </c>
      <c r="C31" s="12">
        <v>0.3</v>
      </c>
      <c r="D31" s="12">
        <v>0.52</v>
      </c>
      <c r="E31" s="12">
        <v>0.64999999999999991</v>
      </c>
    </row>
    <row r="32" spans="1:5" x14ac:dyDescent="0.2">
      <c r="A32">
        <v>29</v>
      </c>
      <c r="B32" s="12">
        <v>0.7</v>
      </c>
      <c r="C32" s="12">
        <v>0.3</v>
      </c>
      <c r="D32" s="12">
        <v>0.52</v>
      </c>
      <c r="E32" s="12">
        <v>0.64999999999999991</v>
      </c>
    </row>
    <row r="33" spans="1:5" x14ac:dyDescent="0.2">
      <c r="A33">
        <v>30</v>
      </c>
      <c r="B33" s="12">
        <v>0.7</v>
      </c>
      <c r="C33" s="12">
        <v>0.3</v>
      </c>
      <c r="D33" s="12">
        <v>0.52</v>
      </c>
      <c r="E33" s="12">
        <v>0.64999999999999991</v>
      </c>
    </row>
    <row r="34" spans="1:5" x14ac:dyDescent="0.2">
      <c r="A34">
        <v>31</v>
      </c>
      <c r="B34" s="12">
        <v>0.75</v>
      </c>
      <c r="C34" s="12">
        <v>0.3</v>
      </c>
      <c r="D34" s="12">
        <v>0.52</v>
      </c>
      <c r="E34" s="12">
        <v>0.7</v>
      </c>
    </row>
    <row r="35" spans="1:5" x14ac:dyDescent="0.2">
      <c r="A35">
        <v>32</v>
      </c>
      <c r="B35" s="12">
        <v>0.75</v>
      </c>
      <c r="C35" s="12">
        <v>0.3</v>
      </c>
      <c r="D35" s="12">
        <v>0.52</v>
      </c>
      <c r="E35" s="12">
        <v>0.7</v>
      </c>
    </row>
    <row r="36" spans="1:5" x14ac:dyDescent="0.2">
      <c r="A36">
        <v>33</v>
      </c>
      <c r="B36" s="12">
        <v>0.75</v>
      </c>
      <c r="C36" s="12">
        <v>0.3</v>
      </c>
      <c r="D36" s="12">
        <v>0.52</v>
      </c>
      <c r="E36" s="12">
        <v>0.7</v>
      </c>
    </row>
    <row r="37" spans="1:5" x14ac:dyDescent="0.2">
      <c r="A37">
        <v>34</v>
      </c>
      <c r="B37" s="12">
        <v>0.75</v>
      </c>
      <c r="C37" s="12">
        <v>0.3</v>
      </c>
      <c r="D37" s="12">
        <v>0.52</v>
      </c>
      <c r="E37" s="12">
        <v>0.7</v>
      </c>
    </row>
    <row r="38" spans="1:5" x14ac:dyDescent="0.2">
      <c r="A38">
        <v>35</v>
      </c>
      <c r="B38" s="12">
        <v>0.75</v>
      </c>
      <c r="C38" s="12">
        <v>0.3</v>
      </c>
      <c r="D38" s="12">
        <v>0.52</v>
      </c>
      <c r="E38" s="12">
        <v>0.7</v>
      </c>
    </row>
    <row r="39" spans="1:5" x14ac:dyDescent="0.2">
      <c r="A39">
        <v>36</v>
      </c>
      <c r="B39" s="12">
        <v>0.75</v>
      </c>
      <c r="C39" s="12">
        <v>0.3</v>
      </c>
      <c r="D39" s="12">
        <v>0.52</v>
      </c>
      <c r="E39" s="12">
        <v>0.7</v>
      </c>
    </row>
    <row r="40" spans="1:5" x14ac:dyDescent="0.2">
      <c r="A40">
        <v>37</v>
      </c>
      <c r="B40" s="12">
        <v>0.75</v>
      </c>
      <c r="C40" s="12">
        <v>0.3</v>
      </c>
      <c r="D40" s="12">
        <v>0.52</v>
      </c>
      <c r="E40" s="12">
        <v>0.7</v>
      </c>
    </row>
    <row r="41" spans="1:5" x14ac:dyDescent="0.2">
      <c r="A41">
        <v>38</v>
      </c>
      <c r="B41" s="12">
        <v>0.75</v>
      </c>
      <c r="C41" s="12">
        <v>0.3</v>
      </c>
      <c r="D41" s="12">
        <v>0.52</v>
      </c>
      <c r="E41" s="12">
        <v>0.7</v>
      </c>
    </row>
    <row r="42" spans="1:5" x14ac:dyDescent="0.2">
      <c r="A42">
        <v>39</v>
      </c>
      <c r="B42" s="12">
        <v>0.75</v>
      </c>
      <c r="C42" s="12">
        <v>0.3</v>
      </c>
      <c r="D42" s="12">
        <v>0.52</v>
      </c>
      <c r="E42" s="12">
        <v>0.7</v>
      </c>
    </row>
    <row r="43" spans="1:5" x14ac:dyDescent="0.2">
      <c r="A43">
        <v>40</v>
      </c>
      <c r="B43" s="12">
        <v>0.75</v>
      </c>
      <c r="C43" s="12">
        <v>0.3</v>
      </c>
      <c r="D43" s="12">
        <v>0.52</v>
      </c>
      <c r="E43" s="12">
        <v>0.7</v>
      </c>
    </row>
    <row r="44" spans="1:5" x14ac:dyDescent="0.2">
      <c r="A44">
        <v>41</v>
      </c>
      <c r="B44" s="12">
        <v>0.75</v>
      </c>
      <c r="C44" s="12">
        <v>0.3</v>
      </c>
      <c r="D44" s="12">
        <v>0.52</v>
      </c>
      <c r="E44" s="12">
        <v>0.7</v>
      </c>
    </row>
    <row r="45" spans="1:5" x14ac:dyDescent="0.2">
      <c r="A45">
        <v>42</v>
      </c>
      <c r="B45" s="12">
        <v>0.75</v>
      </c>
      <c r="C45" s="12">
        <v>0.3</v>
      </c>
      <c r="D45" s="12">
        <v>0.52</v>
      </c>
      <c r="E45" s="12">
        <v>0.7</v>
      </c>
    </row>
    <row r="46" spans="1:5" x14ac:dyDescent="0.2">
      <c r="A46">
        <v>43</v>
      </c>
      <c r="B46" s="12">
        <v>0.75</v>
      </c>
      <c r="C46" s="12">
        <v>0.3</v>
      </c>
      <c r="D46" s="12">
        <v>0.52</v>
      </c>
      <c r="E46" s="12">
        <v>0.7</v>
      </c>
    </row>
    <row r="47" spans="1:5" x14ac:dyDescent="0.2">
      <c r="A47">
        <v>44</v>
      </c>
      <c r="B47" s="12">
        <v>0.75</v>
      </c>
      <c r="C47" s="12">
        <v>0.3</v>
      </c>
      <c r="D47" s="12">
        <v>0.52</v>
      </c>
      <c r="E47" s="12">
        <v>0.7</v>
      </c>
    </row>
    <row r="48" spans="1:5" x14ac:dyDescent="0.2">
      <c r="A48">
        <v>45</v>
      </c>
      <c r="B48" s="12">
        <v>0.75</v>
      </c>
      <c r="C48" s="12">
        <v>0.3</v>
      </c>
      <c r="D48" s="12">
        <v>0.52</v>
      </c>
      <c r="E48" s="12">
        <v>0.7</v>
      </c>
    </row>
    <row r="49" spans="1:5" x14ac:dyDescent="0.2">
      <c r="A49">
        <v>46</v>
      </c>
      <c r="B49" s="12">
        <v>0.75</v>
      </c>
      <c r="C49" s="12">
        <v>0.3</v>
      </c>
      <c r="D49" s="12">
        <v>0.52</v>
      </c>
      <c r="E49" s="12">
        <v>0.7</v>
      </c>
    </row>
    <row r="50" spans="1:5" x14ac:dyDescent="0.2">
      <c r="A50">
        <v>47</v>
      </c>
      <c r="B50" s="12">
        <v>0.75</v>
      </c>
      <c r="C50" s="12">
        <v>0.3</v>
      </c>
      <c r="D50" s="12">
        <v>0.52</v>
      </c>
      <c r="E50" s="12">
        <v>0.7</v>
      </c>
    </row>
    <row r="51" spans="1:5" x14ac:dyDescent="0.2">
      <c r="A51">
        <v>48</v>
      </c>
      <c r="B51" s="12">
        <v>0.75</v>
      </c>
      <c r="C51" s="12">
        <v>0.3</v>
      </c>
      <c r="D51" s="12">
        <v>0.52</v>
      </c>
      <c r="E51" s="12">
        <v>0.7</v>
      </c>
    </row>
    <row r="52" spans="1:5" x14ac:dyDescent="0.2">
      <c r="A52">
        <v>49</v>
      </c>
      <c r="B52" s="12">
        <v>0.75</v>
      </c>
      <c r="C52" s="12">
        <v>0.3</v>
      </c>
      <c r="D52" s="12">
        <v>0.52</v>
      </c>
      <c r="E52" s="12">
        <v>0.7</v>
      </c>
    </row>
    <row r="53" spans="1:5" x14ac:dyDescent="0.2">
      <c r="A53">
        <v>50</v>
      </c>
      <c r="B53" s="12">
        <v>0.75</v>
      </c>
      <c r="C53" s="12">
        <v>0.4</v>
      </c>
      <c r="D53" s="12">
        <v>0.52</v>
      </c>
      <c r="E53" s="12">
        <v>0.7</v>
      </c>
    </row>
    <row r="54" spans="1:5" x14ac:dyDescent="0.2">
      <c r="A54">
        <v>51</v>
      </c>
      <c r="B54" s="12">
        <v>0.8</v>
      </c>
      <c r="C54" s="12">
        <v>0.4</v>
      </c>
      <c r="D54" s="12">
        <v>0.52</v>
      </c>
      <c r="E54" s="12">
        <v>0.75</v>
      </c>
    </row>
    <row r="55" spans="1:5" x14ac:dyDescent="0.2">
      <c r="A55">
        <v>52</v>
      </c>
      <c r="B55" s="12">
        <v>0.8</v>
      </c>
      <c r="C55" s="12">
        <v>0.4</v>
      </c>
      <c r="D55" s="12">
        <v>0.52</v>
      </c>
      <c r="E55" s="12">
        <v>0.75</v>
      </c>
    </row>
    <row r="56" spans="1:5" x14ac:dyDescent="0.2">
      <c r="A56">
        <v>53</v>
      </c>
      <c r="B56" s="12">
        <v>0.8</v>
      </c>
      <c r="C56" s="12">
        <v>0.4</v>
      </c>
      <c r="D56" s="12">
        <v>0.52</v>
      </c>
      <c r="E56" s="12">
        <v>0.75</v>
      </c>
    </row>
    <row r="57" spans="1:5" x14ac:dyDescent="0.2">
      <c r="A57">
        <v>54</v>
      </c>
      <c r="B57" s="12">
        <v>0.8</v>
      </c>
      <c r="C57" s="12">
        <v>0.4</v>
      </c>
      <c r="D57" s="12">
        <v>0.52</v>
      </c>
      <c r="E57" s="12">
        <v>0.75</v>
      </c>
    </row>
    <row r="58" spans="1:5" x14ac:dyDescent="0.2">
      <c r="A58">
        <v>55</v>
      </c>
      <c r="B58" s="12">
        <v>0.8</v>
      </c>
      <c r="C58" s="12">
        <v>0.4</v>
      </c>
      <c r="D58" s="12">
        <v>0.52</v>
      </c>
      <c r="E58" s="12">
        <v>0.75</v>
      </c>
    </row>
    <row r="59" spans="1:5" x14ac:dyDescent="0.2">
      <c r="A59">
        <v>56</v>
      </c>
      <c r="B59" s="12">
        <v>0.8</v>
      </c>
      <c r="C59" s="12">
        <v>0.4</v>
      </c>
      <c r="D59" s="12">
        <v>0.52</v>
      </c>
      <c r="E59" s="12">
        <v>0.75</v>
      </c>
    </row>
    <row r="60" spans="1:5" x14ac:dyDescent="0.2">
      <c r="A60">
        <v>57</v>
      </c>
      <c r="B60" s="12">
        <v>0.8</v>
      </c>
      <c r="C60" s="12">
        <v>0.4</v>
      </c>
      <c r="D60" s="12">
        <v>0.52</v>
      </c>
      <c r="E60" s="12">
        <v>0.75</v>
      </c>
    </row>
    <row r="61" spans="1:5" x14ac:dyDescent="0.2">
      <c r="A61">
        <v>58</v>
      </c>
      <c r="B61" s="12">
        <v>0.8</v>
      </c>
      <c r="C61" s="12">
        <v>0.4</v>
      </c>
      <c r="D61" s="12">
        <v>0.52</v>
      </c>
      <c r="E61" s="12">
        <v>0.75</v>
      </c>
    </row>
    <row r="62" spans="1:5" x14ac:dyDescent="0.2">
      <c r="A62">
        <v>59</v>
      </c>
      <c r="B62" s="12">
        <v>0.8</v>
      </c>
      <c r="C62" s="12">
        <v>0.4</v>
      </c>
      <c r="D62" s="12">
        <v>0.52</v>
      </c>
      <c r="E62" s="12">
        <v>0.75</v>
      </c>
    </row>
    <row r="63" spans="1:5" x14ac:dyDescent="0.2">
      <c r="A63">
        <v>60</v>
      </c>
      <c r="B63" s="12">
        <v>0.8</v>
      </c>
      <c r="C63" s="12">
        <v>0.4</v>
      </c>
      <c r="D63" s="12">
        <v>0.52</v>
      </c>
      <c r="E63" s="12">
        <v>0.75</v>
      </c>
    </row>
    <row r="64" spans="1:5" x14ac:dyDescent="0.2">
      <c r="A64">
        <v>61</v>
      </c>
      <c r="B64" s="12">
        <v>0.8</v>
      </c>
      <c r="C64" s="12">
        <v>0.4</v>
      </c>
      <c r="D64" s="12">
        <v>0.52</v>
      </c>
      <c r="E64" s="12">
        <v>0.75</v>
      </c>
    </row>
    <row r="65" spans="1:5" x14ac:dyDescent="0.2">
      <c r="A65">
        <v>62</v>
      </c>
      <c r="B65" s="12">
        <v>0.8</v>
      </c>
      <c r="C65" s="12">
        <v>0.4</v>
      </c>
      <c r="D65" s="12">
        <v>0.52</v>
      </c>
      <c r="E65" s="12">
        <v>0.75</v>
      </c>
    </row>
    <row r="66" spans="1:5" x14ac:dyDescent="0.2">
      <c r="A66">
        <v>63</v>
      </c>
      <c r="B66" s="12">
        <v>0.8</v>
      </c>
      <c r="C66" s="12">
        <v>0.4</v>
      </c>
      <c r="D66" s="12">
        <v>0.52</v>
      </c>
      <c r="E66" s="12">
        <v>0.75</v>
      </c>
    </row>
    <row r="67" spans="1:5" x14ac:dyDescent="0.2">
      <c r="A67">
        <v>64</v>
      </c>
      <c r="B67" s="12">
        <v>0.8</v>
      </c>
      <c r="C67" s="12">
        <v>0.4</v>
      </c>
      <c r="D67" s="12">
        <v>0.52</v>
      </c>
      <c r="E67" s="12">
        <v>0.75</v>
      </c>
    </row>
    <row r="68" spans="1:5" x14ac:dyDescent="0.2">
      <c r="A68">
        <v>65</v>
      </c>
      <c r="B68" s="12">
        <v>0.8</v>
      </c>
      <c r="C68" s="12">
        <v>0.4</v>
      </c>
      <c r="D68" s="12">
        <v>0.52</v>
      </c>
      <c r="E68" s="12">
        <v>0.75</v>
      </c>
    </row>
    <row r="69" spans="1:5" x14ac:dyDescent="0.2">
      <c r="A69">
        <v>66</v>
      </c>
      <c r="B69" s="12">
        <v>0.8</v>
      </c>
      <c r="C69" s="12">
        <v>0.4</v>
      </c>
      <c r="D69" s="12">
        <v>0.52</v>
      </c>
      <c r="E69" s="12">
        <v>0.75</v>
      </c>
    </row>
    <row r="70" spans="1:5" x14ac:dyDescent="0.2">
      <c r="A70">
        <v>67</v>
      </c>
      <c r="B70" s="12">
        <v>0.8</v>
      </c>
      <c r="C70" s="12">
        <v>0.4</v>
      </c>
      <c r="D70" s="12">
        <v>0.52</v>
      </c>
      <c r="E70" s="12">
        <v>0.75</v>
      </c>
    </row>
    <row r="71" spans="1:5" x14ac:dyDescent="0.2">
      <c r="A71">
        <v>68</v>
      </c>
      <c r="B71" s="12">
        <v>0.8</v>
      </c>
      <c r="C71" s="12">
        <v>0.4</v>
      </c>
      <c r="D71" s="12">
        <v>0.52</v>
      </c>
      <c r="E71" s="12">
        <v>0.75</v>
      </c>
    </row>
    <row r="72" spans="1:5" x14ac:dyDescent="0.2">
      <c r="A72">
        <v>69</v>
      </c>
      <c r="B72" s="12">
        <v>0.8</v>
      </c>
      <c r="C72" s="12">
        <v>0.4</v>
      </c>
      <c r="D72" s="12">
        <v>0.52</v>
      </c>
      <c r="E72" s="12">
        <v>0.75</v>
      </c>
    </row>
    <row r="73" spans="1:5" x14ac:dyDescent="0.2">
      <c r="A73">
        <v>70</v>
      </c>
      <c r="B73" s="12">
        <v>0.8</v>
      </c>
      <c r="C73" s="12">
        <v>0.4</v>
      </c>
      <c r="D73" s="12">
        <v>0.52</v>
      </c>
      <c r="E73" s="12">
        <v>0.75</v>
      </c>
    </row>
    <row r="74" spans="1:5" x14ac:dyDescent="0.2">
      <c r="A74">
        <v>71</v>
      </c>
      <c r="B74" s="12">
        <v>0.8</v>
      </c>
      <c r="C74" s="12">
        <v>0.4</v>
      </c>
      <c r="D74" s="12">
        <v>0.52</v>
      </c>
      <c r="E74" s="12">
        <v>0.75</v>
      </c>
    </row>
    <row r="75" spans="1:5" x14ac:dyDescent="0.2">
      <c r="A75">
        <v>72</v>
      </c>
      <c r="B75" s="12">
        <v>0.8</v>
      </c>
      <c r="C75" s="12">
        <v>0.4</v>
      </c>
      <c r="D75" s="12">
        <v>0.52</v>
      </c>
      <c r="E75" s="12">
        <v>0.75</v>
      </c>
    </row>
    <row r="76" spans="1:5" x14ac:dyDescent="0.2">
      <c r="A76">
        <v>73</v>
      </c>
      <c r="B76" s="12">
        <v>0.8</v>
      </c>
      <c r="C76" s="12">
        <v>0.4</v>
      </c>
      <c r="D76" s="12">
        <v>0.52</v>
      </c>
      <c r="E76" s="12">
        <v>0.75</v>
      </c>
    </row>
    <row r="77" spans="1:5" x14ac:dyDescent="0.2">
      <c r="A77">
        <v>74</v>
      </c>
      <c r="B77" s="12">
        <v>0.8</v>
      </c>
      <c r="C77" s="12">
        <v>0.4</v>
      </c>
      <c r="D77" s="12">
        <v>0.52</v>
      </c>
      <c r="E77" s="12">
        <v>0.75</v>
      </c>
    </row>
    <row r="78" spans="1:5" x14ac:dyDescent="0.2">
      <c r="A78">
        <v>75</v>
      </c>
      <c r="B78" s="12">
        <v>0.8</v>
      </c>
      <c r="C78" s="12">
        <v>0.4</v>
      </c>
      <c r="D78" s="12">
        <v>0.52</v>
      </c>
      <c r="E78" s="12">
        <v>0.75</v>
      </c>
    </row>
    <row r="79" spans="1:5" x14ac:dyDescent="0.2">
      <c r="A79">
        <v>76</v>
      </c>
      <c r="B79" s="12">
        <v>0.8</v>
      </c>
      <c r="C79" s="12">
        <v>0.4</v>
      </c>
      <c r="D79" s="12">
        <v>0.52</v>
      </c>
      <c r="E79" s="12">
        <v>0.75</v>
      </c>
    </row>
    <row r="80" spans="1:5" x14ac:dyDescent="0.2">
      <c r="A80">
        <v>77</v>
      </c>
      <c r="B80" s="12">
        <v>0.8</v>
      </c>
      <c r="C80" s="12">
        <v>0.4</v>
      </c>
      <c r="D80" s="12">
        <v>0.52</v>
      </c>
      <c r="E80" s="12">
        <v>0.75</v>
      </c>
    </row>
    <row r="81" spans="1:5" x14ac:dyDescent="0.2">
      <c r="A81">
        <v>78</v>
      </c>
      <c r="B81" s="12">
        <v>0.8</v>
      </c>
      <c r="C81" s="12">
        <v>0.4</v>
      </c>
      <c r="D81" s="12">
        <v>0.52</v>
      </c>
      <c r="E81" s="12">
        <v>0.75</v>
      </c>
    </row>
    <row r="82" spans="1:5" x14ac:dyDescent="0.2">
      <c r="A82">
        <v>79</v>
      </c>
      <c r="B82" s="12">
        <v>0.8</v>
      </c>
      <c r="C82" s="12">
        <v>0.4</v>
      </c>
      <c r="D82" s="12">
        <v>0.52</v>
      </c>
      <c r="E82" s="12">
        <v>0.75</v>
      </c>
    </row>
    <row r="83" spans="1:5" x14ac:dyDescent="0.2">
      <c r="A83">
        <v>80</v>
      </c>
      <c r="B83" s="12">
        <v>0.8</v>
      </c>
      <c r="C83" s="12">
        <v>0.4</v>
      </c>
      <c r="D83" s="12">
        <v>0.52</v>
      </c>
      <c r="E83" s="12">
        <v>0.75</v>
      </c>
    </row>
    <row r="84" spans="1:5" x14ac:dyDescent="0.2">
      <c r="A84">
        <v>81</v>
      </c>
      <c r="B84" s="12">
        <v>0.8</v>
      </c>
      <c r="C84" s="12">
        <v>0.4</v>
      </c>
      <c r="D84" s="12">
        <v>0.52</v>
      </c>
      <c r="E84" s="12">
        <v>0.75</v>
      </c>
    </row>
    <row r="85" spans="1:5" x14ac:dyDescent="0.2">
      <c r="A85">
        <v>82</v>
      </c>
      <c r="B85" s="12">
        <v>0.8</v>
      </c>
      <c r="C85" s="12">
        <v>0.4</v>
      </c>
      <c r="D85" s="12">
        <v>0.52</v>
      </c>
      <c r="E85" s="12">
        <v>0.75</v>
      </c>
    </row>
    <row r="86" spans="1:5" x14ac:dyDescent="0.2">
      <c r="A86">
        <v>83</v>
      </c>
      <c r="B86" s="12">
        <v>0.8</v>
      </c>
      <c r="C86" s="12">
        <v>0.4</v>
      </c>
      <c r="D86" s="12">
        <v>0.52</v>
      </c>
      <c r="E86" s="12">
        <v>0.75</v>
      </c>
    </row>
    <row r="87" spans="1:5" x14ac:dyDescent="0.2">
      <c r="A87">
        <v>84</v>
      </c>
      <c r="B87" s="12">
        <v>0.8</v>
      </c>
      <c r="C87" s="12">
        <v>0.4</v>
      </c>
      <c r="D87" s="12">
        <v>0.52</v>
      </c>
      <c r="E87" s="12">
        <v>0.75</v>
      </c>
    </row>
    <row r="88" spans="1:5" x14ac:dyDescent="0.2">
      <c r="A88">
        <v>85</v>
      </c>
      <c r="B88" s="12">
        <v>0.8</v>
      </c>
      <c r="C88" s="12">
        <v>0.4</v>
      </c>
      <c r="D88" s="12">
        <v>0.52</v>
      </c>
      <c r="E88" s="12">
        <v>0.75</v>
      </c>
    </row>
    <row r="89" spans="1:5" x14ac:dyDescent="0.2">
      <c r="A89">
        <v>86</v>
      </c>
      <c r="B89" s="12">
        <v>0.8</v>
      </c>
      <c r="C89" s="12">
        <v>0.4</v>
      </c>
      <c r="D89" s="12">
        <v>0.52</v>
      </c>
      <c r="E89" s="12">
        <v>0.75</v>
      </c>
    </row>
    <row r="90" spans="1:5" x14ac:dyDescent="0.2">
      <c r="A90">
        <v>87</v>
      </c>
      <c r="B90" s="12">
        <v>0.8</v>
      </c>
      <c r="C90" s="12">
        <v>0.4</v>
      </c>
      <c r="D90" s="12">
        <v>0.52</v>
      </c>
      <c r="E90" s="12">
        <v>0.75</v>
      </c>
    </row>
    <row r="91" spans="1:5" x14ac:dyDescent="0.2">
      <c r="A91">
        <v>88</v>
      </c>
      <c r="B91" s="12">
        <v>0.8</v>
      </c>
      <c r="C91" s="12">
        <v>0.4</v>
      </c>
      <c r="D91" s="12">
        <v>0.52</v>
      </c>
      <c r="E91" s="12">
        <v>0.75</v>
      </c>
    </row>
    <row r="92" spans="1:5" x14ac:dyDescent="0.2">
      <c r="A92">
        <v>89</v>
      </c>
      <c r="B92" s="12">
        <v>0.8</v>
      </c>
      <c r="C92" s="12">
        <v>0.4</v>
      </c>
      <c r="D92" s="12">
        <v>0.52</v>
      </c>
      <c r="E92" s="12">
        <v>0.75</v>
      </c>
    </row>
    <row r="93" spans="1:5" x14ac:dyDescent="0.2">
      <c r="A93">
        <v>90</v>
      </c>
      <c r="B93" s="12">
        <v>0.8</v>
      </c>
      <c r="C93" s="12">
        <v>0.4</v>
      </c>
      <c r="D93" s="12">
        <v>0.52</v>
      </c>
      <c r="E93" s="12">
        <v>0.75</v>
      </c>
    </row>
    <row r="94" spans="1:5" x14ac:dyDescent="0.2">
      <c r="A94">
        <v>91</v>
      </c>
      <c r="B94" s="12">
        <v>0.8</v>
      </c>
      <c r="C94" s="12">
        <v>0.4</v>
      </c>
      <c r="D94" s="12">
        <v>0.52</v>
      </c>
      <c r="E94" s="12">
        <v>0.75</v>
      </c>
    </row>
    <row r="95" spans="1:5" x14ac:dyDescent="0.2">
      <c r="A95">
        <v>92</v>
      </c>
      <c r="B95" s="12">
        <v>0.8</v>
      </c>
      <c r="C95" s="12">
        <v>0.4</v>
      </c>
      <c r="D95" s="12">
        <v>0.52</v>
      </c>
      <c r="E95" s="12">
        <v>0.75</v>
      </c>
    </row>
    <row r="96" spans="1:5" x14ac:dyDescent="0.2">
      <c r="A96">
        <v>93</v>
      </c>
      <c r="B96" s="12">
        <v>0.8</v>
      </c>
      <c r="C96" s="12">
        <v>0.4</v>
      </c>
      <c r="D96" s="12">
        <v>0.52</v>
      </c>
      <c r="E96" s="12">
        <v>0.75</v>
      </c>
    </row>
    <row r="97" spans="1:5" x14ac:dyDescent="0.2">
      <c r="A97">
        <v>94</v>
      </c>
      <c r="B97" s="12">
        <v>0.8</v>
      </c>
      <c r="C97" s="12">
        <v>0.4</v>
      </c>
      <c r="D97" s="12">
        <v>0.52</v>
      </c>
      <c r="E97" s="12">
        <v>0.75</v>
      </c>
    </row>
    <row r="98" spans="1:5" x14ac:dyDescent="0.2">
      <c r="A98">
        <v>95</v>
      </c>
      <c r="B98" s="12">
        <v>0.8</v>
      </c>
      <c r="C98" s="12">
        <v>0.4</v>
      </c>
      <c r="D98" s="12">
        <v>0.52</v>
      </c>
      <c r="E98" s="12">
        <v>0.75</v>
      </c>
    </row>
    <row r="99" spans="1:5" x14ac:dyDescent="0.2">
      <c r="A99">
        <v>96</v>
      </c>
      <c r="B99" s="12">
        <v>0.8</v>
      </c>
      <c r="C99" s="12">
        <v>0.4</v>
      </c>
      <c r="D99" s="12">
        <v>0.52</v>
      </c>
      <c r="E99" s="12">
        <v>0.75</v>
      </c>
    </row>
    <row r="100" spans="1:5" x14ac:dyDescent="0.2">
      <c r="A100">
        <v>97</v>
      </c>
      <c r="B100" s="12">
        <v>0.8</v>
      </c>
      <c r="C100" s="12">
        <v>0.4</v>
      </c>
      <c r="D100" s="12">
        <v>0.52</v>
      </c>
      <c r="E100" s="12">
        <v>0.75</v>
      </c>
    </row>
    <row r="101" spans="1:5" x14ac:dyDescent="0.2">
      <c r="A101">
        <v>98</v>
      </c>
      <c r="B101" s="12">
        <v>0.8</v>
      </c>
      <c r="C101" s="12">
        <v>0.4</v>
      </c>
      <c r="D101" s="12">
        <v>0.52</v>
      </c>
      <c r="E101" s="12">
        <v>0.75</v>
      </c>
    </row>
    <row r="102" spans="1:5" x14ac:dyDescent="0.2">
      <c r="A102">
        <v>99</v>
      </c>
      <c r="B102" s="12">
        <v>0.8</v>
      </c>
      <c r="C102" s="12">
        <v>0.4</v>
      </c>
      <c r="D102" s="12">
        <v>0.52</v>
      </c>
      <c r="E102" s="12">
        <v>0.75</v>
      </c>
    </row>
    <row r="103" spans="1:5" x14ac:dyDescent="0.2">
      <c r="A103">
        <v>100</v>
      </c>
      <c r="B103" s="12">
        <v>0.8</v>
      </c>
      <c r="C103" s="12">
        <v>0.4</v>
      </c>
      <c r="D103" s="12">
        <v>0.52</v>
      </c>
      <c r="E103" s="12">
        <v>0.75</v>
      </c>
    </row>
    <row r="104" spans="1:5" x14ac:dyDescent="0.2">
      <c r="A104">
        <v>101</v>
      </c>
      <c r="B104" s="12">
        <v>0.8</v>
      </c>
      <c r="C104" s="12">
        <v>0.4</v>
      </c>
      <c r="D104" s="12">
        <v>0.52</v>
      </c>
      <c r="E104" s="12">
        <v>0.75</v>
      </c>
    </row>
    <row r="105" spans="1:5" x14ac:dyDescent="0.2">
      <c r="A105">
        <v>102</v>
      </c>
      <c r="B105" s="12">
        <v>0.8</v>
      </c>
      <c r="C105" s="12">
        <v>0.4</v>
      </c>
      <c r="D105" s="12">
        <v>0.52</v>
      </c>
      <c r="E105" s="12">
        <v>0.75</v>
      </c>
    </row>
    <row r="106" spans="1:5" x14ac:dyDescent="0.2">
      <c r="A106">
        <v>103</v>
      </c>
      <c r="B106" s="12">
        <v>0.8</v>
      </c>
      <c r="C106" s="12">
        <v>0.4</v>
      </c>
      <c r="D106" s="12">
        <v>0.52</v>
      </c>
      <c r="E106" s="12">
        <v>0.75</v>
      </c>
    </row>
    <row r="107" spans="1:5" x14ac:dyDescent="0.2">
      <c r="A107">
        <v>104</v>
      </c>
      <c r="B107" s="12">
        <v>0.8</v>
      </c>
      <c r="C107" s="12">
        <v>0.4</v>
      </c>
      <c r="D107" s="12">
        <v>0.52</v>
      </c>
      <c r="E107" s="12">
        <v>0.75</v>
      </c>
    </row>
    <row r="108" spans="1:5" x14ac:dyDescent="0.2">
      <c r="A108">
        <v>105</v>
      </c>
      <c r="B108" s="12">
        <v>0.8</v>
      </c>
      <c r="C108" s="12">
        <v>0.4</v>
      </c>
      <c r="D108" s="12">
        <v>0.52</v>
      </c>
      <c r="E108" s="12">
        <v>0.75</v>
      </c>
    </row>
    <row r="109" spans="1:5" x14ac:dyDescent="0.2">
      <c r="A109">
        <v>106</v>
      </c>
      <c r="B109" s="12">
        <v>0.8</v>
      </c>
      <c r="C109" s="12">
        <v>0.4</v>
      </c>
      <c r="D109" s="12">
        <v>0.52</v>
      </c>
      <c r="E109" s="12">
        <v>0.75</v>
      </c>
    </row>
    <row r="110" spans="1:5" x14ac:dyDescent="0.2">
      <c r="A110">
        <v>107</v>
      </c>
      <c r="B110" s="12">
        <v>0.8</v>
      </c>
      <c r="C110" s="12">
        <v>0.4</v>
      </c>
      <c r="D110" s="12">
        <v>0.52</v>
      </c>
      <c r="E110" s="12">
        <v>0.75</v>
      </c>
    </row>
    <row r="111" spans="1:5" x14ac:dyDescent="0.2">
      <c r="A111">
        <v>108</v>
      </c>
      <c r="B111" s="12">
        <v>0.8</v>
      </c>
      <c r="C111" s="12">
        <v>0.4</v>
      </c>
      <c r="D111" s="12">
        <v>0.52</v>
      </c>
      <c r="E111" s="12">
        <v>0.75</v>
      </c>
    </row>
    <row r="112" spans="1:5" x14ac:dyDescent="0.2">
      <c r="A112">
        <v>109</v>
      </c>
      <c r="B112" s="12">
        <v>0.8</v>
      </c>
      <c r="C112" s="12">
        <v>0.4</v>
      </c>
      <c r="D112" s="12">
        <v>0.52</v>
      </c>
      <c r="E112" s="12">
        <v>0.75</v>
      </c>
    </row>
    <row r="113" spans="1:5" x14ac:dyDescent="0.2">
      <c r="A113">
        <v>110</v>
      </c>
      <c r="B113" s="12">
        <v>0.8</v>
      </c>
      <c r="C113" s="12">
        <v>0.4</v>
      </c>
      <c r="D113" s="12">
        <v>0.52</v>
      </c>
      <c r="E113" s="12">
        <v>0.75</v>
      </c>
    </row>
    <row r="114" spans="1:5" x14ac:dyDescent="0.2">
      <c r="A114">
        <v>111</v>
      </c>
      <c r="B114" s="12">
        <v>0.8</v>
      </c>
      <c r="C114" s="12">
        <v>0.4</v>
      </c>
      <c r="D114" s="12">
        <v>0.52</v>
      </c>
      <c r="E114" s="12">
        <v>0.75</v>
      </c>
    </row>
    <row r="115" spans="1:5" x14ac:dyDescent="0.2">
      <c r="A115">
        <v>112</v>
      </c>
      <c r="B115" s="12">
        <v>0.8</v>
      </c>
      <c r="C115" s="12">
        <v>0.4</v>
      </c>
      <c r="D115" s="12">
        <v>0.52</v>
      </c>
      <c r="E115" s="12">
        <v>0.75</v>
      </c>
    </row>
    <row r="116" spans="1:5" x14ac:dyDescent="0.2">
      <c r="A116">
        <v>113</v>
      </c>
      <c r="B116" s="12">
        <v>0.8</v>
      </c>
      <c r="C116" s="12">
        <v>0.4</v>
      </c>
      <c r="D116" s="12">
        <v>0.52</v>
      </c>
      <c r="E116" s="12">
        <v>0.75</v>
      </c>
    </row>
    <row r="117" spans="1:5" x14ac:dyDescent="0.2">
      <c r="A117">
        <v>114</v>
      </c>
      <c r="B117" s="12">
        <v>0.8</v>
      </c>
      <c r="C117" s="12">
        <v>0.4</v>
      </c>
      <c r="D117" s="12">
        <v>0.52</v>
      </c>
      <c r="E117" s="12">
        <v>0.75</v>
      </c>
    </row>
    <row r="118" spans="1:5" x14ac:dyDescent="0.2">
      <c r="A118">
        <v>115</v>
      </c>
      <c r="B118" s="12">
        <v>0.8</v>
      </c>
      <c r="C118" s="12">
        <v>0.4</v>
      </c>
      <c r="D118" s="12">
        <v>0.52</v>
      </c>
      <c r="E118" s="12">
        <v>0.75</v>
      </c>
    </row>
    <row r="119" spans="1:5" x14ac:dyDescent="0.2">
      <c r="A119">
        <v>116</v>
      </c>
      <c r="B119" s="12">
        <v>0.8</v>
      </c>
      <c r="C119" s="12">
        <v>0.4</v>
      </c>
      <c r="D119" s="12">
        <v>0.52</v>
      </c>
      <c r="E119" s="12">
        <v>0.75</v>
      </c>
    </row>
    <row r="120" spans="1:5" x14ac:dyDescent="0.2">
      <c r="A120">
        <v>117</v>
      </c>
      <c r="B120" s="12">
        <v>0.8</v>
      </c>
      <c r="C120" s="12">
        <v>0.4</v>
      </c>
      <c r="D120" s="12">
        <v>0.52</v>
      </c>
      <c r="E120" s="12">
        <v>0.75</v>
      </c>
    </row>
    <row r="121" spans="1:5" x14ac:dyDescent="0.2">
      <c r="A121">
        <v>118</v>
      </c>
      <c r="B121" s="12">
        <v>0.8</v>
      </c>
      <c r="C121" s="12">
        <v>0.4</v>
      </c>
      <c r="D121" s="12">
        <v>0.52</v>
      </c>
      <c r="E121" s="12">
        <v>0.75</v>
      </c>
    </row>
    <row r="122" spans="1:5" x14ac:dyDescent="0.2">
      <c r="A122">
        <v>119</v>
      </c>
      <c r="B122" s="12">
        <v>0.8</v>
      </c>
      <c r="C122" s="12">
        <v>0.4</v>
      </c>
      <c r="D122" s="12">
        <v>0.52</v>
      </c>
      <c r="E122" s="12">
        <v>0.75</v>
      </c>
    </row>
    <row r="123" spans="1:5" x14ac:dyDescent="0.2">
      <c r="A123">
        <v>120</v>
      </c>
      <c r="B123" s="12">
        <v>0.8</v>
      </c>
      <c r="C123" s="12">
        <v>0.4</v>
      </c>
      <c r="D123" s="12">
        <v>0.52</v>
      </c>
      <c r="E123" s="12">
        <v>0.75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45E96-AEE5-4AB7-85AE-F620A6B55871}">
  <sheetPr codeName="Sheet2"/>
  <dimension ref="A1:G124"/>
  <sheetViews>
    <sheetView workbookViewId="0"/>
  </sheetViews>
  <sheetFormatPr baseColWidth="10" defaultColWidth="8.83203125" defaultRowHeight="15" x14ac:dyDescent="0.2"/>
  <sheetData>
    <row r="1" spans="1:7" x14ac:dyDescent="0.2">
      <c r="A1" s="7" t="s">
        <v>2232</v>
      </c>
      <c r="B1" s="8"/>
      <c r="C1" s="9"/>
      <c r="E1" s="7" t="s">
        <v>2231</v>
      </c>
      <c r="F1" s="8"/>
      <c r="G1" s="9"/>
    </row>
    <row r="2" spans="1:7" x14ac:dyDescent="0.2">
      <c r="A2" s="10" t="s">
        <v>3</v>
      </c>
      <c r="B2" s="11" t="s">
        <v>4</v>
      </c>
      <c r="C2" s="11" t="s">
        <v>5</v>
      </c>
      <c r="E2" s="10" t="s">
        <v>3</v>
      </c>
      <c r="F2" s="11" t="s">
        <v>4</v>
      </c>
      <c r="G2" s="11" t="s">
        <v>5</v>
      </c>
    </row>
    <row r="3" spans="1:7" x14ac:dyDescent="0.2">
      <c r="A3">
        <v>0</v>
      </c>
      <c r="B3" s="12">
        <v>0</v>
      </c>
      <c r="C3" s="12">
        <v>0</v>
      </c>
      <c r="E3">
        <v>0</v>
      </c>
      <c r="F3" s="12">
        <v>0</v>
      </c>
      <c r="G3" s="12">
        <v>0</v>
      </c>
    </row>
    <row r="4" spans="1:7" x14ac:dyDescent="0.2">
      <c r="A4">
        <v>1</v>
      </c>
      <c r="B4" s="12">
        <v>0</v>
      </c>
      <c r="C4" s="12">
        <v>0</v>
      </c>
      <c r="E4">
        <v>1</v>
      </c>
      <c r="F4" s="12">
        <v>0</v>
      </c>
      <c r="G4" s="12">
        <v>0</v>
      </c>
    </row>
    <row r="5" spans="1:7" x14ac:dyDescent="0.2">
      <c r="A5">
        <v>2</v>
      </c>
      <c r="B5" s="12">
        <v>0</v>
      </c>
      <c r="C5" s="12">
        <v>0</v>
      </c>
      <c r="E5">
        <v>2</v>
      </c>
      <c r="F5" s="12">
        <v>0</v>
      </c>
      <c r="G5" s="12">
        <v>0</v>
      </c>
    </row>
    <row r="6" spans="1:7" x14ac:dyDescent="0.2">
      <c r="A6">
        <v>3</v>
      </c>
      <c r="B6" s="12">
        <v>0</v>
      </c>
      <c r="C6" s="12">
        <v>0</v>
      </c>
      <c r="E6">
        <v>3</v>
      </c>
      <c r="F6" s="12">
        <v>0</v>
      </c>
      <c r="G6" s="12">
        <v>0</v>
      </c>
    </row>
    <row r="7" spans="1:7" x14ac:dyDescent="0.2">
      <c r="A7">
        <v>4</v>
      </c>
      <c r="B7" s="12">
        <v>0</v>
      </c>
      <c r="C7" s="12">
        <v>0</v>
      </c>
      <c r="E7">
        <v>4</v>
      </c>
      <c r="F7" s="12">
        <v>0</v>
      </c>
      <c r="G7" s="12">
        <v>0</v>
      </c>
    </row>
    <row r="8" spans="1:7" x14ac:dyDescent="0.2">
      <c r="A8">
        <v>5</v>
      </c>
      <c r="B8" s="12">
        <v>0</v>
      </c>
      <c r="C8" s="12">
        <v>0</v>
      </c>
      <c r="E8">
        <v>5</v>
      </c>
      <c r="F8" s="12">
        <v>0</v>
      </c>
      <c r="G8" s="12">
        <v>0</v>
      </c>
    </row>
    <row r="9" spans="1:7" x14ac:dyDescent="0.2">
      <c r="A9">
        <v>6</v>
      </c>
      <c r="B9" s="12">
        <v>0</v>
      </c>
      <c r="C9" s="12">
        <v>0</v>
      </c>
      <c r="E9">
        <v>6</v>
      </c>
      <c r="F9" s="12">
        <v>0</v>
      </c>
      <c r="G9" s="12">
        <v>0</v>
      </c>
    </row>
    <row r="10" spans="1:7" x14ac:dyDescent="0.2">
      <c r="A10">
        <v>7</v>
      </c>
      <c r="B10" s="12">
        <v>0</v>
      </c>
      <c r="C10" s="12">
        <v>0</v>
      </c>
      <c r="E10">
        <v>7</v>
      </c>
      <c r="F10" s="12">
        <v>0</v>
      </c>
      <c r="G10" s="12">
        <v>0</v>
      </c>
    </row>
    <row r="11" spans="1:7" x14ac:dyDescent="0.2">
      <c r="A11">
        <v>8</v>
      </c>
      <c r="B11" s="12">
        <v>0</v>
      </c>
      <c r="C11" s="12">
        <v>0</v>
      </c>
      <c r="E11">
        <v>8</v>
      </c>
      <c r="F11" s="12">
        <v>0</v>
      </c>
      <c r="G11" s="12">
        <v>0</v>
      </c>
    </row>
    <row r="12" spans="1:7" x14ac:dyDescent="0.2">
      <c r="A12">
        <v>9</v>
      </c>
      <c r="B12" s="12">
        <v>0</v>
      </c>
      <c r="C12" s="12">
        <v>0</v>
      </c>
      <c r="E12">
        <v>9</v>
      </c>
      <c r="F12" s="12">
        <v>0</v>
      </c>
      <c r="G12" s="12">
        <v>0</v>
      </c>
    </row>
    <row r="13" spans="1:7" x14ac:dyDescent="0.2">
      <c r="A13">
        <v>10</v>
      </c>
      <c r="B13" s="12">
        <v>0</v>
      </c>
      <c r="C13" s="12">
        <v>0</v>
      </c>
      <c r="E13">
        <v>10</v>
      </c>
      <c r="F13" s="12">
        <v>0</v>
      </c>
      <c r="G13" s="12">
        <v>0</v>
      </c>
    </row>
    <row r="14" spans="1:7" x14ac:dyDescent="0.2">
      <c r="A14">
        <v>11</v>
      </c>
      <c r="B14" s="12">
        <v>0</v>
      </c>
      <c r="C14" s="12">
        <v>0</v>
      </c>
      <c r="E14">
        <v>11</v>
      </c>
      <c r="F14" s="12">
        <v>0</v>
      </c>
      <c r="G14" s="12">
        <v>0</v>
      </c>
    </row>
    <row r="15" spans="1:7" x14ac:dyDescent="0.2">
      <c r="A15">
        <v>12</v>
      </c>
      <c r="B15" s="12">
        <v>0</v>
      </c>
      <c r="C15" s="12">
        <v>0</v>
      </c>
      <c r="E15">
        <v>12</v>
      </c>
      <c r="F15" s="12">
        <v>0</v>
      </c>
      <c r="G15" s="12">
        <v>0</v>
      </c>
    </row>
    <row r="16" spans="1:7" x14ac:dyDescent="0.2">
      <c r="A16">
        <v>13</v>
      </c>
      <c r="B16" s="12">
        <v>0</v>
      </c>
      <c r="C16" s="12">
        <v>0</v>
      </c>
      <c r="E16">
        <v>13</v>
      </c>
      <c r="F16" s="12">
        <v>0</v>
      </c>
      <c r="G16" s="12">
        <v>0</v>
      </c>
    </row>
    <row r="17" spans="1:7" x14ac:dyDescent="0.2">
      <c r="A17">
        <v>14</v>
      </c>
      <c r="B17" s="12">
        <v>0</v>
      </c>
      <c r="C17" s="12">
        <v>0</v>
      </c>
      <c r="E17">
        <v>14</v>
      </c>
      <c r="F17" s="12">
        <v>0</v>
      </c>
      <c r="G17" s="12">
        <v>0</v>
      </c>
    </row>
    <row r="18" spans="1:7" x14ac:dyDescent="0.2">
      <c r="A18">
        <v>15</v>
      </c>
      <c r="B18" s="12">
        <v>0</v>
      </c>
      <c r="C18" s="12">
        <v>0</v>
      </c>
      <c r="E18">
        <v>15</v>
      </c>
      <c r="F18" s="12">
        <v>0</v>
      </c>
      <c r="G18" s="12">
        <v>0</v>
      </c>
    </row>
    <row r="19" spans="1:7" x14ac:dyDescent="0.2">
      <c r="A19">
        <v>16</v>
      </c>
      <c r="B19" s="12">
        <v>0</v>
      </c>
      <c r="C19" s="12">
        <v>0</v>
      </c>
      <c r="E19">
        <v>16</v>
      </c>
      <c r="F19" s="12">
        <v>0</v>
      </c>
      <c r="G19" s="12">
        <v>0</v>
      </c>
    </row>
    <row r="20" spans="1:7" x14ac:dyDescent="0.2">
      <c r="A20">
        <v>17</v>
      </c>
      <c r="B20" s="12">
        <v>0</v>
      </c>
      <c r="C20" s="12">
        <v>0</v>
      </c>
      <c r="E20">
        <v>17</v>
      </c>
      <c r="F20" s="12">
        <v>0</v>
      </c>
      <c r="G20" s="12">
        <v>0</v>
      </c>
    </row>
    <row r="21" spans="1:7" x14ac:dyDescent="0.2">
      <c r="A21">
        <v>18</v>
      </c>
      <c r="B21" s="12">
        <v>0</v>
      </c>
      <c r="C21" s="12">
        <v>0</v>
      </c>
      <c r="E21">
        <v>18</v>
      </c>
      <c r="F21" s="12">
        <v>0</v>
      </c>
      <c r="G21" s="12">
        <v>0</v>
      </c>
    </row>
    <row r="22" spans="1:7" x14ac:dyDescent="0.2">
      <c r="A22">
        <v>19</v>
      </c>
      <c r="B22" s="12">
        <v>0</v>
      </c>
      <c r="C22" s="12">
        <v>0</v>
      </c>
      <c r="E22">
        <v>19</v>
      </c>
      <c r="F22" s="12">
        <v>0</v>
      </c>
      <c r="G22" s="12">
        <v>0</v>
      </c>
    </row>
    <row r="23" spans="1:7" x14ac:dyDescent="0.2">
      <c r="A23">
        <v>20</v>
      </c>
      <c r="B23" s="12">
        <v>0</v>
      </c>
      <c r="C23" s="12">
        <v>0</v>
      </c>
      <c r="E23">
        <v>20</v>
      </c>
      <c r="F23" s="12">
        <v>0</v>
      </c>
      <c r="G23" s="12">
        <v>0</v>
      </c>
    </row>
    <row r="24" spans="1:7" x14ac:dyDescent="0.2">
      <c r="A24">
        <v>21</v>
      </c>
      <c r="B24" s="12">
        <v>0.8</v>
      </c>
      <c r="C24" s="12">
        <v>0.75</v>
      </c>
      <c r="E24">
        <v>21</v>
      </c>
      <c r="F24" s="12">
        <v>0.9</v>
      </c>
      <c r="G24" s="12">
        <v>0.95</v>
      </c>
    </row>
    <row r="25" spans="1:7" x14ac:dyDescent="0.2">
      <c r="A25">
        <v>22</v>
      </c>
      <c r="B25" s="12">
        <v>0.8</v>
      </c>
      <c r="C25" s="12">
        <v>0.75</v>
      </c>
      <c r="E25">
        <v>22</v>
      </c>
      <c r="F25" s="12">
        <v>0.9</v>
      </c>
      <c r="G25" s="12">
        <v>0.95</v>
      </c>
    </row>
    <row r="26" spans="1:7" x14ac:dyDescent="0.2">
      <c r="A26">
        <v>23</v>
      </c>
      <c r="B26" s="12">
        <v>0.8</v>
      </c>
      <c r="C26" s="12">
        <v>0.75</v>
      </c>
      <c r="E26">
        <v>23</v>
      </c>
      <c r="F26" s="12">
        <v>0.9</v>
      </c>
      <c r="G26" s="12">
        <v>0.95</v>
      </c>
    </row>
    <row r="27" spans="1:7" x14ac:dyDescent="0.2">
      <c r="A27">
        <v>24</v>
      </c>
      <c r="B27" s="12">
        <v>0.8</v>
      </c>
      <c r="C27" s="12">
        <v>0.75</v>
      </c>
      <c r="E27">
        <v>24</v>
      </c>
      <c r="F27" s="12">
        <v>0.9</v>
      </c>
      <c r="G27" s="12">
        <v>0.95</v>
      </c>
    </row>
    <row r="28" spans="1:7" x14ac:dyDescent="0.2">
      <c r="A28">
        <v>25</v>
      </c>
      <c r="B28" s="12">
        <v>0.8</v>
      </c>
      <c r="C28" s="12">
        <v>0.75</v>
      </c>
      <c r="E28">
        <v>25</v>
      </c>
      <c r="F28" s="12">
        <v>0.9</v>
      </c>
      <c r="G28" s="12">
        <v>0.95</v>
      </c>
    </row>
    <row r="29" spans="1:7" x14ac:dyDescent="0.2">
      <c r="A29">
        <v>26</v>
      </c>
      <c r="B29" s="12">
        <v>0.8</v>
      </c>
      <c r="C29" s="12">
        <v>0.75</v>
      </c>
      <c r="E29">
        <v>26</v>
      </c>
      <c r="F29" s="12">
        <v>0.9</v>
      </c>
      <c r="G29" s="12">
        <v>0.95</v>
      </c>
    </row>
    <row r="30" spans="1:7" x14ac:dyDescent="0.2">
      <c r="A30">
        <v>27</v>
      </c>
      <c r="B30" s="12">
        <v>0.8</v>
      </c>
      <c r="C30" s="12">
        <v>0.75</v>
      </c>
      <c r="E30">
        <v>27</v>
      </c>
      <c r="F30" s="12">
        <v>0.9</v>
      </c>
      <c r="G30" s="12">
        <v>0.95</v>
      </c>
    </row>
    <row r="31" spans="1:7" x14ac:dyDescent="0.2">
      <c r="A31">
        <v>28</v>
      </c>
      <c r="B31" s="12">
        <v>0.8</v>
      </c>
      <c r="C31" s="12">
        <v>0.75</v>
      </c>
      <c r="E31">
        <v>28</v>
      </c>
      <c r="F31" s="12">
        <v>0.9</v>
      </c>
      <c r="G31" s="12">
        <v>0.95</v>
      </c>
    </row>
    <row r="32" spans="1:7" x14ac:dyDescent="0.2">
      <c r="A32">
        <v>29</v>
      </c>
      <c r="B32" s="12">
        <v>0.8</v>
      </c>
      <c r="C32" s="12">
        <v>0.75</v>
      </c>
      <c r="E32">
        <v>29</v>
      </c>
      <c r="F32" s="12">
        <v>0.9</v>
      </c>
      <c r="G32" s="12">
        <v>0.95</v>
      </c>
    </row>
    <row r="33" spans="1:7" x14ac:dyDescent="0.2">
      <c r="A33">
        <v>30</v>
      </c>
      <c r="B33" s="12">
        <v>0.8</v>
      </c>
      <c r="C33" s="12">
        <v>0.75</v>
      </c>
      <c r="E33">
        <v>30</v>
      </c>
      <c r="F33" s="12">
        <v>0.9</v>
      </c>
      <c r="G33" s="12">
        <v>0.95</v>
      </c>
    </row>
    <row r="34" spans="1:7" x14ac:dyDescent="0.2">
      <c r="A34">
        <v>31</v>
      </c>
      <c r="B34" s="12">
        <v>0.8</v>
      </c>
      <c r="C34" s="12">
        <v>0.75</v>
      </c>
      <c r="E34">
        <v>31</v>
      </c>
      <c r="F34" s="12">
        <v>0.9</v>
      </c>
      <c r="G34" s="12">
        <v>0.95</v>
      </c>
    </row>
    <row r="35" spans="1:7" x14ac:dyDescent="0.2">
      <c r="A35">
        <v>32</v>
      </c>
      <c r="B35" s="12">
        <v>0.8</v>
      </c>
      <c r="C35" s="12">
        <v>0.75</v>
      </c>
      <c r="E35">
        <v>32</v>
      </c>
      <c r="F35" s="12">
        <v>0.9</v>
      </c>
      <c r="G35" s="12">
        <v>0.95</v>
      </c>
    </row>
    <row r="36" spans="1:7" x14ac:dyDescent="0.2">
      <c r="A36">
        <v>33</v>
      </c>
      <c r="B36" s="12">
        <v>0.8</v>
      </c>
      <c r="C36" s="12">
        <v>0.75</v>
      </c>
      <c r="E36">
        <v>33</v>
      </c>
      <c r="F36" s="12">
        <v>0.9</v>
      </c>
      <c r="G36" s="12">
        <v>0.95</v>
      </c>
    </row>
    <row r="37" spans="1:7" x14ac:dyDescent="0.2">
      <c r="A37">
        <v>34</v>
      </c>
      <c r="B37" s="12">
        <v>0.8</v>
      </c>
      <c r="C37" s="12">
        <v>0.75</v>
      </c>
      <c r="E37">
        <v>34</v>
      </c>
      <c r="F37" s="12">
        <v>0.9</v>
      </c>
      <c r="G37" s="12">
        <v>0.95</v>
      </c>
    </row>
    <row r="38" spans="1:7" x14ac:dyDescent="0.2">
      <c r="A38">
        <v>35</v>
      </c>
      <c r="B38" s="12">
        <v>0.8</v>
      </c>
      <c r="C38" s="12">
        <v>0.75</v>
      </c>
      <c r="E38">
        <v>35</v>
      </c>
      <c r="F38" s="12">
        <v>0.9</v>
      </c>
      <c r="G38" s="12">
        <v>0.95</v>
      </c>
    </row>
    <row r="39" spans="1:7" x14ac:dyDescent="0.2">
      <c r="A39">
        <v>36</v>
      </c>
      <c r="B39" s="12">
        <v>0.8</v>
      </c>
      <c r="C39" s="12">
        <v>0.75</v>
      </c>
      <c r="E39">
        <v>36</v>
      </c>
      <c r="F39" s="12">
        <v>0.9</v>
      </c>
      <c r="G39" s="12">
        <v>0.95</v>
      </c>
    </row>
    <row r="40" spans="1:7" x14ac:dyDescent="0.2">
      <c r="A40">
        <v>37</v>
      </c>
      <c r="B40" s="12">
        <v>0.8</v>
      </c>
      <c r="C40" s="12">
        <v>0.75</v>
      </c>
      <c r="E40">
        <v>37</v>
      </c>
      <c r="F40" s="12">
        <v>0.9</v>
      </c>
      <c r="G40" s="12">
        <v>0.95</v>
      </c>
    </row>
    <row r="41" spans="1:7" x14ac:dyDescent="0.2">
      <c r="A41">
        <v>38</v>
      </c>
      <c r="B41" s="12">
        <v>0.8</v>
      </c>
      <c r="C41" s="12">
        <v>0.75</v>
      </c>
      <c r="E41">
        <v>38</v>
      </c>
      <c r="F41" s="12">
        <v>0.9</v>
      </c>
      <c r="G41" s="12">
        <v>0.95</v>
      </c>
    </row>
    <row r="42" spans="1:7" x14ac:dyDescent="0.2">
      <c r="A42">
        <v>39</v>
      </c>
      <c r="B42" s="12">
        <v>0.8</v>
      </c>
      <c r="C42" s="12">
        <v>0.75</v>
      </c>
      <c r="E42">
        <v>39</v>
      </c>
      <c r="F42" s="12">
        <v>0.9</v>
      </c>
      <c r="G42" s="12">
        <v>0.95</v>
      </c>
    </row>
    <row r="43" spans="1:7" x14ac:dyDescent="0.2">
      <c r="A43">
        <v>40</v>
      </c>
      <c r="B43" s="12">
        <v>0.8</v>
      </c>
      <c r="C43" s="12">
        <v>0.75</v>
      </c>
      <c r="E43">
        <v>40</v>
      </c>
      <c r="F43" s="12">
        <v>0.9</v>
      </c>
      <c r="G43" s="12">
        <v>0.95</v>
      </c>
    </row>
    <row r="44" spans="1:7" x14ac:dyDescent="0.2">
      <c r="A44">
        <v>41</v>
      </c>
      <c r="B44" s="12">
        <v>0.8</v>
      </c>
      <c r="C44" s="12">
        <v>0.75</v>
      </c>
      <c r="E44">
        <v>41</v>
      </c>
      <c r="F44" s="12">
        <v>0.9</v>
      </c>
      <c r="G44" s="12">
        <v>0.95</v>
      </c>
    </row>
    <row r="45" spans="1:7" x14ac:dyDescent="0.2">
      <c r="A45">
        <v>42</v>
      </c>
      <c r="B45" s="12">
        <v>0.8</v>
      </c>
      <c r="C45" s="12">
        <v>0.75</v>
      </c>
      <c r="E45">
        <v>42</v>
      </c>
      <c r="F45" s="12">
        <v>0.9</v>
      </c>
      <c r="G45" s="12">
        <v>0.95</v>
      </c>
    </row>
    <row r="46" spans="1:7" x14ac:dyDescent="0.2">
      <c r="A46">
        <v>43</v>
      </c>
      <c r="B46" s="12">
        <v>0.8</v>
      </c>
      <c r="C46" s="12">
        <v>0.75</v>
      </c>
      <c r="E46">
        <v>43</v>
      </c>
      <c r="F46" s="12">
        <v>0.9</v>
      </c>
      <c r="G46" s="12">
        <v>0.95</v>
      </c>
    </row>
    <row r="47" spans="1:7" x14ac:dyDescent="0.2">
      <c r="A47">
        <v>44</v>
      </c>
      <c r="B47" s="12">
        <v>0.8</v>
      </c>
      <c r="C47" s="12">
        <v>0.75</v>
      </c>
      <c r="E47">
        <v>44</v>
      </c>
      <c r="F47" s="12">
        <v>0.9</v>
      </c>
      <c r="G47" s="12">
        <v>0.95</v>
      </c>
    </row>
    <row r="48" spans="1:7" x14ac:dyDescent="0.2">
      <c r="A48">
        <v>45</v>
      </c>
      <c r="B48" s="12">
        <v>0.8</v>
      </c>
      <c r="C48" s="12">
        <v>0.75</v>
      </c>
      <c r="E48">
        <v>45</v>
      </c>
      <c r="F48" s="12">
        <v>0.9</v>
      </c>
      <c r="G48" s="12">
        <v>0.95</v>
      </c>
    </row>
    <row r="49" spans="1:7" x14ac:dyDescent="0.2">
      <c r="A49">
        <v>46</v>
      </c>
      <c r="B49" s="12">
        <v>0.8</v>
      </c>
      <c r="C49" s="12">
        <v>0.75</v>
      </c>
      <c r="E49">
        <v>46</v>
      </c>
      <c r="F49" s="12">
        <v>0.9</v>
      </c>
      <c r="G49" s="12">
        <v>0.95</v>
      </c>
    </row>
    <row r="50" spans="1:7" x14ac:dyDescent="0.2">
      <c r="A50">
        <v>47</v>
      </c>
      <c r="B50" s="12">
        <v>0.8</v>
      </c>
      <c r="C50" s="12">
        <v>0.75</v>
      </c>
      <c r="E50">
        <v>47</v>
      </c>
      <c r="F50" s="12">
        <v>0.9</v>
      </c>
      <c r="G50" s="12">
        <v>0.95</v>
      </c>
    </row>
    <row r="51" spans="1:7" x14ac:dyDescent="0.2">
      <c r="A51">
        <v>48</v>
      </c>
      <c r="B51" s="12">
        <v>0.8</v>
      </c>
      <c r="C51" s="12">
        <v>0.75</v>
      </c>
      <c r="E51">
        <v>48</v>
      </c>
      <c r="F51" s="12">
        <v>0.9</v>
      </c>
      <c r="G51" s="12">
        <v>0.95</v>
      </c>
    </row>
    <row r="52" spans="1:7" x14ac:dyDescent="0.2">
      <c r="A52">
        <v>49</v>
      </c>
      <c r="B52" s="12">
        <v>0.8</v>
      </c>
      <c r="C52" s="12">
        <v>0.75</v>
      </c>
      <c r="E52">
        <v>49</v>
      </c>
      <c r="F52" s="12">
        <v>0.9</v>
      </c>
      <c r="G52" s="12">
        <v>0.95</v>
      </c>
    </row>
    <row r="53" spans="1:7" x14ac:dyDescent="0.2">
      <c r="A53">
        <v>50</v>
      </c>
      <c r="B53" s="12">
        <v>0.8</v>
      </c>
      <c r="C53" s="12">
        <v>0.75</v>
      </c>
      <c r="E53">
        <v>50</v>
      </c>
      <c r="F53" s="12">
        <v>0.9</v>
      </c>
      <c r="G53" s="12">
        <v>0.95</v>
      </c>
    </row>
    <row r="54" spans="1:7" x14ac:dyDescent="0.2">
      <c r="A54">
        <v>51</v>
      </c>
      <c r="B54" s="12">
        <v>0.8</v>
      </c>
      <c r="C54" s="12">
        <v>0.75</v>
      </c>
      <c r="E54">
        <v>51</v>
      </c>
      <c r="F54" s="12">
        <v>0.9</v>
      </c>
      <c r="G54" s="12">
        <v>0.95</v>
      </c>
    </row>
    <row r="55" spans="1:7" x14ac:dyDescent="0.2">
      <c r="A55">
        <v>52</v>
      </c>
      <c r="B55" s="12">
        <v>0.8</v>
      </c>
      <c r="C55" s="12">
        <v>0.75</v>
      </c>
      <c r="E55">
        <v>52</v>
      </c>
      <c r="F55" s="12">
        <v>0.9</v>
      </c>
      <c r="G55" s="12">
        <v>0.95</v>
      </c>
    </row>
    <row r="56" spans="1:7" x14ac:dyDescent="0.2">
      <c r="A56">
        <v>53</v>
      </c>
      <c r="B56" s="12">
        <v>0.8</v>
      </c>
      <c r="C56" s="12">
        <v>0.75</v>
      </c>
      <c r="E56">
        <v>53</v>
      </c>
      <c r="F56" s="12">
        <v>0.9</v>
      </c>
      <c r="G56" s="12">
        <v>0.95</v>
      </c>
    </row>
    <row r="57" spans="1:7" x14ac:dyDescent="0.2">
      <c r="A57">
        <v>54</v>
      </c>
      <c r="B57" s="12">
        <v>0.8</v>
      </c>
      <c r="C57" s="12">
        <v>0.75</v>
      </c>
      <c r="E57">
        <v>54</v>
      </c>
      <c r="F57" s="12">
        <v>0.9</v>
      </c>
      <c r="G57" s="12">
        <v>0.95</v>
      </c>
    </row>
    <row r="58" spans="1:7" x14ac:dyDescent="0.2">
      <c r="A58">
        <v>55</v>
      </c>
      <c r="B58" s="12">
        <v>0.8</v>
      </c>
      <c r="C58" s="12">
        <v>0.75</v>
      </c>
      <c r="E58">
        <v>55</v>
      </c>
      <c r="F58" s="12">
        <v>0.9</v>
      </c>
      <c r="G58" s="12">
        <v>0.95</v>
      </c>
    </row>
    <row r="59" spans="1:7" x14ac:dyDescent="0.2">
      <c r="A59">
        <v>56</v>
      </c>
      <c r="B59" s="12">
        <v>0.8</v>
      </c>
      <c r="C59" s="12">
        <v>0.75</v>
      </c>
      <c r="E59">
        <v>56</v>
      </c>
      <c r="F59" s="12">
        <v>0.9</v>
      </c>
      <c r="G59" s="12">
        <v>0.95</v>
      </c>
    </row>
    <row r="60" spans="1:7" x14ac:dyDescent="0.2">
      <c r="A60">
        <v>57</v>
      </c>
      <c r="B60" s="12">
        <v>0.8</v>
      </c>
      <c r="C60" s="12">
        <v>0.75</v>
      </c>
      <c r="E60">
        <v>57</v>
      </c>
      <c r="F60" s="12">
        <v>0.9</v>
      </c>
      <c r="G60" s="12">
        <v>0.95</v>
      </c>
    </row>
    <row r="61" spans="1:7" x14ac:dyDescent="0.2">
      <c r="A61">
        <v>58</v>
      </c>
      <c r="B61" s="12">
        <v>0.8</v>
      </c>
      <c r="C61" s="12">
        <v>0.75</v>
      </c>
      <c r="E61">
        <v>58</v>
      </c>
      <c r="F61" s="12">
        <v>0.9</v>
      </c>
      <c r="G61" s="12">
        <v>0.95</v>
      </c>
    </row>
    <row r="62" spans="1:7" x14ac:dyDescent="0.2">
      <c r="A62">
        <v>59</v>
      </c>
      <c r="B62" s="12">
        <v>0.8</v>
      </c>
      <c r="C62" s="12">
        <v>0.75</v>
      </c>
      <c r="E62">
        <v>59</v>
      </c>
      <c r="F62" s="12">
        <v>0.9</v>
      </c>
      <c r="G62" s="12">
        <v>0.95</v>
      </c>
    </row>
    <row r="63" spans="1:7" x14ac:dyDescent="0.2">
      <c r="A63">
        <v>60</v>
      </c>
      <c r="B63" s="12">
        <v>0.8</v>
      </c>
      <c r="C63" s="12">
        <v>0.75</v>
      </c>
      <c r="E63">
        <v>60</v>
      </c>
      <c r="F63" s="12">
        <v>0.9</v>
      </c>
      <c r="G63" s="12">
        <v>0.95</v>
      </c>
    </row>
    <row r="64" spans="1:7" x14ac:dyDescent="0.2">
      <c r="A64">
        <v>61</v>
      </c>
      <c r="B64" s="12">
        <v>0.8</v>
      </c>
      <c r="C64" s="12">
        <v>0.75</v>
      </c>
      <c r="E64">
        <v>61</v>
      </c>
      <c r="F64" s="12">
        <v>0.9</v>
      </c>
      <c r="G64" s="12">
        <v>0.95</v>
      </c>
    </row>
    <row r="65" spans="1:7" x14ac:dyDescent="0.2">
      <c r="A65">
        <v>62</v>
      </c>
      <c r="B65" s="12">
        <v>0.8</v>
      </c>
      <c r="C65" s="12">
        <v>0.75</v>
      </c>
      <c r="E65">
        <v>62</v>
      </c>
      <c r="F65" s="12">
        <v>0.9</v>
      </c>
      <c r="G65" s="12">
        <v>0.95</v>
      </c>
    </row>
    <row r="66" spans="1:7" x14ac:dyDescent="0.2">
      <c r="A66">
        <v>63</v>
      </c>
      <c r="B66" s="12">
        <v>0.8</v>
      </c>
      <c r="C66" s="12">
        <v>0.75</v>
      </c>
      <c r="E66">
        <v>63</v>
      </c>
      <c r="F66" s="12">
        <v>0.9</v>
      </c>
      <c r="G66" s="12">
        <v>0.95</v>
      </c>
    </row>
    <row r="67" spans="1:7" x14ac:dyDescent="0.2">
      <c r="A67">
        <v>64</v>
      </c>
      <c r="B67" s="12">
        <v>0.8</v>
      </c>
      <c r="C67" s="12">
        <v>0.75</v>
      </c>
      <c r="E67">
        <v>64</v>
      </c>
      <c r="F67" s="12">
        <v>0.9</v>
      </c>
      <c r="G67" s="12">
        <v>0.95</v>
      </c>
    </row>
    <row r="68" spans="1:7" x14ac:dyDescent="0.2">
      <c r="A68">
        <v>65</v>
      </c>
      <c r="B68" s="12">
        <v>0.8</v>
      </c>
      <c r="C68" s="12">
        <v>0.75</v>
      </c>
      <c r="E68">
        <v>65</v>
      </c>
      <c r="F68" s="12">
        <v>0.9</v>
      </c>
      <c r="G68" s="12">
        <v>0.95</v>
      </c>
    </row>
    <row r="69" spans="1:7" x14ac:dyDescent="0.2">
      <c r="A69">
        <v>66</v>
      </c>
      <c r="B69" s="12">
        <v>0.8</v>
      </c>
      <c r="C69" s="12">
        <v>0.75</v>
      </c>
      <c r="E69">
        <v>66</v>
      </c>
      <c r="F69" s="12">
        <v>0.9</v>
      </c>
      <c r="G69" s="12">
        <v>0.95</v>
      </c>
    </row>
    <row r="70" spans="1:7" x14ac:dyDescent="0.2">
      <c r="A70">
        <v>67</v>
      </c>
      <c r="B70" s="12">
        <v>0.8</v>
      </c>
      <c r="C70" s="12">
        <v>0.75</v>
      </c>
      <c r="E70">
        <v>67</v>
      </c>
      <c r="F70" s="12">
        <v>0.9</v>
      </c>
      <c r="G70" s="12">
        <v>0.95</v>
      </c>
    </row>
    <row r="71" spans="1:7" x14ac:dyDescent="0.2">
      <c r="A71">
        <v>68</v>
      </c>
      <c r="B71" s="12">
        <v>1</v>
      </c>
      <c r="C71" s="12">
        <v>1</v>
      </c>
      <c r="E71">
        <v>68</v>
      </c>
      <c r="F71" s="12">
        <v>0.9</v>
      </c>
      <c r="G71" s="12">
        <v>0.95</v>
      </c>
    </row>
    <row r="72" spans="1:7" x14ac:dyDescent="0.2">
      <c r="A72">
        <v>69</v>
      </c>
      <c r="B72" s="12">
        <v>1</v>
      </c>
      <c r="C72" s="12">
        <v>1</v>
      </c>
      <c r="E72">
        <v>69</v>
      </c>
      <c r="F72" s="12">
        <v>0.9</v>
      </c>
      <c r="G72" s="12">
        <v>0.95</v>
      </c>
    </row>
    <row r="73" spans="1:7" x14ac:dyDescent="0.2">
      <c r="A73">
        <v>70</v>
      </c>
      <c r="B73" s="12">
        <v>1</v>
      </c>
      <c r="C73" s="12">
        <v>1</v>
      </c>
      <c r="E73">
        <v>70</v>
      </c>
      <c r="F73" s="12">
        <v>0.9</v>
      </c>
      <c r="G73" s="12">
        <v>0.95</v>
      </c>
    </row>
    <row r="74" spans="1:7" x14ac:dyDescent="0.2">
      <c r="A74">
        <v>71</v>
      </c>
      <c r="B74" s="12">
        <v>1</v>
      </c>
      <c r="C74" s="12">
        <v>1</v>
      </c>
      <c r="E74">
        <v>71</v>
      </c>
      <c r="F74" s="12">
        <v>0.9</v>
      </c>
      <c r="G74" s="12">
        <v>0.95</v>
      </c>
    </row>
    <row r="75" spans="1:7" x14ac:dyDescent="0.2">
      <c r="A75">
        <v>72</v>
      </c>
      <c r="B75" s="12">
        <v>1</v>
      </c>
      <c r="C75" s="12">
        <v>1</v>
      </c>
      <c r="E75">
        <v>72</v>
      </c>
      <c r="F75" s="12">
        <v>0.9</v>
      </c>
      <c r="G75" s="12">
        <v>0.95</v>
      </c>
    </row>
    <row r="76" spans="1:7" x14ac:dyDescent="0.2">
      <c r="A76">
        <v>73</v>
      </c>
      <c r="B76" s="12">
        <v>1</v>
      </c>
      <c r="C76" s="12">
        <v>1</v>
      </c>
      <c r="E76">
        <v>73</v>
      </c>
      <c r="F76" s="12">
        <v>0.9</v>
      </c>
      <c r="G76" s="12">
        <v>0.95</v>
      </c>
    </row>
    <row r="77" spans="1:7" x14ac:dyDescent="0.2">
      <c r="A77">
        <v>74</v>
      </c>
      <c r="B77" s="12">
        <v>1</v>
      </c>
      <c r="C77" s="12">
        <v>1</v>
      </c>
      <c r="E77">
        <v>74</v>
      </c>
      <c r="F77" s="12">
        <v>0.9</v>
      </c>
      <c r="G77" s="12">
        <v>0.95</v>
      </c>
    </row>
    <row r="78" spans="1:7" x14ac:dyDescent="0.2">
      <c r="A78">
        <v>75</v>
      </c>
      <c r="B78" s="12">
        <v>1</v>
      </c>
      <c r="C78" s="12">
        <v>1</v>
      </c>
      <c r="E78">
        <v>75</v>
      </c>
      <c r="F78" s="12">
        <v>0.9</v>
      </c>
      <c r="G78" s="12">
        <v>0.95</v>
      </c>
    </row>
    <row r="79" spans="1:7" x14ac:dyDescent="0.2">
      <c r="A79">
        <v>76</v>
      </c>
      <c r="B79" s="12">
        <v>1</v>
      </c>
      <c r="C79" s="12">
        <v>1</v>
      </c>
      <c r="E79">
        <v>76</v>
      </c>
      <c r="F79" s="12">
        <v>0.9</v>
      </c>
      <c r="G79" s="12">
        <v>0.95</v>
      </c>
    </row>
    <row r="80" spans="1:7" x14ac:dyDescent="0.2">
      <c r="A80">
        <v>77</v>
      </c>
      <c r="B80" s="12">
        <v>1</v>
      </c>
      <c r="C80" s="12">
        <v>1</v>
      </c>
      <c r="E80">
        <v>77</v>
      </c>
      <c r="F80" s="12">
        <v>0.9</v>
      </c>
      <c r="G80" s="12">
        <v>0.95</v>
      </c>
    </row>
    <row r="81" spans="1:7" x14ac:dyDescent="0.2">
      <c r="A81">
        <v>78</v>
      </c>
      <c r="B81" s="12">
        <v>1</v>
      </c>
      <c r="C81" s="12">
        <v>1</v>
      </c>
      <c r="E81">
        <v>78</v>
      </c>
      <c r="F81" s="12">
        <v>0.9</v>
      </c>
      <c r="G81" s="12">
        <v>0.95</v>
      </c>
    </row>
    <row r="82" spans="1:7" x14ac:dyDescent="0.2">
      <c r="A82">
        <v>79</v>
      </c>
      <c r="B82" s="12">
        <v>1</v>
      </c>
      <c r="C82" s="12">
        <v>1</v>
      </c>
      <c r="E82">
        <v>79</v>
      </c>
      <c r="F82" s="12">
        <v>0.9</v>
      </c>
      <c r="G82" s="12">
        <v>0.95</v>
      </c>
    </row>
    <row r="83" spans="1:7" x14ac:dyDescent="0.2">
      <c r="A83">
        <v>80</v>
      </c>
      <c r="B83" s="12">
        <v>1</v>
      </c>
      <c r="C83" s="12">
        <v>1</v>
      </c>
      <c r="E83">
        <v>80</v>
      </c>
      <c r="F83" s="12">
        <v>0.9</v>
      </c>
      <c r="G83" s="12">
        <v>0.95</v>
      </c>
    </row>
    <row r="84" spans="1:7" x14ac:dyDescent="0.2">
      <c r="A84">
        <v>81</v>
      </c>
      <c r="B84" s="12">
        <v>1</v>
      </c>
      <c r="C84" s="12">
        <v>1</v>
      </c>
      <c r="E84">
        <v>81</v>
      </c>
      <c r="F84" s="12">
        <v>0.9</v>
      </c>
      <c r="G84" s="12">
        <v>0.95</v>
      </c>
    </row>
    <row r="85" spans="1:7" x14ac:dyDescent="0.2">
      <c r="A85">
        <v>82</v>
      </c>
      <c r="B85" s="12">
        <v>1</v>
      </c>
      <c r="C85" s="12">
        <v>1</v>
      </c>
      <c r="E85">
        <v>82</v>
      </c>
      <c r="F85" s="12">
        <v>0.9</v>
      </c>
      <c r="G85" s="12">
        <v>0.95</v>
      </c>
    </row>
    <row r="86" spans="1:7" x14ac:dyDescent="0.2">
      <c r="A86">
        <v>83</v>
      </c>
      <c r="B86" s="12">
        <v>1</v>
      </c>
      <c r="C86" s="12">
        <v>1</v>
      </c>
      <c r="E86">
        <v>83</v>
      </c>
      <c r="F86" s="12">
        <v>0.9</v>
      </c>
      <c r="G86" s="12">
        <v>0.95</v>
      </c>
    </row>
    <row r="87" spans="1:7" x14ac:dyDescent="0.2">
      <c r="A87">
        <v>84</v>
      </c>
      <c r="B87" s="12">
        <v>1</v>
      </c>
      <c r="C87" s="12">
        <v>1</v>
      </c>
      <c r="E87">
        <v>84</v>
      </c>
      <c r="F87" s="12">
        <v>0.9</v>
      </c>
      <c r="G87" s="12">
        <v>0.95</v>
      </c>
    </row>
    <row r="88" spans="1:7" x14ac:dyDescent="0.2">
      <c r="A88">
        <v>85</v>
      </c>
      <c r="B88" s="12">
        <v>1</v>
      </c>
      <c r="C88" s="12">
        <v>1</v>
      </c>
      <c r="E88">
        <v>85</v>
      </c>
      <c r="F88" s="12">
        <v>0.9</v>
      </c>
      <c r="G88" s="12">
        <v>0.95</v>
      </c>
    </row>
    <row r="89" spans="1:7" x14ac:dyDescent="0.2">
      <c r="A89">
        <v>86</v>
      </c>
      <c r="B89" s="12">
        <v>1</v>
      </c>
      <c r="C89" s="12">
        <v>1</v>
      </c>
      <c r="E89">
        <v>86</v>
      </c>
      <c r="F89" s="12">
        <v>0.9</v>
      </c>
      <c r="G89" s="12">
        <v>0.95</v>
      </c>
    </row>
    <row r="90" spans="1:7" x14ac:dyDescent="0.2">
      <c r="A90">
        <v>87</v>
      </c>
      <c r="B90" s="12">
        <v>1</v>
      </c>
      <c r="C90" s="12">
        <v>1</v>
      </c>
      <c r="E90">
        <v>87</v>
      </c>
      <c r="F90" s="12">
        <v>0.9</v>
      </c>
      <c r="G90" s="12">
        <v>0.95</v>
      </c>
    </row>
    <row r="91" spans="1:7" x14ac:dyDescent="0.2">
      <c r="A91">
        <v>88</v>
      </c>
      <c r="B91" s="12">
        <v>1</v>
      </c>
      <c r="C91" s="12">
        <v>1</v>
      </c>
      <c r="E91">
        <v>88</v>
      </c>
      <c r="F91" s="12">
        <v>0.9</v>
      </c>
      <c r="G91" s="12">
        <v>0.95</v>
      </c>
    </row>
    <row r="92" spans="1:7" x14ac:dyDescent="0.2">
      <c r="A92">
        <v>89</v>
      </c>
      <c r="B92" s="12">
        <v>1</v>
      </c>
      <c r="C92" s="12">
        <v>1</v>
      </c>
      <c r="E92">
        <v>89</v>
      </c>
      <c r="F92" s="12">
        <v>0.9</v>
      </c>
      <c r="G92" s="12">
        <v>0.95</v>
      </c>
    </row>
    <row r="93" spans="1:7" x14ac:dyDescent="0.2">
      <c r="A93">
        <v>90</v>
      </c>
      <c r="B93" s="12">
        <v>1</v>
      </c>
      <c r="C93" s="12">
        <v>1</v>
      </c>
      <c r="E93">
        <v>90</v>
      </c>
      <c r="F93" s="12">
        <v>0.9</v>
      </c>
      <c r="G93" s="12">
        <v>0.95</v>
      </c>
    </row>
    <row r="94" spans="1:7" x14ac:dyDescent="0.2">
      <c r="A94">
        <v>91</v>
      </c>
      <c r="B94" s="12">
        <v>1</v>
      </c>
      <c r="C94" s="12">
        <v>1</v>
      </c>
      <c r="E94">
        <v>91</v>
      </c>
      <c r="F94" s="12">
        <v>0.9</v>
      </c>
      <c r="G94" s="12">
        <v>0.95</v>
      </c>
    </row>
    <row r="95" spans="1:7" x14ac:dyDescent="0.2">
      <c r="A95">
        <v>92</v>
      </c>
      <c r="B95" s="12">
        <v>1</v>
      </c>
      <c r="C95" s="12">
        <v>1</v>
      </c>
      <c r="E95">
        <v>92</v>
      </c>
      <c r="F95" s="12">
        <v>0.9</v>
      </c>
      <c r="G95" s="12">
        <v>0.95</v>
      </c>
    </row>
    <row r="96" spans="1:7" x14ac:dyDescent="0.2">
      <c r="A96">
        <v>93</v>
      </c>
      <c r="B96" s="12">
        <v>1</v>
      </c>
      <c r="C96" s="12">
        <v>1</v>
      </c>
      <c r="E96">
        <v>93</v>
      </c>
      <c r="F96" s="12">
        <v>0.9</v>
      </c>
      <c r="G96" s="12">
        <v>0.95</v>
      </c>
    </row>
    <row r="97" spans="1:7" x14ac:dyDescent="0.2">
      <c r="A97">
        <v>94</v>
      </c>
      <c r="B97" s="12">
        <v>1</v>
      </c>
      <c r="C97" s="12">
        <v>1</v>
      </c>
      <c r="E97">
        <v>94</v>
      </c>
      <c r="F97" s="12">
        <v>0.9</v>
      </c>
      <c r="G97" s="12">
        <v>0.95</v>
      </c>
    </row>
    <row r="98" spans="1:7" x14ac:dyDescent="0.2">
      <c r="A98">
        <v>95</v>
      </c>
      <c r="B98" s="12">
        <v>1</v>
      </c>
      <c r="C98" s="12">
        <v>1</v>
      </c>
      <c r="E98">
        <v>95</v>
      </c>
      <c r="F98" s="12">
        <v>0.9</v>
      </c>
      <c r="G98" s="12">
        <v>0.95</v>
      </c>
    </row>
    <row r="99" spans="1:7" x14ac:dyDescent="0.2">
      <c r="A99">
        <v>96</v>
      </c>
      <c r="B99" s="12">
        <v>1</v>
      </c>
      <c r="C99" s="12">
        <v>1</v>
      </c>
      <c r="E99">
        <v>96</v>
      </c>
      <c r="F99" s="12">
        <v>0.9</v>
      </c>
      <c r="G99" s="12">
        <v>0.95</v>
      </c>
    </row>
    <row r="100" spans="1:7" x14ac:dyDescent="0.2">
      <c r="A100">
        <v>97</v>
      </c>
      <c r="B100" s="12">
        <v>1</v>
      </c>
      <c r="C100" s="12">
        <v>1</v>
      </c>
      <c r="E100">
        <v>97</v>
      </c>
      <c r="F100" s="12">
        <v>0.9</v>
      </c>
      <c r="G100" s="12">
        <v>0.95</v>
      </c>
    </row>
    <row r="101" spans="1:7" x14ac:dyDescent="0.2">
      <c r="A101">
        <v>98</v>
      </c>
      <c r="B101" s="12">
        <v>1</v>
      </c>
      <c r="C101" s="12">
        <v>1</v>
      </c>
      <c r="E101">
        <v>98</v>
      </c>
      <c r="F101" s="12">
        <v>0.9</v>
      </c>
      <c r="G101" s="12">
        <v>0.95</v>
      </c>
    </row>
    <row r="102" spans="1:7" x14ac:dyDescent="0.2">
      <c r="A102">
        <v>99</v>
      </c>
      <c r="B102" s="12">
        <v>1</v>
      </c>
      <c r="C102" s="12">
        <v>1</v>
      </c>
      <c r="E102">
        <v>99</v>
      </c>
      <c r="F102" s="12">
        <v>0.9</v>
      </c>
      <c r="G102" s="12">
        <v>0.95</v>
      </c>
    </row>
    <row r="103" spans="1:7" x14ac:dyDescent="0.2">
      <c r="A103">
        <v>100</v>
      </c>
      <c r="B103" s="12">
        <v>1</v>
      </c>
      <c r="C103" s="12">
        <v>1</v>
      </c>
      <c r="E103">
        <v>100</v>
      </c>
      <c r="F103" s="12">
        <v>0.9</v>
      </c>
      <c r="G103" s="12">
        <v>0.95</v>
      </c>
    </row>
    <row r="104" spans="1:7" x14ac:dyDescent="0.2">
      <c r="A104">
        <v>101</v>
      </c>
      <c r="B104" s="12">
        <v>1</v>
      </c>
      <c r="C104" s="12">
        <v>1</v>
      </c>
      <c r="E104">
        <v>101</v>
      </c>
      <c r="F104" s="12">
        <v>0.9</v>
      </c>
      <c r="G104" s="12">
        <v>0.95</v>
      </c>
    </row>
    <row r="105" spans="1:7" x14ac:dyDescent="0.2">
      <c r="A105">
        <v>102</v>
      </c>
      <c r="B105" s="12">
        <v>1</v>
      </c>
      <c r="C105" s="12">
        <v>1</v>
      </c>
      <c r="E105">
        <v>102</v>
      </c>
      <c r="F105" s="12">
        <v>0.9</v>
      </c>
      <c r="G105" s="12">
        <v>0.95</v>
      </c>
    </row>
    <row r="106" spans="1:7" x14ac:dyDescent="0.2">
      <c r="A106">
        <v>103</v>
      </c>
      <c r="B106" s="12">
        <v>1</v>
      </c>
      <c r="C106" s="12">
        <v>1</v>
      </c>
      <c r="E106">
        <v>103</v>
      </c>
      <c r="F106" s="12">
        <v>0.9</v>
      </c>
      <c r="G106" s="12">
        <v>0.95</v>
      </c>
    </row>
    <row r="107" spans="1:7" x14ac:dyDescent="0.2">
      <c r="A107">
        <v>104</v>
      </c>
      <c r="B107" s="12">
        <v>1</v>
      </c>
      <c r="C107" s="12">
        <v>1</v>
      </c>
      <c r="E107">
        <v>104</v>
      </c>
      <c r="F107" s="12">
        <v>0.9</v>
      </c>
      <c r="G107" s="12">
        <v>0.95</v>
      </c>
    </row>
    <row r="108" spans="1:7" x14ac:dyDescent="0.2">
      <c r="A108">
        <v>105</v>
      </c>
      <c r="B108" s="12">
        <v>1</v>
      </c>
      <c r="C108" s="12">
        <v>1</v>
      </c>
      <c r="E108">
        <v>105</v>
      </c>
      <c r="F108" s="12">
        <v>0.9</v>
      </c>
      <c r="G108" s="12">
        <v>0.95</v>
      </c>
    </row>
    <row r="109" spans="1:7" x14ac:dyDescent="0.2">
      <c r="A109">
        <v>106</v>
      </c>
      <c r="B109" s="12">
        <v>1</v>
      </c>
      <c r="C109" s="12">
        <v>1</v>
      </c>
      <c r="E109">
        <v>106</v>
      </c>
      <c r="F109" s="12">
        <v>0.9</v>
      </c>
      <c r="G109" s="12">
        <v>0.95</v>
      </c>
    </row>
    <row r="110" spans="1:7" x14ac:dyDescent="0.2">
      <c r="A110">
        <v>107</v>
      </c>
      <c r="B110" s="12">
        <v>1</v>
      </c>
      <c r="C110" s="12">
        <v>1</v>
      </c>
      <c r="E110">
        <v>107</v>
      </c>
      <c r="F110" s="12">
        <v>0.9</v>
      </c>
      <c r="G110" s="12">
        <v>0.95</v>
      </c>
    </row>
    <row r="111" spans="1:7" x14ac:dyDescent="0.2">
      <c r="A111">
        <v>108</v>
      </c>
      <c r="B111" s="12">
        <v>1</v>
      </c>
      <c r="C111" s="12">
        <v>1</v>
      </c>
      <c r="E111">
        <v>108</v>
      </c>
      <c r="F111" s="12">
        <v>0.9</v>
      </c>
      <c r="G111" s="12">
        <v>0.95</v>
      </c>
    </row>
    <row r="112" spans="1:7" x14ac:dyDescent="0.2">
      <c r="A112">
        <v>109</v>
      </c>
      <c r="B112" s="12">
        <v>1</v>
      </c>
      <c r="C112" s="12">
        <v>1</v>
      </c>
      <c r="E112">
        <v>109</v>
      </c>
      <c r="F112" s="12">
        <v>0.9</v>
      </c>
      <c r="G112" s="12">
        <v>0.95</v>
      </c>
    </row>
    <row r="113" spans="1:7" x14ac:dyDescent="0.2">
      <c r="A113">
        <v>110</v>
      </c>
      <c r="B113" s="12">
        <v>1</v>
      </c>
      <c r="C113" s="12">
        <v>1</v>
      </c>
      <c r="E113">
        <v>110</v>
      </c>
      <c r="F113" s="12">
        <v>0.9</v>
      </c>
      <c r="G113" s="12">
        <v>0.95</v>
      </c>
    </row>
    <row r="114" spans="1:7" x14ac:dyDescent="0.2">
      <c r="A114">
        <v>111</v>
      </c>
      <c r="B114" s="12">
        <v>1</v>
      </c>
      <c r="C114" s="12">
        <v>1</v>
      </c>
      <c r="E114">
        <v>111</v>
      </c>
      <c r="F114" s="12">
        <v>0.9</v>
      </c>
      <c r="G114" s="12">
        <v>0.95</v>
      </c>
    </row>
    <row r="115" spans="1:7" x14ac:dyDescent="0.2">
      <c r="A115">
        <v>112</v>
      </c>
      <c r="B115" s="12">
        <v>1</v>
      </c>
      <c r="C115" s="12">
        <v>1</v>
      </c>
      <c r="E115">
        <v>112</v>
      </c>
      <c r="F115" s="12">
        <v>0.9</v>
      </c>
      <c r="G115" s="12">
        <v>0.95</v>
      </c>
    </row>
    <row r="116" spans="1:7" x14ac:dyDescent="0.2">
      <c r="A116">
        <v>113</v>
      </c>
      <c r="B116" s="12">
        <v>1</v>
      </c>
      <c r="C116" s="12">
        <v>1</v>
      </c>
      <c r="E116">
        <v>113</v>
      </c>
      <c r="F116" s="12">
        <v>0.9</v>
      </c>
      <c r="G116" s="12">
        <v>0.95</v>
      </c>
    </row>
    <row r="117" spans="1:7" x14ac:dyDescent="0.2">
      <c r="A117">
        <v>114</v>
      </c>
      <c r="B117" s="12">
        <v>1</v>
      </c>
      <c r="C117" s="12">
        <v>1</v>
      </c>
      <c r="E117">
        <v>114</v>
      </c>
      <c r="F117" s="12">
        <v>0.9</v>
      </c>
      <c r="G117" s="12">
        <v>0.95</v>
      </c>
    </row>
    <row r="118" spans="1:7" x14ac:dyDescent="0.2">
      <c r="A118">
        <v>115</v>
      </c>
      <c r="B118" s="12">
        <v>1</v>
      </c>
      <c r="C118" s="12">
        <v>1</v>
      </c>
      <c r="E118">
        <v>115</v>
      </c>
      <c r="F118" s="12">
        <v>0.9</v>
      </c>
      <c r="G118" s="12">
        <v>0.95</v>
      </c>
    </row>
    <row r="119" spans="1:7" x14ac:dyDescent="0.2">
      <c r="A119">
        <v>116</v>
      </c>
      <c r="B119" s="12">
        <v>1</v>
      </c>
      <c r="C119" s="12">
        <v>1</v>
      </c>
      <c r="E119">
        <v>116</v>
      </c>
      <c r="F119" s="12">
        <v>0.9</v>
      </c>
      <c r="G119" s="12">
        <v>0.95</v>
      </c>
    </row>
    <row r="120" spans="1:7" x14ac:dyDescent="0.2">
      <c r="A120">
        <v>117</v>
      </c>
      <c r="B120" s="12">
        <v>1</v>
      </c>
      <c r="C120" s="12">
        <v>1</v>
      </c>
      <c r="E120">
        <v>117</v>
      </c>
      <c r="F120" s="12">
        <v>0.9</v>
      </c>
      <c r="G120" s="12">
        <v>0.95</v>
      </c>
    </row>
    <row r="121" spans="1:7" x14ac:dyDescent="0.2">
      <c r="A121">
        <v>118</v>
      </c>
      <c r="B121" s="12">
        <v>1</v>
      </c>
      <c r="C121" s="12">
        <v>1</v>
      </c>
      <c r="E121">
        <v>118</v>
      </c>
      <c r="F121" s="12">
        <v>0.9</v>
      </c>
      <c r="G121" s="12">
        <v>0.95</v>
      </c>
    </row>
    <row r="122" spans="1:7" x14ac:dyDescent="0.2">
      <c r="A122">
        <v>119</v>
      </c>
      <c r="B122" s="12">
        <v>1</v>
      </c>
      <c r="C122" s="12">
        <v>1</v>
      </c>
      <c r="E122">
        <v>119</v>
      </c>
      <c r="F122" s="12">
        <v>0.9</v>
      </c>
      <c r="G122" s="12">
        <v>0.95</v>
      </c>
    </row>
    <row r="123" spans="1:7" x14ac:dyDescent="0.2">
      <c r="A123">
        <v>120</v>
      </c>
      <c r="B123" s="12">
        <v>1</v>
      </c>
      <c r="C123" s="12">
        <v>1</v>
      </c>
      <c r="E123">
        <v>120</v>
      </c>
      <c r="F123" s="12">
        <v>0.9</v>
      </c>
      <c r="G123" s="12">
        <v>0.95</v>
      </c>
    </row>
    <row r="124" spans="1:7" x14ac:dyDescent="0.2">
      <c r="A124">
        <v>121</v>
      </c>
      <c r="B124" s="12">
        <v>1</v>
      </c>
      <c r="C124" s="12">
        <v>1</v>
      </c>
      <c r="E124">
        <v>121</v>
      </c>
      <c r="F124" s="12">
        <v>0.9</v>
      </c>
      <c r="G124" s="12">
        <v>0.95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593F1-6F3F-450D-AB91-D7787FF16D8F}">
  <sheetPr codeName="Sheet4"/>
  <dimension ref="A1:D123"/>
  <sheetViews>
    <sheetView topLeftCell="A94" workbookViewId="0">
      <selection activeCell="D3" sqref="D3:D123"/>
    </sheetView>
  </sheetViews>
  <sheetFormatPr baseColWidth="10" defaultColWidth="8.83203125" defaultRowHeight="15" x14ac:dyDescent="0.2"/>
  <sheetData>
    <row r="1" spans="1:4" x14ac:dyDescent="0.2">
      <c r="A1" s="7" t="s">
        <v>2252</v>
      </c>
      <c r="B1" s="8"/>
      <c r="C1" s="9"/>
      <c r="D1" s="9"/>
    </row>
    <row r="2" spans="1:4" x14ac:dyDescent="0.2">
      <c r="A2" s="10" t="s">
        <v>3</v>
      </c>
      <c r="B2" s="11" t="s">
        <v>2253</v>
      </c>
      <c r="C2" s="11" t="s">
        <v>2254</v>
      </c>
      <c r="D2" s="11" t="s">
        <v>2255</v>
      </c>
    </row>
    <row r="3" spans="1:4" x14ac:dyDescent="0.2">
      <c r="A3">
        <v>0</v>
      </c>
      <c r="B3">
        <v>1.4999999999999999E-2</v>
      </c>
      <c r="C3">
        <v>1.4999999999999999E-2</v>
      </c>
      <c r="D3">
        <v>2.5000000000000001E-2</v>
      </c>
    </row>
    <row r="4" spans="1:4" x14ac:dyDescent="0.2">
      <c r="A4">
        <v>1</v>
      </c>
      <c r="B4">
        <v>1.4999999999999999E-2</v>
      </c>
      <c r="C4">
        <v>1.4999999999999999E-2</v>
      </c>
      <c r="D4">
        <v>2.5000000000000001E-2</v>
      </c>
    </row>
    <row r="5" spans="1:4" x14ac:dyDescent="0.2">
      <c r="A5">
        <v>2</v>
      </c>
      <c r="B5">
        <v>1.4999999999999999E-2</v>
      </c>
      <c r="C5">
        <v>1.4999999999999999E-2</v>
      </c>
      <c r="D5">
        <v>2.5000000000000001E-2</v>
      </c>
    </row>
    <row r="6" spans="1:4" x14ac:dyDescent="0.2">
      <c r="A6">
        <v>3</v>
      </c>
      <c r="B6">
        <v>1.4999999999999999E-2</v>
      </c>
      <c r="C6">
        <v>1.4999999999999999E-2</v>
      </c>
      <c r="D6">
        <v>2.5000000000000001E-2</v>
      </c>
    </row>
    <row r="7" spans="1:4" x14ac:dyDescent="0.2">
      <c r="A7">
        <v>4</v>
      </c>
      <c r="B7">
        <v>1.4999999999999999E-2</v>
      </c>
      <c r="C7">
        <v>1.4999999999999999E-2</v>
      </c>
      <c r="D7">
        <v>2.5000000000000001E-2</v>
      </c>
    </row>
    <row r="8" spans="1:4" x14ac:dyDescent="0.2">
      <c r="A8">
        <v>5</v>
      </c>
      <c r="B8">
        <v>1.4999999999999999E-2</v>
      </c>
      <c r="C8">
        <v>1.4999999999999999E-2</v>
      </c>
      <c r="D8">
        <v>2.5000000000000001E-2</v>
      </c>
    </row>
    <row r="9" spans="1:4" x14ac:dyDescent="0.2">
      <c r="A9">
        <v>6</v>
      </c>
      <c r="B9">
        <v>1.4999999999999999E-2</v>
      </c>
      <c r="C9">
        <v>1.4999999999999999E-2</v>
      </c>
      <c r="D9">
        <v>2.5000000000000001E-2</v>
      </c>
    </row>
    <row r="10" spans="1:4" x14ac:dyDescent="0.2">
      <c r="A10">
        <v>7</v>
      </c>
      <c r="B10">
        <v>1.4999999999999999E-2</v>
      </c>
      <c r="C10">
        <v>1.4999999999999999E-2</v>
      </c>
      <c r="D10">
        <v>2.5000000000000001E-2</v>
      </c>
    </row>
    <row r="11" spans="1:4" x14ac:dyDescent="0.2">
      <c r="A11">
        <v>8</v>
      </c>
      <c r="B11">
        <v>1.4999999999999999E-2</v>
      </c>
      <c r="C11">
        <v>1.4999999999999999E-2</v>
      </c>
      <c r="D11">
        <v>2.5000000000000001E-2</v>
      </c>
    </row>
    <row r="12" spans="1:4" x14ac:dyDescent="0.2">
      <c r="A12">
        <v>9</v>
      </c>
      <c r="B12">
        <v>1.4999999999999999E-2</v>
      </c>
      <c r="C12">
        <v>1.4999999999999999E-2</v>
      </c>
      <c r="D12">
        <v>2.5000000000000001E-2</v>
      </c>
    </row>
    <row r="13" spans="1:4" x14ac:dyDescent="0.2">
      <c r="A13">
        <v>10</v>
      </c>
      <c r="B13">
        <v>1.4999999999999999E-2</v>
      </c>
      <c r="C13">
        <v>1.4999999999999999E-2</v>
      </c>
      <c r="D13">
        <v>2.5000000000000001E-2</v>
      </c>
    </row>
    <row r="14" spans="1:4" x14ac:dyDescent="0.2">
      <c r="A14">
        <v>11</v>
      </c>
      <c r="B14">
        <v>1.4999999999999999E-2</v>
      </c>
      <c r="C14">
        <v>1.4999999999999999E-2</v>
      </c>
      <c r="D14">
        <v>2.5000000000000001E-2</v>
      </c>
    </row>
    <row r="15" spans="1:4" x14ac:dyDescent="0.2">
      <c r="A15">
        <v>12</v>
      </c>
      <c r="B15">
        <v>1.4999999999999999E-2</v>
      </c>
      <c r="C15">
        <v>1.4999999999999999E-2</v>
      </c>
      <c r="D15">
        <v>2.5000000000000001E-2</v>
      </c>
    </row>
    <row r="16" spans="1:4" x14ac:dyDescent="0.2">
      <c r="A16">
        <v>13</v>
      </c>
      <c r="B16">
        <v>1.4999999999999999E-2</v>
      </c>
      <c r="C16">
        <v>1.4999999999999999E-2</v>
      </c>
      <c r="D16">
        <v>2.5000000000000001E-2</v>
      </c>
    </row>
    <row r="17" spans="1:4" x14ac:dyDescent="0.2">
      <c r="A17">
        <v>14</v>
      </c>
      <c r="B17">
        <v>1.4999999999999999E-2</v>
      </c>
      <c r="C17">
        <v>1.4999999999999999E-2</v>
      </c>
      <c r="D17">
        <v>2.5000000000000001E-2</v>
      </c>
    </row>
    <row r="18" spans="1:4" x14ac:dyDescent="0.2">
      <c r="A18">
        <v>15</v>
      </c>
      <c r="B18">
        <v>1.4999999999999999E-2</v>
      </c>
      <c r="C18">
        <v>1.4999999999999999E-2</v>
      </c>
      <c r="D18">
        <v>2.5000000000000001E-2</v>
      </c>
    </row>
    <row r="19" spans="1:4" x14ac:dyDescent="0.2">
      <c r="A19">
        <v>16</v>
      </c>
      <c r="B19">
        <v>1.4999999999999999E-2</v>
      </c>
      <c r="C19">
        <v>1.4999999999999999E-2</v>
      </c>
      <c r="D19">
        <v>2.5000000000000001E-2</v>
      </c>
    </row>
    <row r="20" spans="1:4" x14ac:dyDescent="0.2">
      <c r="A20">
        <v>17</v>
      </c>
      <c r="B20">
        <v>1.4999999999999999E-2</v>
      </c>
      <c r="C20">
        <v>1.4999999999999999E-2</v>
      </c>
      <c r="D20">
        <v>2.5000000000000001E-2</v>
      </c>
    </row>
    <row r="21" spans="1:4" x14ac:dyDescent="0.2">
      <c r="A21">
        <v>18</v>
      </c>
      <c r="B21">
        <v>1.4999999999999999E-2</v>
      </c>
      <c r="C21">
        <v>1.4999999999999999E-2</v>
      </c>
      <c r="D21">
        <v>2.5000000000000001E-2</v>
      </c>
    </row>
    <row r="22" spans="1:4" x14ac:dyDescent="0.2">
      <c r="A22">
        <v>19</v>
      </c>
      <c r="B22">
        <v>1.4999999999999999E-2</v>
      </c>
      <c r="C22">
        <v>1.4999999999999999E-2</v>
      </c>
      <c r="D22">
        <v>2.5000000000000001E-2</v>
      </c>
    </row>
    <row r="23" spans="1:4" x14ac:dyDescent="0.2">
      <c r="A23">
        <v>20</v>
      </c>
      <c r="B23">
        <v>1.4999999999999999E-2</v>
      </c>
      <c r="C23">
        <v>1.4999999999999999E-2</v>
      </c>
      <c r="D23">
        <v>2.5000000000000001E-2</v>
      </c>
    </row>
    <row r="24" spans="1:4" x14ac:dyDescent="0.2">
      <c r="A24">
        <v>21</v>
      </c>
      <c r="B24">
        <v>1.4999999999999999E-2</v>
      </c>
      <c r="C24">
        <v>1.4999999999999999E-2</v>
      </c>
      <c r="D24">
        <v>2.5000000000000001E-2</v>
      </c>
    </row>
    <row r="25" spans="1:4" x14ac:dyDescent="0.2">
      <c r="A25">
        <v>22</v>
      </c>
      <c r="B25">
        <v>1.4999999999999999E-2</v>
      </c>
      <c r="C25">
        <v>1.4999999999999999E-2</v>
      </c>
      <c r="D25">
        <v>2.5000000000000001E-2</v>
      </c>
    </row>
    <row r="26" spans="1:4" x14ac:dyDescent="0.2">
      <c r="A26">
        <v>23</v>
      </c>
      <c r="B26">
        <v>1.4999999999999999E-2</v>
      </c>
      <c r="C26">
        <v>1.4999999999999999E-2</v>
      </c>
      <c r="D26">
        <v>2.5000000000000001E-2</v>
      </c>
    </row>
    <row r="27" spans="1:4" x14ac:dyDescent="0.2">
      <c r="A27">
        <v>24</v>
      </c>
      <c r="B27">
        <v>1.4999999999999999E-2</v>
      </c>
      <c r="C27">
        <v>1.4999999999999999E-2</v>
      </c>
      <c r="D27">
        <v>2.5000000000000001E-2</v>
      </c>
    </row>
    <row r="28" spans="1:4" x14ac:dyDescent="0.2">
      <c r="A28">
        <v>25</v>
      </c>
      <c r="B28">
        <v>1.4999999999999999E-2</v>
      </c>
      <c r="C28">
        <v>1.4999999999999999E-2</v>
      </c>
      <c r="D28">
        <v>2.5000000000000001E-2</v>
      </c>
    </row>
    <row r="29" spans="1:4" x14ac:dyDescent="0.2">
      <c r="A29">
        <v>26</v>
      </c>
      <c r="B29">
        <v>1.4999999999999999E-2</v>
      </c>
      <c r="C29">
        <v>1.4999999999999999E-2</v>
      </c>
      <c r="D29">
        <v>2.5000000000000001E-2</v>
      </c>
    </row>
    <row r="30" spans="1:4" x14ac:dyDescent="0.2">
      <c r="A30">
        <v>27</v>
      </c>
      <c r="B30">
        <v>1.4999999999999999E-2</v>
      </c>
      <c r="C30">
        <v>1.4999999999999999E-2</v>
      </c>
      <c r="D30">
        <v>2.5000000000000001E-2</v>
      </c>
    </row>
    <row r="31" spans="1:4" x14ac:dyDescent="0.2">
      <c r="A31">
        <v>28</v>
      </c>
      <c r="B31">
        <v>1.4999999999999999E-2</v>
      </c>
      <c r="C31">
        <v>1.4999999999999999E-2</v>
      </c>
      <c r="D31">
        <v>2.5000000000000001E-2</v>
      </c>
    </row>
    <row r="32" spans="1:4" x14ac:dyDescent="0.2">
      <c r="A32">
        <v>29</v>
      </c>
      <c r="B32">
        <v>1.4999999999999999E-2</v>
      </c>
      <c r="C32">
        <v>1.4999999999999999E-2</v>
      </c>
      <c r="D32">
        <v>2.5000000000000001E-2</v>
      </c>
    </row>
    <row r="33" spans="1:4" x14ac:dyDescent="0.2">
      <c r="A33">
        <v>30</v>
      </c>
      <c r="B33">
        <v>1.4999999999999999E-2</v>
      </c>
      <c r="C33">
        <v>1.4999999999999999E-2</v>
      </c>
      <c r="D33">
        <v>2.5000000000000001E-2</v>
      </c>
    </row>
    <row r="34" spans="1:4" x14ac:dyDescent="0.2">
      <c r="A34">
        <v>31</v>
      </c>
      <c r="B34">
        <v>1.2500000000000001E-2</v>
      </c>
      <c r="C34">
        <v>1.2500000000000001E-2</v>
      </c>
      <c r="D34">
        <v>2.5000000000000001E-2</v>
      </c>
    </row>
    <row r="35" spans="1:4" x14ac:dyDescent="0.2">
      <c r="A35">
        <v>32</v>
      </c>
      <c r="B35">
        <v>0.01</v>
      </c>
      <c r="C35">
        <v>0.01</v>
      </c>
      <c r="D35">
        <v>2.5000000000000001E-2</v>
      </c>
    </row>
    <row r="36" spans="1:4" x14ac:dyDescent="0.2">
      <c r="A36">
        <v>33</v>
      </c>
      <c r="B36">
        <v>7.4999999999999997E-3</v>
      </c>
      <c r="C36">
        <v>7.4999999999999997E-3</v>
      </c>
      <c r="D36">
        <v>2.5000000000000001E-2</v>
      </c>
    </row>
    <row r="37" spans="1:4" x14ac:dyDescent="0.2">
      <c r="A37">
        <v>34</v>
      </c>
      <c r="B37">
        <v>5.0000000000000001E-3</v>
      </c>
      <c r="C37">
        <v>5.0000000000000001E-3</v>
      </c>
      <c r="D37">
        <v>2.5000000000000001E-2</v>
      </c>
    </row>
    <row r="38" spans="1:4" x14ac:dyDescent="0.2">
      <c r="A38">
        <v>35</v>
      </c>
      <c r="B38">
        <v>2.5000000000000001E-3</v>
      </c>
      <c r="C38">
        <v>2.5000000000000001E-3</v>
      </c>
      <c r="D38">
        <v>2.5000000000000001E-2</v>
      </c>
    </row>
    <row r="39" spans="1:4" x14ac:dyDescent="0.2">
      <c r="A39">
        <v>36</v>
      </c>
      <c r="B39">
        <v>0</v>
      </c>
      <c r="C39">
        <v>0</v>
      </c>
      <c r="D39">
        <v>2.5000000000000001E-2</v>
      </c>
    </row>
    <row r="40" spans="1:4" x14ac:dyDescent="0.2">
      <c r="A40">
        <v>37</v>
      </c>
      <c r="B40">
        <v>-2.5000000000000001E-3</v>
      </c>
      <c r="C40">
        <v>-2.5000000000000001E-3</v>
      </c>
      <c r="D40">
        <v>2.5000000000000001E-2</v>
      </c>
    </row>
    <row r="41" spans="1:4" x14ac:dyDescent="0.2">
      <c r="A41">
        <v>38</v>
      </c>
      <c r="B41">
        <v>-5.0000000000000001E-3</v>
      </c>
      <c r="C41">
        <v>-5.0000000000000001E-3</v>
      </c>
      <c r="D41">
        <v>2.5000000000000001E-2</v>
      </c>
    </row>
    <row r="42" spans="1:4" x14ac:dyDescent="0.2">
      <c r="A42">
        <v>39</v>
      </c>
      <c r="B42">
        <v>-7.4999999999999997E-3</v>
      </c>
      <c r="C42">
        <v>-7.4999999999999997E-3</v>
      </c>
      <c r="D42">
        <v>2.5000000000000001E-2</v>
      </c>
    </row>
    <row r="43" spans="1:4" x14ac:dyDescent="0.2">
      <c r="A43">
        <v>40</v>
      </c>
      <c r="B43">
        <v>-0.01</v>
      </c>
      <c r="C43">
        <v>-0.01</v>
      </c>
      <c r="D43">
        <v>2.5000000000000001E-2</v>
      </c>
    </row>
    <row r="44" spans="1:4" x14ac:dyDescent="0.2">
      <c r="A44">
        <v>41</v>
      </c>
      <c r="B44">
        <v>-0.01</v>
      </c>
      <c r="C44">
        <v>-0.02</v>
      </c>
      <c r="D44">
        <v>2.5000000000000001E-2</v>
      </c>
    </row>
    <row r="45" spans="1:4" x14ac:dyDescent="0.2">
      <c r="A45">
        <v>42</v>
      </c>
      <c r="B45">
        <v>-0.01</v>
      </c>
      <c r="C45">
        <v>-0.02</v>
      </c>
      <c r="D45">
        <v>2.5000000000000001E-2</v>
      </c>
    </row>
    <row r="46" spans="1:4" x14ac:dyDescent="0.2">
      <c r="A46">
        <v>43</v>
      </c>
      <c r="B46">
        <v>-0.01</v>
      </c>
      <c r="C46">
        <v>-0.02</v>
      </c>
      <c r="D46">
        <v>2.5000000000000001E-2</v>
      </c>
    </row>
    <row r="47" spans="1:4" x14ac:dyDescent="0.2">
      <c r="A47">
        <v>44</v>
      </c>
      <c r="B47">
        <v>-0.01</v>
      </c>
      <c r="C47">
        <v>-0.02</v>
      </c>
      <c r="D47">
        <v>2.5000000000000001E-2</v>
      </c>
    </row>
    <row r="48" spans="1:4" x14ac:dyDescent="0.2">
      <c r="A48">
        <v>45</v>
      </c>
      <c r="B48">
        <v>-1.4999999999999999E-2</v>
      </c>
      <c r="C48">
        <v>-0.02</v>
      </c>
      <c r="D48">
        <v>2.5000000000000001E-2</v>
      </c>
    </row>
    <row r="49" spans="1:4" x14ac:dyDescent="0.2">
      <c r="A49">
        <v>46</v>
      </c>
      <c r="B49">
        <v>-1.4999999999999999E-2</v>
      </c>
      <c r="C49">
        <v>-0.02</v>
      </c>
      <c r="D49">
        <v>2.5000000000000001E-2</v>
      </c>
    </row>
    <row r="50" spans="1:4" x14ac:dyDescent="0.2">
      <c r="A50">
        <v>47</v>
      </c>
      <c r="B50">
        <v>-0.02</v>
      </c>
      <c r="C50">
        <v>-0.02</v>
      </c>
      <c r="D50">
        <v>2.5000000000000001E-2</v>
      </c>
    </row>
    <row r="51" spans="1:4" x14ac:dyDescent="0.2">
      <c r="A51">
        <v>48</v>
      </c>
      <c r="B51">
        <v>-0.02</v>
      </c>
      <c r="C51">
        <v>-0.02</v>
      </c>
      <c r="D51">
        <v>2.5000000000000001E-2</v>
      </c>
    </row>
    <row r="52" spans="1:4" x14ac:dyDescent="0.2">
      <c r="A52">
        <v>49</v>
      </c>
      <c r="B52">
        <v>-0.02</v>
      </c>
      <c r="C52">
        <v>-0.02</v>
      </c>
      <c r="D52">
        <v>2.5000000000000001E-2</v>
      </c>
    </row>
    <row r="53" spans="1:4" x14ac:dyDescent="0.2">
      <c r="A53">
        <v>50</v>
      </c>
      <c r="B53">
        <v>-0.02</v>
      </c>
      <c r="C53">
        <v>-0.02</v>
      </c>
      <c r="D53">
        <v>2.5000000000000001E-2</v>
      </c>
    </row>
    <row r="54" spans="1:4" x14ac:dyDescent="0.2">
      <c r="A54">
        <v>51</v>
      </c>
      <c r="B54">
        <v>-0.02</v>
      </c>
      <c r="C54">
        <v>-0.02</v>
      </c>
      <c r="D54">
        <v>2.5700000000000001E-2</v>
      </c>
    </row>
    <row r="55" spans="1:4" x14ac:dyDescent="0.2">
      <c r="A55">
        <v>52</v>
      </c>
      <c r="B55">
        <v>-0.02</v>
      </c>
      <c r="C55">
        <v>-0.02</v>
      </c>
      <c r="D55">
        <v>2.64E-2</v>
      </c>
    </row>
    <row r="56" spans="1:4" x14ac:dyDescent="0.2">
      <c r="A56">
        <v>53</v>
      </c>
      <c r="B56">
        <v>-0.02</v>
      </c>
      <c r="C56">
        <v>-0.01</v>
      </c>
      <c r="D56">
        <v>2.7099999999999999E-2</v>
      </c>
    </row>
    <row r="57" spans="1:4" x14ac:dyDescent="0.2">
      <c r="A57">
        <v>54</v>
      </c>
      <c r="B57">
        <v>-0.01</v>
      </c>
      <c r="C57">
        <v>-0.01</v>
      </c>
      <c r="D57">
        <v>2.7799999999999998E-2</v>
      </c>
    </row>
    <row r="58" spans="1:4" x14ac:dyDescent="0.2">
      <c r="A58">
        <v>55</v>
      </c>
      <c r="B58">
        <v>0</v>
      </c>
      <c r="C58">
        <v>0</v>
      </c>
      <c r="D58">
        <v>2.8500000000000001E-2</v>
      </c>
    </row>
    <row r="59" spans="1:4" x14ac:dyDescent="0.2">
      <c r="A59">
        <v>56</v>
      </c>
      <c r="B59">
        <v>5.7000000000000002E-3</v>
      </c>
      <c r="C59">
        <v>5.7000000000000002E-3</v>
      </c>
      <c r="D59">
        <v>2.92E-2</v>
      </c>
    </row>
    <row r="60" spans="1:4" x14ac:dyDescent="0.2">
      <c r="A60">
        <v>57</v>
      </c>
      <c r="B60">
        <v>1.14E-2</v>
      </c>
      <c r="C60">
        <v>1.14E-2</v>
      </c>
      <c r="D60">
        <v>2.9899999999999999E-2</v>
      </c>
    </row>
    <row r="61" spans="1:4" x14ac:dyDescent="0.2">
      <c r="A61">
        <v>58</v>
      </c>
      <c r="B61">
        <v>1.7100000000000001E-2</v>
      </c>
      <c r="C61">
        <v>1.7100000000000001E-2</v>
      </c>
      <c r="D61">
        <v>3.0599999999999999E-2</v>
      </c>
    </row>
    <row r="62" spans="1:4" x14ac:dyDescent="0.2">
      <c r="A62">
        <v>59</v>
      </c>
      <c r="B62">
        <v>2.29E-2</v>
      </c>
      <c r="C62">
        <v>2.29E-2</v>
      </c>
      <c r="D62">
        <v>3.1300000000000001E-2</v>
      </c>
    </row>
    <row r="63" spans="1:4" x14ac:dyDescent="0.2">
      <c r="A63">
        <v>60</v>
      </c>
      <c r="B63">
        <v>2.86E-2</v>
      </c>
      <c r="C63">
        <v>2.86E-2</v>
      </c>
      <c r="D63">
        <v>3.2000000000000001E-2</v>
      </c>
    </row>
    <row r="64" spans="1:4" x14ac:dyDescent="0.2">
      <c r="A64">
        <v>61</v>
      </c>
      <c r="B64">
        <v>3.4299999999999997E-2</v>
      </c>
      <c r="C64">
        <v>3.4299999999999997E-2</v>
      </c>
      <c r="D64">
        <v>3.2399999999999998E-2</v>
      </c>
    </row>
    <row r="65" spans="1:4" x14ac:dyDescent="0.2">
      <c r="A65">
        <v>62</v>
      </c>
      <c r="B65">
        <v>0.04</v>
      </c>
      <c r="C65">
        <v>0.04</v>
      </c>
      <c r="D65">
        <v>3.2899999999999999E-2</v>
      </c>
    </row>
    <row r="66" spans="1:4" x14ac:dyDescent="0.2">
      <c r="A66">
        <v>63</v>
      </c>
      <c r="B66">
        <v>3.6999999999999998E-2</v>
      </c>
      <c r="C66">
        <v>3.6999999999999998E-2</v>
      </c>
      <c r="D66">
        <v>3.3300000000000003E-2</v>
      </c>
    </row>
    <row r="67" spans="1:4" x14ac:dyDescent="0.2">
      <c r="A67">
        <v>64</v>
      </c>
      <c r="B67">
        <v>3.4000000000000002E-2</v>
      </c>
      <c r="C67">
        <v>3.4000000000000002E-2</v>
      </c>
      <c r="D67">
        <v>3.3700000000000001E-2</v>
      </c>
    </row>
    <row r="68" spans="1:4" x14ac:dyDescent="0.2">
      <c r="A68">
        <v>65</v>
      </c>
      <c r="B68">
        <v>3.1E-2</v>
      </c>
      <c r="C68">
        <v>3.1E-2</v>
      </c>
      <c r="D68">
        <v>3.4099999999999998E-2</v>
      </c>
    </row>
    <row r="69" spans="1:4" x14ac:dyDescent="0.2">
      <c r="A69">
        <v>66</v>
      </c>
      <c r="B69">
        <v>2.8000000000000001E-2</v>
      </c>
      <c r="C69">
        <v>2.8000000000000001E-2</v>
      </c>
      <c r="D69">
        <v>3.4599999999999999E-2</v>
      </c>
    </row>
    <row r="70" spans="1:4" x14ac:dyDescent="0.2">
      <c r="A70">
        <v>67</v>
      </c>
      <c r="B70">
        <v>2.5000000000000001E-2</v>
      </c>
      <c r="C70">
        <v>2.5000000000000001E-2</v>
      </c>
      <c r="D70">
        <v>3.5000000000000003E-2</v>
      </c>
    </row>
    <row r="71" spans="1:4" x14ac:dyDescent="0.2">
      <c r="A71">
        <v>68</v>
      </c>
      <c r="B71">
        <v>2.4199999999999999E-2</v>
      </c>
      <c r="C71">
        <v>2.4199999999999999E-2</v>
      </c>
      <c r="D71">
        <v>3.4099999999999998E-2</v>
      </c>
    </row>
    <row r="72" spans="1:4" x14ac:dyDescent="0.2">
      <c r="A72">
        <v>69</v>
      </c>
      <c r="B72">
        <v>2.35E-2</v>
      </c>
      <c r="C72">
        <v>2.35E-2</v>
      </c>
      <c r="D72">
        <v>3.3300000000000003E-2</v>
      </c>
    </row>
    <row r="73" spans="1:4" x14ac:dyDescent="0.2">
      <c r="A73">
        <v>70</v>
      </c>
      <c r="B73">
        <v>2.2700000000000001E-2</v>
      </c>
      <c r="C73">
        <v>2.2700000000000001E-2</v>
      </c>
      <c r="D73">
        <v>3.2399999999999998E-2</v>
      </c>
    </row>
    <row r="74" spans="1:4" x14ac:dyDescent="0.2">
      <c r="A74">
        <v>71</v>
      </c>
      <c r="B74">
        <v>2.1899999999999999E-2</v>
      </c>
      <c r="C74">
        <v>2.1899999999999999E-2</v>
      </c>
      <c r="D74">
        <v>3.15E-2</v>
      </c>
    </row>
    <row r="75" spans="1:4" x14ac:dyDescent="0.2">
      <c r="A75">
        <v>72</v>
      </c>
      <c r="B75">
        <v>2.12E-2</v>
      </c>
      <c r="C75">
        <v>2.12E-2</v>
      </c>
      <c r="D75">
        <v>3.0599999999999999E-2</v>
      </c>
    </row>
    <row r="76" spans="1:4" x14ac:dyDescent="0.2">
      <c r="A76">
        <v>73</v>
      </c>
      <c r="B76">
        <v>2.0400000000000001E-2</v>
      </c>
      <c r="C76">
        <v>2.0400000000000001E-2</v>
      </c>
      <c r="D76">
        <v>2.9700000000000001E-2</v>
      </c>
    </row>
    <row r="77" spans="1:4" x14ac:dyDescent="0.2">
      <c r="A77">
        <v>74</v>
      </c>
      <c r="B77">
        <v>1.9599999999999999E-2</v>
      </c>
      <c r="C77">
        <v>1.9599999999999999E-2</v>
      </c>
      <c r="D77">
        <v>2.8899999999999999E-2</v>
      </c>
    </row>
    <row r="78" spans="1:4" x14ac:dyDescent="0.2">
      <c r="A78">
        <v>75</v>
      </c>
      <c r="B78">
        <v>1.8800000000000001E-2</v>
      </c>
      <c r="C78">
        <v>1.8800000000000001E-2</v>
      </c>
      <c r="D78">
        <v>2.8000000000000001E-2</v>
      </c>
    </row>
    <row r="79" spans="1:4" x14ac:dyDescent="0.2">
      <c r="A79">
        <v>76</v>
      </c>
      <c r="B79">
        <v>1.8100000000000002E-2</v>
      </c>
      <c r="C79">
        <v>1.8100000000000002E-2</v>
      </c>
      <c r="D79">
        <v>2.7E-2</v>
      </c>
    </row>
    <row r="80" spans="1:4" x14ac:dyDescent="0.2">
      <c r="A80">
        <v>77</v>
      </c>
      <c r="B80">
        <v>1.7299999999999999E-2</v>
      </c>
      <c r="C80">
        <v>1.7299999999999999E-2</v>
      </c>
      <c r="D80">
        <v>2.5999999999999999E-2</v>
      </c>
    </row>
    <row r="81" spans="1:4" x14ac:dyDescent="0.2">
      <c r="A81">
        <v>78</v>
      </c>
      <c r="B81">
        <v>1.6500000000000001E-2</v>
      </c>
      <c r="C81">
        <v>1.6500000000000001E-2</v>
      </c>
      <c r="D81">
        <v>2.5000000000000001E-2</v>
      </c>
    </row>
    <row r="82" spans="1:4" x14ac:dyDescent="0.2">
      <c r="A82">
        <v>79</v>
      </c>
      <c r="B82">
        <v>1.5800000000000002E-2</v>
      </c>
      <c r="C82">
        <v>1.5800000000000002E-2</v>
      </c>
      <c r="D82">
        <v>2.4E-2</v>
      </c>
    </row>
    <row r="83" spans="1:4" x14ac:dyDescent="0.2">
      <c r="A83">
        <v>80</v>
      </c>
      <c r="B83">
        <v>1.4999999999999999E-2</v>
      </c>
      <c r="C83">
        <v>1.4999999999999999E-2</v>
      </c>
      <c r="D83">
        <v>2.3E-2</v>
      </c>
    </row>
    <row r="84" spans="1:4" x14ac:dyDescent="0.2">
      <c r="A84">
        <v>81</v>
      </c>
      <c r="B84">
        <v>1.4500000000000001E-2</v>
      </c>
      <c r="C84">
        <v>1.4500000000000001E-2</v>
      </c>
      <c r="D84">
        <v>2.1999999999999999E-2</v>
      </c>
    </row>
    <row r="85" spans="1:4" x14ac:dyDescent="0.2">
      <c r="A85">
        <v>82</v>
      </c>
      <c r="B85">
        <v>1.4E-2</v>
      </c>
      <c r="C85">
        <v>1.4E-2</v>
      </c>
      <c r="D85">
        <v>2.1000000000000001E-2</v>
      </c>
    </row>
    <row r="86" spans="1:4" x14ac:dyDescent="0.2">
      <c r="A86">
        <v>83</v>
      </c>
      <c r="B86">
        <v>1.35E-2</v>
      </c>
      <c r="C86">
        <v>1.35E-2</v>
      </c>
      <c r="D86">
        <v>0.02</v>
      </c>
    </row>
    <row r="87" spans="1:4" x14ac:dyDescent="0.2">
      <c r="A87">
        <v>84</v>
      </c>
      <c r="B87">
        <v>1.2999999999999999E-2</v>
      </c>
      <c r="C87">
        <v>1.2999999999999999E-2</v>
      </c>
      <c r="D87">
        <v>1.9E-2</v>
      </c>
    </row>
    <row r="88" spans="1:4" x14ac:dyDescent="0.2">
      <c r="A88">
        <v>85</v>
      </c>
      <c r="B88">
        <v>1.2500000000000001E-2</v>
      </c>
      <c r="C88">
        <v>1.2500000000000001E-2</v>
      </c>
      <c r="D88">
        <v>1.7999999999999999E-2</v>
      </c>
    </row>
    <row r="89" spans="1:4" x14ac:dyDescent="0.2">
      <c r="A89">
        <v>86</v>
      </c>
      <c r="B89">
        <v>1.2E-2</v>
      </c>
      <c r="C89">
        <v>1.2E-2</v>
      </c>
      <c r="D89">
        <v>1.72E-2</v>
      </c>
    </row>
    <row r="90" spans="1:4" x14ac:dyDescent="0.2">
      <c r="A90">
        <v>87</v>
      </c>
      <c r="B90">
        <v>1.15E-2</v>
      </c>
      <c r="C90">
        <v>1.15E-2</v>
      </c>
      <c r="D90">
        <v>1.6400000000000001E-2</v>
      </c>
    </row>
    <row r="91" spans="1:4" x14ac:dyDescent="0.2">
      <c r="A91">
        <v>88</v>
      </c>
      <c r="B91">
        <v>1.0999999999999999E-2</v>
      </c>
      <c r="C91">
        <v>1.0999999999999999E-2</v>
      </c>
      <c r="D91">
        <v>1.5599999999999999E-2</v>
      </c>
    </row>
    <row r="92" spans="1:4" x14ac:dyDescent="0.2">
      <c r="A92">
        <v>89</v>
      </c>
      <c r="B92">
        <v>1.0500000000000001E-2</v>
      </c>
      <c r="C92">
        <v>1.0500000000000001E-2</v>
      </c>
      <c r="D92">
        <v>1.4800000000000001E-2</v>
      </c>
    </row>
    <row r="93" spans="1:4" x14ac:dyDescent="0.2">
      <c r="A93">
        <v>90</v>
      </c>
      <c r="B93">
        <v>0.01</v>
      </c>
      <c r="C93">
        <v>0.01</v>
      </c>
      <c r="D93">
        <v>1.4E-2</v>
      </c>
    </row>
    <row r="94" spans="1:4" x14ac:dyDescent="0.2">
      <c r="A94">
        <v>91</v>
      </c>
      <c r="B94">
        <v>9.4999999999999998E-3</v>
      </c>
      <c r="C94">
        <v>9.4999999999999998E-3</v>
      </c>
      <c r="D94">
        <v>1.32E-2</v>
      </c>
    </row>
    <row r="95" spans="1:4" x14ac:dyDescent="0.2">
      <c r="A95">
        <v>92</v>
      </c>
      <c r="B95">
        <v>8.9999999999999993E-3</v>
      </c>
      <c r="C95">
        <v>8.9999999999999993E-3</v>
      </c>
      <c r="D95">
        <v>1.24E-2</v>
      </c>
    </row>
    <row r="96" spans="1:4" x14ac:dyDescent="0.2">
      <c r="A96">
        <v>93</v>
      </c>
      <c r="B96">
        <v>8.5000000000000006E-3</v>
      </c>
      <c r="C96">
        <v>8.5000000000000006E-3</v>
      </c>
      <c r="D96">
        <v>1.1599999999999999E-2</v>
      </c>
    </row>
    <row r="97" spans="1:4" x14ac:dyDescent="0.2">
      <c r="A97">
        <v>94</v>
      </c>
      <c r="B97">
        <v>8.0000000000000002E-3</v>
      </c>
      <c r="C97">
        <v>8.0000000000000002E-3</v>
      </c>
      <c r="D97">
        <v>1.0800000000000001E-2</v>
      </c>
    </row>
    <row r="98" spans="1:4" x14ac:dyDescent="0.2">
      <c r="A98">
        <v>95</v>
      </c>
      <c r="B98">
        <v>7.4999999999999997E-3</v>
      </c>
      <c r="C98">
        <v>7.4999999999999997E-3</v>
      </c>
      <c r="D98">
        <v>0.01</v>
      </c>
    </row>
    <row r="99" spans="1:4" x14ac:dyDescent="0.2">
      <c r="A99">
        <v>96</v>
      </c>
      <c r="B99">
        <v>7.0000000000000001E-3</v>
      </c>
      <c r="C99">
        <v>7.0000000000000001E-3</v>
      </c>
      <c r="D99">
        <v>9.7000000000000003E-3</v>
      </c>
    </row>
    <row r="100" spans="1:4" x14ac:dyDescent="0.2">
      <c r="A100">
        <v>97</v>
      </c>
      <c r="B100">
        <v>6.4999999999999997E-3</v>
      </c>
      <c r="C100">
        <v>6.4999999999999997E-3</v>
      </c>
      <c r="D100">
        <v>9.2999999999999992E-3</v>
      </c>
    </row>
    <row r="101" spans="1:4" x14ac:dyDescent="0.2">
      <c r="A101">
        <v>98</v>
      </c>
      <c r="B101">
        <v>6.0000000000000001E-3</v>
      </c>
      <c r="C101">
        <v>6.0000000000000001E-3</v>
      </c>
      <c r="D101">
        <v>8.9999999999999993E-3</v>
      </c>
    </row>
    <row r="102" spans="1:4" x14ac:dyDescent="0.2">
      <c r="A102">
        <v>99</v>
      </c>
      <c r="B102">
        <v>5.4999999999999997E-3</v>
      </c>
      <c r="C102">
        <v>5.4999999999999997E-3</v>
      </c>
      <c r="D102">
        <v>8.6999999999999994E-3</v>
      </c>
    </row>
    <row r="103" spans="1:4" x14ac:dyDescent="0.2">
      <c r="A103">
        <v>100</v>
      </c>
      <c r="B103">
        <v>5.0000000000000001E-3</v>
      </c>
      <c r="C103">
        <v>5.0000000000000001E-3</v>
      </c>
      <c r="D103">
        <v>8.3000000000000001E-3</v>
      </c>
    </row>
    <row r="104" spans="1:4" x14ac:dyDescent="0.2">
      <c r="A104">
        <v>101</v>
      </c>
      <c r="B104">
        <v>4.7000000000000002E-3</v>
      </c>
      <c r="C104">
        <v>4.7000000000000002E-3</v>
      </c>
      <c r="D104">
        <v>8.0000000000000002E-3</v>
      </c>
    </row>
    <row r="105" spans="1:4" x14ac:dyDescent="0.2">
      <c r="A105">
        <v>102</v>
      </c>
      <c r="B105">
        <v>4.4999999999999997E-3</v>
      </c>
      <c r="C105">
        <v>4.4999999999999997E-3</v>
      </c>
      <c r="D105">
        <v>7.7000000000000002E-3</v>
      </c>
    </row>
    <row r="106" spans="1:4" x14ac:dyDescent="0.2">
      <c r="A106">
        <v>103</v>
      </c>
      <c r="B106">
        <v>4.3E-3</v>
      </c>
      <c r="C106">
        <v>4.3E-3</v>
      </c>
      <c r="D106">
        <v>7.3000000000000001E-3</v>
      </c>
    </row>
    <row r="107" spans="1:4" x14ac:dyDescent="0.2">
      <c r="A107">
        <v>104</v>
      </c>
      <c r="B107">
        <v>4.0000000000000001E-3</v>
      </c>
      <c r="C107">
        <v>4.0000000000000001E-3</v>
      </c>
      <c r="D107">
        <v>7.0000000000000001E-3</v>
      </c>
    </row>
    <row r="108" spans="1:4" x14ac:dyDescent="0.2">
      <c r="A108">
        <v>105</v>
      </c>
      <c r="B108">
        <v>3.7000000000000002E-3</v>
      </c>
      <c r="C108">
        <v>3.7000000000000002E-3</v>
      </c>
      <c r="D108">
        <v>6.7000000000000002E-3</v>
      </c>
    </row>
    <row r="109" spans="1:4" x14ac:dyDescent="0.2">
      <c r="A109">
        <v>106</v>
      </c>
      <c r="B109">
        <v>3.5000000000000001E-3</v>
      </c>
      <c r="C109">
        <v>3.5000000000000001E-3</v>
      </c>
      <c r="D109">
        <v>6.3E-3</v>
      </c>
    </row>
    <row r="110" spans="1:4" x14ac:dyDescent="0.2">
      <c r="A110">
        <v>107</v>
      </c>
      <c r="B110">
        <v>3.2000000000000002E-3</v>
      </c>
      <c r="C110">
        <v>3.2000000000000002E-3</v>
      </c>
      <c r="D110">
        <v>6.0000000000000001E-3</v>
      </c>
    </row>
    <row r="111" spans="1:4" x14ac:dyDescent="0.2">
      <c r="A111">
        <v>108</v>
      </c>
      <c r="B111">
        <v>3.0000000000000001E-3</v>
      </c>
      <c r="C111">
        <v>3.0000000000000001E-3</v>
      </c>
      <c r="D111">
        <v>5.7000000000000002E-3</v>
      </c>
    </row>
    <row r="112" spans="1:4" x14ac:dyDescent="0.2">
      <c r="A112">
        <v>109</v>
      </c>
      <c r="B112">
        <v>2.8E-3</v>
      </c>
      <c r="C112">
        <v>2.8E-3</v>
      </c>
      <c r="D112">
        <v>5.3E-3</v>
      </c>
    </row>
    <row r="113" spans="1:4" x14ac:dyDescent="0.2">
      <c r="A113">
        <v>110</v>
      </c>
      <c r="B113">
        <v>2.5000000000000001E-3</v>
      </c>
      <c r="C113">
        <v>2.5000000000000001E-3</v>
      </c>
      <c r="D113">
        <v>5.0000000000000001E-3</v>
      </c>
    </row>
    <row r="114" spans="1:4" x14ac:dyDescent="0.2">
      <c r="A114">
        <v>111</v>
      </c>
      <c r="B114">
        <v>2.2000000000000001E-3</v>
      </c>
      <c r="C114">
        <v>2.2000000000000001E-3</v>
      </c>
      <c r="D114">
        <v>5.0000000000000001E-3</v>
      </c>
    </row>
    <row r="115" spans="1:4" x14ac:dyDescent="0.2">
      <c r="A115">
        <v>112</v>
      </c>
      <c r="B115">
        <v>2E-3</v>
      </c>
      <c r="C115">
        <v>2E-3</v>
      </c>
      <c r="D115">
        <v>5.0000000000000001E-3</v>
      </c>
    </row>
    <row r="116" spans="1:4" x14ac:dyDescent="0.2">
      <c r="A116">
        <v>113</v>
      </c>
      <c r="B116">
        <v>1.6999999999999999E-3</v>
      </c>
      <c r="C116">
        <v>1.6999999999999999E-3</v>
      </c>
      <c r="D116">
        <v>5.0000000000000001E-3</v>
      </c>
    </row>
    <row r="117" spans="1:4" x14ac:dyDescent="0.2">
      <c r="A117">
        <v>114</v>
      </c>
      <c r="B117">
        <v>1.5E-3</v>
      </c>
      <c r="C117">
        <v>1.5E-3</v>
      </c>
      <c r="D117">
        <v>5.0000000000000001E-3</v>
      </c>
    </row>
    <row r="118" spans="1:4" x14ac:dyDescent="0.2">
      <c r="A118">
        <v>115</v>
      </c>
      <c r="B118">
        <v>1.2999999999999999E-3</v>
      </c>
      <c r="C118">
        <v>1.2999999999999999E-3</v>
      </c>
      <c r="D118">
        <v>5.0000000000000001E-3</v>
      </c>
    </row>
    <row r="119" spans="1:4" x14ac:dyDescent="0.2">
      <c r="A119">
        <v>116</v>
      </c>
      <c r="B119">
        <v>1E-3</v>
      </c>
      <c r="C119">
        <v>1E-3</v>
      </c>
      <c r="D119">
        <v>5.0000000000000001E-3</v>
      </c>
    </row>
    <row r="120" spans="1:4" x14ac:dyDescent="0.2">
      <c r="A120">
        <v>117</v>
      </c>
      <c r="B120">
        <v>6.9999999999999999E-4</v>
      </c>
      <c r="C120">
        <v>6.9999999999999999E-4</v>
      </c>
      <c r="D120">
        <v>5.0000000000000001E-3</v>
      </c>
    </row>
    <row r="121" spans="1:4" x14ac:dyDescent="0.2">
      <c r="A121">
        <v>118</v>
      </c>
      <c r="B121">
        <v>5.0000000000000001E-4</v>
      </c>
      <c r="C121">
        <v>5.0000000000000001E-4</v>
      </c>
      <c r="D121">
        <v>5.0000000000000001E-3</v>
      </c>
    </row>
    <row r="122" spans="1:4" x14ac:dyDescent="0.2">
      <c r="A122">
        <v>119</v>
      </c>
      <c r="B122">
        <v>2.0000000000000001E-4</v>
      </c>
      <c r="C122">
        <v>2.0000000000000001E-4</v>
      </c>
      <c r="D122">
        <v>5.0000000000000001E-3</v>
      </c>
    </row>
    <row r="123" spans="1:4" x14ac:dyDescent="0.2">
      <c r="A123">
        <v>120</v>
      </c>
      <c r="B123">
        <v>0</v>
      </c>
      <c r="C123">
        <v>0</v>
      </c>
      <c r="D123">
        <v>5.0000000000000001E-3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60E48-EDC1-4223-A93C-81492A81F17E}">
  <sheetPr codeName="Sheet5"/>
  <dimension ref="A1:D123"/>
  <sheetViews>
    <sheetView workbookViewId="0"/>
  </sheetViews>
  <sheetFormatPr baseColWidth="10" defaultColWidth="8.83203125" defaultRowHeight="15" x14ac:dyDescent="0.2"/>
  <sheetData>
    <row r="1" spans="1:4" x14ac:dyDescent="0.2">
      <c r="A1" s="7" t="s">
        <v>2252</v>
      </c>
      <c r="B1" s="8"/>
      <c r="C1" s="9"/>
      <c r="D1" s="9"/>
    </row>
    <row r="2" spans="1:4" x14ac:dyDescent="0.2">
      <c r="A2" s="10" t="s">
        <v>3</v>
      </c>
      <c r="B2" s="11" t="s">
        <v>2253</v>
      </c>
      <c r="C2" s="11" t="s">
        <v>2254</v>
      </c>
      <c r="D2" s="11" t="s">
        <v>2255</v>
      </c>
    </row>
    <row r="3" spans="1:4" x14ac:dyDescent="0.2">
      <c r="A3">
        <v>0</v>
      </c>
      <c r="B3">
        <v>1.4999999999999999E-2</v>
      </c>
      <c r="C3">
        <v>1.4999999999999999E-2</v>
      </c>
      <c r="D3">
        <v>2.5000000000000001E-2</v>
      </c>
    </row>
    <row r="4" spans="1:4" x14ac:dyDescent="0.2">
      <c r="A4">
        <v>1</v>
      </c>
      <c r="B4">
        <v>1.4999999999999999E-2</v>
      </c>
      <c r="C4">
        <v>1.4999999999999999E-2</v>
      </c>
      <c r="D4">
        <v>2.5000000000000001E-2</v>
      </c>
    </row>
    <row r="5" spans="1:4" x14ac:dyDescent="0.2">
      <c r="A5">
        <v>2</v>
      </c>
      <c r="B5">
        <v>1.4999999999999999E-2</v>
      </c>
      <c r="C5">
        <v>1.4999999999999999E-2</v>
      </c>
      <c r="D5">
        <v>2.5000000000000001E-2</v>
      </c>
    </row>
    <row r="6" spans="1:4" x14ac:dyDescent="0.2">
      <c r="A6">
        <v>3</v>
      </c>
      <c r="B6">
        <v>1.4999999999999999E-2</v>
      </c>
      <c r="C6">
        <v>1.4999999999999999E-2</v>
      </c>
      <c r="D6">
        <v>2.5000000000000001E-2</v>
      </c>
    </row>
    <row r="7" spans="1:4" x14ac:dyDescent="0.2">
      <c r="A7">
        <v>4</v>
      </c>
      <c r="B7">
        <v>1.4999999999999999E-2</v>
      </c>
      <c r="C7">
        <v>1.4999999999999999E-2</v>
      </c>
      <c r="D7">
        <v>2.5000000000000001E-2</v>
      </c>
    </row>
    <row r="8" spans="1:4" x14ac:dyDescent="0.2">
      <c r="A8">
        <v>5</v>
      </c>
      <c r="B8">
        <v>1.4999999999999999E-2</v>
      </c>
      <c r="C8">
        <v>1.4999999999999999E-2</v>
      </c>
      <c r="D8">
        <v>2.5000000000000001E-2</v>
      </c>
    </row>
    <row r="9" spans="1:4" x14ac:dyDescent="0.2">
      <c r="A9">
        <v>6</v>
      </c>
      <c r="B9">
        <v>1.4999999999999999E-2</v>
      </c>
      <c r="C9">
        <v>1.4999999999999999E-2</v>
      </c>
      <c r="D9">
        <v>2.5000000000000001E-2</v>
      </c>
    </row>
    <row r="10" spans="1:4" x14ac:dyDescent="0.2">
      <c r="A10">
        <v>7</v>
      </c>
      <c r="B10">
        <v>1.4999999999999999E-2</v>
      </c>
      <c r="C10">
        <v>1.4999999999999999E-2</v>
      </c>
      <c r="D10">
        <v>2.5000000000000001E-2</v>
      </c>
    </row>
    <row r="11" spans="1:4" x14ac:dyDescent="0.2">
      <c r="A11">
        <v>8</v>
      </c>
      <c r="B11">
        <v>1.4999999999999999E-2</v>
      </c>
      <c r="C11">
        <v>1.4999999999999999E-2</v>
      </c>
      <c r="D11">
        <v>2.5000000000000001E-2</v>
      </c>
    </row>
    <row r="12" spans="1:4" x14ac:dyDescent="0.2">
      <c r="A12">
        <v>9</v>
      </c>
      <c r="B12">
        <v>1.4999999999999999E-2</v>
      </c>
      <c r="C12">
        <v>1.4999999999999999E-2</v>
      </c>
      <c r="D12">
        <v>2.5000000000000001E-2</v>
      </c>
    </row>
    <row r="13" spans="1:4" x14ac:dyDescent="0.2">
      <c r="A13">
        <v>10</v>
      </c>
      <c r="B13">
        <v>1.4999999999999999E-2</v>
      </c>
      <c r="C13">
        <v>1.4999999999999999E-2</v>
      </c>
      <c r="D13">
        <v>2.5000000000000001E-2</v>
      </c>
    </row>
    <row r="14" spans="1:4" x14ac:dyDescent="0.2">
      <c r="A14">
        <v>11</v>
      </c>
      <c r="B14">
        <v>1.4999999999999999E-2</v>
      </c>
      <c r="C14">
        <v>1.4999999999999999E-2</v>
      </c>
      <c r="D14">
        <v>2.5000000000000001E-2</v>
      </c>
    </row>
    <row r="15" spans="1:4" x14ac:dyDescent="0.2">
      <c r="A15">
        <v>12</v>
      </c>
      <c r="B15">
        <v>1.4999999999999999E-2</v>
      </c>
      <c r="C15">
        <v>1.4999999999999999E-2</v>
      </c>
      <c r="D15">
        <v>2.5000000000000001E-2</v>
      </c>
    </row>
    <row r="16" spans="1:4" x14ac:dyDescent="0.2">
      <c r="A16">
        <v>13</v>
      </c>
      <c r="B16">
        <v>1.4999999999999999E-2</v>
      </c>
      <c r="C16">
        <v>1.4999999999999999E-2</v>
      </c>
      <c r="D16">
        <v>2.5000000000000001E-2</v>
      </c>
    </row>
    <row r="17" spans="1:4" x14ac:dyDescent="0.2">
      <c r="A17">
        <v>14</v>
      </c>
      <c r="B17">
        <v>1.4999999999999999E-2</v>
      </c>
      <c r="C17">
        <v>1.4999999999999999E-2</v>
      </c>
      <c r="D17">
        <v>2.5000000000000001E-2</v>
      </c>
    </row>
    <row r="18" spans="1:4" x14ac:dyDescent="0.2">
      <c r="A18">
        <v>15</v>
      </c>
      <c r="B18">
        <v>1.4999999999999999E-2</v>
      </c>
      <c r="C18">
        <v>1.4999999999999999E-2</v>
      </c>
      <c r="D18">
        <v>2.5000000000000001E-2</v>
      </c>
    </row>
    <row r="19" spans="1:4" x14ac:dyDescent="0.2">
      <c r="A19">
        <v>16</v>
      </c>
      <c r="B19">
        <v>1.4999999999999999E-2</v>
      </c>
      <c r="C19">
        <v>1.4999999999999999E-2</v>
      </c>
      <c r="D19">
        <v>2.5000000000000001E-2</v>
      </c>
    </row>
    <row r="20" spans="1:4" x14ac:dyDescent="0.2">
      <c r="A20">
        <v>17</v>
      </c>
      <c r="B20">
        <v>1.4999999999999999E-2</v>
      </c>
      <c r="C20">
        <v>1.4999999999999999E-2</v>
      </c>
      <c r="D20">
        <v>2.5000000000000001E-2</v>
      </c>
    </row>
    <row r="21" spans="1:4" x14ac:dyDescent="0.2">
      <c r="A21">
        <v>18</v>
      </c>
      <c r="B21">
        <v>1.4999999999999999E-2</v>
      </c>
      <c r="C21">
        <v>1.4999999999999999E-2</v>
      </c>
      <c r="D21">
        <v>2.5000000000000001E-2</v>
      </c>
    </row>
    <row r="22" spans="1:4" x14ac:dyDescent="0.2">
      <c r="A22">
        <v>19</v>
      </c>
      <c r="B22">
        <v>1.4999999999999999E-2</v>
      </c>
      <c r="C22">
        <v>1.4999999999999999E-2</v>
      </c>
      <c r="D22">
        <v>2.5000000000000001E-2</v>
      </c>
    </row>
    <row r="23" spans="1:4" x14ac:dyDescent="0.2">
      <c r="A23">
        <v>20</v>
      </c>
      <c r="B23">
        <v>1.4999999999999999E-2</v>
      </c>
      <c r="C23">
        <v>1.4999999999999999E-2</v>
      </c>
      <c r="D23">
        <v>2.5000000000000001E-2</v>
      </c>
    </row>
    <row r="24" spans="1:4" x14ac:dyDescent="0.2">
      <c r="A24">
        <v>21</v>
      </c>
      <c r="B24">
        <v>1.4999999999999999E-2</v>
      </c>
      <c r="C24">
        <v>1.4999999999999999E-2</v>
      </c>
      <c r="D24">
        <v>2.5000000000000001E-2</v>
      </c>
    </row>
    <row r="25" spans="1:4" x14ac:dyDescent="0.2">
      <c r="A25">
        <v>22</v>
      </c>
      <c r="B25">
        <v>1.4999999999999999E-2</v>
      </c>
      <c r="C25">
        <v>1.4999999999999999E-2</v>
      </c>
      <c r="D25">
        <v>2.5000000000000001E-2</v>
      </c>
    </row>
    <row r="26" spans="1:4" x14ac:dyDescent="0.2">
      <c r="A26">
        <v>23</v>
      </c>
      <c r="B26">
        <v>1.4999999999999999E-2</v>
      </c>
      <c r="C26">
        <v>1.4999999999999999E-2</v>
      </c>
      <c r="D26">
        <v>2.5000000000000001E-2</v>
      </c>
    </row>
    <row r="27" spans="1:4" x14ac:dyDescent="0.2">
      <c r="A27">
        <v>24</v>
      </c>
      <c r="B27">
        <v>1.4999999999999999E-2</v>
      </c>
      <c r="C27">
        <v>1.4999999999999999E-2</v>
      </c>
      <c r="D27">
        <v>2.5000000000000001E-2</v>
      </c>
    </row>
    <row r="28" spans="1:4" x14ac:dyDescent="0.2">
      <c r="A28">
        <v>25</v>
      </c>
      <c r="B28">
        <v>1.4999999999999999E-2</v>
      </c>
      <c r="C28">
        <v>1.4999999999999999E-2</v>
      </c>
      <c r="D28">
        <v>2.5000000000000001E-2</v>
      </c>
    </row>
    <row r="29" spans="1:4" x14ac:dyDescent="0.2">
      <c r="A29">
        <v>26</v>
      </c>
      <c r="B29">
        <v>1.4999999999999999E-2</v>
      </c>
      <c r="C29">
        <v>1.4999999999999999E-2</v>
      </c>
      <c r="D29">
        <v>2.5000000000000001E-2</v>
      </c>
    </row>
    <row r="30" spans="1:4" x14ac:dyDescent="0.2">
      <c r="A30">
        <v>27</v>
      </c>
      <c r="B30">
        <v>1.4999999999999999E-2</v>
      </c>
      <c r="C30">
        <v>1.4999999999999999E-2</v>
      </c>
      <c r="D30">
        <v>2.5000000000000001E-2</v>
      </c>
    </row>
    <row r="31" spans="1:4" x14ac:dyDescent="0.2">
      <c r="A31">
        <v>28</v>
      </c>
      <c r="B31">
        <v>1.4999999999999999E-2</v>
      </c>
      <c r="C31">
        <v>1.4999999999999999E-2</v>
      </c>
      <c r="D31">
        <v>2.5000000000000001E-2</v>
      </c>
    </row>
    <row r="32" spans="1:4" x14ac:dyDescent="0.2">
      <c r="A32">
        <v>29</v>
      </c>
      <c r="B32">
        <v>1.4999999999999999E-2</v>
      </c>
      <c r="C32">
        <v>1.4999999999999999E-2</v>
      </c>
      <c r="D32">
        <v>2.5000000000000001E-2</v>
      </c>
    </row>
    <row r="33" spans="1:4" x14ac:dyDescent="0.2">
      <c r="A33">
        <v>30</v>
      </c>
      <c r="B33">
        <v>1.4999999999999999E-2</v>
      </c>
      <c r="C33">
        <v>1.4999999999999999E-2</v>
      </c>
      <c r="D33">
        <v>2.5000000000000001E-2</v>
      </c>
    </row>
    <row r="34" spans="1:4" x14ac:dyDescent="0.2">
      <c r="A34">
        <v>31</v>
      </c>
      <c r="B34">
        <v>1.2500000000000001E-2</v>
      </c>
      <c r="C34">
        <v>1.2500000000000001E-2</v>
      </c>
      <c r="D34">
        <v>2.5000000000000001E-2</v>
      </c>
    </row>
    <row r="35" spans="1:4" x14ac:dyDescent="0.2">
      <c r="A35">
        <v>32</v>
      </c>
      <c r="B35">
        <v>0.01</v>
      </c>
      <c r="C35">
        <v>0.01</v>
      </c>
      <c r="D35">
        <v>2.5000000000000001E-2</v>
      </c>
    </row>
    <row r="36" spans="1:4" x14ac:dyDescent="0.2">
      <c r="A36">
        <v>33</v>
      </c>
      <c r="B36">
        <v>7.4999999999999997E-3</v>
      </c>
      <c r="C36">
        <v>7.4999999999999997E-3</v>
      </c>
      <c r="D36">
        <v>2.5000000000000001E-2</v>
      </c>
    </row>
    <row r="37" spans="1:4" x14ac:dyDescent="0.2">
      <c r="A37">
        <v>34</v>
      </c>
      <c r="B37">
        <v>5.0000000000000001E-3</v>
      </c>
      <c r="C37">
        <v>5.0000000000000001E-3</v>
      </c>
      <c r="D37">
        <v>2.5000000000000001E-2</v>
      </c>
    </row>
    <row r="38" spans="1:4" x14ac:dyDescent="0.2">
      <c r="A38">
        <v>35</v>
      </c>
      <c r="B38">
        <v>2.5000000000000001E-3</v>
      </c>
      <c r="C38">
        <v>2.5000000000000001E-3</v>
      </c>
      <c r="D38">
        <v>2.5000000000000001E-2</v>
      </c>
    </row>
    <row r="39" spans="1:4" x14ac:dyDescent="0.2">
      <c r="A39">
        <v>36</v>
      </c>
      <c r="B39">
        <v>0</v>
      </c>
      <c r="C39">
        <v>0</v>
      </c>
      <c r="D39">
        <v>2.5000000000000001E-2</v>
      </c>
    </row>
    <row r="40" spans="1:4" x14ac:dyDescent="0.2">
      <c r="A40">
        <v>37</v>
      </c>
      <c r="B40">
        <v>-2.5000000000000001E-3</v>
      </c>
      <c r="C40">
        <v>-2.5000000000000001E-3</v>
      </c>
      <c r="D40">
        <v>2.5000000000000001E-2</v>
      </c>
    </row>
    <row r="41" spans="1:4" x14ac:dyDescent="0.2">
      <c r="A41">
        <v>38</v>
      </c>
      <c r="B41">
        <v>-5.0000000000000001E-3</v>
      </c>
      <c r="C41">
        <v>-5.0000000000000001E-3</v>
      </c>
      <c r="D41">
        <v>2.5000000000000001E-2</v>
      </c>
    </row>
    <row r="42" spans="1:4" x14ac:dyDescent="0.2">
      <c r="A42">
        <v>39</v>
      </c>
      <c r="B42">
        <v>-7.4999999999999997E-3</v>
      </c>
      <c r="C42">
        <v>-7.4999999999999997E-3</v>
      </c>
      <c r="D42">
        <v>2.5000000000000001E-2</v>
      </c>
    </row>
    <row r="43" spans="1:4" x14ac:dyDescent="0.2">
      <c r="A43">
        <v>40</v>
      </c>
      <c r="B43">
        <v>-0.01</v>
      </c>
      <c r="C43">
        <v>-0.02</v>
      </c>
      <c r="D43">
        <v>2.5000000000000001E-2</v>
      </c>
    </row>
    <row r="44" spans="1:4" x14ac:dyDescent="0.2">
      <c r="A44">
        <v>41</v>
      </c>
      <c r="B44">
        <v>-0.02</v>
      </c>
      <c r="C44">
        <v>-0.02</v>
      </c>
      <c r="D44">
        <v>2.5000000000000001E-2</v>
      </c>
    </row>
    <row r="45" spans="1:4" x14ac:dyDescent="0.2">
      <c r="A45">
        <v>42</v>
      </c>
      <c r="B45">
        <v>-0.02</v>
      </c>
      <c r="C45">
        <v>-0.02</v>
      </c>
      <c r="D45">
        <v>2.5000000000000001E-2</v>
      </c>
    </row>
    <row r="46" spans="1:4" x14ac:dyDescent="0.2">
      <c r="A46">
        <v>43</v>
      </c>
      <c r="B46">
        <v>-0.02</v>
      </c>
      <c r="C46">
        <v>-0.02</v>
      </c>
      <c r="D46">
        <v>2.5000000000000001E-2</v>
      </c>
    </row>
    <row r="47" spans="1:4" x14ac:dyDescent="0.2">
      <c r="A47">
        <v>44</v>
      </c>
      <c r="B47">
        <v>-0.02</v>
      </c>
      <c r="C47">
        <v>-0.02</v>
      </c>
      <c r="D47">
        <v>2.5000000000000001E-2</v>
      </c>
    </row>
    <row r="48" spans="1:4" x14ac:dyDescent="0.2">
      <c r="A48">
        <v>45</v>
      </c>
      <c r="B48">
        <v>-1.4999999999999999E-2</v>
      </c>
      <c r="C48">
        <v>-0.02</v>
      </c>
      <c r="D48">
        <v>2.5000000000000001E-2</v>
      </c>
    </row>
    <row r="49" spans="1:4" x14ac:dyDescent="0.2">
      <c r="A49">
        <v>46</v>
      </c>
      <c r="B49">
        <v>-1.4999999999999999E-2</v>
      </c>
      <c r="C49">
        <v>-0.02</v>
      </c>
      <c r="D49">
        <v>2.5000000000000001E-2</v>
      </c>
    </row>
    <row r="50" spans="1:4" x14ac:dyDescent="0.2">
      <c r="A50">
        <v>47</v>
      </c>
      <c r="B50">
        <v>-0.02</v>
      </c>
      <c r="C50">
        <v>-0.02</v>
      </c>
      <c r="D50">
        <v>2.5000000000000001E-2</v>
      </c>
    </row>
    <row r="51" spans="1:4" x14ac:dyDescent="0.2">
      <c r="A51">
        <v>48</v>
      </c>
      <c r="B51">
        <v>-0.02</v>
      </c>
      <c r="C51">
        <v>-0.02</v>
      </c>
      <c r="D51">
        <v>2.5000000000000001E-2</v>
      </c>
    </row>
    <row r="52" spans="1:4" x14ac:dyDescent="0.2">
      <c r="A52">
        <v>49</v>
      </c>
      <c r="B52">
        <v>-0.02</v>
      </c>
      <c r="C52">
        <v>-0.02</v>
      </c>
      <c r="D52">
        <v>2.5000000000000001E-2</v>
      </c>
    </row>
    <row r="53" spans="1:4" x14ac:dyDescent="0.2">
      <c r="A53">
        <v>50</v>
      </c>
      <c r="B53">
        <v>-0.02</v>
      </c>
      <c r="C53">
        <v>-0.02</v>
      </c>
      <c r="D53">
        <v>2.5000000000000001E-2</v>
      </c>
    </row>
    <row r="54" spans="1:4" x14ac:dyDescent="0.2">
      <c r="A54">
        <v>51</v>
      </c>
      <c r="B54">
        <v>-0.02</v>
      </c>
      <c r="C54">
        <v>-0.02</v>
      </c>
      <c r="D54">
        <v>2.5700000000000001E-2</v>
      </c>
    </row>
    <row r="55" spans="1:4" x14ac:dyDescent="0.2">
      <c r="A55">
        <v>52</v>
      </c>
      <c r="B55">
        <v>-0.02</v>
      </c>
      <c r="C55">
        <v>-0.02</v>
      </c>
      <c r="D55">
        <v>2.64E-2</v>
      </c>
    </row>
    <row r="56" spans="1:4" x14ac:dyDescent="0.2">
      <c r="A56">
        <v>53</v>
      </c>
      <c r="B56">
        <v>-0.02</v>
      </c>
      <c r="C56">
        <v>-0.02</v>
      </c>
      <c r="D56">
        <v>2.7099999999999999E-2</v>
      </c>
    </row>
    <row r="57" spans="1:4" x14ac:dyDescent="0.2">
      <c r="A57">
        <v>54</v>
      </c>
      <c r="B57">
        <v>-0.01</v>
      </c>
      <c r="C57">
        <v>-0.02</v>
      </c>
      <c r="D57">
        <v>2.7799999999999998E-2</v>
      </c>
    </row>
    <row r="58" spans="1:4" x14ac:dyDescent="0.2">
      <c r="A58">
        <v>55</v>
      </c>
      <c r="B58">
        <v>0</v>
      </c>
      <c r="C58">
        <v>0</v>
      </c>
      <c r="D58">
        <v>2.8500000000000001E-2</v>
      </c>
    </row>
    <row r="59" spans="1:4" x14ac:dyDescent="0.2">
      <c r="A59">
        <v>56</v>
      </c>
      <c r="B59">
        <v>5.7000000000000002E-3</v>
      </c>
      <c r="C59">
        <v>5.7000000000000002E-3</v>
      </c>
      <c r="D59">
        <v>2.92E-2</v>
      </c>
    </row>
    <row r="60" spans="1:4" x14ac:dyDescent="0.2">
      <c r="A60">
        <v>57</v>
      </c>
      <c r="B60">
        <v>1.14E-2</v>
      </c>
      <c r="C60">
        <v>1.14E-2</v>
      </c>
      <c r="D60">
        <v>2.9899999999999999E-2</v>
      </c>
    </row>
    <row r="61" spans="1:4" x14ac:dyDescent="0.2">
      <c r="A61">
        <v>58</v>
      </c>
      <c r="B61">
        <v>1.7100000000000001E-2</v>
      </c>
      <c r="C61">
        <v>1.7100000000000001E-2</v>
      </c>
      <c r="D61">
        <v>3.0599999999999999E-2</v>
      </c>
    </row>
    <row r="62" spans="1:4" x14ac:dyDescent="0.2">
      <c r="A62">
        <v>59</v>
      </c>
      <c r="B62">
        <v>2.29E-2</v>
      </c>
      <c r="C62">
        <v>2.29E-2</v>
      </c>
      <c r="D62">
        <v>3.1300000000000001E-2</v>
      </c>
    </row>
    <row r="63" spans="1:4" x14ac:dyDescent="0.2">
      <c r="A63">
        <v>60</v>
      </c>
      <c r="B63">
        <v>2.86E-2</v>
      </c>
      <c r="C63">
        <v>2.86E-2</v>
      </c>
      <c r="D63">
        <v>3.2000000000000001E-2</v>
      </c>
    </row>
    <row r="64" spans="1:4" x14ac:dyDescent="0.2">
      <c r="A64">
        <v>61</v>
      </c>
      <c r="B64">
        <v>3.4299999999999997E-2</v>
      </c>
      <c r="C64">
        <v>3.4299999999999997E-2</v>
      </c>
      <c r="D64">
        <v>3.2399999999999998E-2</v>
      </c>
    </row>
    <row r="65" spans="1:4" x14ac:dyDescent="0.2">
      <c r="A65">
        <v>62</v>
      </c>
      <c r="B65">
        <v>0.04</v>
      </c>
      <c r="C65">
        <v>0.04</v>
      </c>
      <c r="D65">
        <v>3.2899999999999999E-2</v>
      </c>
    </row>
    <row r="66" spans="1:4" x14ac:dyDescent="0.2">
      <c r="A66">
        <v>63</v>
      </c>
      <c r="B66">
        <v>3.6999999999999998E-2</v>
      </c>
      <c r="C66">
        <v>3.6999999999999998E-2</v>
      </c>
      <c r="D66">
        <v>3.3300000000000003E-2</v>
      </c>
    </row>
    <row r="67" spans="1:4" x14ac:dyDescent="0.2">
      <c r="A67">
        <v>64</v>
      </c>
      <c r="B67">
        <v>3.4000000000000002E-2</v>
      </c>
      <c r="C67">
        <v>3.4000000000000002E-2</v>
      </c>
      <c r="D67">
        <v>3.3700000000000001E-2</v>
      </c>
    </row>
    <row r="68" spans="1:4" x14ac:dyDescent="0.2">
      <c r="A68">
        <v>65</v>
      </c>
      <c r="B68">
        <v>3.1E-2</v>
      </c>
      <c r="C68">
        <v>3.1E-2</v>
      </c>
      <c r="D68">
        <v>3.4099999999999998E-2</v>
      </c>
    </row>
    <row r="69" spans="1:4" x14ac:dyDescent="0.2">
      <c r="A69">
        <v>66</v>
      </c>
      <c r="B69">
        <v>2.8000000000000001E-2</v>
      </c>
      <c r="C69">
        <v>2.8000000000000001E-2</v>
      </c>
      <c r="D69">
        <v>3.4599999999999999E-2</v>
      </c>
    </row>
    <row r="70" spans="1:4" x14ac:dyDescent="0.2">
      <c r="A70">
        <v>67</v>
      </c>
      <c r="B70">
        <v>2.5000000000000001E-2</v>
      </c>
      <c r="C70">
        <v>2.5000000000000001E-2</v>
      </c>
      <c r="D70">
        <v>3.5000000000000003E-2</v>
      </c>
    </row>
    <row r="71" spans="1:4" x14ac:dyDescent="0.2">
      <c r="A71">
        <v>68</v>
      </c>
      <c r="B71">
        <v>2.4199999999999999E-2</v>
      </c>
      <c r="C71">
        <v>2.4199999999999999E-2</v>
      </c>
      <c r="D71">
        <v>3.4099999999999998E-2</v>
      </c>
    </row>
    <row r="72" spans="1:4" x14ac:dyDescent="0.2">
      <c r="A72">
        <v>69</v>
      </c>
      <c r="B72">
        <v>2.35E-2</v>
      </c>
      <c r="C72">
        <v>2.35E-2</v>
      </c>
      <c r="D72">
        <v>3.3300000000000003E-2</v>
      </c>
    </row>
    <row r="73" spans="1:4" x14ac:dyDescent="0.2">
      <c r="A73">
        <v>70</v>
      </c>
      <c r="B73">
        <v>2.2700000000000001E-2</v>
      </c>
      <c r="C73">
        <v>2.2700000000000001E-2</v>
      </c>
      <c r="D73">
        <v>3.2399999999999998E-2</v>
      </c>
    </row>
    <row r="74" spans="1:4" x14ac:dyDescent="0.2">
      <c r="A74">
        <v>71</v>
      </c>
      <c r="B74">
        <v>2.1899999999999999E-2</v>
      </c>
      <c r="C74">
        <v>2.1899999999999999E-2</v>
      </c>
      <c r="D74">
        <v>3.15E-2</v>
      </c>
    </row>
    <row r="75" spans="1:4" x14ac:dyDescent="0.2">
      <c r="A75">
        <v>72</v>
      </c>
      <c r="B75">
        <v>2.12E-2</v>
      </c>
      <c r="C75">
        <v>2.12E-2</v>
      </c>
      <c r="D75">
        <v>3.0599999999999999E-2</v>
      </c>
    </row>
    <row r="76" spans="1:4" x14ac:dyDescent="0.2">
      <c r="A76">
        <v>73</v>
      </c>
      <c r="B76">
        <v>2.0400000000000001E-2</v>
      </c>
      <c r="C76">
        <v>2.0400000000000001E-2</v>
      </c>
      <c r="D76">
        <v>2.9700000000000001E-2</v>
      </c>
    </row>
    <row r="77" spans="1:4" x14ac:dyDescent="0.2">
      <c r="A77">
        <v>74</v>
      </c>
      <c r="B77">
        <v>1.9599999999999999E-2</v>
      </c>
      <c r="C77">
        <v>1.9599999999999999E-2</v>
      </c>
      <c r="D77">
        <v>2.8899999999999999E-2</v>
      </c>
    </row>
    <row r="78" spans="1:4" x14ac:dyDescent="0.2">
      <c r="A78">
        <v>75</v>
      </c>
      <c r="B78">
        <v>1.8800000000000001E-2</v>
      </c>
      <c r="C78">
        <v>1.8800000000000001E-2</v>
      </c>
      <c r="D78">
        <v>2.8000000000000001E-2</v>
      </c>
    </row>
    <row r="79" spans="1:4" x14ac:dyDescent="0.2">
      <c r="A79">
        <v>76</v>
      </c>
      <c r="B79">
        <v>1.8100000000000002E-2</v>
      </c>
      <c r="C79">
        <v>1.8100000000000002E-2</v>
      </c>
      <c r="D79">
        <v>2.7E-2</v>
      </c>
    </row>
    <row r="80" spans="1:4" x14ac:dyDescent="0.2">
      <c r="A80">
        <v>77</v>
      </c>
      <c r="B80">
        <v>1.7299999999999999E-2</v>
      </c>
      <c r="C80">
        <v>1.7299999999999999E-2</v>
      </c>
      <c r="D80">
        <v>2.5999999999999999E-2</v>
      </c>
    </row>
    <row r="81" spans="1:4" x14ac:dyDescent="0.2">
      <c r="A81">
        <v>78</v>
      </c>
      <c r="B81">
        <v>1.6500000000000001E-2</v>
      </c>
      <c r="C81">
        <v>1.6500000000000001E-2</v>
      </c>
      <c r="D81">
        <v>2.5000000000000001E-2</v>
      </c>
    </row>
    <row r="82" spans="1:4" x14ac:dyDescent="0.2">
      <c r="A82">
        <v>79</v>
      </c>
      <c r="B82">
        <v>1.5800000000000002E-2</v>
      </c>
      <c r="C82">
        <v>1.5800000000000002E-2</v>
      </c>
      <c r="D82">
        <v>2.4E-2</v>
      </c>
    </row>
    <row r="83" spans="1:4" x14ac:dyDescent="0.2">
      <c r="A83">
        <v>80</v>
      </c>
      <c r="B83">
        <v>1.4999999999999999E-2</v>
      </c>
      <c r="C83">
        <v>1.4999999999999999E-2</v>
      </c>
      <c r="D83">
        <v>2.3E-2</v>
      </c>
    </row>
    <row r="84" spans="1:4" x14ac:dyDescent="0.2">
      <c r="A84">
        <v>81</v>
      </c>
      <c r="B84">
        <v>1.4500000000000001E-2</v>
      </c>
      <c r="C84">
        <v>1.4500000000000001E-2</v>
      </c>
      <c r="D84">
        <v>2.1999999999999999E-2</v>
      </c>
    </row>
    <row r="85" spans="1:4" x14ac:dyDescent="0.2">
      <c r="A85">
        <v>82</v>
      </c>
      <c r="B85">
        <v>1.4E-2</v>
      </c>
      <c r="C85">
        <v>1.4E-2</v>
      </c>
      <c r="D85">
        <v>2.1000000000000001E-2</v>
      </c>
    </row>
    <row r="86" spans="1:4" x14ac:dyDescent="0.2">
      <c r="A86">
        <v>83</v>
      </c>
      <c r="B86">
        <v>1.35E-2</v>
      </c>
      <c r="C86">
        <v>1.35E-2</v>
      </c>
      <c r="D86">
        <v>0.02</v>
      </c>
    </row>
    <row r="87" spans="1:4" x14ac:dyDescent="0.2">
      <c r="A87">
        <v>84</v>
      </c>
      <c r="B87">
        <v>1.2999999999999999E-2</v>
      </c>
      <c r="C87">
        <v>1.2999999999999999E-2</v>
      </c>
      <c r="D87">
        <v>1.9E-2</v>
      </c>
    </row>
    <row r="88" spans="1:4" x14ac:dyDescent="0.2">
      <c r="A88">
        <v>85</v>
      </c>
      <c r="B88">
        <v>1.2500000000000001E-2</v>
      </c>
      <c r="C88">
        <v>1.2500000000000001E-2</v>
      </c>
      <c r="D88">
        <v>1.7999999999999999E-2</v>
      </c>
    </row>
    <row r="89" spans="1:4" x14ac:dyDescent="0.2">
      <c r="A89">
        <v>86</v>
      </c>
      <c r="B89">
        <v>1.2E-2</v>
      </c>
      <c r="C89">
        <v>1.2E-2</v>
      </c>
      <c r="D89">
        <v>1.72E-2</v>
      </c>
    </row>
    <row r="90" spans="1:4" x14ac:dyDescent="0.2">
      <c r="A90">
        <v>87</v>
      </c>
      <c r="B90">
        <v>1.15E-2</v>
      </c>
      <c r="C90">
        <v>1.15E-2</v>
      </c>
      <c r="D90">
        <v>1.6400000000000001E-2</v>
      </c>
    </row>
    <row r="91" spans="1:4" x14ac:dyDescent="0.2">
      <c r="A91">
        <v>88</v>
      </c>
      <c r="B91">
        <v>1.0999999999999999E-2</v>
      </c>
      <c r="C91">
        <v>1.0999999999999999E-2</v>
      </c>
      <c r="D91">
        <v>1.5599999999999999E-2</v>
      </c>
    </row>
    <row r="92" spans="1:4" x14ac:dyDescent="0.2">
      <c r="A92">
        <v>89</v>
      </c>
      <c r="B92">
        <v>1.0500000000000001E-2</v>
      </c>
      <c r="C92">
        <v>1.0500000000000001E-2</v>
      </c>
      <c r="D92">
        <v>1.4800000000000001E-2</v>
      </c>
    </row>
    <row r="93" spans="1:4" x14ac:dyDescent="0.2">
      <c r="A93">
        <v>90</v>
      </c>
      <c r="B93">
        <v>0.01</v>
      </c>
      <c r="C93">
        <v>0.01</v>
      </c>
      <c r="D93">
        <v>1.4E-2</v>
      </c>
    </row>
    <row r="94" spans="1:4" x14ac:dyDescent="0.2">
      <c r="A94">
        <v>91</v>
      </c>
      <c r="B94">
        <v>9.4999999999999998E-3</v>
      </c>
      <c r="C94">
        <v>9.4999999999999998E-3</v>
      </c>
      <c r="D94">
        <v>1.32E-2</v>
      </c>
    </row>
    <row r="95" spans="1:4" x14ac:dyDescent="0.2">
      <c r="A95">
        <v>92</v>
      </c>
      <c r="B95">
        <v>8.9999999999999993E-3</v>
      </c>
      <c r="C95">
        <v>8.9999999999999993E-3</v>
      </c>
      <c r="D95">
        <v>1.24E-2</v>
      </c>
    </row>
    <row r="96" spans="1:4" x14ac:dyDescent="0.2">
      <c r="A96">
        <v>93</v>
      </c>
      <c r="B96">
        <v>8.5000000000000006E-3</v>
      </c>
      <c r="C96">
        <v>8.5000000000000006E-3</v>
      </c>
      <c r="D96">
        <v>1.1599999999999999E-2</v>
      </c>
    </row>
    <row r="97" spans="1:4" x14ac:dyDescent="0.2">
      <c r="A97">
        <v>94</v>
      </c>
      <c r="B97">
        <v>8.0000000000000002E-3</v>
      </c>
      <c r="C97">
        <v>8.0000000000000002E-3</v>
      </c>
      <c r="D97">
        <v>1.0800000000000001E-2</v>
      </c>
    </row>
    <row r="98" spans="1:4" x14ac:dyDescent="0.2">
      <c r="A98">
        <v>95</v>
      </c>
      <c r="B98">
        <v>7.4999999999999997E-3</v>
      </c>
      <c r="C98">
        <v>7.4999999999999997E-3</v>
      </c>
      <c r="D98">
        <v>0.01</v>
      </c>
    </row>
    <row r="99" spans="1:4" x14ac:dyDescent="0.2">
      <c r="A99">
        <v>96</v>
      </c>
      <c r="B99">
        <v>7.0000000000000001E-3</v>
      </c>
      <c r="C99">
        <v>7.0000000000000001E-3</v>
      </c>
      <c r="D99">
        <v>9.7000000000000003E-3</v>
      </c>
    </row>
    <row r="100" spans="1:4" x14ac:dyDescent="0.2">
      <c r="A100">
        <v>97</v>
      </c>
      <c r="B100">
        <v>6.4999999999999997E-3</v>
      </c>
      <c r="C100">
        <v>6.4999999999999997E-3</v>
      </c>
      <c r="D100">
        <v>9.2999999999999992E-3</v>
      </c>
    </row>
    <row r="101" spans="1:4" x14ac:dyDescent="0.2">
      <c r="A101">
        <v>98</v>
      </c>
      <c r="B101">
        <v>6.0000000000000001E-3</v>
      </c>
      <c r="C101">
        <v>6.0000000000000001E-3</v>
      </c>
      <c r="D101">
        <v>8.9999999999999993E-3</v>
      </c>
    </row>
    <row r="102" spans="1:4" x14ac:dyDescent="0.2">
      <c r="A102">
        <v>99</v>
      </c>
      <c r="B102">
        <v>5.4999999999999997E-3</v>
      </c>
      <c r="C102">
        <v>5.4999999999999997E-3</v>
      </c>
      <c r="D102">
        <v>8.6999999999999994E-3</v>
      </c>
    </row>
    <row r="103" spans="1:4" x14ac:dyDescent="0.2">
      <c r="A103">
        <v>100</v>
      </c>
      <c r="B103">
        <v>5.0000000000000001E-3</v>
      </c>
      <c r="C103">
        <v>5.0000000000000001E-3</v>
      </c>
      <c r="D103">
        <v>8.3000000000000001E-3</v>
      </c>
    </row>
    <row r="104" spans="1:4" x14ac:dyDescent="0.2">
      <c r="A104">
        <v>101</v>
      </c>
      <c r="B104">
        <v>4.7000000000000002E-3</v>
      </c>
      <c r="C104">
        <v>4.7000000000000002E-3</v>
      </c>
      <c r="D104">
        <v>8.0000000000000002E-3</v>
      </c>
    </row>
    <row r="105" spans="1:4" x14ac:dyDescent="0.2">
      <c r="A105">
        <v>102</v>
      </c>
      <c r="B105">
        <v>4.4999999999999997E-3</v>
      </c>
      <c r="C105">
        <v>4.4999999999999997E-3</v>
      </c>
      <c r="D105">
        <v>7.7000000000000002E-3</v>
      </c>
    </row>
    <row r="106" spans="1:4" x14ac:dyDescent="0.2">
      <c r="A106">
        <v>103</v>
      </c>
      <c r="B106">
        <v>4.3E-3</v>
      </c>
      <c r="C106">
        <v>4.3E-3</v>
      </c>
      <c r="D106">
        <v>7.3000000000000001E-3</v>
      </c>
    </row>
    <row r="107" spans="1:4" x14ac:dyDescent="0.2">
      <c r="A107">
        <v>104</v>
      </c>
      <c r="B107">
        <v>4.0000000000000001E-3</v>
      </c>
      <c r="C107">
        <v>4.0000000000000001E-3</v>
      </c>
      <c r="D107">
        <v>7.0000000000000001E-3</v>
      </c>
    </row>
    <row r="108" spans="1:4" x14ac:dyDescent="0.2">
      <c r="A108">
        <v>105</v>
      </c>
      <c r="B108">
        <v>3.7000000000000002E-3</v>
      </c>
      <c r="C108">
        <v>3.7000000000000002E-3</v>
      </c>
      <c r="D108">
        <v>6.7000000000000002E-3</v>
      </c>
    </row>
    <row r="109" spans="1:4" x14ac:dyDescent="0.2">
      <c r="A109">
        <v>106</v>
      </c>
      <c r="B109">
        <v>3.5000000000000001E-3</v>
      </c>
      <c r="C109">
        <v>3.5000000000000001E-3</v>
      </c>
      <c r="D109">
        <v>6.3E-3</v>
      </c>
    </row>
    <row r="110" spans="1:4" x14ac:dyDescent="0.2">
      <c r="A110">
        <v>107</v>
      </c>
      <c r="B110">
        <v>3.2000000000000002E-3</v>
      </c>
      <c r="C110">
        <v>3.2000000000000002E-3</v>
      </c>
      <c r="D110">
        <v>6.0000000000000001E-3</v>
      </c>
    </row>
    <row r="111" spans="1:4" x14ac:dyDescent="0.2">
      <c r="A111">
        <v>108</v>
      </c>
      <c r="B111">
        <v>3.0000000000000001E-3</v>
      </c>
      <c r="C111">
        <v>3.0000000000000001E-3</v>
      </c>
      <c r="D111">
        <v>5.7000000000000002E-3</v>
      </c>
    </row>
    <row r="112" spans="1:4" x14ac:dyDescent="0.2">
      <c r="A112">
        <v>109</v>
      </c>
      <c r="B112">
        <v>2.8E-3</v>
      </c>
      <c r="C112">
        <v>2.8E-3</v>
      </c>
      <c r="D112">
        <v>5.3E-3</v>
      </c>
    </row>
    <row r="113" spans="1:4" x14ac:dyDescent="0.2">
      <c r="A113">
        <v>110</v>
      </c>
      <c r="B113">
        <v>2.5000000000000001E-3</v>
      </c>
      <c r="C113">
        <v>2.5000000000000001E-3</v>
      </c>
      <c r="D113">
        <v>5.0000000000000001E-3</v>
      </c>
    </row>
    <row r="114" spans="1:4" x14ac:dyDescent="0.2">
      <c r="A114">
        <v>111</v>
      </c>
      <c r="B114">
        <v>2.2000000000000001E-3</v>
      </c>
      <c r="C114">
        <v>2.2000000000000001E-3</v>
      </c>
      <c r="D114">
        <v>5.0000000000000001E-3</v>
      </c>
    </row>
    <row r="115" spans="1:4" x14ac:dyDescent="0.2">
      <c r="A115">
        <v>112</v>
      </c>
      <c r="B115">
        <v>2E-3</v>
      </c>
      <c r="C115">
        <v>2E-3</v>
      </c>
      <c r="D115">
        <v>5.0000000000000001E-3</v>
      </c>
    </row>
    <row r="116" spans="1:4" x14ac:dyDescent="0.2">
      <c r="A116">
        <v>113</v>
      </c>
      <c r="B116">
        <v>1.6999999999999999E-3</v>
      </c>
      <c r="C116">
        <v>1.6999999999999999E-3</v>
      </c>
      <c r="D116">
        <v>5.0000000000000001E-3</v>
      </c>
    </row>
    <row r="117" spans="1:4" x14ac:dyDescent="0.2">
      <c r="A117">
        <v>114</v>
      </c>
      <c r="B117">
        <v>1.5E-3</v>
      </c>
      <c r="C117">
        <v>1.5E-3</v>
      </c>
      <c r="D117">
        <v>5.0000000000000001E-3</v>
      </c>
    </row>
    <row r="118" spans="1:4" x14ac:dyDescent="0.2">
      <c r="A118">
        <v>115</v>
      </c>
      <c r="B118">
        <v>1.2999999999999999E-3</v>
      </c>
      <c r="C118">
        <v>1.2999999999999999E-3</v>
      </c>
      <c r="D118">
        <v>5.0000000000000001E-3</v>
      </c>
    </row>
    <row r="119" spans="1:4" x14ac:dyDescent="0.2">
      <c r="A119">
        <v>116</v>
      </c>
      <c r="B119">
        <v>1E-3</v>
      </c>
      <c r="C119">
        <v>1E-3</v>
      </c>
      <c r="D119">
        <v>5.0000000000000001E-3</v>
      </c>
    </row>
    <row r="120" spans="1:4" x14ac:dyDescent="0.2">
      <c r="A120">
        <v>117</v>
      </c>
      <c r="B120">
        <v>6.9999999999999999E-4</v>
      </c>
      <c r="C120">
        <v>6.9999999999999999E-4</v>
      </c>
      <c r="D120">
        <v>5.0000000000000001E-3</v>
      </c>
    </row>
    <row r="121" spans="1:4" x14ac:dyDescent="0.2">
      <c r="A121">
        <v>118</v>
      </c>
      <c r="B121">
        <v>5.0000000000000001E-4</v>
      </c>
      <c r="C121">
        <v>5.0000000000000001E-4</v>
      </c>
      <c r="D121">
        <v>5.0000000000000001E-3</v>
      </c>
    </row>
    <row r="122" spans="1:4" x14ac:dyDescent="0.2">
      <c r="A122">
        <v>119</v>
      </c>
      <c r="B122">
        <v>2.0000000000000001E-4</v>
      </c>
      <c r="C122">
        <v>2.0000000000000001E-4</v>
      </c>
      <c r="D122">
        <v>5.0000000000000001E-3</v>
      </c>
    </row>
    <row r="123" spans="1:4" x14ac:dyDescent="0.2">
      <c r="A123">
        <v>120</v>
      </c>
      <c r="B123">
        <v>0</v>
      </c>
      <c r="C123">
        <v>0</v>
      </c>
      <c r="D123">
        <v>5.0000000000000001E-3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dimension ref="A1:F123"/>
  <sheetViews>
    <sheetView workbookViewId="0">
      <selection activeCell="B3" sqref="B3"/>
    </sheetView>
  </sheetViews>
  <sheetFormatPr baseColWidth="10" defaultColWidth="8.83203125" defaultRowHeight="15"/>
  <cols>
    <col min="2" max="2" width="27.5" customWidth="1"/>
    <col min="3" max="3" width="27.5" customWidth="1"/>
    <col min="5" max="5" width="31.5" customWidth="1"/>
  </cols>
  <sheetData>
    <row r="1" spans="1:6">
      <c r="A1" s="7" t="s">
        <v>2299</v>
      </c>
      <c r="B1" s="8"/>
      <c r="C1" s="9"/>
      <c r="E1" s="7" t="s">
        <v>2300</v>
      </c>
      <c r="F1" s="9"/>
    </row>
    <row r="2" spans="1:6">
      <c r="A2" s="10" t="s">
        <v>3</v>
      </c>
      <c r="B2" s="11" t="s">
        <v>2301</v>
      </c>
      <c r="C2" s="11" t="s">
        <v>2302</v>
      </c>
      <c r="E2" t="s">
        <v>2303</v>
      </c>
      <c r="F2" s="21" t="s">
        <v>35</v>
      </c>
    </row>
    <row r="3" spans="1:6">
      <c r="A3">
        <v>0</v>
      </c>
      <c r="B3" s="12">
        <v>0.7</v>
      </c>
      <c r="C3" s="12">
        <f>1-B3</f>
        <v>0.3</v>
      </c>
    </row>
    <row r="4" spans="1:6">
      <c r="A4">
        <v>1</v>
      </c>
      <c r="B4" s="12">
        <v>0.7</v>
      </c>
      <c r="C4" s="12">
        <f>1-B4</f>
        <v>0.3</v>
      </c>
      <c r="E4" s="16" t="s">
        <v>2304</v>
      </c>
    </row>
    <row r="5" spans="1:6">
      <c r="A5">
        <v>2</v>
      </c>
      <c r="B5" s="12">
        <v>0.7</v>
      </c>
      <c r="C5" s="12">
        <f>1-B5</f>
        <v>0.3</v>
      </c>
      <c r="E5" t="s">
        <v>2305</v>
      </c>
    </row>
    <row r="6" spans="1:6">
      <c r="A6">
        <v>3</v>
      </c>
      <c r="B6" s="12">
        <v>0.7</v>
      </c>
      <c r="C6" s="12">
        <f>1-B6</f>
        <v>0.3</v>
      </c>
      <c r="E6" t="s">
        <v>2306</v>
      </c>
    </row>
    <row r="7" spans="1:6">
      <c r="A7">
        <v>4</v>
      </c>
      <c r="B7" s="12">
        <v>0.7</v>
      </c>
      <c r="C7" s="12">
        <f>1-B7</f>
        <v>0.3</v>
      </c>
      <c r="E7" t="s">
        <v>2307</v>
      </c>
    </row>
    <row r="8" spans="1:6">
      <c r="A8">
        <v>5</v>
      </c>
      <c r="B8" s="12">
        <v>0.7</v>
      </c>
      <c r="C8" s="12">
        <f>1-B8</f>
        <v>0.3</v>
      </c>
      <c r="E8" t="s">
        <v>2308</v>
      </c>
    </row>
    <row r="9" spans="1:6">
      <c r="A9">
        <v>6</v>
      </c>
      <c r="B9" s="12">
        <v>0.7</v>
      </c>
      <c r="C9" s="12">
        <f>1-B9</f>
        <v>0.3</v>
      </c>
      <c r="E9" t="s">
        <v>2309</v>
      </c>
    </row>
    <row r="10" spans="1:6">
      <c r="A10">
        <v>7</v>
      </c>
      <c r="B10" s="12">
        <v>0.7</v>
      </c>
      <c r="C10" s="12">
        <f>1-B10</f>
        <v>0.3</v>
      </c>
      <c r="E10" t="s">
        <v>2310</v>
      </c>
    </row>
    <row r="11" spans="1:6">
      <c r="A11">
        <v>8</v>
      </c>
      <c r="B11" s="12">
        <v>0.7</v>
      </c>
      <c r="C11" s="12">
        <f>1-B11</f>
        <v>0.3</v>
      </c>
    </row>
    <row r="12" spans="1:6">
      <c r="A12">
        <v>9</v>
      </c>
      <c r="B12" s="12">
        <v>0.7</v>
      </c>
      <c r="C12" s="12">
        <f>1-B12</f>
        <v>0.3</v>
      </c>
    </row>
    <row r="13" spans="1:6">
      <c r="A13">
        <v>10</v>
      </c>
      <c r="B13" s="12">
        <v>0.7</v>
      </c>
      <c r="C13" s="12">
        <f>1-B13</f>
        <v>0.3</v>
      </c>
    </row>
    <row r="14" spans="1:6">
      <c r="A14">
        <v>11</v>
      </c>
      <c r="B14" s="12">
        <v>0.7</v>
      </c>
      <c r="C14" s="12">
        <f>1-B14</f>
        <v>0.3</v>
      </c>
    </row>
    <row r="15" spans="1:6">
      <c r="A15">
        <v>12</v>
      </c>
      <c r="B15" s="12">
        <v>0.7</v>
      </c>
      <c r="C15" s="12">
        <f>1-B15</f>
        <v>0.3</v>
      </c>
    </row>
    <row r="16" spans="1:6">
      <c r="A16">
        <v>13</v>
      </c>
      <c r="B16" s="12">
        <v>0.7</v>
      </c>
      <c r="C16" s="12">
        <f>1-B16</f>
        <v>0.3</v>
      </c>
    </row>
    <row r="17" spans="1:6">
      <c r="A17">
        <v>14</v>
      </c>
      <c r="B17" s="12">
        <v>0.7</v>
      </c>
      <c r="C17" s="12">
        <f>1-B17</f>
        <v>0.3</v>
      </c>
    </row>
    <row r="18" spans="1:6">
      <c r="A18">
        <v>15</v>
      </c>
      <c r="B18" s="12">
        <v>0.7</v>
      </c>
      <c r="C18" s="12">
        <f>1-B18</f>
        <v>0.3</v>
      </c>
    </row>
    <row r="19" spans="1:6">
      <c r="A19">
        <v>16</v>
      </c>
      <c r="B19" s="12">
        <v>0.7</v>
      </c>
      <c r="C19" s="12">
        <f>1-B19</f>
        <v>0.3</v>
      </c>
    </row>
    <row r="20" spans="1:6">
      <c r="A20">
        <v>17</v>
      </c>
      <c r="B20" s="12">
        <v>0.7</v>
      </c>
      <c r="C20" s="12">
        <f>1-B20</f>
        <v>0.3</v>
      </c>
    </row>
    <row r="21" spans="1:6">
      <c r="A21">
        <v>18</v>
      </c>
      <c r="B21" s="12">
        <v>0.7</v>
      </c>
      <c r="C21" s="12">
        <f>1-B21</f>
        <v>0.3</v>
      </c>
    </row>
    <row r="22" spans="1:6">
      <c r="A22">
        <v>19</v>
      </c>
      <c r="B22" s="12">
        <v>0.7</v>
      </c>
      <c r="C22" s="12">
        <f>1-B22</f>
        <v>0.3</v>
      </c>
    </row>
    <row r="23" spans="1:6">
      <c r="A23">
        <v>20</v>
      </c>
      <c r="B23" s="12">
        <v>0.7</v>
      </c>
      <c r="C23" s="12">
        <f>1-B23</f>
        <v>0.3</v>
      </c>
    </row>
    <row r="24" spans="1:6">
      <c r="A24">
        <v>21</v>
      </c>
      <c r="B24" s="12">
        <v>0.7</v>
      </c>
      <c r="C24" s="12">
        <f>1-B24</f>
        <v>0.3</v>
      </c>
    </row>
    <row r="25" spans="1:6">
      <c r="A25">
        <v>22</v>
      </c>
      <c r="B25" s="12">
        <v>0.7</v>
      </c>
      <c r="C25" s="12">
        <f>1-B25</f>
        <v>0.3</v>
      </c>
    </row>
    <row r="26" spans="1:6">
      <c r="A26">
        <v>23</v>
      </c>
      <c r="B26" s="12">
        <v>0.7</v>
      </c>
      <c r="C26" s="12">
        <f>1-B26</f>
        <v>0.3</v>
      </c>
    </row>
    <row r="27" spans="1:6">
      <c r="A27">
        <v>24</v>
      </c>
      <c r="B27" s="12">
        <v>0.7</v>
      </c>
      <c r="C27" s="12">
        <f>1-B27</f>
        <v>0.3</v>
      </c>
    </row>
    <row r="28" spans="1:6">
      <c r="A28">
        <v>25</v>
      </c>
      <c r="B28" s="12">
        <v>0.7</v>
      </c>
      <c r="C28" s="12">
        <f>1-B28</f>
        <v>0.3</v>
      </c>
    </row>
    <row r="29" spans="1:6">
      <c r="A29">
        <v>26</v>
      </c>
      <c r="B29" s="12">
        <v>0.7</v>
      </c>
      <c r="C29" s="12">
        <f>1-B29</f>
        <v>0.3</v>
      </c>
    </row>
    <row r="30" spans="1:6">
      <c r="A30">
        <v>27</v>
      </c>
      <c r="B30" s="12">
        <v>0.7</v>
      </c>
      <c r="C30" s="12">
        <f>1-B30</f>
        <v>0.3</v>
      </c>
    </row>
    <row r="31" spans="1:6">
      <c r="A31">
        <v>28</v>
      </c>
      <c r="B31" s="12">
        <v>0.7</v>
      </c>
      <c r="C31" s="12">
        <f>1-B31</f>
        <v>0.3</v>
      </c>
    </row>
    <row r="32" spans="1:6">
      <c r="A32">
        <v>29</v>
      </c>
      <c r="B32" s="12">
        <v>0.7</v>
      </c>
      <c r="C32" s="12">
        <f>1-B32</f>
        <v>0.3</v>
      </c>
    </row>
    <row r="33" spans="1:6">
      <c r="A33">
        <v>30</v>
      </c>
      <c r="B33" s="12">
        <v>0.7</v>
      </c>
      <c r="C33" s="12">
        <f>1-B33</f>
        <v>0.3</v>
      </c>
    </row>
    <row r="34" spans="1:6">
      <c r="A34">
        <v>31</v>
      </c>
      <c r="B34" s="12">
        <v>0.75</v>
      </c>
      <c r="C34" s="12">
        <f>1-B34</f>
        <v>0.25</v>
      </c>
    </row>
    <row r="35" spans="1:6">
      <c r="A35">
        <v>32</v>
      </c>
      <c r="B35" s="12">
        <v>0.75</v>
      </c>
      <c r="C35" s="12">
        <f>1-B35</f>
        <v>0.25</v>
      </c>
    </row>
    <row r="36" spans="1:6">
      <c r="A36">
        <v>33</v>
      </c>
      <c r="B36" s="12">
        <v>0.75</v>
      </c>
      <c r="C36" s="12">
        <f>1-B36</f>
        <v>0.25</v>
      </c>
    </row>
    <row r="37" spans="1:6">
      <c r="A37">
        <v>34</v>
      </c>
      <c r="B37" s="12">
        <v>0.75</v>
      </c>
      <c r="C37" s="12">
        <f>1-B37</f>
        <v>0.25</v>
      </c>
    </row>
    <row r="38" spans="1:6">
      <c r="A38">
        <v>35</v>
      </c>
      <c r="B38" s="12">
        <v>0.75</v>
      </c>
      <c r="C38" s="12">
        <f>1-B38</f>
        <v>0.25</v>
      </c>
    </row>
    <row r="39" spans="1:6">
      <c r="A39">
        <v>36</v>
      </c>
      <c r="B39" s="12">
        <v>0.75</v>
      </c>
      <c r="C39" s="12">
        <f>1-B39</f>
        <v>0.25</v>
      </c>
    </row>
    <row r="40" spans="1:6">
      <c r="A40">
        <v>37</v>
      </c>
      <c r="B40" s="12">
        <v>0.75</v>
      </c>
      <c r="C40" s="12">
        <f>1-B40</f>
        <v>0.25</v>
      </c>
    </row>
    <row r="41" spans="1:6">
      <c r="A41">
        <v>38</v>
      </c>
      <c r="B41" s="12">
        <v>0.75</v>
      </c>
      <c r="C41" s="12">
        <f>1-B41</f>
        <v>0.25</v>
      </c>
    </row>
    <row r="42" spans="1:6">
      <c r="A42">
        <v>39</v>
      </c>
      <c r="B42" s="12">
        <v>0.75</v>
      </c>
      <c r="C42" s="12">
        <f>1-B42</f>
        <v>0.25</v>
      </c>
    </row>
    <row r="43" spans="1:6">
      <c r="A43">
        <v>40</v>
      </c>
      <c r="B43" s="12">
        <v>0.75</v>
      </c>
      <c r="C43" s="12">
        <f>1-B43</f>
        <v>0.25</v>
      </c>
    </row>
    <row r="44" spans="1:6">
      <c r="A44">
        <v>41</v>
      </c>
      <c r="B44" s="12">
        <v>0.75</v>
      </c>
      <c r="C44" s="12">
        <f>1-B44</f>
        <v>0.25</v>
      </c>
    </row>
    <row r="45" spans="1:6">
      <c r="A45">
        <v>42</v>
      </c>
      <c r="B45" s="12">
        <v>0.75</v>
      </c>
      <c r="C45" s="12">
        <f>1-B45</f>
        <v>0.25</v>
      </c>
    </row>
    <row r="46" spans="1:6">
      <c r="A46">
        <v>43</v>
      </c>
      <c r="B46" s="12">
        <v>0.75</v>
      </c>
      <c r="C46" s="12">
        <f>1-B46</f>
        <v>0.25</v>
      </c>
    </row>
    <row r="47" spans="1:6">
      <c r="A47">
        <v>44</v>
      </c>
      <c r="B47" s="12">
        <v>0.75</v>
      </c>
      <c r="C47" s="12">
        <f>1-B47</f>
        <v>0.25</v>
      </c>
    </row>
    <row r="48" spans="1:6">
      <c r="A48">
        <v>45</v>
      </c>
      <c r="B48" s="12">
        <v>0.75</v>
      </c>
      <c r="C48" s="12">
        <f>1-B48</f>
        <v>0.25</v>
      </c>
    </row>
    <row r="49" spans="1:6">
      <c r="A49">
        <v>46</v>
      </c>
      <c r="B49" s="12">
        <v>0.75</v>
      </c>
      <c r="C49" s="12">
        <f>1-B49</f>
        <v>0.25</v>
      </c>
    </row>
    <row r="50" spans="1:6">
      <c r="A50">
        <v>47</v>
      </c>
      <c r="B50" s="12">
        <v>0.75</v>
      </c>
      <c r="C50" s="12">
        <f>1-B50</f>
        <v>0.25</v>
      </c>
    </row>
    <row r="51" spans="1:6">
      <c r="A51">
        <v>48</v>
      </c>
      <c r="B51" s="12">
        <v>0.75</v>
      </c>
      <c r="C51" s="12">
        <f>1-B51</f>
        <v>0.25</v>
      </c>
    </row>
    <row r="52" spans="1:6">
      <c r="A52">
        <v>49</v>
      </c>
      <c r="B52" s="12">
        <v>0.75</v>
      </c>
      <c r="C52" s="12">
        <f>1-B52</f>
        <v>0.25</v>
      </c>
    </row>
    <row r="53" spans="1:6">
      <c r="A53">
        <v>50</v>
      </c>
      <c r="B53" s="12">
        <v>0.75</v>
      </c>
      <c r="C53" s="12">
        <f>1-B53</f>
        <v>0.25</v>
      </c>
    </row>
    <row r="54" spans="1:6">
      <c r="A54">
        <v>51</v>
      </c>
      <c r="B54" s="12">
        <v>0.8</v>
      </c>
      <c r="C54" s="12">
        <f>1-B54</f>
        <v>0.2</v>
      </c>
    </row>
    <row r="55" spans="1:6">
      <c r="A55">
        <v>52</v>
      </c>
      <c r="B55" s="12">
        <v>0.8</v>
      </c>
      <c r="C55" s="12">
        <f>1-B55</f>
        <v>0.2</v>
      </c>
    </row>
    <row r="56" spans="1:6">
      <c r="A56">
        <v>53</v>
      </c>
      <c r="B56" s="12">
        <v>0.8</v>
      </c>
      <c r="C56" s="12">
        <f>1-B56</f>
        <v>0.2</v>
      </c>
    </row>
    <row r="57" spans="1:6">
      <c r="A57">
        <v>54</v>
      </c>
      <c r="B57" s="12">
        <v>0.8</v>
      </c>
      <c r="C57" s="12">
        <f>1-B57</f>
        <v>0.2</v>
      </c>
    </row>
    <row r="58" spans="1:6">
      <c r="A58">
        <v>55</v>
      </c>
      <c r="B58" s="12">
        <v>0.8</v>
      </c>
      <c r="C58" s="12">
        <f>1-B58</f>
        <v>0.2</v>
      </c>
    </row>
    <row r="59" spans="1:6">
      <c r="A59">
        <v>56</v>
      </c>
      <c r="B59" s="12">
        <v>0.8</v>
      </c>
      <c r="C59" s="12">
        <f>1-B59</f>
        <v>0.2</v>
      </c>
    </row>
    <row r="60" spans="1:6">
      <c r="A60">
        <v>57</v>
      </c>
      <c r="B60" s="12">
        <v>0.8</v>
      </c>
      <c r="C60" s="12">
        <f>1-B60</f>
        <v>0.2</v>
      </c>
    </row>
    <row r="61" spans="1:6">
      <c r="A61">
        <v>58</v>
      </c>
      <c r="B61" s="12">
        <v>0.8</v>
      </c>
      <c r="C61" s="12">
        <f>1-B61</f>
        <v>0.2</v>
      </c>
    </row>
    <row r="62" spans="1:6">
      <c r="A62">
        <v>59</v>
      </c>
      <c r="B62" s="12">
        <v>0.8</v>
      </c>
      <c r="C62" s="12">
        <f>1-B62</f>
        <v>0.2</v>
      </c>
    </row>
    <row r="63" spans="1:6">
      <c r="A63">
        <v>60</v>
      </c>
      <c r="B63" s="12">
        <v>0.8</v>
      </c>
      <c r="C63" s="12">
        <f>1-B63</f>
        <v>0.2</v>
      </c>
    </row>
    <row r="64" spans="1:6">
      <c r="A64">
        <v>61</v>
      </c>
      <c r="B64" s="12">
        <v>0.8</v>
      </c>
      <c r="C64" s="12">
        <f>1-B64</f>
        <v>0.2</v>
      </c>
    </row>
    <row r="65" spans="1:6">
      <c r="A65">
        <v>62</v>
      </c>
      <c r="B65" s="12">
        <v>0.8</v>
      </c>
      <c r="C65" s="12">
        <f>1-B65</f>
        <v>0.2</v>
      </c>
    </row>
    <row r="66" spans="1:6">
      <c r="A66">
        <v>63</v>
      </c>
      <c r="B66" s="12">
        <v>0.8</v>
      </c>
      <c r="C66" s="12">
        <f>1-B66</f>
        <v>0.2</v>
      </c>
    </row>
    <row r="67" spans="1:6">
      <c r="A67">
        <v>64</v>
      </c>
      <c r="B67" s="12">
        <v>0.8</v>
      </c>
      <c r="C67" s="12">
        <f>1-B67</f>
        <v>0.2</v>
      </c>
    </row>
    <row r="68" spans="1:6">
      <c r="A68">
        <v>65</v>
      </c>
      <c r="B68" s="12">
        <v>0.8</v>
      </c>
      <c r="C68" s="12">
        <f>1-B68</f>
        <v>0.2</v>
      </c>
    </row>
    <row r="69" spans="1:6">
      <c r="A69">
        <v>66</v>
      </c>
      <c r="B69" s="12">
        <v>0.8</v>
      </c>
      <c r="C69" s="12">
        <f>1-B69</f>
        <v>0.2</v>
      </c>
    </row>
    <row r="70" spans="1:6">
      <c r="A70">
        <v>67</v>
      </c>
      <c r="B70" s="12">
        <v>0.8</v>
      </c>
      <c r="C70" s="12">
        <f>1-B70</f>
        <v>0.2</v>
      </c>
    </row>
    <row r="71" spans="1:6">
      <c r="A71">
        <v>68</v>
      </c>
      <c r="B71" s="12">
        <v>0.8</v>
      </c>
      <c r="C71" s="12">
        <f>1-B71</f>
        <v>0.2</v>
      </c>
    </row>
    <row r="72" spans="1:6">
      <c r="A72">
        <v>69</v>
      </c>
      <c r="B72" s="12">
        <v>0.8</v>
      </c>
      <c r="C72" s="12">
        <f>1-B72</f>
        <v>0.2</v>
      </c>
    </row>
    <row r="73" spans="1:6">
      <c r="A73">
        <v>70</v>
      </c>
      <c r="B73" s="12">
        <v>0.8</v>
      </c>
      <c r="C73" s="12">
        <f>1-B73</f>
        <v>0.2</v>
      </c>
    </row>
    <row r="74" spans="1:6">
      <c r="A74">
        <v>71</v>
      </c>
      <c r="B74" s="12">
        <v>0.8</v>
      </c>
      <c r="C74" s="12">
        <f>1-B74</f>
        <v>0.2</v>
      </c>
    </row>
    <row r="75" spans="1:6">
      <c r="A75">
        <v>72</v>
      </c>
      <c r="B75" s="12">
        <v>0.8</v>
      </c>
      <c r="C75" s="12">
        <f>1-B75</f>
        <v>0.2</v>
      </c>
    </row>
    <row r="76" spans="1:6">
      <c r="A76">
        <v>73</v>
      </c>
      <c r="B76" s="12">
        <v>0.8</v>
      </c>
      <c r="C76" s="12">
        <f>1-B76</f>
        <v>0.2</v>
      </c>
    </row>
    <row r="77" spans="1:6">
      <c r="A77">
        <v>74</v>
      </c>
      <c r="B77" s="12">
        <v>0.8</v>
      </c>
      <c r="C77" s="12">
        <f>1-B77</f>
        <v>0.2</v>
      </c>
    </row>
    <row r="78" spans="1:6">
      <c r="A78">
        <v>75</v>
      </c>
      <c r="B78" s="12">
        <v>0.8</v>
      </c>
      <c r="C78" s="12">
        <f>1-B78</f>
        <v>0.2</v>
      </c>
    </row>
    <row r="79" spans="1:6">
      <c r="A79">
        <v>76</v>
      </c>
      <c r="B79" s="12">
        <v>0.8</v>
      </c>
      <c r="C79" s="12">
        <f>1-B79</f>
        <v>0.2</v>
      </c>
    </row>
    <row r="80" spans="1:6">
      <c r="A80">
        <v>77</v>
      </c>
      <c r="B80" s="12">
        <v>0.8</v>
      </c>
      <c r="C80" s="12">
        <f>1-B80</f>
        <v>0.2</v>
      </c>
    </row>
    <row r="81" spans="1:6">
      <c r="A81">
        <v>78</v>
      </c>
      <c r="B81" s="12">
        <v>0.8</v>
      </c>
      <c r="C81" s="12">
        <f>1-B81</f>
        <v>0.2</v>
      </c>
    </row>
    <row r="82" spans="1:6">
      <c r="A82">
        <v>79</v>
      </c>
      <c r="B82" s="12">
        <v>0.8</v>
      </c>
      <c r="C82" s="12">
        <f>1-B82</f>
        <v>0.2</v>
      </c>
    </row>
    <row r="83" spans="1:6">
      <c r="A83">
        <v>80</v>
      </c>
      <c r="B83" s="12">
        <v>0.8</v>
      </c>
      <c r="C83" s="12">
        <f>1-B83</f>
        <v>0.2</v>
      </c>
    </row>
    <row r="84" spans="1:6">
      <c r="A84">
        <v>81</v>
      </c>
      <c r="B84" s="12">
        <v>0.8</v>
      </c>
      <c r="C84" s="12">
        <f>1-B84</f>
        <v>0.2</v>
      </c>
    </row>
    <row r="85" spans="1:6">
      <c r="A85">
        <v>82</v>
      </c>
      <c r="B85" s="12">
        <v>0.8</v>
      </c>
      <c r="C85" s="12">
        <f>1-B85</f>
        <v>0.2</v>
      </c>
    </row>
    <row r="86" spans="1:6">
      <c r="A86">
        <v>83</v>
      </c>
      <c r="B86" s="12">
        <v>0.8</v>
      </c>
      <c r="C86" s="12">
        <f>1-B86</f>
        <v>0.2</v>
      </c>
    </row>
    <row r="87" spans="1:6">
      <c r="A87">
        <v>84</v>
      </c>
      <c r="B87" s="12">
        <v>0.8</v>
      </c>
      <c r="C87" s="12">
        <f>1-B87</f>
        <v>0.2</v>
      </c>
    </row>
    <row r="88" spans="1:6">
      <c r="A88">
        <v>85</v>
      </c>
      <c r="B88" s="12">
        <v>0.8</v>
      </c>
      <c r="C88" s="12">
        <f>1-B88</f>
        <v>0.2</v>
      </c>
    </row>
    <row r="89" spans="1:6">
      <c r="A89">
        <v>86</v>
      </c>
      <c r="B89" s="12">
        <v>0.8</v>
      </c>
      <c r="C89" s="12">
        <f>1-B89</f>
        <v>0.2</v>
      </c>
    </row>
    <row r="90" spans="1:6">
      <c r="A90">
        <v>87</v>
      </c>
      <c r="B90" s="12">
        <v>0.8</v>
      </c>
      <c r="C90" s="12">
        <f>1-B90</f>
        <v>0.2</v>
      </c>
    </row>
    <row r="91" spans="1:6">
      <c r="A91">
        <v>88</v>
      </c>
      <c r="B91" s="12">
        <v>0.8</v>
      </c>
      <c r="C91" s="12">
        <f>1-B91</f>
        <v>0.2</v>
      </c>
    </row>
    <row r="92" spans="1:6">
      <c r="A92">
        <v>89</v>
      </c>
      <c r="B92" s="12">
        <v>0.8</v>
      </c>
      <c r="C92" s="12">
        <f>1-B92</f>
        <v>0.2</v>
      </c>
    </row>
    <row r="93" spans="1:6">
      <c r="A93">
        <v>90</v>
      </c>
      <c r="B93" s="12">
        <v>0.8</v>
      </c>
      <c r="C93" s="12">
        <f>1-B93</f>
        <v>0.2</v>
      </c>
    </row>
    <row r="94" spans="1:6">
      <c r="A94">
        <v>91</v>
      </c>
      <c r="B94" s="12">
        <v>0.8</v>
      </c>
      <c r="C94" s="12">
        <f>1-B94</f>
        <v>0.2</v>
      </c>
    </row>
    <row r="95" spans="1:6">
      <c r="A95">
        <v>92</v>
      </c>
      <c r="B95" s="12">
        <v>0.8</v>
      </c>
      <c r="C95" s="12">
        <f>1-B95</f>
        <v>0.2</v>
      </c>
    </row>
    <row r="96" spans="1:6">
      <c r="A96">
        <v>93</v>
      </c>
      <c r="B96" s="12">
        <v>0.8</v>
      </c>
      <c r="C96" s="12">
        <f>1-B96</f>
        <v>0.2</v>
      </c>
    </row>
    <row r="97" spans="1:6">
      <c r="A97">
        <v>94</v>
      </c>
      <c r="B97" s="12">
        <v>0.8</v>
      </c>
      <c r="C97" s="12">
        <f>1-B97</f>
        <v>0.2</v>
      </c>
    </row>
    <row r="98" spans="1:6">
      <c r="A98">
        <v>95</v>
      </c>
      <c r="B98" s="12">
        <v>0.8</v>
      </c>
      <c r="C98" s="12">
        <f>1-B98</f>
        <v>0.2</v>
      </c>
    </row>
    <row r="99" spans="1:6">
      <c r="A99">
        <v>96</v>
      </c>
      <c r="B99" s="12">
        <v>0.8</v>
      </c>
      <c r="C99" s="12">
        <f>1-B99</f>
        <v>0.2</v>
      </c>
    </row>
    <row r="100" spans="1:6">
      <c r="A100">
        <v>97</v>
      </c>
      <c r="B100" s="12">
        <v>0.8</v>
      </c>
      <c r="C100" s="12">
        <f>1-B100</f>
        <v>0.2</v>
      </c>
    </row>
    <row r="101" spans="1:6">
      <c r="A101">
        <v>98</v>
      </c>
      <c r="B101" s="12">
        <v>0.8</v>
      </c>
      <c r="C101" s="12">
        <f>1-B101</f>
        <v>0.2</v>
      </c>
    </row>
    <row r="102" spans="1:6">
      <c r="A102">
        <v>99</v>
      </c>
      <c r="B102" s="12">
        <v>0.8</v>
      </c>
      <c r="C102" s="12">
        <f>1-B102</f>
        <v>0.2</v>
      </c>
    </row>
    <row r="103" spans="1:6">
      <c r="A103">
        <v>100</v>
      </c>
      <c r="B103" s="12">
        <v>0.8</v>
      </c>
      <c r="C103" s="12">
        <f>1-B103</f>
        <v>0.2</v>
      </c>
    </row>
    <row r="104" spans="1:6">
      <c r="A104">
        <v>101</v>
      </c>
      <c r="B104" s="12">
        <v>0.8</v>
      </c>
      <c r="C104" s="12">
        <f>1-B104</f>
        <v>0.2</v>
      </c>
    </row>
    <row r="105" spans="1:6">
      <c r="A105">
        <v>102</v>
      </c>
      <c r="B105" s="12">
        <v>0.8</v>
      </c>
      <c r="C105" s="12">
        <f>1-B105</f>
        <v>0.2</v>
      </c>
    </row>
    <row r="106" spans="1:6">
      <c r="A106">
        <v>103</v>
      </c>
      <c r="B106" s="12">
        <v>0.8</v>
      </c>
      <c r="C106" s="12">
        <f>1-B106</f>
        <v>0.2</v>
      </c>
    </row>
    <row r="107" spans="1:6">
      <c r="A107">
        <v>104</v>
      </c>
      <c r="B107" s="12">
        <v>0.8</v>
      </c>
      <c r="C107" s="12">
        <f>1-B107</f>
        <v>0.2</v>
      </c>
    </row>
    <row r="108" spans="1:6">
      <c r="A108">
        <v>105</v>
      </c>
      <c r="B108" s="12">
        <v>0.8</v>
      </c>
      <c r="C108" s="12">
        <f>1-B108</f>
        <v>0.2</v>
      </c>
    </row>
    <row r="109" spans="1:6">
      <c r="A109">
        <v>106</v>
      </c>
      <c r="B109" s="12">
        <v>0.8</v>
      </c>
      <c r="C109" s="12">
        <f>1-B109</f>
        <v>0.2</v>
      </c>
    </row>
    <row r="110" spans="1:6">
      <c r="A110">
        <v>107</v>
      </c>
      <c r="B110" s="12">
        <v>0.8</v>
      </c>
      <c r="C110" s="12">
        <f>1-B110</f>
        <v>0.2</v>
      </c>
    </row>
    <row r="111" spans="1:6">
      <c r="A111">
        <v>108</v>
      </c>
      <c r="B111" s="12">
        <v>0.8</v>
      </c>
      <c r="C111" s="12">
        <f>1-B111</f>
        <v>0.2</v>
      </c>
    </row>
    <row r="112" spans="1:6">
      <c r="A112">
        <v>109</v>
      </c>
      <c r="B112" s="12">
        <v>0.8</v>
      </c>
      <c r="C112" s="12">
        <f>1-B112</f>
        <v>0.2</v>
      </c>
    </row>
    <row r="113" spans="1:6">
      <c r="A113">
        <v>110</v>
      </c>
      <c r="B113" s="12">
        <v>0.8</v>
      </c>
      <c r="C113" s="12">
        <f>1-B113</f>
        <v>0.2</v>
      </c>
    </row>
    <row r="114" spans="1:6">
      <c r="A114">
        <v>111</v>
      </c>
      <c r="B114" s="12">
        <v>0.8</v>
      </c>
      <c r="C114" s="12">
        <f>1-B114</f>
        <v>0.2</v>
      </c>
    </row>
    <row r="115" spans="1:6">
      <c r="A115">
        <v>112</v>
      </c>
      <c r="B115" s="12">
        <v>0.8</v>
      </c>
      <c r="C115" s="12">
        <f>1-B115</f>
        <v>0.2</v>
      </c>
    </row>
    <row r="116" spans="1:6">
      <c r="A116">
        <v>113</v>
      </c>
      <c r="B116" s="12">
        <v>0.8</v>
      </c>
      <c r="C116" s="12">
        <f>1-B116</f>
        <v>0.2</v>
      </c>
    </row>
    <row r="117" spans="1:6">
      <c r="A117">
        <v>114</v>
      </c>
      <c r="B117" s="12">
        <v>0.8</v>
      </c>
      <c r="C117" s="12">
        <f>1-B117</f>
        <v>0.2</v>
      </c>
    </row>
    <row r="118" spans="1:6">
      <c r="A118">
        <v>115</v>
      </c>
      <c r="B118" s="12">
        <v>0.8</v>
      </c>
      <c r="C118" s="12">
        <f>1-B118</f>
        <v>0.2</v>
      </c>
    </row>
    <row r="119" spans="1:6">
      <c r="A119">
        <v>116</v>
      </c>
      <c r="B119" s="12">
        <v>0.8</v>
      </c>
      <c r="C119" s="12">
        <f>1-B119</f>
        <v>0.2</v>
      </c>
    </row>
    <row r="120" spans="1:6">
      <c r="A120">
        <v>117</v>
      </c>
      <c r="B120" s="12">
        <v>0.8</v>
      </c>
      <c r="C120" s="12">
        <f>1-B120</f>
        <v>0.2</v>
      </c>
    </row>
    <row r="121" spans="1:6">
      <c r="A121">
        <v>118</v>
      </c>
      <c r="B121" s="12">
        <v>0.8</v>
      </c>
      <c r="C121" s="12">
        <f>1-B121</f>
        <v>0.2</v>
      </c>
    </row>
    <row r="122" spans="1:6">
      <c r="A122">
        <v>119</v>
      </c>
      <c r="B122" s="12">
        <v>0.8</v>
      </c>
      <c r="C122" s="12">
        <f>1-B122</f>
        <v>0.2</v>
      </c>
    </row>
    <row r="123" spans="1:6">
      <c r="A123">
        <v>120</v>
      </c>
      <c r="B123" s="12">
        <v>0.8</v>
      </c>
      <c r="C123" s="12">
        <f>1-B123</f>
        <v>0.2</v>
      </c>
    </row>
  </sheetData>
  <dataValidations count="1">
    <dataValidation type="list" allowBlank="1" showInputMessage="1" showErrorMessage="1" sqref="F2">
      <formula1>"ja,nee"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1e6ef65-321a-4582-8644-baed199f4bb3" xsi:nil="true"/>
    <lcf76f155ced4ddcb4097134ff3c332f xmlns="a7a1a228-f241-4f46-9f66-9d2fd7e0377a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5C1FAE55F34CD418A80B53B7979676F" ma:contentTypeVersion="14" ma:contentTypeDescription="Een nieuw document maken." ma:contentTypeScope="" ma:versionID="32ffb4d5dd4ff13815b28436a0ca78d3">
  <xsd:schema xmlns:xsd="http://www.w3.org/2001/XMLSchema" xmlns:xs="http://www.w3.org/2001/XMLSchema" xmlns:p="http://schemas.microsoft.com/office/2006/metadata/properties" xmlns:ns2="a7a1a228-f241-4f46-9f66-9d2fd7e0377a" xmlns:ns3="b1e6ef65-321a-4582-8644-baed199f4bb3" targetNamespace="http://schemas.microsoft.com/office/2006/metadata/properties" ma:root="true" ma:fieldsID="414f7e65ba7071d7fb365e4bbcaf5bf2" ns2:_="" ns3:_="">
    <xsd:import namespace="a7a1a228-f241-4f46-9f66-9d2fd7e0377a"/>
    <xsd:import namespace="b1e6ef65-321a-4582-8644-baed199f4b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a1a228-f241-4f46-9f66-9d2fd7e037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Afbeeldingtags" ma:readOnly="false" ma:fieldId="{5cf76f15-5ced-4ddc-b409-7134ff3c332f}" ma:taxonomyMulti="true" ma:sspId="cd5f7b07-e6b7-4eae-894c-bca8379dc56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6ef65-321a-4582-8644-baed199f4bb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c214d40-3a21-4867-8c60-423f215da0d7}" ma:internalName="TaxCatchAll" ma:showField="CatchAllData" ma:web="b1e6ef65-321a-4582-8644-baed199f4bb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E3C8896-1F43-43FA-8B1D-D864080FD7D1}">
  <ds:schemaRefs>
    <ds:schemaRef ds:uri="http://schemas.microsoft.com/office/infopath/2007/PartnerControls"/>
    <ds:schemaRef ds:uri="http://purl.org/dc/elements/1.1/"/>
    <ds:schemaRef ds:uri="http://purl.org/dc/terms/"/>
    <ds:schemaRef ds:uri="a7a1a228-f241-4f46-9f66-9d2fd7e0377a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b1e6ef65-321a-4582-8644-baed199f4bb3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5BE01A6-3000-4359-91EF-0C672183EBA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7A1F2DF-3750-4434-B346-869CED3E9F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a1a228-f241-4f46-9f66-9d2fd7e0377a"/>
    <ds:schemaRef ds:uri="b1e6ef65-321a-4582-8644-baed199f4b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83</vt:i4>
      </vt:variant>
    </vt:vector>
  </HeadingPairs>
  <TitlesOfParts>
    <vt:vector size="100" baseType="lpstr">
      <vt:lpstr>Versies</vt:lpstr>
      <vt:lpstr>Invoer</vt:lpstr>
      <vt:lpstr>Uitvoer</vt:lpstr>
      <vt:lpstr>Berekening</vt:lpstr>
      <vt:lpstr>Factor 1 leven</vt:lpstr>
      <vt:lpstr>Factor 2 levens</vt:lpstr>
      <vt:lpstr>qx mannen 2022</vt:lpstr>
      <vt:lpstr>qx vrouwen 2022</vt:lpstr>
      <vt:lpstr>Sheet1</vt:lpstr>
      <vt:lpstr>RTS</vt:lpstr>
      <vt:lpstr>Hulp</vt:lpstr>
      <vt:lpstr>Ervaringssterfte</vt:lpstr>
      <vt:lpstr>Sexeneutraal</vt:lpstr>
      <vt:lpstr>Sexeneutraal LPP</vt:lpstr>
      <vt:lpstr>Gehuwdheid</vt:lpstr>
      <vt:lpstr>HerverdelingStap1</vt:lpstr>
      <vt:lpstr>HerverdelingStap3</vt:lpstr>
      <vt:lpstr>AantalTestcases</vt:lpstr>
      <vt:lpstr>Bedrag</vt:lpstr>
      <vt:lpstr>Berekeningsjaar</vt:lpstr>
      <vt:lpstr>BeschikbaarVermogen</vt:lpstr>
      <vt:lpstr>Coverage</vt:lpstr>
      <vt:lpstr>Eindleeftijd</vt:lpstr>
      <vt:lpstr>EindLeeftijdJaarUitkering</vt:lpstr>
      <vt:lpstr>Ervaringssterfte</vt:lpstr>
      <vt:lpstr>FactorInclOpslag</vt:lpstr>
      <vt:lpstr>FactorInclOpslagExact</vt:lpstr>
      <vt:lpstr>FactorInclOpslagExact_Geinterpoleerd</vt:lpstr>
      <vt:lpstr>FactorInclOpslagExact_MV_Hoog_VM_Hoog</vt:lpstr>
      <vt:lpstr>FactorInclOpslagExact_MV_Hoog_VM_Laag</vt:lpstr>
      <vt:lpstr>FactorInclOpslagExact_MV_Laag_VM_Hoog</vt:lpstr>
      <vt:lpstr>FactorInclOpslagExact_MV_Laag_VM_Laag</vt:lpstr>
      <vt:lpstr>FactorLeeftijdPlus1StartHoogEindHoog</vt:lpstr>
      <vt:lpstr>FactorLeeftijdPlus1StartHoogEindLaag</vt:lpstr>
      <vt:lpstr>FactorLeeftijdPlus1StartLaagEindHoog</vt:lpstr>
      <vt:lpstr>FactorLeeftijdPlus1StartLaagEindLaag</vt:lpstr>
      <vt:lpstr>FactorLeeftijdStartHoogEindHoog</vt:lpstr>
      <vt:lpstr>FactorLeeftijdStartHoogEindLaag</vt:lpstr>
      <vt:lpstr>FactorLeeftijdStartLaagEindHoog</vt:lpstr>
      <vt:lpstr>FactorLeeftijdStartLaagEindLaag</vt:lpstr>
      <vt:lpstr>FactorNaInvaren</vt:lpstr>
      <vt:lpstr>FactorStijgendeFunctie</vt:lpstr>
      <vt:lpstr>FactorVoorInvaren</vt:lpstr>
      <vt:lpstr>GeboorteDatum</vt:lpstr>
      <vt:lpstr>Gehuwd</vt:lpstr>
      <vt:lpstr>Gehuwdheid</vt:lpstr>
      <vt:lpstr>Gehuwdheid_ongehuwd</vt:lpstr>
      <vt:lpstr>GrensLeeftijdDekking</vt:lpstr>
      <vt:lpstr>InputLeeftijdsverschil_mv</vt:lpstr>
      <vt:lpstr>InputLeeftijdsverschil_vm</vt:lpstr>
      <vt:lpstr>IsDirectIngaand</vt:lpstr>
      <vt:lpstr>IsLevenslang</vt:lpstr>
      <vt:lpstr>KapitaalNaInvaren</vt:lpstr>
      <vt:lpstr>KapitaalStijgendeFunctie</vt:lpstr>
      <vt:lpstr>KapitaalVoorInvaren</vt:lpstr>
      <vt:lpstr>LeeftijdEindHoog_1</vt:lpstr>
      <vt:lpstr>LeeftijdEindHoog_2</vt:lpstr>
      <vt:lpstr>LeeftijdEindLaag_1</vt:lpstr>
      <vt:lpstr>LeeftijdEindLaag_2</vt:lpstr>
      <vt:lpstr>LeeftijdJaarBerDatum</vt:lpstr>
      <vt:lpstr>LeeftijdJaarBerDatumHoog</vt:lpstr>
      <vt:lpstr>LeeftijdJaarBerDatumLaag</vt:lpstr>
      <vt:lpstr>LeeftijdStartHoog_1</vt:lpstr>
      <vt:lpstr>LeeftijdStartHoog_2</vt:lpstr>
      <vt:lpstr>LeeftijdStartLaag_1</vt:lpstr>
      <vt:lpstr>LeeftijdStartLaag_2</vt:lpstr>
      <vt:lpstr>Leeftijdsverschil_mv</vt:lpstr>
      <vt:lpstr>Leeftijdsverschil_vm</vt:lpstr>
      <vt:lpstr>Methode_partnerpensioen</vt:lpstr>
      <vt:lpstr>OpslagFactoren</vt:lpstr>
      <vt:lpstr>P</vt:lpstr>
      <vt:lpstr>PercentageMannenSexeNeutraal</vt:lpstr>
      <vt:lpstr>qx</vt:lpstr>
      <vt:lpstr>qy</vt:lpstr>
      <vt:lpstr>RTS</vt:lpstr>
      <vt:lpstr>Schalingsfactor</vt:lpstr>
      <vt:lpstr>SchalingsfactorBerekend</vt:lpstr>
      <vt:lpstr>SchalingsfactorMeenemen</vt:lpstr>
      <vt:lpstr>SchalingsfactorPercentage</vt:lpstr>
      <vt:lpstr>Sexeneutraal</vt:lpstr>
      <vt:lpstr>Sexeneutraal_LPP</vt:lpstr>
      <vt:lpstr>SexeneutraalLPPMeenemen</vt:lpstr>
      <vt:lpstr>SomKapitaalNaInvaren</vt:lpstr>
      <vt:lpstr>SomKapitaalStijgendeFunctie</vt:lpstr>
      <vt:lpstr>SomKapitaalVoorInvaren</vt:lpstr>
      <vt:lpstr>SoortDeelnemerHoofdverzekerde</vt:lpstr>
      <vt:lpstr>Spreidingsduur</vt:lpstr>
      <vt:lpstr>StartjaarTafels</vt:lpstr>
      <vt:lpstr>StartLeeftijdJaarUitkering</vt:lpstr>
      <vt:lpstr>StijgendeFunctie</vt:lpstr>
      <vt:lpstr>StijgendeFunctieMeenemen</vt:lpstr>
      <vt:lpstr>StijgingDalingUitkering</vt:lpstr>
      <vt:lpstr>TestcaseNummer</vt:lpstr>
      <vt:lpstr>Testcases</vt:lpstr>
      <vt:lpstr>Testset</vt:lpstr>
      <vt:lpstr>TimingEindleeftijdJaar</vt:lpstr>
      <vt:lpstr>TimingLeeftijdJaarBerDatum</vt:lpstr>
      <vt:lpstr>TimingLeeftijdsverschil_mv</vt:lpstr>
      <vt:lpstr>TimingLeeftijdsverschil_vm</vt:lpstr>
      <vt:lpstr>TimingStartLeeftijdJaar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Arne Diemeer</dc:creator>
  <cp:lastModifiedBy>Shem Katz</cp:lastModifiedBy>
  <dcterms:created xsi:type="dcterms:W3CDTF">2025-01-14T09:22:21Z</dcterms:created>
  <dcterms:modified xsi:type="dcterms:W3CDTF">2026-10-01T22:33:29Z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0x01010045C1FAE55F34CD418A80B53B7979676F</vt:lpwstr>
  </property>
  <property fmtid="{D5CDD505-2E9C-101B-9397-08002B2CF9AE}" pid="3" name="MediaServiceImageTags">
    <vt:lpwstr/>
  </property>
</Properties>
</file>